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3.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C:\Users\gloria.alvarez\Desktop\Desktop\2025\AVANCE PM CGM 30 MAR 2025\AVANCE A  SEPTIEMBRE DE 2025\"/>
    </mc:Choice>
  </mc:AlternateContent>
  <xr:revisionPtr revIDLastSave="0" documentId="13_ncr:1_{4234A0EF-E43D-40D1-B214-5AAD03B43CC4}" xr6:coauthVersionLast="47" xr6:coauthVersionMax="47" xr10:uidLastSave="{00000000-0000-0000-0000-000000000000}"/>
  <bookViews>
    <workbookView xWindow="-120" yWindow="-120" windowWidth="29040" windowHeight="15720" tabRatio="829" xr2:uid="{00000000-000D-0000-FFFF-FFFF00000000}"/>
  </bookViews>
  <sheets>
    <sheet name="BULEVAR ENEA (PM ABIERTA)" sheetId="61" r:id="rId1"/>
    <sheet name="LOCALES  COMERCIALES" sheetId="66" r:id="rId2"/>
    <sheet name="ACTU ESPECIALBULEVAR 19 (ABIER)" sheetId="67" r:id="rId3"/>
    <sheet name="CONTRATO PISO 4 ALCALDIA" sheetId="68" r:id="rId4"/>
    <sheet name="AC2,3 PLAN DE DESARROLLO (2)" sheetId="71" r:id="rId5"/>
    <sheet name="AC2,1,2024 COM AMBIEN ( ABI (2)" sheetId="72" r:id="rId6"/>
    <sheet name="1,1-2025 FINANCIERA Y GESTION " sheetId="77" r:id="rId7"/>
    <sheet name="2,1-2025 COMPONENTE AMBIENTAL" sheetId="78" r:id="rId8"/>
    <sheet name="2,2-2025 PLAN DESARROLLO" sheetId="79" r:id="rId9"/>
    <sheet name="AEF 3,5-2025 ESTADIO PALOGRANDE" sheetId="82" r:id="rId10"/>
    <sheet name=" 3.3.2025 Hurtos IE oficiales" sheetId="83" r:id="rId11"/>
  </sheets>
  <definedNames>
    <definedName name="_xlnm.Print_Area" localSheetId="10">' 3.3.2025 Hurtos IE oficiales'!$A$1:$W$56</definedName>
    <definedName name="_xlnm.Print_Area" localSheetId="6">'1,1-2025 FINANCIERA Y GESTION '!$A$1:$W$55</definedName>
    <definedName name="_xlnm.Print_Area" localSheetId="9">'AEF 3,5-2025 ESTADIO PALOGRANDE'!$A$1:$AB$26</definedName>
    <definedName name="_xlnm.Print_Titles" localSheetId="10">' 3.3.2025 Hurtos IE oficiales'!$1:$9</definedName>
    <definedName name="_xlnm.Print_Titles" localSheetId="6">'1,1-2025 FINANCIERA Y GESTION '!$1:$9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94" i="77" l="1"/>
  <c r="BH91" i="77"/>
  <c r="BH92" i="77"/>
  <c r="BH93" i="77"/>
  <c r="BH90" i="77"/>
  <c r="BG94" i="77"/>
  <c r="BE36" i="77"/>
  <c r="BF91" i="77"/>
  <c r="BF92" i="77"/>
  <c r="BF93" i="77"/>
  <c r="BF90" i="77"/>
  <c r="BE94" i="77"/>
  <c r="BF94" i="77" s="1"/>
  <c r="AP26" i="83"/>
  <c r="AQ26" i="83" s="1"/>
  <c r="AQ22" i="83"/>
  <c r="AP22" i="83"/>
  <c r="AO34" i="83"/>
  <c r="AQ34" i="83"/>
  <c r="E36" i="83"/>
  <c r="AD20" i="82"/>
  <c r="AC20" i="82"/>
  <c r="F24" i="79"/>
  <c r="AP24" i="83" l="1"/>
  <c r="AQ24" i="83"/>
  <c r="AP25" i="83" s="1"/>
  <c r="AP34" i="83" s="1"/>
  <c r="BE41" i="77"/>
  <c r="BF48" i="77" s="1"/>
  <c r="BF36" i="77"/>
  <c r="BE40" i="77"/>
  <c r="BF40" i="77" s="1"/>
  <c r="BD48" i="77"/>
  <c r="BE28" i="72"/>
  <c r="BC28" i="72"/>
  <c r="BE27" i="72"/>
  <c r="BD27" i="72"/>
  <c r="BC27" i="72"/>
  <c r="BE26" i="72"/>
  <c r="BD26" i="72"/>
  <c r="BC26" i="72"/>
  <c r="AS27" i="72"/>
  <c r="AR27" i="72"/>
  <c r="AQ27" i="72"/>
  <c r="AS26" i="72"/>
  <c r="AR26" i="72"/>
  <c r="AQ26" i="72"/>
  <c r="BE20" i="72"/>
  <c r="BD20" i="72"/>
  <c r="BE16" i="72"/>
  <c r="BE18" i="72" s="1"/>
  <c r="BD16" i="72"/>
  <c r="BD18" i="72" s="1"/>
  <c r="BD19" i="72" s="1"/>
  <c r="BD28" i="72" s="1"/>
  <c r="BN30" i="71"/>
  <c r="BL30" i="71"/>
  <c r="BE29" i="71"/>
  <c r="BN29" i="71" s="1"/>
  <c r="BC29" i="71"/>
  <c r="BL29" i="71" s="1"/>
  <c r="BN22" i="71"/>
  <c r="BM22" i="71"/>
  <c r="BN18" i="71"/>
  <c r="BN20" i="71" s="1"/>
  <c r="BM18" i="71"/>
  <c r="BM20" i="71" s="1"/>
  <c r="CG28" i="61"/>
  <c r="CF28" i="61"/>
  <c r="BB27" i="68"/>
  <c r="AZ27" i="68"/>
  <c r="BB26" i="68"/>
  <c r="BA26" i="68"/>
  <c r="AZ26" i="68"/>
  <c r="BB25" i="68"/>
  <c r="BA25" i="68"/>
  <c r="AZ25" i="68"/>
  <c r="BB19" i="68"/>
  <c r="BA19" i="68"/>
  <c r="BB15" i="68"/>
  <c r="BB17" i="68" s="1"/>
  <c r="BA15" i="68"/>
  <c r="BA17" i="68" s="1"/>
  <c r="BA18" i="68" s="1"/>
  <c r="BA27" i="68" s="1"/>
  <c r="AS26" i="68"/>
  <c r="AR26" i="68"/>
  <c r="AQ26" i="68"/>
  <c r="AS25" i="68"/>
  <c r="AR25" i="68"/>
  <c r="AQ25" i="68"/>
  <c r="BQ32" i="67"/>
  <c r="BO32" i="67"/>
  <c r="BQ31" i="67"/>
  <c r="AX31" i="67"/>
  <c r="AV31" i="67"/>
  <c r="BO31" i="67" s="1"/>
  <c r="BQ24" i="67"/>
  <c r="BP24" i="67"/>
  <c r="BQ20" i="67"/>
  <c r="BQ22" i="67" s="1"/>
  <c r="BP20" i="67"/>
  <c r="BP22" i="67" s="1"/>
  <c r="BP23" i="67" s="1"/>
  <c r="BP32" i="67" s="1"/>
  <c r="AT29" i="66"/>
  <c r="AR29" i="66"/>
  <c r="AT28" i="66"/>
  <c r="AS28" i="66"/>
  <c r="AR28" i="66"/>
  <c r="AT27" i="66"/>
  <c r="AS27" i="66"/>
  <c r="AR27" i="66"/>
  <c r="AT17" i="66"/>
  <c r="AT19" i="66" s="1"/>
  <c r="AS17" i="66"/>
  <c r="AS19" i="66" s="1"/>
  <c r="AI27" i="66"/>
  <c r="AH27" i="66"/>
  <c r="AG27" i="66"/>
  <c r="AI28" i="66"/>
  <c r="AH28" i="66"/>
  <c r="AG28" i="66"/>
  <c r="CF30" i="61"/>
  <c r="BN29" i="61"/>
  <c r="CF29" i="61" s="1"/>
  <c r="CH27" i="61"/>
  <c r="CH21" i="61"/>
  <c r="CG21" i="61"/>
  <c r="CH17" i="61"/>
  <c r="CH19" i="61" s="1"/>
  <c r="CG17" i="61"/>
  <c r="CG19" i="61" s="1"/>
  <c r="BE18" i="71"/>
  <c r="BD18" i="71"/>
  <c r="BE38" i="77" l="1"/>
  <c r="BF38" i="77"/>
  <c r="BM21" i="71"/>
  <c r="BM30" i="71" s="1"/>
  <c r="AS20" i="66"/>
  <c r="AS29" i="66" s="1"/>
  <c r="CG20" i="61"/>
  <c r="CG30" i="61" s="1"/>
  <c r="AX24" i="67"/>
  <c r="AW24" i="67"/>
  <c r="AX20" i="67"/>
  <c r="AX22" i="67" s="1"/>
  <c r="AW20" i="67"/>
  <c r="AW22" i="67" s="1"/>
  <c r="AW23" i="67" s="1"/>
  <c r="AW31" i="67" s="1"/>
  <c r="BP31" i="67" s="1"/>
  <c r="AS19" i="68"/>
  <c r="AR19" i="68"/>
  <c r="AS15" i="68"/>
  <c r="AS17" i="68" s="1"/>
  <c r="AR15" i="68"/>
  <c r="AR17" i="68" s="1"/>
  <c r="AT28" i="71"/>
  <c r="BE28" i="71" s="1"/>
  <c r="BN28" i="71" s="1"/>
  <c r="AS20" i="72"/>
  <c r="AR20" i="72"/>
  <c r="AS16" i="72"/>
  <c r="AS18" i="72" s="1"/>
  <c r="AR16" i="72"/>
  <c r="AR18" i="72" s="1"/>
  <c r="AR19" i="72" s="1"/>
  <c r="BE22" i="71"/>
  <c r="BD22" i="71"/>
  <c r="BE20" i="71"/>
  <c r="BD20" i="71"/>
  <c r="AJ19" i="66"/>
  <c r="AH17" i="66"/>
  <c r="AH19" i="66" s="1"/>
  <c r="AI17" i="66"/>
  <c r="AI19" i="66" s="1"/>
  <c r="BE39" i="77" l="1"/>
  <c r="BE48" i="77" s="1"/>
  <c r="BD21" i="71"/>
  <c r="BD29" i="71" s="1"/>
  <c r="BM29" i="71" s="1"/>
  <c r="AR18" i="68"/>
  <c r="AH20" i="66"/>
  <c r="BP27" i="61" l="1"/>
  <c r="BP21" i="61"/>
  <c r="BO21" i="61"/>
  <c r="BP17" i="61"/>
  <c r="BP19" i="61" s="1"/>
  <c r="BO17" i="61"/>
  <c r="BO19" i="61" s="1"/>
  <c r="BO20" i="61" l="1"/>
  <c r="AT22" i="71"/>
  <c r="AS22" i="71"/>
  <c r="AT18" i="71"/>
  <c r="AS18" i="71"/>
  <c r="BO28" i="61" l="1"/>
  <c r="BO29" i="61"/>
  <c r="CG29" i="61" s="1"/>
  <c r="AF16" i="72"/>
  <c r="AE16" i="72"/>
  <c r="AF20" i="72"/>
  <c r="AE20" i="72"/>
  <c r="AF26" i="72"/>
  <c r="AD26" i="72"/>
  <c r="AE18" i="72"/>
  <c r="AR28" i="71"/>
  <c r="BC28" i="71" s="1"/>
  <c r="BL28" i="71" s="1"/>
  <c r="AT20" i="71"/>
  <c r="AS20" i="71"/>
  <c r="AG19" i="68"/>
  <c r="AF19" i="68"/>
  <c r="AG25" i="68"/>
  <c r="AE25" i="68"/>
  <c r="AG15" i="68"/>
  <c r="AG17" i="68" s="1"/>
  <c r="AF15" i="68"/>
  <c r="AG30" i="67"/>
  <c r="AV30" i="67" s="1"/>
  <c r="BO30" i="67" s="1"/>
  <c r="AI24" i="67"/>
  <c r="AH24" i="67"/>
  <c r="AI20" i="67"/>
  <c r="AH20" i="67"/>
  <c r="AI30" i="67"/>
  <c r="AX30" i="67" s="1"/>
  <c r="BQ30" i="67" s="1"/>
  <c r="U27" i="66"/>
  <c r="W27" i="66"/>
  <c r="V27" i="66"/>
  <c r="W21" i="66"/>
  <c r="V21" i="66"/>
  <c r="W17" i="66"/>
  <c r="V17" i="66"/>
  <c r="V19" i="66" s="1"/>
  <c r="BA28" i="61"/>
  <c r="BN28" i="61" s="1"/>
  <c r="BC27" i="61"/>
  <c r="BC21" i="61"/>
  <c r="BB21" i="61"/>
  <c r="BC17" i="61"/>
  <c r="BC19" i="61" s="1"/>
  <c r="BB17" i="61"/>
  <c r="BB19" i="61" s="1"/>
  <c r="AF18" i="72" l="1"/>
  <c r="AE19" i="72" s="1"/>
  <c r="AE26" i="72" s="1"/>
  <c r="AS21" i="71"/>
  <c r="AS28" i="71" s="1"/>
  <c r="BD28" i="71" s="1"/>
  <c r="BM28" i="71" s="1"/>
  <c r="AF17" i="68"/>
  <c r="AF18" i="68" s="1"/>
  <c r="AF25" i="68" s="1"/>
  <c r="AI22" i="67"/>
  <c r="AH22" i="67"/>
  <c r="AH23" i="67"/>
  <c r="AH30" i="67" s="1"/>
  <c r="AW30" i="67" s="1"/>
  <c r="BP30" i="67" s="1"/>
  <c r="W19" i="66"/>
  <c r="V20" i="66" s="1"/>
  <c r="BB20" i="61"/>
  <c r="BB28" i="61" s="1"/>
  <c r="AS17" i="61"/>
  <c r="AR17" i="61"/>
  <c r="AS27" i="61"/>
  <c r="AQ27" i="61"/>
  <c r="BA27" i="61" s="1"/>
  <c r="BN27" i="61" s="1"/>
  <c r="CF27" i="61" s="1"/>
  <c r="H16" i="68" l="1"/>
  <c r="H20" i="67"/>
  <c r="AS21" i="61" l="1"/>
  <c r="AS19" i="61" s="1"/>
  <c r="AR21" i="61"/>
  <c r="AI10" i="61"/>
  <c r="AL10" i="61"/>
  <c r="AK10" i="61"/>
  <c r="AR19" i="61" l="1"/>
  <c r="AR20" i="61" s="1"/>
  <c r="AR27" i="61" s="1"/>
  <c r="BB27" i="61" s="1"/>
  <c r="BO27" i="61" s="1"/>
  <c r="CG27" i="61" s="1"/>
</calcChain>
</file>

<file path=xl/sharedStrings.xml><?xml version="1.0" encoding="utf-8"?>
<sst xmlns="http://schemas.openxmlformats.org/spreadsheetml/2006/main" count="2945" uniqueCount="1078">
  <si>
    <t>CALIFICACION DEL CUMPLIMIENTO DE LAS  ACCIONES</t>
  </si>
  <si>
    <t>CALIFICACION DE LA  EFCTIVIDAD DE LAS  ACCIONES</t>
  </si>
  <si>
    <t>OBSERVACION</t>
  </si>
  <si>
    <t>CAUSA</t>
  </si>
  <si>
    <t>CLASIFICACION</t>
  </si>
  <si>
    <t>METODOLOGIA DE LA CALIFICACION 1.CUMPLIMIENTO  TOTAL ( CALIFICACION (2), 
2.CUMPLIMIENTO PARCIAL. CALIFICACION (1).
3 NO CUMPLIDA. CALIFICACION(0)</t>
  </si>
  <si>
    <t>METODOLOGIA DE LA CALIFICACION 
1.EFECTIVA ( CALIFICACION (2), 
2.PARCIALMENTE EFECTIVA. CALIFICACION (1).
3 NO EFECTIVA. CALIFICACION(0)</t>
  </si>
  <si>
    <t>AC</t>
  </si>
  <si>
    <t>AP</t>
  </si>
  <si>
    <t>X</t>
  </si>
  <si>
    <t>x</t>
  </si>
  <si>
    <t>RESULTADO</t>
  </si>
  <si>
    <t>PONDERACION</t>
  </si>
  <si>
    <t>RESULTADO CON LA PONDERACION</t>
  </si>
  <si>
    <t xml:space="preserve">
NRO  DEL HALLAZGO / DEBILIDAD/ ACCION  PREVENTIVA</t>
  </si>
  <si>
    <t xml:space="preserve">
DESCRIPCIÓN HALLAZGO/  DEBILIDAD/  ACCION  PREVENTIVA</t>
  </si>
  <si>
    <t>C</t>
  </si>
  <si>
    <t xml:space="preserve">CONTRALORIA GENERAL MUNICIPIO DE MANIZALES  </t>
  </si>
  <si>
    <t>CONTRALORIA  GENERAL DE LA  REPUBLICA</t>
  </si>
  <si>
    <t>PROCURADURIA  GENERAL DE LA  NACION</t>
  </si>
  <si>
    <t>ARCHIVO  GENERAL DE LA  NACION</t>
  </si>
  <si>
    <t>OTROS( CUAL)</t>
  </si>
  <si>
    <t>AUDITORIA  INTERNA ( CONTROL INTERNO</t>
  </si>
  <si>
    <t>AUDITORIA  NRO</t>
  </si>
  <si>
    <t>TEMA  AUDITADO/ O PROCESO AUDITADO</t>
  </si>
  <si>
    <t>TIPO DE  AUDITORIA</t>
  </si>
  <si>
    <t>FECHA DEL  INFORME  DEFINITIVO</t>
  </si>
  <si>
    <t>NRO DEL  PLAN DE MEJORAMIENTO</t>
  </si>
  <si>
    <t>FECHA DE  RECIBO DEL  INFORME  DEFINITIVO</t>
  </si>
  <si>
    <t>FECHA DE  SUSCRIPCION DEL  PLAN DE MEJORAMIENTO</t>
  </si>
  <si>
    <t>TOTAL  ACCIONES</t>
  </si>
  <si>
    <t xml:space="preserve">DESCRIPCIÓN DE LA CORRECCION, ACCION CORRECTIVA O MEJORA O ACCION PREVENTIVA
</t>
  </si>
  <si>
    <t>META</t>
  </si>
  <si>
    <t>FUENTE DE VERIFICACION</t>
  </si>
  <si>
    <t>LUGAR DE  VERIFICACION</t>
  </si>
  <si>
    <t xml:space="preserve">CERRADA </t>
  </si>
  <si>
    <t>ABIERTA</t>
  </si>
  <si>
    <t>ENTIDAD EXTERNA O UNIDAD DE CONTROL INTERNO (QUE EFECTUO LA AUDITORIA)</t>
  </si>
  <si>
    <t>AUDITORIA NRO</t>
  </si>
  <si>
    <t>VIGENCIA AUDITADA</t>
  </si>
  <si>
    <t>TEMA AUDITADO/ O PROCESO AUDITADO</t>
  </si>
  <si>
    <t>TIPO DE AUDITORIA</t>
  </si>
  <si>
    <t>FECHA DEL INFORME DEFINITIVO</t>
  </si>
  <si>
    <t xml:space="preserve">
NRO DEL HALLAZGO / DEBILIDAD/ ACCION  PREVENTIVA</t>
  </si>
  <si>
    <t>ESTADO DE LA ACCION</t>
  </si>
  <si>
    <t>Administrativo con presunto alcance disciplinario</t>
  </si>
  <si>
    <t xml:space="preserve">DESCRIPCIÓN DE LA CORRECCION, ACCION CORRECTIVA O ACCION PREVENTIVA
</t>
  </si>
  <si>
    <t>INCIDENCA</t>
  </si>
  <si>
    <t>ITEM ACCIONES</t>
  </si>
  <si>
    <t>ALCALDIA DE MANIZALES</t>
  </si>
  <si>
    <t>EVALUACIÓN Y MEJORAMIENTO DE LA GESTIÓN INSTITUCIONAL</t>
  </si>
  <si>
    <t>EMI-MGI-FR-01</t>
  </si>
  <si>
    <t>MEJORAMIENTO DE LA GESTIÓN INSTITUCIONAL</t>
  </si>
  <si>
    <t>Estado Vigente</t>
  </si>
  <si>
    <t>FORMULACIÓN DE PLANES DE MEJORAMIENTO</t>
  </si>
  <si>
    <t>Secretaria de Despacho</t>
  </si>
  <si>
    <t>CONVENCIONES</t>
  </si>
  <si>
    <t>CORRECCION</t>
  </si>
  <si>
    <t>ACCION CORRECTIVA</t>
  </si>
  <si>
    <t>ACCION PREVENTIVA</t>
  </si>
  <si>
    <t>NOTA 4:  LOS  PLANES DE  MEJORAMIENTO  TANTO  EXTERNOS  COMO INTERNOS,   DEBEN  ENVIARSE A  CONTROL INTERNO EN LOS TERMINOS ESTABLECIDOS POR LOS  ENTES DE  CONTROL  Y POR  CONTROL  INTERNO. LO ANTERIOR PARA  SU  RESPECTIVO EN SEGUIMIENTO.</t>
  </si>
  <si>
    <t>NOTA 5:  CONTROL  INTERNO ESTARA  PRESTO A  LAS  ASESORIAS  NECESARIAS.</t>
  </si>
  <si>
    <t>DESCRIPCIÓN DE LA CORRECCION, ACCION CORRECTIVA O MEJORA O ACCION PREVENTIVA</t>
  </si>
  <si>
    <t>Infraestructura</t>
  </si>
  <si>
    <t>OBSERVACION DEL  AVANCE  POR PARTE DE LA  OFICINA DE  CONTROL  INTERNO</t>
  </si>
  <si>
    <t>FECHA DE  SUSCRIPCION DEL  PLAN DE MEJORAMIENTO (FECHA DE CREACIÓN)</t>
  </si>
  <si>
    <t>CUMPLIMIENTO DE LA  ACCION</t>
  </si>
  <si>
    <t xml:space="preserve">SECRETARIA </t>
  </si>
  <si>
    <t xml:space="preserve"> DEPENDENCIA, Y/O UNIDAD O AREA RESPONSABLE  DE EJECUTAR LA ACCIÓN</t>
  </si>
  <si>
    <t>CARGO Y NOMBRE DEL    RESPONSABLE DE EJECUTAR LA  ACCION</t>
  </si>
  <si>
    <t>FECHA  INICIAL DE EJECUCIÓN DE LA ACCIÓN</t>
  </si>
  <si>
    <t>FECHA DE FINAL DE EJECUCIÓN  DE LA ACCION</t>
  </si>
  <si>
    <t>INDICADOR DE CUMPLIMIENTO DE LA ACCIÓN</t>
  </si>
  <si>
    <t>OBSERVACIONES DEL CUMPLIMIENTO DE LA ACCIÓN</t>
  </si>
  <si>
    <t>FECHA  INICIAL DE VERIFICACION DE LA EFECTIVIDAD DE LA ACCIÓN</t>
  </si>
  <si>
    <t>FECHA DE FINAL DE VERIFICACION DE LA EFECTIVIDAD  DE LA ACCION</t>
  </si>
  <si>
    <t xml:space="preserve">INDICADOR DE LA EFECTIVIDAD DE LA ACCION </t>
  </si>
  <si>
    <t>OBSERVACIONES DE LA EFECTIVIDAD DE LA ACCIÓN</t>
  </si>
  <si>
    <t>Administrativo</t>
  </si>
  <si>
    <t>INFORMES DE  SEGUIMIENTO AL  CUMPLIMIENTO DEL  PLAN TRIMESTRALMENTE</t>
  </si>
  <si>
    <t>1.  Control  Interno
2. Secretaria de infraestructura</t>
  </si>
  <si>
    <t>Equipo tecnico de la Secretaría de Infraestructura</t>
  </si>
  <si>
    <t>Informes de  seguimiento  trimestrales</t>
  </si>
  <si>
    <t>Administrativo con presunto alcance Disciplinario</t>
  </si>
  <si>
    <t xml:space="preserve">AP </t>
  </si>
  <si>
    <t>JOSE FERNANDO OLARTE OSORIO</t>
  </si>
  <si>
    <t>ANDRES MAURICIO GAITAN GUZMAN</t>
  </si>
  <si>
    <t>JESSICA SILVANA QUIROZ HERNANDEZ</t>
  </si>
  <si>
    <r>
      <t xml:space="preserve">RESULTADOS DE LA  EVALUACION DE LA </t>
    </r>
    <r>
      <rPr>
        <b/>
        <u/>
        <sz val="16"/>
        <rFont val="Times New Roman"/>
        <family val="1"/>
      </rPr>
      <t>EFECTIVIDAD</t>
    </r>
    <r>
      <rPr>
        <b/>
        <sz val="16"/>
        <rFont val="Times New Roman"/>
        <family val="1"/>
      </rPr>
      <t xml:space="preserve"> DE LAS ACCIONES  CONTENIDAS EN EL PLAN DE MEJORAMIENTO </t>
    </r>
  </si>
  <si>
    <t>DENUNCIA</t>
  </si>
  <si>
    <t>2020 - 2023</t>
  </si>
  <si>
    <t xml:space="preserve">                                                                                                                               PLAN DE MEJORAMIENTO FRUTO DE LA AUDITORIA (NRO. DENUNCIA BULEVAR DE LA ENEA) MUNICIPIO DE MANIZALES</t>
  </si>
  <si>
    <t>DENUNCIA BULEVAR DE LA ENEA</t>
  </si>
  <si>
    <t>LA NO CONSTRUCCION DEL BULEVAR DEL BARRIO LA ENEA DEL MUNICIPIO DE MANIZALES</t>
  </si>
  <si>
    <r>
      <rPr>
        <b/>
        <sz val="24"/>
        <color theme="1"/>
        <rFont val="Times New Roman"/>
        <family val="1"/>
      </rPr>
      <t>Administrativo con presunto alcance disciplinario</t>
    </r>
    <r>
      <rPr>
        <sz val="24"/>
        <color theme="1"/>
        <rFont val="Times New Roman"/>
        <family val="1"/>
      </rPr>
      <t>: deficiencias en la etapa precontractual y en la suspensión del contrato de obra pública N° 2312191454 que impidieron su ejecución, suscritos por la secretaría de obras públicas, la interventoría y la supervisión.</t>
    </r>
  </si>
  <si>
    <t>Debilidad en la planeacion contractual y  en la elaboracion y revision de documentos contractuales</t>
  </si>
  <si>
    <t>Mitigar los riesgos que se  puedan presentar en las etapas de  proceso precontractual,  contractual y poscontractual.</t>
  </si>
  <si>
    <r>
      <t xml:space="preserve">Carpeta de auditoria </t>
    </r>
    <r>
      <rPr>
        <i/>
        <sz val="16"/>
        <rFont val="Times New Roman"/>
        <family val="1"/>
      </rPr>
      <t>"Denuncia bulevar de la Enea"</t>
    </r>
  </si>
  <si>
    <t>Secretaria de Despacho, Sandra Ines Lopez  Ramirez Profesionales Universitarios de la Secretaría,  Angela  Marcela  Parra Alzate</t>
  </si>
  <si>
    <t>Total cumplimiento de las acciones / Cumplimiento esperado</t>
  </si>
  <si>
    <r>
      <rPr>
        <b/>
        <sz val="24"/>
        <color theme="1"/>
        <rFont val="Times New Roman"/>
        <family val="1"/>
      </rPr>
      <t>Administrativo con presunto alcance disciplinario:</t>
    </r>
    <r>
      <rPr>
        <sz val="24"/>
        <color theme="1"/>
        <rFont val="Times New Roman"/>
        <family val="1"/>
      </rPr>
      <t xml:space="preserve"> Constitución de 
reservas presupuestales sin justificación
</t>
    </r>
  </si>
  <si>
    <t xml:space="preserve">Debilidad en la coordinacion de las áreas de Infraestructura, Juridica respecto de la ejecución de la etapa precontractual </t>
  </si>
  <si>
    <t>Mejorar las  competencias de los  funcionarios  de infraestructura,  respecto a  temas  presupuestales</t>
  </si>
  <si>
    <r>
      <rPr>
        <b/>
        <sz val="24"/>
        <color theme="1"/>
        <rFont val="Times New Roman"/>
        <family val="1"/>
      </rPr>
      <t>Administrativo</t>
    </r>
    <r>
      <rPr>
        <sz val="24"/>
        <color theme="1"/>
        <rFont val="Times New Roman"/>
        <family val="1"/>
      </rPr>
      <t xml:space="preserve">. Contrato de Obra Pública 2312191454 sin 
Disponibilidad Presupuestal.
</t>
    </r>
  </si>
  <si>
    <t>Realizar las  gestiones  necesarias para  solicitar  la disponibilidad  presupuestal</t>
  </si>
  <si>
    <t>Evitar posibles  acciones  judiciales</t>
  </si>
  <si>
    <t>SANDRA INES LOPEZ RAMIREZ</t>
  </si>
  <si>
    <t>ANGELA MARCELA PARRA ALZATE</t>
  </si>
  <si>
    <t>DIANA MERCEDES CASTAÑO MARTINEZ</t>
  </si>
  <si>
    <t>JOHNATAN ESTIK BARRIOS ROBLEDO</t>
  </si>
  <si>
    <t>Secretaria de Despacho Infraestructura</t>
  </si>
  <si>
    <t>Profesional Universitaria Secretaria de Infraestructura</t>
  </si>
  <si>
    <t>Jefe de Oficina Secretaria de Infraestructura</t>
  </si>
  <si>
    <t>CONCEPTO</t>
  </si>
  <si>
    <t>PORCENTAJE EN EL QUE  DEBERIA ESTAR</t>
  </si>
  <si>
    <t>PORCENTAJE OBTENIDO</t>
  </si>
  <si>
    <r>
      <rPr>
        <b/>
        <u/>
        <sz val="26"/>
        <color theme="4"/>
        <rFont val="Times New Roman"/>
        <family val="1"/>
      </rPr>
      <t>Realizar, socializar e implementar un procedimiento entre la Secretaria de Infraestructura y el área de Contratacion de la</t>
    </r>
    <r>
      <rPr>
        <b/>
        <sz val="26"/>
        <rFont val="Times New Roman"/>
        <family val="1"/>
      </rPr>
      <t xml:space="preserve"> Secretaria Juridica que permita complementar los cronogramas de ejecución precontractual planteados en el Manual de contratacion de la Entidad</t>
    </r>
    <r>
      <rPr>
        <sz val="26"/>
        <rFont val="Times New Roman"/>
        <family val="1"/>
      </rPr>
      <t>, con el fin de establecer los periodos de tiempo necesarios para adelantar los procesos contratuales en cada una de sus modalidades, y de esta forma fortalecer el proceso de planeacion contractual,  en los contratos que sean  celebrados por la Secretaría de Infraestructura.</t>
    </r>
  </si>
  <si>
    <r>
      <rPr>
        <b/>
        <u/>
        <sz val="26"/>
        <color theme="4"/>
        <rFont val="Times New Roman"/>
        <family val="1"/>
      </rPr>
      <t>Solicitar  capacitacion a la  secretaria de  hacienda, r</t>
    </r>
    <r>
      <rPr>
        <sz val="26"/>
        <rFont val="Times New Roman"/>
        <family val="1"/>
      </rPr>
      <t>especto de las normas  presupuestales, reservas, cuentas por pagar, reservas  inducidadas, vigencias  futuras en otros</t>
    </r>
  </si>
  <si>
    <r>
      <t>NO SE  REPORTA SEGUIMIENTO CON FECHA  CORTE  30 DE  SEPTIEMBRE DE 2024; TODA VEZ QUE EL PLAN DE MEJORAMIENTO</t>
    </r>
    <r>
      <rPr>
        <b/>
        <u/>
        <sz val="16"/>
        <color theme="8"/>
        <rFont val="Arial"/>
        <family val="2"/>
      </rPr>
      <t xml:space="preserve"> SE  SUSCRIBIO EN EL MES DE  SEPTIEMBRE  DE 2024, Y APENAS  EMPEZO SU   EJECUCION EN EL MES DE  OCTUBRE DE 2024</t>
    </r>
    <r>
      <rPr>
        <b/>
        <sz val="16"/>
        <rFont val="Arial"/>
        <family val="2"/>
      </rPr>
      <t xml:space="preserve">, SE REPORTARAN AVANCES  EN EL CUARTO  TRIMESTRE DEL 2024. </t>
    </r>
  </si>
  <si>
    <t>FECHA DE INICIACION DE LAS  ACCIONES</t>
  </si>
  <si>
    <t>ULTIMA FECHA ESTABLECIDAD PARA  LA EJECUCION DE  ACCIONES</t>
  </si>
  <si>
    <r>
      <t xml:space="preserve">RESULTADOS DE LA  EVALUACION DE LA </t>
    </r>
    <r>
      <rPr>
        <b/>
        <u/>
        <sz val="22"/>
        <rFont val="Times New Roman"/>
        <family val="1"/>
      </rPr>
      <t>EFECTIVIDAD</t>
    </r>
    <r>
      <rPr>
        <b/>
        <sz val="22"/>
        <rFont val="Times New Roman"/>
        <family val="1"/>
      </rPr>
      <t xml:space="preserve"> DE LAS ACCIONES  CONTENIDAS EN EL PLAN DE MEJORAMIENTO </t>
    </r>
  </si>
  <si>
    <t>PORCENTAJE ESPERADO A SEPTIEMBRE DE 2024 ( SE TOMA  COMO CRITERIO; LA FECHA DE  VENCIMIENTO DE LA  EJECUCION DE LA  ACCION TIEMPO 6 MESES)</t>
  </si>
  <si>
    <t>SEGUIMIENTO A DICIEMBRE DE 2024 POR PARTE DE  CONTROL  INTERNO</t>
  </si>
  <si>
    <t>REPORTE DE AVANCE</t>
  </si>
  <si>
    <t>INFRAESTRUCTURA</t>
  </si>
  <si>
    <t>PLANEACION</t>
  </si>
  <si>
    <t>PRIMER  SEGUIMIENTO DICIEMBRE  2024</t>
  </si>
  <si>
    <t>FECHA DE  VENCIMIENTO DEL  PLAN DE MEJORAMIENTO  MARZO 31 DE 2025</t>
  </si>
  <si>
    <r>
      <t xml:space="preserve">Control  Interno da  una calificacion de cumplimiento (2) y  (0) en la  efectividad.
Toda vez que se realizo una  </t>
    </r>
    <r>
      <rPr>
        <b/>
        <u/>
        <sz val="26"/>
        <color theme="8"/>
        <rFont val="Times New Roman"/>
        <family val="1"/>
      </rPr>
      <t>mesa  de trabajo el 12 y 16 de diciembre de 2024;</t>
    </r>
    <r>
      <rPr>
        <sz val="26"/>
        <rFont val="Times New Roman"/>
        <family val="1"/>
      </rPr>
      <t xml:space="preserve"> por lo tanto a diciembre 31 de  2024 no es  dable  medir la  efectividad  de la accion.</t>
    </r>
  </si>
  <si>
    <r>
      <t>LA SECRETARIA DE  INFRAESTRUCTURA,  envia  informe de  seguimiento  nro 1 con fecha corte 30 de diciembre de 2024 , en el cual  indica 
"E</t>
    </r>
    <r>
      <rPr>
        <b/>
        <u/>
        <sz val="16"/>
        <color theme="8"/>
        <rFont val="Times New Roman"/>
        <family val="1"/>
      </rPr>
      <t>n el mes de diciembre de 2024</t>
    </r>
    <r>
      <rPr>
        <sz val="16"/>
        <color rgb="FF000000"/>
        <rFont val="Times New Roman"/>
        <family val="1"/>
      </rPr>
      <t xml:space="preserve"> se realizó mesa de trabajo con la Secretaria de Hacienda, acompañamiento de la Secretaria jurídica  con el fin de dar a conocer al personal de la Secretaria de Infraestructura que tiene a cargo la supervisión de contratos las normas relacionadas con la constitución de reservas presupuestales, reservas inducidas, cuentas por pagar,etc. "  C</t>
    </r>
    <r>
      <rPr>
        <b/>
        <sz val="16"/>
        <color theme="8"/>
        <rFont val="Times New Roman"/>
        <family val="1"/>
      </rPr>
      <t>ALIFICA LA ACCION  COMO CUMPLIDA  Y EFECTIVA.</t>
    </r>
  </si>
  <si>
    <r>
      <t>LA SECRETARIA DE  INFRAESTRUCTURA,  envia  informe de  seguimiento  nro 1 con fecha corte 30 de diciembre de 2024 , en el cual  indica 
"-	La Secretaria de Hacienda constituyo el registro presupuestal del contrato 2312191454 el 16 de octubre de 2024.  "  C</t>
    </r>
    <r>
      <rPr>
        <b/>
        <sz val="16"/>
        <color theme="8"/>
        <rFont val="Times New Roman"/>
        <family val="1"/>
      </rPr>
      <t>ALIFICA LA ACCION  COMO CUMPLIDA  Y EFECTIVA.</t>
    </r>
  </si>
  <si>
    <r>
      <t>Control  Interno da  u</t>
    </r>
    <r>
      <rPr>
        <b/>
        <sz val="26"/>
        <color indexed="57"/>
        <rFont val="Times New Roman"/>
        <family val="1"/>
      </rPr>
      <t xml:space="preserve">na calificacion de cumplimiento (2) y  (1) en la  efectividad.
</t>
    </r>
    <r>
      <rPr>
        <sz val="26"/>
        <rFont val="Times New Roman"/>
        <family val="1"/>
      </rPr>
      <t xml:space="preserve"> Lo anterior, toda vez  que solo se  aporta una evidencia la cual  no es  suficiente para  medir la  efectividad de la  accion. dado lo anterior,  en la vigencia 2025 se  revisara la  efectividad de la accion. </t>
    </r>
  </si>
  <si>
    <t>ALCALDÍA DE MANIZALES</t>
  </si>
  <si>
    <t>Versión 3</t>
  </si>
  <si>
    <t>PLAN DE MEJORAMIENTO №: __________</t>
  </si>
  <si>
    <t>Entidad que realizó la auditoría y/o revisión:</t>
  </si>
  <si>
    <t>Contraloria General Municipio de Manizales</t>
  </si>
  <si>
    <t>Secretaría y/o Entidad auditada y/o revisada:</t>
  </si>
  <si>
    <t>Alcaldía de Manizales</t>
  </si>
  <si>
    <t>Responsable:</t>
  </si>
  <si>
    <t>Secretarios de despacho de las Secretarias de Infraestructura, Hacienda, del Interiror y Planeación</t>
  </si>
  <si>
    <t>Fecha de recibo del inf. de auditoría y/o revisión</t>
  </si>
  <si>
    <t xml:space="preserve">Fecha de suscripción del Plan: </t>
  </si>
  <si>
    <t xml:space="preserve">   Vigencia auditada y/o revisada: </t>
  </si>
  <si>
    <t>Tema auditado y/o revisado:</t>
  </si>
  <si>
    <t>Denuncia Locales Comerciales Ubicados Bajo el Puente de la Carrera 20</t>
  </si>
  <si>
    <t>№</t>
  </si>
  <si>
    <t>Descripción del hallazgo y/o situación encontrada</t>
  </si>
  <si>
    <t>Causa</t>
  </si>
  <si>
    <t xml:space="preserve">Clasificación      </t>
  </si>
  <si>
    <t>Acción de Mejoramiento</t>
  </si>
  <si>
    <t>Propósito de la Acción de Mejoramiento</t>
  </si>
  <si>
    <t>Descripción de las actividades</t>
  </si>
  <si>
    <t>Fuente de evidencia que sustente el cumplimiento de las acciones</t>
  </si>
  <si>
    <t>Fecha iniciación de actividad</t>
  </si>
  <si>
    <t>Fecha de vencimiento</t>
  </si>
  <si>
    <t>Area responsable</t>
  </si>
  <si>
    <t>Falta de una Correcta administración de los bienes públcios</t>
  </si>
  <si>
    <t>Definir destinación y entidad y/o dependencia responsable</t>
  </si>
  <si>
    <t>Mejorar la utilización del espacio público</t>
  </si>
  <si>
    <t>Realizar análisis del entorno</t>
  </si>
  <si>
    <t>Documento análisis del entorno</t>
  </si>
  <si>
    <t>Enero de 15 de 2025</t>
  </si>
  <si>
    <t>Junio 30 de 2025</t>
  </si>
  <si>
    <t>Secretarías de Planeación
Secretarías de Infraestructura
Secretarías de Hacienda
Secretarías del Interiror</t>
  </si>
  <si>
    <t>Definir el uso institucional</t>
  </si>
  <si>
    <t>Documento soporte uso institucional</t>
  </si>
  <si>
    <t>Marzo 30 de 2025</t>
  </si>
  <si>
    <t>Falta de utilización del espacio público colindante al puenta de la carrera 20.</t>
  </si>
  <si>
    <t>Definir proyecto de intervención</t>
  </si>
  <si>
    <t>Docuemento del proyecto formulado</t>
  </si>
  <si>
    <t>Falta del deber objetivo de ciudadano a la hora de integrar los actores pertinenetes para dar solución al problema</t>
  </si>
  <si>
    <t>Definir responsables de ejecución y administración</t>
  </si>
  <si>
    <t>Documento oficio definición de responsables</t>
  </si>
  <si>
    <t xml:space="preserve">FIRMA: </t>
  </si>
  <si>
    <t>NOMBRE: Natalia Diáz Jurado</t>
  </si>
  <si>
    <t xml:space="preserve">NOMBRE: Sandra Inés López Ramiréz </t>
  </si>
  <si>
    <t>C.C.: 24.336.504</t>
  </si>
  <si>
    <t>C.C.: 30.321.752</t>
  </si>
  <si>
    <t>SECRETARIA DE DESPACHO</t>
  </si>
  <si>
    <t>NOMBRE: Paula Andrea Sánchez Gutiérrez</t>
  </si>
  <si>
    <t>NOMBRE: José Fernando Olarte Osorio</t>
  </si>
  <si>
    <t>C.C.: 43.267.484</t>
  </si>
  <si>
    <t>C.C.:  75.089.356</t>
  </si>
  <si>
    <t>SECRETARIO DE DESPACHO</t>
  </si>
  <si>
    <t>Comuníquese con la Alcaldía de Manizales al teléfono 8879700, a la línea gratuita 018000968988 o por medio de la página web www.manizales.gov.co</t>
  </si>
  <si>
    <t>NO SE  REPORTA AVANCE DEL  PLAN DE MEJORAMIENTO A  DICIEMBRE 31 DE 2024; TODA VEZ QUE EL PLAN SE  SUSCRIBIO EL 18 DE DICIEMBRE DE 2024</t>
  </si>
  <si>
    <r>
      <t xml:space="preserve">Hallazgo Uno. </t>
    </r>
    <r>
      <rPr>
        <b/>
        <sz val="14"/>
        <rFont val="Times New Roman"/>
        <family val="1"/>
      </rPr>
      <t>Administrativo</t>
    </r>
    <r>
      <rPr>
        <sz val="14"/>
        <color theme="1"/>
        <rFont val="Times New Roman"/>
        <family val="1"/>
      </rPr>
      <t>.Ineficiente gestión de la infraestructura física ubicada en el espacio colindante al puente de la carrera 20 (5 modulos y salón)</t>
    </r>
  </si>
  <si>
    <t xml:space="preserve">                                                                                                                               PLAN DE MEJORAMIENTO FRUTO DE LA AUDITORIA _AEF 3.2.2024_ MUNICIPIO DE MANIZALES</t>
  </si>
  <si>
    <t>ACTUACIÓN ESPECIAL DE FISCALIZACIÓN AEF 3.2.2024-ALCALDÍA DE MANIZALES</t>
  </si>
  <si>
    <t>CENTRALIDAD UNIVERSITARIA - CAMPUS MANIZALES OBRAS DEL BULEVAR DE LA 19</t>
  </si>
  <si>
    <t>21 DE NOVIEMBRE DE 2024</t>
  </si>
  <si>
    <t>15-2024</t>
  </si>
  <si>
    <t>Debilidad en los mecanismos de control para elaboración y revisión de los estudios previos</t>
  </si>
  <si>
    <t xml:space="preserve">Adelantar el comité de Infraestructura por lo menos 1 vez al mes, dejando acta del mismo, conformado por el Alcalde y los ordenadores del gasto de las dependencias que tienen proyectos de infraestructura como:  Desarrollo social, Interior, Movilidad, Deportes, Medio Ambiente, Infraestructura, Unidad de Gestión del Riesgo, INVAMA, Aguas de Manizales, INFIMANIZALES, en donde se planea, viabiliza y programan las inversiones y procesos de contratación. </t>
  </si>
  <si>
    <t>Mejorar los mecanismos de control para evitar que se materialicen los riesgos que conllevan a las sanciones administrativas, disciplinarias y fiscales por debilidades en la etapa de planeación.</t>
  </si>
  <si>
    <t>Carpeta de auditoria "Unidad de Control Interno No. AEF 3.2.2024"
Carpeta de auditoria "Secretaría de Infraestructura No. AEF 3.2.2024"</t>
  </si>
  <si>
    <t>1.  Control  Interno
2. Secretaria de infraestructura</t>
  </si>
  <si>
    <t>Integrantes del Comité de Infraestructura</t>
  </si>
  <si>
    <t>Informes de seguimiento trimestrales</t>
  </si>
  <si>
    <t>Administrativo con presunto alcance Disciplinario y Fiscal</t>
  </si>
  <si>
    <t>Debilidad en el seguimiento técnico y financiero para culminar actividades de forma que todo lo que se ejecute cumpla con su funcionalidad.</t>
  </si>
  <si>
    <t xml:space="preserve">1. Ajustes en el acta de liquidación de las cantidades no ejecutadas a satisfacción o no funcionales, en caso de existir pendientes en el acta de recibo final.
2. Incluir cláusula en relación a la conservación de las obras, en las obligaciones del contrato de obra, hasta el recibo a satisfacción. 
</t>
  </si>
  <si>
    <t>Mejorar los mecanismos de control para evitar que se materialicen hallazgos que afecten el patrimonio de la entidad.</t>
  </si>
  <si>
    <t>Equipo técnico de la Secretaría de Infraestructura</t>
  </si>
  <si>
    <t>Secretaria de Despacho - Jefes de Oficina - Profesionales Universitarios de la Secretaría</t>
  </si>
  <si>
    <t xml:space="preserve">Debilidad en el seguimiento y control de calidad de las obras, debilidad en el cumplimiento de algunas obligaciones del interventor relacionadas con las obras de construcción. </t>
  </si>
  <si>
    <t>1. Realizar, socializar e implementar un protocolo para la presentación de los informes de interventoría que permita facilitar los seguimientos y controles de calidad a las obras ejecutadas.
2. Socializar a los interventores y supervisores, una vez iniciados los contratos, las obligaciones contractuales y funciones acorde a su rol durante la ejecución de las obras</t>
  </si>
  <si>
    <t>Debilidad en los análisis de caracterización de la zona donde se ejecutará la obra.</t>
  </si>
  <si>
    <t>Socializar con el personal técnico de la Secretaría de Movilidad, los proyectos que cuenten con estudios y diseños específicamente el componente de Plan de Manejo de Tránsito con el fin de obtener concepto de viabilidad para presupuestar el mismo en los procesos que se adelanten.</t>
  </si>
  <si>
    <t>Equipo técnico de la Secretaría de Infraestructura y Equipo técnico de Secretaría de Movilidad</t>
  </si>
  <si>
    <t>Secretarios de Despacho - Jefes de Oficina - Profesionales Universitarios de la Secretarías</t>
  </si>
  <si>
    <t>Incluir en los costos de administración el concepto de vigilancia.</t>
  </si>
  <si>
    <t>JORGE EDUARDO ROJAS GIRALDO</t>
  </si>
  <si>
    <t>SANDRA INÉS LÓPEZ RAMIREZ</t>
  </si>
  <si>
    <t>ÁNGELA MARCELA PARRA ALZATE</t>
  </si>
  <si>
    <t>ORLANDO MARÍN MEJÍA</t>
  </si>
  <si>
    <t>JORGE ANDRÉS ROBLEDO POSADA</t>
  </si>
  <si>
    <t>KAREN VIVIANA MÉNDEZ AMAYA</t>
  </si>
  <si>
    <t>Alcalde</t>
  </si>
  <si>
    <t>Profesional Universitario - Secretaría de Infraestructura</t>
  </si>
  <si>
    <t>Director Técnico Unidad de Vivienda</t>
  </si>
  <si>
    <t>BETTY JOHANA TORRES PAVAS</t>
  </si>
  <si>
    <t>RICARDO TABARES SALDARRIAGA</t>
  </si>
  <si>
    <t>MISAEL TORRES RAMIREZ</t>
  </si>
  <si>
    <t>KAREN GRISALES BETANCUR</t>
  </si>
  <si>
    <t>RAUL BERMUDEZ GALVIS</t>
  </si>
  <si>
    <t>NO SE  REPORTA AVANCE DEL  PLAN DE MEJORAMIENTO A  DICIEMBRE 31 DE 2024; TODA VEZ QUE EL PLAN SE  SUSCRIBIO EL 5 DE DICIEMBRE DE 2024</t>
  </si>
  <si>
    <r>
      <rPr>
        <b/>
        <sz val="24"/>
        <color theme="1"/>
        <rFont val="Times New Roman"/>
        <family val="1"/>
      </rPr>
      <t>Hallazgo Administrativo con presunto alcance disciplinario</t>
    </r>
    <r>
      <rPr>
        <sz val="24"/>
        <color theme="1"/>
        <rFont val="Times New Roman"/>
        <family val="1"/>
      </rPr>
      <t>. Deficiencias en la planeación del Contrato de Obra Pública No. 2212231411</t>
    </r>
  </si>
  <si>
    <r>
      <rPr>
        <b/>
        <sz val="24"/>
        <color theme="1"/>
        <rFont val="Times New Roman"/>
        <family val="1"/>
      </rPr>
      <t>Hallazgo Administrativo con presunto alcance Disciplinario y Fiscal</t>
    </r>
    <r>
      <rPr>
        <sz val="24"/>
        <color theme="1"/>
        <rFont val="Times New Roman"/>
        <family val="1"/>
      </rPr>
      <t xml:space="preserve"> por $147.026.000. Obras Eléctricas NO funcionales, ejecutadas en virtud del Contrato de Obra No.2212231411.</t>
    </r>
  </si>
  <si>
    <r>
      <rPr>
        <b/>
        <sz val="24"/>
        <color theme="1"/>
        <rFont val="Times New Roman"/>
        <family val="1"/>
      </rPr>
      <t>Hallazgo Administrativo con presunto alcance Disciplinario y Fiscal</t>
    </r>
    <r>
      <rPr>
        <sz val="24"/>
        <color theme="1"/>
        <rFont val="Times New Roman"/>
        <family val="1"/>
      </rPr>
      <t xml:space="preserve"> por $35.080.814,99 Incumplimiento de actividades contractuales en el componente “PAISAJISMO” en la ejecución del Contrato de Obra Pública No.2212231412.</t>
    </r>
  </si>
  <si>
    <r>
      <rPr>
        <b/>
        <sz val="24"/>
        <color theme="1"/>
        <rFont val="Times New Roman"/>
        <family val="1"/>
      </rPr>
      <t>Hallazgo Administrativo con presunto alcance Disciplinario y Fiscal</t>
    </r>
    <r>
      <rPr>
        <sz val="24"/>
        <color theme="1"/>
        <rFont val="Times New Roman"/>
        <family val="1"/>
      </rPr>
      <t xml:space="preserve"> por $155.280.106. Mala calidad de obras ejecutadas en virtud del Contrato de Obra Pública No.2212231411</t>
    </r>
  </si>
  <si>
    <r>
      <rPr>
        <b/>
        <sz val="24"/>
        <color theme="1"/>
        <rFont val="Times New Roman"/>
        <family val="1"/>
      </rPr>
      <t>Hallazgo Administrativo con presunto alcance Disciplinario y Fiscal</t>
    </r>
    <r>
      <rPr>
        <sz val="24"/>
        <color theme="1"/>
        <rFont val="Times New Roman"/>
        <family val="1"/>
      </rPr>
      <t xml:space="preserve"> por $1.747.560.993,83. Mala calidad de obras ejecutadas en virtud del Contrato de Obra Pública No.2212231412.</t>
    </r>
  </si>
  <si>
    <r>
      <rPr>
        <b/>
        <sz val="24"/>
        <color theme="1"/>
        <rFont val="Times New Roman"/>
        <family val="1"/>
      </rPr>
      <t>Hallazgo Administrativo con presunto alcance Disciplinario y Fiscal</t>
    </r>
    <r>
      <rPr>
        <sz val="24"/>
        <color theme="1"/>
        <rFont val="Times New Roman"/>
        <family val="1"/>
      </rPr>
      <t xml:space="preserve"> por $179.915.534. Reconocimiento y pago de mayores valores de obra en la ejecución del Contrato de Obra Pública No.2212231412.</t>
    </r>
  </si>
  <si>
    <r>
      <rPr>
        <b/>
        <sz val="24"/>
        <color theme="1"/>
        <rFont val="Times New Roman"/>
        <family val="1"/>
      </rPr>
      <t>Hallazgo Administrativo con presunto alcance Disciplinario y Fiscal</t>
    </r>
    <r>
      <rPr>
        <sz val="24"/>
        <color theme="1"/>
        <rFont val="Times New Roman"/>
        <family val="1"/>
      </rPr>
      <t xml:space="preserve"> por $120.850.113,66. Reconocimiento y pago de ítem no previsto como actividad de obra en la ejecución del Contrato de Obra Pública No.2212231412..</t>
    </r>
  </si>
  <si>
    <t>NATALIA DIAZ JURADO</t>
  </si>
  <si>
    <t>Secretaria de Despacho -Secretaria de Hacienda</t>
  </si>
  <si>
    <t xml:space="preserve">                                                                                                                               PLAN DE MEJORAMIENTO FRUTO DE LA AUDITORIA (ATENCION DENUNCIA CONTRATO DE RESERVA PRESUPUESTAL DENUNCIA PERSONERIA MUNICIPAL MUNICIPIO DE MANIZALES</t>
  </si>
  <si>
    <t>DENUNCIA PERSONERIA MUNICIPAL CONSTRUCCION PISO 4 (Alcaldia de Manizales)</t>
  </si>
  <si>
    <t>PRESUNTAS IRREGULARIDADES EN EL PROCESO DE SELECCIÓN MC-040-2023 (ADECUACION PISO 4 ALCALDIA DE MANIZALES)</t>
  </si>
  <si>
    <t xml:space="preserve"> -Falta de planeación y coordinación
 - Falta de asesoría jurídica adecuada
 -Débil control interno y seguimiento
 - Lo anterior, causado por una planeación y ejecución contractual que presenta falencias en la Planeación, así como la inobservancia de la normativa respectiva.</t>
  </si>
  <si>
    <t>Realizar, socializar e implementar un procedimiento entre la Secretaria de Infraestructura, el área de Contratacion de la Secretaria Juridica y Secretaria de hacienda, que permita complementar los cronogramas de ejecución precontractual planteados en el Manual de contratacion de la Entidad.
Lo anterior con el fin de establecer los periodos de tiempo necesarios para adelantar los procesos contratuales en cada una de sus modalidades, y de esta forma fortalecer el proceso de planeacion contractual,  en los contratos que sean  celebrados por la Secretaría de Infraestructura.</t>
  </si>
  <si>
    <t xml:space="preserve"> Mitigar el riesgo que se puedan presentar en las etapas del proceso Precontractual, constractual y posPontractual de sanciones administrativas y disciplinarias para los funcionarios involucrados en el proceso de contratación y supervisión, al tener herramientas que permitan tomar desiciones objetivas con base en procedimientos claros establecidos. </t>
  </si>
  <si>
    <t>1.  Control  Interno
2. Secretaria de infraestructura.
3. Secretaria Juridica
4. Secretaria de Hacienda</t>
  </si>
  <si>
    <t xml:space="preserve">Secretarios de despacho y Equipos tecnicos de las Secretarías de Infraestructura, Juridica y Hacienda </t>
  </si>
  <si>
    <t>Secretaria de Infraestructura-Sandra Ines Lopez y Profesionales Universitarios de la Secretaría- Orlando Marin Mejia, Ricardo Tabares Saldarriaga.
Secretaria Juridica-Andres Mauricio Gaitan.
 Profesionales Universitarios Santiago Loaiza. 
Secretaria Hacienda-Natalia Diaz Jurado.
 Profesionales Universitarios Oscar Diego Arango.</t>
  </si>
  <si>
    <t xml:space="preserve"> -Desconocimiento de las normas presupuestales
 - Falta de planeación y coordinación
 - Falta de asesoría jurídica adecuada
 - Débil control interno y seguimiento</t>
  </si>
  <si>
    <t>Socializar capacitacion a las Secretarias de Hacienda y Juridica respecto de las normas presupuestales y juridicas, reservas, cuentas por pagar, reservas inducidas, vigencias futuras, entre otros</t>
  </si>
  <si>
    <t>Mejorar las competencias de los funcionarios de Infraestructura respecto a temas presupuestales y juridicos.</t>
  </si>
  <si>
    <t>Carpeta de auditoria "Denuncia Piso 4"</t>
  </si>
  <si>
    <t xml:space="preserve">Secretaria de Infraestructura-Sandra Ines Lopez y Profesionales Universitarios de la Secretaría- Orlando Marin Mejia, Ricardo Tabares Saldarriaga.
Secretaria Juridica-Andres Mauricio Gaitan.
 Profesionales Universitarios Santiago Loaiza. </t>
  </si>
  <si>
    <t>Secretario de Despacho -Secretaria Juridica</t>
  </si>
  <si>
    <t>Alcalde Municipal</t>
  </si>
  <si>
    <r>
      <rPr>
        <b/>
        <sz val="22"/>
        <color theme="1"/>
        <rFont val="Times New Roman"/>
        <family val="1"/>
      </rPr>
      <t>Hallazgo uno Administrativo con presunto alcance disciplinario:</t>
    </r>
    <r>
      <rPr>
        <sz val="22"/>
        <color theme="1"/>
        <rFont val="Times New Roman"/>
        <family val="1"/>
      </rPr>
      <t xml:space="preserve"> Deficiencias en la planeación en la etapa precontractual.</t>
    </r>
  </si>
  <si>
    <r>
      <t xml:space="preserve">Carpeta de auditoria </t>
    </r>
    <r>
      <rPr>
        <i/>
        <sz val="22"/>
        <rFont val="Times New Roman"/>
        <family val="1"/>
      </rPr>
      <t>"Denuncia Piso 4 "</t>
    </r>
  </si>
  <si>
    <r>
      <rPr>
        <b/>
        <sz val="22"/>
        <color theme="1"/>
        <rFont val="Times New Roman"/>
        <family val="1"/>
      </rPr>
      <t xml:space="preserve">Hallazgos dos Administrativo con presunta incidencia disciplinaria: </t>
    </r>
    <r>
      <rPr>
        <sz val="22"/>
        <color theme="1"/>
        <rFont val="Times New Roman"/>
        <family val="1"/>
      </rPr>
      <t xml:space="preserve">Constitución de reservas presupuestales sin justificación
</t>
    </r>
  </si>
  <si>
    <t>Resumen del avance  del  plan de mejoramiento 2024-2025-( marzo)</t>
  </si>
  <si>
    <t xml:space="preserve">INFORME  NRO </t>
  </si>
  <si>
    <t>FECHA DEL INFORME</t>
  </si>
  <si>
    <t>SECRETARIAS  INVOLUCRADAS</t>
  </si>
  <si>
    <t>SEGUIMIENTO A MARZO DE 2025 POR PARTE DE  CONTROL  INTERNO</t>
  </si>
  <si>
    <t>RESULTADO ESPERADO A MARZO DE 2025</t>
  </si>
  <si>
    <r>
      <t>Control  Interno da  u</t>
    </r>
    <r>
      <rPr>
        <b/>
        <sz val="26"/>
        <color indexed="57"/>
        <rFont val="Times New Roman"/>
        <family val="1"/>
      </rPr>
      <t xml:space="preserve">na calificacion de cumplimiento (0) y  (0) en la  efectividad.
</t>
    </r>
    <r>
      <rPr>
        <b/>
        <sz val="26"/>
        <color theme="4"/>
        <rFont val="Times New Roman"/>
        <family val="1"/>
      </rPr>
      <t>Los  responsables de  las  acciones  no  mostraron evidencia  documentada  fisica o magnetica del  cumplimiento de la accion y la efectividad de la  misma  a diciembre 31 de 2024.  no se  mostro  evidencia del  procedimiento elaborado  e  implementado a  diciembre 31 de 2024.</t>
    </r>
  </si>
  <si>
    <t>RESULTADOS DE LA  EVALUACION DEL PLAN DE MEJORAMIENTO  FECHA  CORTE DICIEMBRE  2024</t>
  </si>
  <si>
    <t>RESULTADO ESPERADO A DICIEMBRE 2024</t>
  </si>
  <si>
    <t xml:space="preserve">EL  PLAN DE  MEJORAMIENTO ESTA ABIERTO </t>
  </si>
  <si>
    <t>PORCENTAJE EN EL QUE  DEBERIA ESTAR A DICIEMBRE  DE 2024</t>
  </si>
  <si>
    <t>PORCENTAJE OBTENIDO A DICIEMBRE DE 2024</t>
  </si>
  <si>
    <t xml:space="preserve">PORCENTAJE EN EL QUE  DEBERIA ESTAR </t>
  </si>
  <si>
    <t>AUDITORIA  ABIERTA</t>
  </si>
  <si>
    <t>PM ABIERTO</t>
  </si>
  <si>
    <t>BULEVAR  DE LA ENEA</t>
  </si>
  <si>
    <t>RESULTADOS DE LA  EVALUACION DEL PLAN DE MEJORAMIENTO  FECHA  CORTE MARZO DE  2025</t>
  </si>
  <si>
    <r>
      <rPr>
        <b/>
        <sz val="16"/>
        <color theme="8"/>
        <rFont val="Times New Roman"/>
        <family val="1"/>
      </rPr>
      <t>1. LA SECRETARIA DE  INFRAESTRUCTURA,  envia  informe de  seguimiento  nro 1 con fecha corte 30 de diciembre de 2024 ,</t>
    </r>
    <r>
      <rPr>
        <sz val="16"/>
        <rFont val="Times New Roman"/>
        <family val="1"/>
      </rPr>
      <t xml:space="preserve"> en el cual  indica "	En el último semestre del año 2024, se ha trabajado en la revisión documental existente, como lo es el Manual de contratación vigente de la entidad, revisión de normatividad existente, documentos expedidos por Colombia compra eficiente, que son el soporte para la elaboración del procedimiento propuesto"; la secretaria no da calificacion a esta  accion.
La  secretaria a  enviado los  siguientes informes de  seguimiento asi:
</t>
    </r>
  </si>
  <si>
    <t>PRIMER  SEGUIMIENTO  A MARZO 2025</t>
  </si>
  <si>
    <t>1. LAS SECRETARIA DE  INFRAESTRUCTURA Y PLANEACION,  NO REPORTARON AVANCE A MARZO 31 DE 2025 DEL  CUMPLIMIENTO DE LAS  ACCIONES; SIN EMBARGO LA ULTIMA FECHA DE SUSCRIPCION DE ACCIONES ESTA ESTABLECIDA PARA  EL 30 DE JUNIO DE 2025; EL PLAN DE MEJORAMIENTO SE SUSCRIBIO EL 18 DE  DICIEMBRE DE 2024.</t>
  </si>
  <si>
    <r>
      <t>Control  Interno da  u</t>
    </r>
    <r>
      <rPr>
        <b/>
        <sz val="26"/>
        <color indexed="57"/>
        <rFont val="Times New Roman"/>
        <family val="1"/>
      </rPr>
      <t xml:space="preserve">na calificacion de cumplimiento (0) y  (0) en la  efectividad.
</t>
    </r>
    <r>
      <rPr>
        <b/>
        <sz val="26"/>
        <color theme="4"/>
        <rFont val="Times New Roman"/>
        <family val="1"/>
      </rPr>
      <t xml:space="preserve">Los  responsables de  las  acciones  no  mostraron evidencia  documentada  fisica o magnetica del  cumplimiento de la accion y la efectividad de la  misma  a marzo 31 de 2025. </t>
    </r>
  </si>
  <si>
    <t>VENCIMIENTO DEL  PLAN EN JUNIO DE 2025</t>
  </si>
  <si>
    <t>LOCALES  COMERCIALES</t>
  </si>
  <si>
    <t>NO  ENVIARON  REPORTE A  MARZO DE 2025</t>
  </si>
  <si>
    <t>FECHA DE SUSCRIPCION DEL PLAN 18 DICIEMBRE DE 2024</t>
  </si>
  <si>
    <t>1. LAS SECRETARIA DE  INFRAESTRUCTURA  ENVIA  INFORME DEL  7 DE MARZO DE 2025 DONDE  EN LA PAGINA 2 Y 3 DEL INFORME INDICA "De acuerdo con la acción propuesta en el Plan de Mejoramiento, se realizó ajuste en el acta Liquidación del contrato de obra No. 2212231411, evidenciando así las cantidades ejecutadas y no recibidas a satisfacción por parte de la interventoría externa. 
Dado que q a la fecha no se han presentado más casos de no cumplimiento de contratos, la Secretaria envió memorando a los funcionarios de las Secretaría de Infraestructura para que en casos futuros se aplique la acción.</t>
  </si>
  <si>
    <t>1. LAS SECRETARIA DE  INFRAESTRUCTURA  ENVIA  INFORME DEL  7 DE MARZO DE 2025 DONDE  EN LA PAGINA 2 Y 3 DEL INFORME INDICA "En los procesos de contratación actuales, se está teniendo en cuenta dentro de las obligaciones específicas, la siguiente obligación. “Conservar las obras contractuales hasta tanto se realice el recibo a entera satisfacción por parte de la entidad”.</t>
  </si>
  <si>
    <t>1. LAS SECRETARIA DE  INFRAESTRUCTURA  ENVIA  INFORME DEL  7 DE MARZO DE 2025 DONDE  EN LA PAGINA 3 Y 4 DEL INFORME INDICA "Se han realizado Comités de Plan de Mejoramiento y se está recopilando la información para elaborar un formato único para la Secretaría de Infraestructura.
A la fecha no existen contratos de Interventoría, lo que da tiempo de la implementación"</t>
  </si>
  <si>
    <t>1. LAS SECRETARIA DE  INFRAESTRUCTURA  ENVIA  INFORME DEL  7 DE MARZO DE 2025 DONDE  EN LA PAGINA 3 Y 4 DEL INFORME INDICA "Se realizó el 28 de enero de 2025, la socialización con el equipo de trabajo, el Plan de Mejoramiento derivado de esta auditoría para conocimiento e implementación de las recomendaciones. 
A la fecha no existen contratos de Interventoría, lo que da tiempo de la implementación y evidencias."</t>
  </si>
  <si>
    <t>1. LAS SECRETARIA DE  INFRAESTRUCTURA  ENVIA  INFORME DEL  7 DE MARZO DE 2025 DONDE  EN LA PAGINA 5 DEL INFORME INDICA "Se han realizado dos reuniones, el 21 de enero y 21 de febrero, en las cuales se ha revisado el Proyecto especial que afecta significativamente la movilidad en la Avenida Santander, “Banda Ciclo preferencial Avenida Santander”, en lo referente a aspectos relacionados con señalización, implementación de PMT y movilidad."</t>
  </si>
  <si>
    <t>1. LAS SECRETARIA DE  INFRAESTRUCTURA  ENVIA  INFORME DEL  7 DE MARZO DE 2025 DONDE  EN LA PAGINA 1 DEL INFORME INDICA " Se están gestionando las copias de las actas de los comités adelantados en la presente vigencia. (Despacho del Alcalde" Y CALIFICA LA  ACCION EN CERO (0).</t>
  </si>
  <si>
    <t>1. LAS SECRETARIA DE  INFRAESTRUCTURA  ENVIA  INFORME DEL  7 DE MARZO DE 2025 DONDE  EN LA PAGINA 5 Y 6 DEL INFORME INDICA "De acuerdo al proyecto a ejecutar, se han realizado reuniones para analizar las condiciones de los contratos que requieran incluir este concepto, teniendo en cuenta estudios de mercado para determinar los costos de dicha actividad. 
"</t>
  </si>
  <si>
    <t xml:space="preserve">PORCENTAJE OBTENIDO </t>
  </si>
  <si>
    <t xml:space="preserve">                                                                                                                               PLAN DE MEJORAMIENTO FRUTO DE LA AUDITORIA (NRO. AC-2.1-2024) MUNICIPIO DE MANIZALES</t>
  </si>
  <si>
    <t>AC-2.1-2024</t>
  </si>
  <si>
    <t>COMPONENTE AMBIENTAL</t>
  </si>
  <si>
    <t xml:space="preserve"> CUMPLIMIENTO A TODOS LOS SUJETOS Y PUNTOS DE VIGILANCIA Y CONTROL QUE MANEJEN RECURSOS</t>
  </si>
  <si>
    <t>07 DE ENERO DE 2025</t>
  </si>
  <si>
    <t>20 DE DICIEMBRE DE 2024</t>
  </si>
  <si>
    <t>NRO DEL HALLAZGO / DEBILIDAD/ ACCION  PREVENTIVA</t>
  </si>
  <si>
    <t>DESCRIPCIÓN HALLAZGO/  DEBILIDAD/  ACCION  PREVENTIVA</t>
  </si>
  <si>
    <t>Administrativo con presunto alcance Disciplinario; Al Municipio de Manizales por inejecución presupuestal para la adquisición de áreas de interés destinadas al acueducto durante la vigencia de 2023.</t>
  </si>
  <si>
    <t>➢ Falta de planificación adecuada
➢ Ineficiencia Administrativa
➢ Desconocimiento o desinterés por la normativa
➢ Problemas de priorización de objetivos del Plan de Desarrollo
➢ Falta de identificación y disponibilidad de tierras aptas
➢ Problemas de ejecución presupuestal</t>
  </si>
  <si>
    <t xml:space="preserve">Implementar un proceso de planificación, que incluya la identificación de predios aptos con antelación y la previsión de los recursos necesarios para la adquisición de los mismos. </t>
  </si>
  <si>
    <t>Eliminar de  raíz las causas  que  generaron este hallazgo, a fin de que no se vuelva  a  repetir</t>
  </si>
  <si>
    <t>1. CARPETA DE  AUDITORIA AC-2.1-2024</t>
  </si>
  <si>
    <t>1.UNIDAD DE  CONTROL  INTERNO.
2. SECRETARIA DE  MEDIO  AMBIENTE</t>
  </si>
  <si>
    <t>SECRETARIA MEDIO AMBIENTE</t>
  </si>
  <si>
    <t>UNIDAD DE GESTIÓN AMBIENTAL</t>
  </si>
  <si>
    <t xml:space="preserve">Yeison Atehortua
Profesional Especializado
Secretaría de Medio Ambiente     </t>
  </si>
  <si>
    <t>TOTAL CUMPLIMIENTO DE LAS ACCIONES/CUMPLIMIENTO ESPERADO</t>
  </si>
  <si>
    <t xml:space="preserve">Llevar a cabo un ejercicio de priorización para identificar áreas adecuadas para la adquisición, realizando un análisis de su disponibilidad y viabilidad legal. </t>
  </si>
  <si>
    <t>Establecer mesas de trabajo interinstitucionales donde participen las entidades encargadas de la adquisición de predios, el desarrollo de proyectos  y la planificación presupuestal.</t>
  </si>
  <si>
    <t>NOMBRE</t>
  </si>
  <si>
    <t>CARGO</t>
  </si>
  <si>
    <t>SECRETARIA DE MEDIO AMBIENTE</t>
  </si>
  <si>
    <t>RESPONSABLES EJECUCIÓN DE LAS ACCIONES</t>
  </si>
  <si>
    <t>YEISON ANDRES ATEHORTUA GERARDINO  
PROFESIONAL ESPECIALIZADO                 
SECRETARÍA DE MEDIO AMBIENTE</t>
  </si>
  <si>
    <t xml:space="preserve">                                                                                                                               PLAN DE MEJORAMIENTO FRUTO DE LA AUDITORIA (NRO. XXXX) MUNICIPIO DE MANIZALES</t>
  </si>
  <si>
    <t xml:space="preserve">EMI-MGI-FR-01
Estado Vigente </t>
  </si>
  <si>
    <t>Version 5</t>
  </si>
  <si>
    <t>AUDITORÍA DE CUMPLIMIENTO AC-2.3-2024</t>
  </si>
  <si>
    <t>"CUMPLIMIENTO PLAN DE DESARROLLO DE MANIZALES + GRANDE 2020-2023"</t>
  </si>
  <si>
    <t>DE CUMPLIMIENTO</t>
  </si>
  <si>
    <t>27 DE DICIEMBRE DE 2024</t>
  </si>
  <si>
    <t>2 de 2025</t>
  </si>
  <si>
    <t>9 de enero de 2025</t>
  </si>
  <si>
    <r>
      <t xml:space="preserve">RESULTADOS DE LA  EVALUACION DE LA </t>
    </r>
    <r>
      <rPr>
        <b/>
        <u/>
        <sz val="12"/>
        <rFont val="Times New Roman"/>
        <family val="1"/>
      </rPr>
      <t>EFECTIVIDAD</t>
    </r>
    <r>
      <rPr>
        <b/>
        <sz val="12"/>
        <rFont val="Times New Roman"/>
        <family val="1"/>
      </rPr>
      <t xml:space="preserve"> DE LAS ACCIONES  CONTENIDAS EN EL PLAN DE MEJORAMIENTO </t>
    </r>
  </si>
  <si>
    <t>INCIDENCIA</t>
  </si>
  <si>
    <t>ITEM 
ACCIONES</t>
  </si>
  <si>
    <t>CARGO Y NOMBRE DEL  RESPONSABLE DE EJECUTAR LA  ACCION</t>
  </si>
  <si>
    <t>Administrativo con presunto alcance disciplinario. Modificación del Plan de Desarrollo de Manizales 2020-2023 por Decreto 0424 de 2021 infringe
los términos y propósitos de la Ley 2056 de 2020.</t>
  </si>
  <si>
    <t>Administrativa</t>
  </si>
  <si>
    <t>Deficiencias en los controles administrativos internos para garantizar el acatamiento normativo requeridos para modificar el Plan de Desarrollo, Actuación discrecional de la administración para modificar un Plan de Desarrollo sin contar con los elementos jurídicos, administrativos y operativos debidamente estructurados.</t>
  </si>
  <si>
    <t>1. Generar comunicación interna de socialización sobre el procedimiento que debe aplicarse para la modificación del plan de desarrollo en el momento en que se requiera</t>
  </si>
  <si>
    <t>Emitir comunicado impartiendo directrices precisas frente al procedimiento para modificaciones al Plan de Desarrollo.</t>
  </si>
  <si>
    <t xml:space="preserve">GED Archivo de Gestión </t>
  </si>
  <si>
    <t>Secretarías de Planeación y Jurídica</t>
  </si>
  <si>
    <t>Secretaría de Planeación</t>
  </si>
  <si>
    <t>Secretaría de Planeación y Secretaría Juridica.</t>
  </si>
  <si>
    <t>Secretario de Despacho y Jefes de Oficina</t>
  </si>
  <si>
    <t>Administrativo Incumplimiento de las metas de las líneas estratégicas del Plan de Desarrollo de Manizales 2020-2023.</t>
  </si>
  <si>
    <t>Deficiencias en el proceso de planeación del desarrollo - Deficiencias en los controles interno - Inoperancia de los mecanismos de seguimiento de la gestión administrativa</t>
  </si>
  <si>
    <t>1.  Realizar seguimiento  mensual a las metas de las líneas estrategicas y emitir alertas tempranas relacionadas con los avances reportados.y presentar informes a la Alta Gerencia, para la toma de decisiones.</t>
  </si>
  <si>
    <t>Implementar mecanismos para realizaar seguimiento mensual y emitir alertas tempranas para la toma de desiciones por parte de la alta gerencia</t>
  </si>
  <si>
    <t>Página WEB Alcaldia de Manizales</t>
  </si>
  <si>
    <t>Jefe  de Oficina
Profesional Universitario  del Centro de Información Estadistica</t>
  </si>
  <si>
    <t>Administrativo. Incumplimiento del Plan de Desarrollo de Manizales 2020-2023-Líneas estratégicas por la baja ejecución de proyectos.</t>
  </si>
  <si>
    <t>Ausencia de procedimientos que garanticen la utilización del Banco de Programas y Proyectos como herramienta de planeación, programación y evaluación de la gestion de gobierno. - Deficiencias en los mecanismos de control interno que no permiten advertir los riesgos por la baja ejecución de los proyectos de inversión.</t>
  </si>
  <si>
    <t>1. Incluir en el Manual Opertivo del Banco de Proyectos de Inversión Municipal, un procedimiento de seguimiento y evaluación de la ejecución de los proyectos  y elaborar informes  con alertas tempranas del porcentaje de ejecución los cuales seran enviados a las diferentes dependencias .</t>
  </si>
  <si>
    <t>Gestionar el Manual Operativo del Banco de Proyectos de Inversión Municipal</t>
  </si>
  <si>
    <t>Profesional Universitario del Banco de Proyectos de Inversión</t>
  </si>
  <si>
    <t xml:space="preserve"> Administrativa. Proyecto código BPIM 2020170010157 Fondo de Emergencia Sanitaria Pandemia COVID 19 Manizales. Contratación de asuntos que no están relacionados con el proyecto. </t>
  </si>
  <si>
    <t xml:space="preserve">Falta de claridad y transparencia en la información suministrada a la Contraloría de Manizales - Deficiencias en los mecanismos de control interno para validar y monitorear los registros y resultados de los proyectos de inversión </t>
  </si>
  <si>
    <t xml:space="preserve">1.  Realizar seguimiento  periódico  a los proyectos   y presentar los informes respectivos de conformidad a los proyectos que presenten observaciones </t>
  </si>
  <si>
    <t>Implementar monitoreo para validar los registros y resultados de los proyectos de inversión</t>
  </si>
  <si>
    <t>Administrativa. Deficiencias en el Proceso de Liquidación y Cálculo de la Participación en Plusvalía del Municipio de Manizales.</t>
  </si>
  <si>
    <t>Debilidades en la metodología de cálculo del efecto plusvalía - Falta de claridad y transparencia en la comunicación de los criterios de liquidación - Deficiencias en la estructuración técnica y jurídica del acto administrativo de liquidación</t>
  </si>
  <si>
    <t xml:space="preserve">1.Revisión del marco jurídico y soportes normativos para el cálculo y liquidación  de  la plusvalia en el Municipio de Manizales, en el marco del proceso de revisión del plan de ordenamiento territorial. </t>
  </si>
  <si>
    <t>Ajustar técnica y juridicamente los instrumentos que permiten el cálculo y liquidación de la Plusvalía</t>
  </si>
  <si>
    <t>Profesional Especializada Unidad de Desarrollo y Ordenamiento Territorial. 
Profesional Universitario coordinación de los procesos de gestión de los instrumentos que contempla el POT</t>
  </si>
  <si>
    <t xml:space="preserve">LEANDRA MEZA URIBE </t>
  </si>
  <si>
    <t>ANGELICA  PATRICIA SANCHEZ RODRIGUEZ</t>
  </si>
  <si>
    <t>Secretario de Despacho  Secretaria de Planeación</t>
  </si>
  <si>
    <t>Profesional Universitaria Secretaría de Planeación</t>
  </si>
  <si>
    <t>Profesional Especializada Secretaría de Planeación</t>
  </si>
  <si>
    <t xml:space="preserve">CLAUDIA MARCELA SALAZAR ROJAS </t>
  </si>
  <si>
    <t>MARGRETH JOHANA MEJIA</t>
  </si>
  <si>
    <t>JORGE ANDRÉS CASTRO AGUIRRE</t>
  </si>
  <si>
    <t>Jefe de Oficina  Secretaria de Planeación</t>
  </si>
  <si>
    <t>Profesional Universitario Secretaría de Planeación</t>
  </si>
  <si>
    <t>BULEVAR  DE LA  19</t>
  </si>
  <si>
    <t>VENCIMIENTO DEL  PLAN 30 DE JUNIO DE 2025</t>
  </si>
  <si>
    <t>FECHA DE  VENCIMIENTO DEL  PLAN DE MEJORAMIENTO  JUNIO 30 DE 2025</t>
  </si>
  <si>
    <t>Resumen del avance  del  plan de mejoramiento 2025-( marzo)</t>
  </si>
  <si>
    <t>AUDITORIA  PISO 4 DE LA  ALCALDIA</t>
  </si>
  <si>
    <t>FECHA DE SUSCRIPCION DEL PLAN 9 DE ENERO DE 2025</t>
  </si>
  <si>
    <t>FECHA DE SUSCRIPCION DEL PLAN 5 DICIEMBRE DE 2024</t>
  </si>
  <si>
    <t>VENCIMIENTO DEL  PLAN  30 DE JUNIO DE 2025</t>
  </si>
  <si>
    <t>FECHA DE SUSCRIPCION DEL PLAN DE MEJORAMIENTO SEPTIEMBRE 26 DE 2024</t>
  </si>
  <si>
    <t>VENCIMIENTO DEL  PLAN EN MARZO 30 DE 2025</t>
  </si>
  <si>
    <t>AUDITORIA  PLAN DE  DESARROLLO</t>
  </si>
  <si>
    <t>FECHA DE SUSCRIPCION DEL PLAN 7 DE ENERO DE 2025</t>
  </si>
  <si>
    <t>VENCIMIENTO DEL  PLAN JULIO DE 2025</t>
  </si>
  <si>
    <t>1. LAS SECRETARIA DE MEDIO  AMBIENTE  ENVIA  INFORME DE  SEGUIMIENTO DE  FECHA 10 DE MARZO DE 2025 DONDE  EN PAGINA 2 INDICA "Durante la vigencia 2024 y 2025, la Secretaría de Medio Ambiente ha venido adelantando una estrategia denominada “Gobernanza del Agua” en la que, entre otras cosas, se efectúa la identificación, delimitación y descripción de las Áreas Abastecedoras de Acueductos ABACOS, en la que se han generado los insumos técnicos para la determinación de las áreas de importancia estratégica a ser adquiridas o intervenidas con estos recursos, proceso que se encuentra en desarrollo con un avance del 88%. En este aspecto se elaboró el informe de los abastos municipales y los ABACOS respectivos, plasmado en el mapa en formato pdf que se anexan.
Por otro lado, según con lo establecido en el artículo 111 de la Ley 99 de 1993, modificada por las leyes 2320 de 2023, 1450 de 2011 y 1151 de 2007, así como Reglamentado por el Decreto 953 de 2013, el municipio de Manizales durante el año 2024, solicitó a la Corporación Autónoma Regional de Caldas Corpocaldas la definición de las áreas prioritarias a ser adquiridas o intervenidas con estos recursos o donde se deben implementar los esquemas por pagos de servicios ambientales, en donde se solicitó la viabilidad técnica ambiental de esta autoridad para avanzar con la adquisición de 11 predios localizados todos en el área abastecedora de los acueductos que prestan el servicio al área urbana y parte de la rural del municipio de Manizales, que se referencian en los oficios 2024-IE-00033824 y 2024-II-00038975 de Corpocaldas, los cuales se anexan.
Así mismo, el 28 de enero del año 2025 se adelanto la consulta y solicitud a Corpocaldas mediante oficio S-CO-SMA-UGA-2025-1675 con el objetivo de determinar la viabilidad técnica ambiental de esta autoridad para avanzar con la adquisición de 3 predios localizados en la vereda Farallones, todos en el área abastecedora del acueducto que presta el servicio a esta vereda y parte de Patio Bonito en la zona rural del municipio de Manizales."</t>
  </si>
  <si>
    <r>
      <t>Control  Interno da  u</t>
    </r>
    <r>
      <rPr>
        <b/>
        <sz val="26"/>
        <color indexed="57"/>
        <rFont val="Times New Roman"/>
        <family val="1"/>
      </rPr>
      <t xml:space="preserve">na calificacion de cumplimiento (2) y  (1) en la  efectividad. </t>
    </r>
    <r>
      <rPr>
        <b/>
        <sz val="26"/>
        <color theme="8"/>
        <rFont val="Times New Roman"/>
        <family val="1"/>
      </rPr>
      <t>Lo anterior toda vez que  en el transcurso de la vigencia 2025 se  continuara  verificando la  efectividad de la accion</t>
    </r>
  </si>
  <si>
    <t xml:space="preserve">1. LAS SECRETARIA DE MEDIO  AMBIENTE  ENVIA  INFORME DE  SEGUIMIENTO DE  FECHA 10 DE MARZO DE 2025 DONDE  EN PAGINA 4 y 5 INDICA "El proceso de priorización de los predios para efectuar la inversión de los recursos destinados por el artículo 111 de la Ley 99 de 1993 para la adquisición de predios, mantenimiento e implementación de esquemas de pagos por servicios ambientales PSA, permite establecer con mayor precisión la viabilidad técnica y jurídica de la inversión, acorde con las disposiciones legales y reglamentarias vigentes, trabajo que se ha adelantado de la mano y mediante trabajo articulado entre la Secretaria de Medio Ambiente, la autoridad ambiental Corpocaldas y Aguas de Manizales SA ESP BIC, que arrojaron los siguientes resultados:
•	De los 14 predios identificados dentro de los ABACOS, se adelanta la evaluación técnica que obedece a la evaluación de criterios como:
A. Población abastecida por los acueductos beneficiados con la conservación del área estratégica dentro de la cual está ubicado el predio.
B. Presencia en el predio de corrientes hídricas, manantiales, afloramientos y humedales.
C. Importancia del predio en la recarga de acuíferos o suministro hídrico.
D. Proporción de coberturas y ecosistemas naturales poco o nada intervenidos presentes en el predio.
E. Grado de amenaza de los ecosistemas naturales por presión antrópica.
F. Fragilidad de los ecosistemas naturales existentes.
G. Conectividad ecosistémica.
H. Incidencia del predio en la calidad del agua que reciben los acueductos beneficiados.
De esta evaluación, se generan los siguientes informes que fueron entregados a la secretaría de medio ambiente para los fines pertinentes:
 Documento técnico de priorización de predios para adquisición con destino a servicios ambientales de Aguas de Manizales SA ESP
 Los informes técnicos de Corpocaldas 
•	De los 14 predios identificados dentro de los ABACOS, se adelantó avanzó en la evaluación jurídica del estado de la propiedad o estudio jurídico de titulación a 11 de ellos, donde se efectúa la trazabilidad y las limitaciones al pleno dominio de la propiedad, de lo que se obtuvo el siguiente resultado:
</t>
  </si>
  <si>
    <t xml:space="preserve">1. LAS SECRETARIA DE MEDIO  AMBIENTE  ENVIA  INFORME DE  SEGUIMIENTO DE  FECHA 10 DE MARZO DE 2025 DONDE  EN PAGINA 6 y 7 INDICA "En este aspecto se han realizado dos mesas a considerar en este proceso:  A. Mesa de articulación con CORPOCALDAS para la identificación de ABACOS de los acueductos municipales; B. Mesa de articulación con la Secretaría de Planeación para aplicar los criterios de identificación de ABACOS de los acueductos municipales y generar la información cartográfica y planimétrica, lo que posteriormente se convierte en insumo para la priorización de los predios a adquirir.
•	EVIDENCIA DEL CUMPLIMIENTO DE LA ACCIÓN (DOCUMENTO FÍSICO O MAGNÉTICO)
1.	Registro fotográfico de Mesa de articulación con CORPOCALDAS - Pendiente Acta de reunión con Corpocaldas. Fecha 04 de febrero de 2025
2.	Registro fotográfico de Mesa de articulación con la Secretaría de Planeación. Fecha 17 y 28 de febrero y 14 de marzo de 2025. Se anexan Actas."
</t>
  </si>
  <si>
    <r>
      <t>Control  Interno da  u</t>
    </r>
    <r>
      <rPr>
        <b/>
        <sz val="26"/>
        <color indexed="57"/>
        <rFont val="Times New Roman"/>
        <family val="1"/>
      </rPr>
      <t xml:space="preserve">na calificacion de cumplimiento (2) y  (1,5) en la  efectividad. </t>
    </r>
    <r>
      <rPr>
        <b/>
        <sz val="26"/>
        <color theme="8"/>
        <rFont val="Times New Roman"/>
        <family val="1"/>
      </rPr>
      <t>Lo anterior toda vez que  en el transcurso de la vigencia 2025 se  continuara  verificando la  efectividad de la accion</t>
    </r>
  </si>
  <si>
    <t>FECHA DE  VENCIMIENTO DEL  PLAN DE MEJORAMIENTO JULIO DE 2025</t>
  </si>
  <si>
    <t xml:space="preserve">La secretaria  de planeacion envia  informe de  fecha 31 de marzo de 2025;  en  el cual se  indica  en la  pagina 3 lo  siguiente "1.Se efectúo mesa de retroalimentación técnico – jurídica con relación a la modificación que se realizó al Plan de Desarrollo 2020-2023 con relación al Sistema General de Regalías, en virtud del plazo establecido por el artículo 30 de la ley 2056 de 2020."
</t>
  </si>
  <si>
    <r>
      <t>Control  Interno da  u</t>
    </r>
    <r>
      <rPr>
        <b/>
        <sz val="26"/>
        <color indexed="57"/>
        <rFont val="Times New Roman"/>
        <family val="1"/>
      </rPr>
      <t xml:space="preserve">na calificacion de cumplimiento (0) y  (0) en la  efectividad.
</t>
    </r>
  </si>
  <si>
    <r>
      <t>Control  Interno da  u</t>
    </r>
    <r>
      <rPr>
        <b/>
        <sz val="26"/>
        <color indexed="57"/>
        <rFont val="Times New Roman"/>
        <family val="1"/>
      </rPr>
      <t xml:space="preserve">na calificacion de cumplimiento (2) y  (2) en la  efectividad. Toda vez que la  secretaria, presenta evidencias  como : "2. Formato Excel que evidencia el seguimiento mensual a los proyectos de  Inversión municipal se adjunta link de acceso al drive para su consulta. 
Correo enviado a los secretarios de despacho sobre el avance presupuestal y físico de los proyectos de inversión."
</t>
    </r>
    <r>
      <rPr>
        <sz val="26"/>
        <rFont val="Times New Roman"/>
        <family val="1"/>
      </rPr>
      <t>2. Se implemento herramienta ( CIE- CENTRO DE INFORMACION ESTADISTICA- TABLERO DE SEGUIMIENTO PLAN DE DESARROLLO); A traves del cual se realiza seguimiento a los proyectos de inversión municipal, lo cual beneficia en la toma de decisiones y en la eficiencia, efectividad y eficacia de la inversión del gasto social, adicionalmente se envía correo a los secretarios de despacho informado sobre el avance presupuestal y físico de los proyectos de inversión municipal.</t>
    </r>
  </si>
  <si>
    <t>ACCION CERRADA A  MARZO 31 DE 2025</t>
  </si>
  <si>
    <t xml:space="preserve">La secretaria  de planeacion envia  informe de  fecha 31 de marzo de 2025;  en  el cual se  indica  en la  pagina 3 lo  siguiente "3. Se radicó mediante G.E.D. ICO-SSA-2025- 4173; ante la secretaria jurídica el texto de proyecto de decreto del Manual Operativo del Banco de Proyectos de Inversión Municipal."
</t>
  </si>
  <si>
    <r>
      <t>Control  Interno da  u</t>
    </r>
    <r>
      <rPr>
        <b/>
        <sz val="26"/>
        <color indexed="57"/>
        <rFont val="Times New Roman"/>
        <family val="1"/>
      </rPr>
      <t xml:space="preserve">na calificacion de cumplimiento (1) y  (0) en la  efectividad. Lo anterior, toda vez que apenas se  inicio con la  accion y aun el  decreto esta en  revision.
</t>
    </r>
  </si>
  <si>
    <t>ACCION ABIERTA A 31 DE MARZO DE 2025</t>
  </si>
  <si>
    <t xml:space="preserve">La secretaria  de planeacion envia  informe de  fecha 31 de marzo de 2025;  en  el cual se  indica  en la  pagina 3 lo  siguiente "se desarrolló aplicativo que permite el seguimiento mensual a los proyectos de inversión municipal"
El lin es el siguiete:  https://alcaldiamanizales-my.sharepoint.com/:f:/g/personal/bpim_manizales_gov_co/Eh5xxSG03bNHkVWB6hmvqLkBsnSajAZso4WWnXsSbK7nUQ?e=RHngJT </t>
  </si>
  <si>
    <t xml:space="preserve">La secretaria  de planeacion envia  informe de  fecha 31 de marzo de 2025;  en  el cual se  indica  en la  pagina 4 lo  siguiente ". Se realizo primer informe a la plusvalía en el maco de le revisión excepcional al plan de ordenamiento territorial, se efectúa análisis, se determinan problemáticas identificadas y conclusiones. Elementos que determinaran las modificaciones al instrumento y la viabilidad para la respectiva modificación"
"
</t>
  </si>
  <si>
    <r>
      <t>Control  Interno da  u</t>
    </r>
    <r>
      <rPr>
        <b/>
        <sz val="26"/>
        <color indexed="57"/>
        <rFont val="Times New Roman"/>
        <family val="1"/>
      </rPr>
      <t xml:space="preserve">na calificacion de cumplimiento (1) y  (0) en la  efectividad. Toda vez que no se evidencia a la fecha marzo de 2025 documento  que demuestre la  "Revisión del marco jurídico y soportes normativos </t>
    </r>
    <r>
      <rPr>
        <b/>
        <u/>
        <sz val="26"/>
        <color theme="8"/>
        <rFont val="Times New Roman"/>
        <family val="1"/>
      </rPr>
      <t>para el cálculo y liquidación  de  la plusvalia en el Municipio de Manizales</t>
    </r>
    <r>
      <rPr>
        <b/>
        <sz val="26"/>
        <color indexed="57"/>
        <rFont val="Times New Roman"/>
        <family val="1"/>
      </rPr>
      <t xml:space="preserve">, en el marco del proceso de revisión del plan de ordenamiento territorial. 
</t>
    </r>
    <r>
      <rPr>
        <sz val="26"/>
        <rFont val="Times New Roman"/>
        <family val="1"/>
      </rPr>
      <t>"</t>
    </r>
  </si>
  <si>
    <r>
      <t>Control  Interno da  u</t>
    </r>
    <r>
      <rPr>
        <b/>
        <sz val="26"/>
        <color indexed="57"/>
        <rFont val="Times New Roman"/>
        <family val="1"/>
      </rPr>
      <t xml:space="preserve">na calificacion de cumplimiento (0) y  (0) en la  efectividad. Toda  vez que la secretaria de  planeacion  informa  en la pagina 3 del informe  lo siguiente "Pendiente reunión por parte de los secretarios de Planeación y Jurídica y los dueños de procesos" Pendiente  reunion por parte del equipo para la  toma de decisiones. La  secretaria envia informe de  seguimiento de  fecha marzo de 2025 el cual reposa en la carpeta de  auditoria y en medio magnetico asi:
</t>
    </r>
  </si>
  <si>
    <r>
      <rPr>
        <b/>
        <sz val="16"/>
        <color theme="8"/>
        <rFont val="Times New Roman"/>
        <family val="1"/>
      </rPr>
      <t>1. LA SECRETARIA DE  INFRAESTRUCTURA,  envia  informe de  seguimiento  nro 1 con fecha corte 30 de diciembre de 2024 ,</t>
    </r>
    <r>
      <rPr>
        <sz val="16"/>
        <rFont val="Times New Roman"/>
        <family val="1"/>
      </rPr>
      <t xml:space="preserve"> en el cual  indica "	En el último semestre del año 2024, se ha trabajado en la revisión documental existente, como lo es el Manual de contratación vigente de la entidad, revisión de normatividad existente, documentos expedidos por Colombia compra eficiente, que son el soporte para la elaboración del procedimiento propuesto"; la secretaria no da calificacion a esta  accion.
2. La secretaria de infraestructura  envia informe nro 2 de  fecha  31 de marzo de 2025; recibido  el 7 de  marzo de 2025 donde  indica  en dicho informe en la pagina 2 lo siguiente "</t>
    </r>
  </si>
  <si>
    <t>ACCION ABIERTA A MARZO 31 DE 2025</t>
  </si>
  <si>
    <r>
      <t>Control  Interno da  u</t>
    </r>
    <r>
      <rPr>
        <b/>
        <sz val="26"/>
        <color indexed="57"/>
        <rFont val="Times New Roman"/>
        <family val="1"/>
      </rPr>
      <t xml:space="preserve">na calificacion de cumplimiento (1) y  (0) en la  efectividad.
</t>
    </r>
    <r>
      <rPr>
        <sz val="26"/>
        <rFont val="Times New Roman"/>
        <family val="1"/>
      </rPr>
      <t xml:space="preserve">En informe nro 2 de  fecha 31 de marzo de 2025: la secretaria  indica en el informe en la pagina 3 que "-	Se realizó el procedimiento por medio del cual se tiene contemplado complementar lo establecido en el Manual de contratación del Municipio de Manizales y demás procedimientos jurídicos relacionados con el tema que hacen parte del Sistema de Gestión documental del Municipio.  El mismo se encuentra en revisión de la Secretaría Jurídica, con el fin de ser aprobado." procedimiento denominado "cronogramas para la contratación pública de las diferentes modalidades en el 
Municipio de Manizales. </t>
    </r>
    <r>
      <rPr>
        <b/>
        <sz val="26"/>
        <color theme="8"/>
        <rFont val="Times New Roman"/>
        <family val="1"/>
      </rPr>
      <t>Se da una calificacion en cumplimiento 1; toda vez que no se  a  revisado por  juridica ni los partes involucradas; y cero (0) en efectividad por que falta la revision, aprobacion e  implementacion del  procedimiento.</t>
    </r>
  </si>
  <si>
    <r>
      <rPr>
        <b/>
        <sz val="24"/>
        <color theme="1"/>
        <rFont val="Times New Roman"/>
        <family val="1"/>
      </rPr>
      <t>Administrativo con presunto alcance disciplinario:</t>
    </r>
    <r>
      <rPr>
        <sz val="24"/>
        <color theme="1"/>
        <rFont val="Times New Roman"/>
        <family val="1"/>
      </rPr>
      <t xml:space="preserve"> Constitución de 
reservas presupuestales</t>
    </r>
    <r>
      <rPr>
        <b/>
        <sz val="24"/>
        <color theme="8"/>
        <rFont val="Times New Roman"/>
        <family val="1"/>
      </rPr>
      <t xml:space="preserve"> sin justificación
</t>
    </r>
  </si>
  <si>
    <r>
      <t>LA SECRETARIA DE  INFRAESTRUCTURA,  envia  informe de  seguimiento  nro 1 con fecha corte 30 de diciembre de 2024 , en el cual  indica 
"E</t>
    </r>
    <r>
      <rPr>
        <b/>
        <u/>
        <sz val="16"/>
        <color theme="8"/>
        <rFont val="Times New Roman"/>
        <family val="1"/>
      </rPr>
      <t>n el mes de diciembre de 2024</t>
    </r>
    <r>
      <rPr>
        <sz val="16"/>
        <color rgb="FF000000"/>
        <rFont val="Times New Roman"/>
        <family val="1"/>
      </rPr>
      <t xml:space="preserve"> se realizó mesa de trabajo con la Secretaria de Hacienda, acompañamiento de la Secretaria jurídica  con el fin de dar a conocer al personal de la Secretaria de Infraestructura que tiene a cargo la supervisión de contratos las normas relacionadas con la constitución de reservas presupuestales, reservas inducidas, cuentas por pagar,etc. "  C</t>
    </r>
    <r>
      <rPr>
        <b/>
        <sz val="16"/>
        <color theme="8"/>
        <rFont val="Times New Roman"/>
        <family val="1"/>
      </rPr>
      <t>ALIFICA LA ACCION  COMO CUMPLIDA  Y EFECTIVA.</t>
    </r>
    <r>
      <rPr>
        <sz val="16"/>
        <color rgb="FF000000"/>
        <rFont val="Times New Roman"/>
        <family val="1"/>
      </rPr>
      <t xml:space="preserve">
</t>
    </r>
    <r>
      <rPr>
        <b/>
        <sz val="16"/>
        <color theme="8"/>
        <rFont val="Times New Roman"/>
        <family val="1"/>
      </rPr>
      <t>2. La secretaria  envia informe nro 2 de  fecha 31 de marzo de 2025; sin embargo no aporta  evidencias de la  efectividad de las  acciones  adelantadas</t>
    </r>
  </si>
  <si>
    <r>
      <t>LA SECRETARIA DE  INFRAESTRUCTURA,  envia  informe de  seguimiento  nro 1 con fecha corte 30 de diciembre de 2024 , en el cual  indica 
"-	La Secretaria de Hacienda constituyo el registro presupuestal del contrato 2312191454 el 16 de octubre de 2024.  "  C</t>
    </r>
    <r>
      <rPr>
        <b/>
        <sz val="16"/>
        <color theme="8"/>
        <rFont val="Times New Roman"/>
        <family val="1"/>
      </rPr>
      <t>ALIFICA LA ACCION  COMO CUMPLIDA  Y EFECTIVA.</t>
    </r>
    <r>
      <rPr>
        <sz val="16"/>
        <color rgb="FF000000"/>
        <rFont val="Times New Roman"/>
        <family val="1"/>
      </rPr>
      <t xml:space="preserve">
</t>
    </r>
    <r>
      <rPr>
        <b/>
        <sz val="16"/>
        <color theme="8"/>
        <rFont val="Times New Roman"/>
        <family val="1"/>
      </rPr>
      <t>2. La secretaria  envia informe nro 2 de  fecha 31 de marzo de 2025; sin embargo no aporta  evidencias de la  efectividad de las  acciones  adelantada</t>
    </r>
    <r>
      <rPr>
        <sz val="16"/>
        <color rgb="FF000000"/>
        <rFont val="Times New Roman"/>
        <family val="1"/>
      </rPr>
      <t>s</t>
    </r>
  </si>
  <si>
    <r>
      <rPr>
        <b/>
        <sz val="24"/>
        <color theme="1"/>
        <rFont val="Times New Roman"/>
        <family val="1"/>
      </rPr>
      <t>Administrativo</t>
    </r>
    <r>
      <rPr>
        <sz val="24"/>
        <color theme="1"/>
        <rFont val="Times New Roman"/>
        <family val="1"/>
      </rPr>
      <t xml:space="preserve">. Contrato de Obra Pública 2312191454 </t>
    </r>
    <r>
      <rPr>
        <b/>
        <sz val="24"/>
        <color theme="8"/>
        <rFont val="Times New Roman"/>
        <family val="1"/>
      </rPr>
      <t>sin 
Disponibilidad Presupuestal</t>
    </r>
    <r>
      <rPr>
        <sz val="24"/>
        <color theme="1"/>
        <rFont val="Times New Roman"/>
        <family val="1"/>
      </rPr>
      <t xml:space="preserve">.
</t>
    </r>
  </si>
  <si>
    <r>
      <t>Control  Interno da  u</t>
    </r>
    <r>
      <rPr>
        <b/>
        <sz val="26"/>
        <color indexed="57"/>
        <rFont val="Times New Roman"/>
        <family val="1"/>
      </rPr>
      <t xml:space="preserve">na calificacion de cumplimiento (2) y  (1) en la  efectividad.
</t>
    </r>
    <r>
      <rPr>
        <sz val="26"/>
        <rFont val="Times New Roman"/>
        <family val="1"/>
      </rPr>
      <t xml:space="preserve"> Lo anterior, toda vez  que solo se  aporta una evidencia la cual  no es  suficiente para  medir la  efectividad de la  accion. dado lo anterior, y</t>
    </r>
    <r>
      <rPr>
        <b/>
        <sz val="26"/>
        <color theme="8"/>
        <rFont val="Times New Roman"/>
        <family val="1"/>
      </rPr>
      <t xml:space="preserve"> en el informe nro 2 de  fecha 31 de marzo de 2025;  no aporta  evidencias de la  efectividad de las  acciones  adelantadas. en la vigencia 2025 se  revisara la  efectividad de la accion.</t>
    </r>
    <r>
      <rPr>
        <sz val="26"/>
        <rFont val="Times New Roman"/>
        <family val="1"/>
      </rPr>
      <t xml:space="preserve"> </t>
    </r>
  </si>
  <si>
    <r>
      <t xml:space="preserve">Control  Interno da  una calificacion de cumplimiento (2) y  (1) en la  efectividad.
Toda vez que se realizo una  </t>
    </r>
    <r>
      <rPr>
        <b/>
        <u/>
        <sz val="26"/>
        <color theme="8"/>
        <rFont val="Times New Roman"/>
        <family val="1"/>
      </rPr>
      <t>mesa  de trabajo el 12 y 16 de diciembre de 2024;</t>
    </r>
    <r>
      <rPr>
        <sz val="26"/>
        <rFont val="Times New Roman"/>
        <family val="1"/>
      </rPr>
      <t xml:space="preserve"> por lo tanto a diciembre 31 de  2024 no es  dable  medir la  efectividad  de la accion.  y </t>
    </r>
    <r>
      <rPr>
        <b/>
        <sz val="26"/>
        <color theme="8"/>
        <rFont val="Times New Roman"/>
        <family val="1"/>
      </rPr>
      <t>en el informe nro 2 de  fecha 31 de marzo de 2025</t>
    </r>
    <r>
      <rPr>
        <sz val="26"/>
        <rFont val="Times New Roman"/>
        <family val="1"/>
      </rPr>
      <t>;  no aporta  evidencias de la  efectividad de las  acciones  adelantadas.</t>
    </r>
  </si>
  <si>
    <t xml:space="preserve">                                                </t>
  </si>
  <si>
    <r>
      <t>Control  Interno da  u</t>
    </r>
    <r>
      <rPr>
        <b/>
        <sz val="26"/>
        <color indexed="57"/>
        <rFont val="Times New Roman"/>
        <family val="1"/>
      </rPr>
      <t xml:space="preserve">na calificacion de cumplimiento (2) y  (2) en la  efectividad. La  secretaria  envia informes donde se evidencia  el  cumplimiento de las  acciones los  cuales  reposan en la carpeta de auditoria y en medio magnetico asi:
</t>
    </r>
  </si>
  <si>
    <r>
      <t>Control  Interno da  u</t>
    </r>
    <r>
      <rPr>
        <b/>
        <sz val="26"/>
        <color indexed="57"/>
        <rFont val="Times New Roman"/>
        <family val="1"/>
      </rPr>
      <t xml:space="preserve">na calificacion de cumplimiento (1) y  (1) en la  efectividad.
</t>
    </r>
    <r>
      <rPr>
        <b/>
        <sz val="26"/>
        <color theme="4"/>
        <rFont val="Times New Roman"/>
        <family val="1"/>
      </rPr>
      <t>Toda vez que la  secretaria no aporta evidencias de la efectividad de las  acciones.</t>
    </r>
  </si>
  <si>
    <t>ACCIONES ABIERTAS  A MARZO 31 DE 2025</t>
  </si>
  <si>
    <t>AUDITORIA COMPONENTE  AMBIENTAL</t>
  </si>
  <si>
    <r>
      <t>Control  Interno da  u</t>
    </r>
    <r>
      <rPr>
        <b/>
        <sz val="26"/>
        <color indexed="57"/>
        <rFont val="Times New Roman"/>
        <family val="1"/>
      </rPr>
      <t xml:space="preserve">na calificacion de cumplimiento (2) y  (1) en la  efectividad. </t>
    </r>
    <r>
      <rPr>
        <b/>
        <sz val="26"/>
        <color theme="8"/>
        <rFont val="Times New Roman"/>
        <family val="1"/>
      </rPr>
      <t>Lo anterior toda vez que  en el transcurso de la vigencia 2025 se  continuara  verificando la  efectividad de la accion</t>
    </r>
    <r>
      <rPr>
        <sz val="26"/>
        <rFont val="Times New Roman"/>
        <family val="1"/>
      </rPr>
      <t xml:space="preserve">; LA SECRETARIA ENVIA  INFORME DE  SEGUIMIENTO DE  FECHA MARZO DE 2025; DICHO INFORME  REPOSA EN LA CARPETA DE  AUDITORIA ASI COMO EN  MEDIO MAGNETICO.
</t>
    </r>
  </si>
  <si>
    <t>1. LAS SECRETARIA DE  INFRAESTRUCTURA  Y HACIENDA; NO  ENVIARON EVIDENCIAS  DEL  CUMPLIMIENTO DE LAS  ACCIONES; SIN EMBARGO  EL  PLAN DE MEJORAMIENTO  VENCE  EN JUNIO DE 2025</t>
  </si>
  <si>
    <t>PM ABIERTO A MARZO DE2025</t>
  </si>
  <si>
    <t>PM ABIERTO A MARZO 31 DE 2025</t>
  </si>
  <si>
    <t>SEGUNDO SEGUIMIENTO  A JUNIO 2025</t>
  </si>
  <si>
    <t>SEGUIMIENTO A JUNIO DE 2025 POR PARTE DE  CONTROL  INTERNO</t>
  </si>
  <si>
    <t xml:space="preserve">El análisis del entorno evidencia limitaciones técnicas y de seguridad en el sector comprendido bajo el puente de la carrera 20 con la avenida Gilberto Álzate Avendaño. La propuesta se enfoca en la ubicación estratégica de un CAI o SERVICIO DE SEGURIDAD como medida para fortalecer la presencia institucional y mejorar la seguridad. Paralelamente, se busca definir la mejor alternativa para la utilización de los espacios comerciales, garantizando condiciones técnicas adecuadas y fomentando el uso del espacio público por parte de la comunidad en un entorno seguro y funcional.
• DESCRIPCION DEL SOPORTE - EVIDENCIA DEL AVANCE DE LA ACCION 1: 
o Documento de análisis del entorno técnico-social 
o Lista de asistencia de mesa de trabajo con la personería municipal y representante de barrio LAS DELICIAS con secretarias responsables.  • CALIFICACION DEL CUMPLIMIENTO DE LA ACCION 1.
2 CUMPLIMIENTO TOTAL AVANCE 100%  
</t>
  </si>
  <si>
    <t xml:space="preserve">En cumplimiento de las acciones previstas para garantizar el funcionamiento adecuado y sostenible de los módulos comerciales del sector del Puente La 20, se avanzó en la definición de un modelo de uso institucional, en coordinación con las Secretarías de Planeación e Infraestructura.
Durante la reunión técnica del 25 de mayo, se concluyó la viabilidad de implementar un esquema de aprovechamiento especial del espacio público, de acuerdo con el Decreto Municipal 010 de 2022, que permite su entrega bajo esta modalidad a una asociación de productores agrarios legalmente constituida.
Este modelo busca:
• Fortalecer la oferta de productos del campo en un punto urbano estratégico.
• Garantizar una presencia asociativa permanente en los módulos.
• Promover dinámicas de seguridad alimentaria y conexión rural-urbana.
• Activar el espacio tipo plazoleta para fines culturales, recreativos y promocionales.
Paralelamente, se formuló una propuesta de cerramiento nocturno para los módulos, mediante un sistema liviano, desmontable, diseñado por el equipo técnico de Infraestructura, que cumple criterios de seguridad, accesibilidad y respeto por el espacio público. • Citación del Comité Técnico PEMA.                                                                                                                                                                               Paralelamente, se formuló una propuesta de cerramiento nocturno para los módulos, mediante un sistema liviano, desmontable, diseñado por el equipo técnico de Infraestructura, que cumple criterios de seguridad, accesibilidad y respeto por el espacio público.
</t>
  </si>
  <si>
    <t>Como parte del cumplimiento de las condiciones físicas mínimas para el funcionamiento adecuado de los módulos, se formuló una propuesta técnica de cerramiento elaborada por el equipo de diseño de Infraestructura, bajo los lineamientos establecidos por la Secretaría de Planeación.
La propuesta consiste en un sistema liviano, móvil y desmontable, que permite el cierre parcial de los módulos en horario nocturno, asegurando la protección de bienes y productos, sin comprometer la accesibilidad, la circulación peatonal ni el disfrute del espacio público durante las horas del día.
La solución respeta los principios de diseño universal y se ajusta a las recomendaciones para garantizar seguridad sin generar barreras urbanas. Incluye una fachada abierta durante el día y un sistema de bloqueo de acceso en la noche, sin afectar la ventilación, iluminación o imagen urbana.</t>
  </si>
  <si>
    <t>Se asistió con representación de las Secretarías de Planeación, Interior, Infraestructura y Jurídica a la convocatoria realizada por la Personería Municipal el 13 de mayo de 2025. En esta reunión se concertó la ruta administrativa interinstitucional y se revisó el contenido de la Resolución 0245 del 7 de abril de 2025 (Radicado 23-271), que formaliza los compromisos de las entidades involucradas.
Con base en dicha resolución, se definió que:
•	La Secretaría de Interior será responsable de coordinar la asignación del uso institucional y la relación con la asociación beneficiaria.
•	La Secretaría de Infraestructura estará a cargo de la ejecución física de las adecuaciones requeridas.
•	La Secretaría de Planeación mantendrá el acompañamiento técnico, seguimiento al uso del espacio público y actualización del modelo.
•	La Secretaría Jurídica asesorará los procesos contractuales derivados del modelo de aprovechamiento especial.</t>
  </si>
  <si>
    <t>RESULTADOS DE LA  EVALUACION DEL PLAN DE MEJORAMIENTO  FECHA  CORTE JUNIO DE  2025</t>
  </si>
  <si>
    <t>Resumen del avance  del  plan de mejoramiento 2024-2025-( junio)</t>
  </si>
  <si>
    <t xml:space="preserve">Control  Interno da  una calificacion de cumplimiento (1) y  (0) en la  efectividad.
En informe nro 2 de  fecha 30 de mayo de 2025: no se ha realizado el modelo instucional solo hubo un avance de un comité tecnico PEMA </t>
  </si>
  <si>
    <t>ACCION ABIERTA A JUNIO 30 DE 2025</t>
  </si>
  <si>
    <t>Control  Interno da  una calificacion de cumplimiento (1) y  (0) en la  efectividad toda vez que no se evidencia la defincion del proyecto.</t>
  </si>
  <si>
    <t xml:space="preserve">Control  Interno da  una calificacion de cumplimiento (1) y  (0) en la  efectividad toda vez que según la información se ecnuentra en la etapa de alistamiento y todo lo relacionado con el proceso contractual </t>
  </si>
  <si>
    <t>ACCION CERRADA A JUNIO 30 DE 2025</t>
  </si>
  <si>
    <r>
      <t>Control  Interno da  u</t>
    </r>
    <r>
      <rPr>
        <sz val="26"/>
        <rFont val="Times New Roman"/>
        <family val="1"/>
      </rPr>
      <t>na calificacion de cumplimiento (2) y  (2) en la  efectividad. Se analizo el entorno en la zona de los locales comerciales con la personeria de manizales  y representante de barrio las delicias con secretarias responsables.</t>
    </r>
    <r>
      <rPr>
        <b/>
        <sz val="26"/>
        <color indexed="57"/>
        <rFont val="Times New Roman"/>
        <family val="1"/>
      </rPr>
      <t xml:space="preserve">
</t>
    </r>
  </si>
  <si>
    <t xml:space="preserve">La secretaria  de planeacion envia  informe de  fecha 30 de mayo de 2025;  en  el cual se  indica  en la  pagina 4 lo  siguiente ". Se realizo primer informe a la plusvalía en el maco de le revisión excepcional al plan de ordenamiento territorial, se efectúa análisis, se determinan problemáticas identificadas y conclusiones. Elementos que determinaran las modificaciones al instrumento y la viabilidad para la respectiva modificación"
"
</t>
  </si>
  <si>
    <t>Resumen del avance  del  plan de mejoramiento 2025-( Junio)</t>
  </si>
  <si>
    <t>30  abril de 2025</t>
  </si>
  <si>
    <t>31 de mayo de 2025</t>
  </si>
  <si>
    <t>SEGUIMIENTO A JUNIO  DE 2025 POR PARTE DE  CONTROL  INTERNO</t>
  </si>
  <si>
    <t>13 de junio de 2025</t>
  </si>
  <si>
    <t>1. LAS SECRETARIA DE MEDIO  AMBIENTE  ENVIA  INFORME DE  SEGUIMIENTO DE  FECHA 13 de junio 2025 DONDE  EN PAGINA 2 INDICA "Durante la vigencia 2024 y 2025, la Secretaría de Medio Ambiente ha venido adelantando una estrategia denominada “Gobernanza del Agua” en la que, entre otras cosas, se efectúa la identificación, delimitación y descripción de las Áreas Abastecedoras de Acueductos ABACOS, en la que se han generado los insumos técnicos para la determinación de las áreas de importancia estratégica a ser adquiridas o intervenidas con estos recursos, proceso que se encuentra en desarrollo con un avance del 88%. En este aspecto se elaboró el informe de los abastos municipales y los ABACOS respectivos, plasmado en el mapa en formato pdf que se anexan.
Por otro lado, según con lo establecido en el artículo 111 de la Ley 99 de 1993, modificada por las leyes 2320 de 2023, 1450 de 2011 y 1151 de 2007, así como Reglamentado por el Decreto 953 de 2013, el municipio de Manizales durante el año 2024, solicitó a la Corporación Autónoma Regional de Caldas Corpocaldas la definición de las áreas prioritarias a ser adquiridas o intervenidas con estos recursos o donde se deben implementar los esquemas por pagos de servicios ambientales, en donde se solicitó la viabilidad técnica ambiental de esta autoridad para avanzar con la adquisición de 11 predios localizados todos en el área abastecedora de los acueductos que prestan el servicio al área urbana y parte de la rural del municipio de Manizales, que se referencian en los oficios 2024-IE-00033824 y 2024-II-00038975 de Corpocaldas, los cuales se anexan.
Así mismo, el 28 de enero del año 2025 se adelanto la consulta y solicitud a Corpocaldas mediante oficio S-CO-SMA-UGA-2025-1675 con el objetivo de determinar la viabilidad técnica ambiental de esta autoridad para avanzar con la adquisición de 3 predios localizados en la vereda Farallones, todos en el área abastecedora del acueducto que presta el servicio a esta vereda y parte de Patio Bonito en la zona rural del municipio de Manizales."</t>
  </si>
  <si>
    <t xml:space="preserve">1. LAS SECRETARIA DE MEDIO  AMBIENTE  ENVIA  INFORME DE  SEGUIMIENTO DE  FECHA 13 DE JUNIO 2025 DONDE  EN PAGINA 4 y 5 INDICA "El proceso de priorización de los predios para efectuar la inversión de los recursos destinados por el artículo 111 de la Ley 99 de 1993 para la adquisición de predios, mantenimiento e implementación de esquemas de pagos por servicios ambientales PSA, permite establecer con mayor precisión la viabilidad técnica y jurídica de la inversión, acorde con las disposiciones legales y reglamentarias vigentes, trabajo que se ha adelantado de la mano y mediante trabajo articulado entre la Secretaria de Medio Ambiente, la autoridad ambiental Corpocaldas y Aguas de Manizales SA ESP BIC, que arrojaron los siguientes resultados:
•	De los 14 predios identificados dentro de los ABACOS, se adelanta la evaluación técnica que obedece a la evaluación de criterios como:
A. Población abastecida por los acueductos beneficiados con la conservación del área estratégica dentro de la cual está ubicado el predio.
B. Presencia en el predio de corrientes hídricas, manantiales, afloramientos y humedales.
C. Importancia del predio en la recarga de acuíferos o suministro hídrico.
D. Proporción de coberturas y ecosistemas naturales poco o nada intervenidos presentes en el predio.
E. Grado de amenaza de los ecosistemas naturales por presión antrópica.
F. Fragilidad de los ecosistemas naturales existentes.
G. Conectividad ecosistémica.
H. Incidencia del predio en la calidad del agua que reciben los acueductos beneficiados.
De esta evaluación, se generan los siguientes informes que fueron entregados a la secretaría de medio ambiente para los fines pertinentes:
 Documento técnico de priorización de predios para adquisición con destino a servicios ambientales de Aguas de Manizales SA ESP
 Los informes técnicos de Corpocaldas 
•	De los 14 predios identificados dentro de los ABACOS, se adelantó avanzó en la evaluación jurídica del estado de la propiedad o estudio jurídico de titulación a 11 de ellos, donde se efectúa la trazabilidad y las limitaciones al pleno dominio de la propiedad, de lo que se obtuvo el siguiente resultado:
</t>
  </si>
  <si>
    <t xml:space="preserve">1. LAS SECRETARIA DE MEDIO  AMBIENTE  ENVIA  INFORME DE  SEGUIMIENTO DE  FECHA 13 DE JUNIO DE 2025 DONDE  EN PAGINA 6 y 7 INDICA "En este aspecto se han realizado dos mesas a considerar en este proceso:  A. Mesa de articulación con CORPOCALDAS para la identificación de ABACOS de los acueductos municipales; B. Mesa de articulación con la Secretaría de Planeación para aplicar los criterios de identificación de ABACOS de los acueductos municipales y generar la información cartográfica y planimétrica, lo que posteriormente se convierte en insumo para la priorización de los predios a adquirir.
•	EVIDENCIA DEL CUMPLIMIENTO DE LA ACCIÓN (DOCUMENTO FÍSICO O MAGNÉTICO)
1.	Registro fotográfico de Mesa de articulación con CORPOCALDAS - Pendiente Acta de reunión con Corpocaldas. Fecha 04 de febrero de 2025
2.	Registro fotográfico de Mesa de articulación con la Secretaría de Planeación. Fecha 17 y 28 de febrero y 14 de marzo de 2025. Se anexan Actas."
</t>
  </si>
  <si>
    <t>PM ABIERTO A JUNIO 30 DE 2025</t>
  </si>
  <si>
    <r>
      <t>Control  Interno da  u</t>
    </r>
    <r>
      <rPr>
        <b/>
        <sz val="26"/>
        <color indexed="57"/>
        <rFont val="Times New Roman"/>
        <family val="1"/>
      </rPr>
      <t xml:space="preserve">na calificacion de cumplimiento (2) y  (1) en la  efectividad. </t>
    </r>
    <r>
      <rPr>
        <b/>
        <sz val="26"/>
        <color theme="8"/>
        <rFont val="Times New Roman"/>
        <family val="1"/>
      </rPr>
      <t>Lo anterior toda vez que  en el transcurso de la vigencia 2025 se  continuara  verificando la  efectividad de la accion</t>
    </r>
    <r>
      <rPr>
        <sz val="26"/>
        <rFont val="Times New Roman"/>
        <family val="1"/>
      </rPr>
      <t>; LA SECRETARIA ENVIA  INFORME DE  SEGUIMIENTO DE  FECHA JUNIO  DE 2025; DICHO INFORME  REPOSA EN LA CARPETA DE  AUDITORIA ASI COMO EN  MEDIO MAGNETICO.</t>
    </r>
  </si>
  <si>
    <t>RESULTADO ESPERADO A JUNIO DE 2025</t>
  </si>
  <si>
    <t>Resumen del avance  del  plan de mejoramiento 2025-( JUNIO)</t>
  </si>
  <si>
    <t>SEGUNDO  SEGUIMIENTO  A JUNIO 2025</t>
  </si>
  <si>
    <t>1. El 11 de febrero de 2025 se realizo mesa de acta de reunion general con funcionarios de la secretria de infraestructura con el fin de hacer segumineto a los planes de mejoramiento,  se realizaron observaciones respecto a los plazos de  los procesos y de la ejecucion en tiempo de las obras. hubo acompañamiento de la secretaria juridica con el fin de dar a conocer al personal de la secretaria de infraestructura que tiene a cargo la supervision de contratos las normas relacionadas con la constitución de reservas presupesutales , reservas inducidas, cuentas por pagar, etc.</t>
  </si>
  <si>
    <r>
      <t>Control  Interno da  u</t>
    </r>
    <r>
      <rPr>
        <b/>
        <sz val="26"/>
        <color indexed="57"/>
        <rFont val="Times New Roman"/>
        <family val="1"/>
      </rPr>
      <t xml:space="preserve">na calificacion de cumplimiento (2) y  (2) en la  efectividad.
</t>
    </r>
  </si>
  <si>
    <t>PM CERRADO A JUNIO DE2025</t>
  </si>
  <si>
    <t>1. LAS SECRETARIA DE  INFRAESTRUCTURA  ENVIA  INFORME DEL 30 DE JUNIO DE 2025 DONDE  EN LA PAGINA 1 DEL INFORME INDICA " Se están gestionando las copias de las actas de los comités adelantados en la presente vigencia. (Despacho del Alcalde" Y CALIFICA LA  ACCION EN CERO (0).</t>
  </si>
  <si>
    <t>1. LAS SECRETARIA DE  INFRAESTRUCTURA  ENVIA  INFORME DEL  30 DE JUNIO DE 2025 DONDE  EN LA PAGINA 2 Y 3 DEL INFORME INDICA "De acuerdo con la acción propuesta en el Plan de Mejoramiento, se realizó ajuste en el acta Liquidación del contrato de obra No. 2212231411, evidenciando así las cantidades ejecutadas y no recibidas a satisfacción por parte de la interventoría externa. 
Dado que q a la fecha no se han presentado más casos de no cumplimiento de contratos, la Secretaria envió memorando a los funcionarios de las Secretaría de Infraestructura para que en casos futuros se aplique la acción.</t>
  </si>
  <si>
    <t>1. LAS SECRETARIA DE  INFRAESTRUCTURA  ENVIA  INFORME DEL 30 DE JUNIO DE 2025 DONDE  EN LA PAGINA 3 Y 4 DEL INFORME INDICA "Se realizó el 28 de enero de 2025, la socialización con el equipo de trabajo, el Plan de Mejoramiento derivado de esta auditoría para conocimiento e implementación de las recomendaciones. 
A la fecha no existen contratos de Interventoría, lo que da tiempo de la implementación y evidencias."</t>
  </si>
  <si>
    <t>1. LAS SECRETARIA DE  INFRAESTRUCTURA  ENVIA  INFORME DEL  30 DE JUNIO DE 2025 DONDE  EN LA PAGINA 5 DEL INFORME INDICA "Se han realizado dos reuniones, el 21 de enero y 21 de febrero, en las cuales se ha revisado el Proyecto especial que afecta significativamente la movilidad en la Avenida Santander, “Banda Ciclo preferencial Avenida Santander”, en lo referente a aspectos relacionados con señalización, implementación de PMT y movilidad."</t>
  </si>
  <si>
    <t>ACCIONES CERRADAS  A MARZO 31 DE 2025</t>
  </si>
  <si>
    <t>ACCIONES ABIERTAS  A JUNIO 30 DE 2025</t>
  </si>
  <si>
    <r>
      <t>Control  Interno da  u</t>
    </r>
    <r>
      <rPr>
        <b/>
        <sz val="26"/>
        <color indexed="57"/>
        <rFont val="Times New Roman"/>
        <family val="1"/>
      </rPr>
      <t xml:space="preserve">na calificacion de cumplimiento (0) y  (0) en la  efectividad.
</t>
    </r>
    <r>
      <rPr>
        <b/>
        <sz val="26"/>
        <color theme="4"/>
        <rFont val="Times New Roman"/>
        <family val="1"/>
      </rPr>
      <t xml:space="preserve">Los  responsables de  las  acciones  no  mostraron evidencia  documentada  fisica o magnetica del  cumplimiento de la accion y la efectividad de la  misma  a junio 30 de 2025. </t>
    </r>
  </si>
  <si>
    <r>
      <t>Control  Interno da  u</t>
    </r>
    <r>
      <rPr>
        <b/>
        <sz val="26"/>
        <color indexed="57"/>
        <rFont val="Times New Roman"/>
        <family val="1"/>
      </rPr>
      <t xml:space="preserve">na calificacion de cumplimiento (1) y  (1) en la  efectividad.
</t>
    </r>
    <r>
      <rPr>
        <b/>
        <sz val="26"/>
        <color theme="4"/>
        <rFont val="Times New Roman"/>
        <family val="1"/>
      </rPr>
      <t>Toda vez que la  secretaria no aporta evidencias de la efectividad de las  acciones.</t>
    </r>
    <r>
      <rPr>
        <sz val="26"/>
        <rFont val="Times New Roman"/>
        <family val="1"/>
      </rPr>
      <t xml:space="preserve"> </t>
    </r>
  </si>
  <si>
    <r>
      <t>Control  Interno da  u</t>
    </r>
    <r>
      <rPr>
        <b/>
        <sz val="26"/>
        <color indexed="57"/>
        <rFont val="Times New Roman"/>
        <family val="1"/>
      </rPr>
      <t xml:space="preserve">na calificacion de cumplimiento (1) y  (0) en la  efectividad.
</t>
    </r>
    <r>
      <rPr>
        <sz val="26"/>
        <rFont val="Times New Roman"/>
        <family val="1"/>
      </rPr>
      <t xml:space="preserve">En informe nro 2 de  fecha 31 de marzo de 2025: la secretaria  indica en el informe en la pagina 3 que "-	Se realizó el procedimiento por medio del cual se tiene contemplado complementar lo establecido en el Manual de contratación del Municipio de Manizales y demás procedimientos jurídicos relacionados con el tema que hacen parte del Sistema de Gestión documental del Municipio.  El mismo se encuentra en revisión de la Secretaría Jurídica, con el fin de ser aprobado." procedimiento denominado "cronogramas para la contratación pública de las diferentes modalidades en el 
Municipio de Manizales. </t>
    </r>
    <r>
      <rPr>
        <b/>
        <sz val="26"/>
        <color theme="8"/>
        <rFont val="Times New Roman"/>
        <family val="1"/>
      </rPr>
      <t xml:space="preserve">Se da una calificacion en cumplimiento 1; toda vez que no se  a  revisado por  juridica ni los partes involucradas; y cero (0) en efectividad por que falta la revision, aprobacion e  implementacion del  procedimiento. a junio 30 de 2025 no enviaron informe de avance </t>
    </r>
  </si>
  <si>
    <r>
      <t xml:space="preserve">Control  Interno da  una calificacion de cumplimiento (2) y  (1) en la  efectividad.
Toda vez que se realizo una  </t>
    </r>
    <r>
      <rPr>
        <b/>
        <u/>
        <sz val="26"/>
        <color theme="8"/>
        <rFont val="Times New Roman"/>
        <family val="1"/>
      </rPr>
      <t>mesa  de trabajo el 12 y 16 de diciembre de 2024;</t>
    </r>
    <r>
      <rPr>
        <sz val="26"/>
        <rFont val="Times New Roman"/>
        <family val="1"/>
      </rPr>
      <t xml:space="preserve"> por lo tanto a diciembre 31 de  2024 no es  dable  medir la  efectividad  de la accion.  y </t>
    </r>
    <r>
      <rPr>
        <b/>
        <sz val="26"/>
        <color theme="8"/>
        <rFont val="Times New Roman"/>
        <family val="1"/>
      </rPr>
      <t>en el informe nro 2 de  fecha 31 de marzo de 2025</t>
    </r>
    <r>
      <rPr>
        <sz val="26"/>
        <rFont val="Times New Roman"/>
        <family val="1"/>
      </rPr>
      <t xml:space="preserve">;  no aporta  evidencias de la  efectividad de las  acciones  adelantadas.  junio 30 de 2025 no enviaron informe de avance </t>
    </r>
  </si>
  <si>
    <r>
      <t>Control  Interno da  u</t>
    </r>
    <r>
      <rPr>
        <b/>
        <sz val="26"/>
        <color indexed="57"/>
        <rFont val="Times New Roman"/>
        <family val="1"/>
      </rPr>
      <t xml:space="preserve">na calificacion de cumplimiento (2) y  (1) en la  efectividad.
</t>
    </r>
    <r>
      <rPr>
        <sz val="26"/>
        <rFont val="Times New Roman"/>
        <family val="1"/>
      </rPr>
      <t xml:space="preserve"> Lo anterior, toda vez  que solo se  aporta una evidencia la cual  no es  suficiente para  medir la  efectividad de la  accion. dado lo anterior, y</t>
    </r>
    <r>
      <rPr>
        <b/>
        <sz val="26"/>
        <color theme="8"/>
        <rFont val="Times New Roman"/>
        <family val="1"/>
      </rPr>
      <t xml:space="preserve"> en el informe nro 2 de  fecha 31 de marzo de 2025;  no aporta  evidencias de la  efectividad de las  acciones  adelantadas. en la vigencia 2025 se  revisara la  efectividad de la accion.</t>
    </r>
    <r>
      <rPr>
        <sz val="26"/>
        <rFont val="Times New Roman"/>
        <family val="1"/>
      </rPr>
      <t xml:space="preserve">   junio 30 de 2025 no enviaron informe de avance </t>
    </r>
  </si>
  <si>
    <t>TERCER  SEGUIMIENTO JUNIO 2025</t>
  </si>
  <si>
    <t>VENCIMIENTO DEL  PLAN EN JUNIO 30 DE 2025</t>
  </si>
  <si>
    <t>Resumen del avance  del  plan de mejoramiento 2024-2025-( JUNIO)</t>
  </si>
  <si>
    <t>PM ABIERTO A JUNIO DE2025</t>
  </si>
  <si>
    <t>1. En informe del 27 junio de 2025, En el ultimo semestre del año 2024 y primer semestre del año 2025, se ha trabajado en la revisión documental existente, como lo es el Manual de contratacion vigente de la entidad , revision de normativa exitente, documentos expedidos por colombia compra eficiente, que son el soporte para la elaboracion del procedimiento propuesto</t>
  </si>
  <si>
    <t>PLAN DE MEJORAMIENTO FRUTO DE LA AUDITORIA (NRO. 1.1.2025)  EFECTUADA POR LA CONTRALORIA  GENERAL DEL MUNICIPIO A LA ALCALDIA DE MANIZALES  VIGENCIA DA 2024</t>
  </si>
  <si>
    <t>CONTRALORIA GENERAL DEL  MUNICPIO DE MANIZALES</t>
  </si>
  <si>
    <t>AFGR 1.1.2025</t>
  </si>
  <si>
    <t>FINANCIERA Y DE GESTION Y RESULTADOS AFGR 1.1.2025</t>
  </si>
  <si>
    <t>FINANCIERA DE GESTION Y RESULTADOS</t>
  </si>
  <si>
    <t>13 MAYO DE 2025</t>
  </si>
  <si>
    <t>3-2025</t>
  </si>
  <si>
    <t>26 MAYO DE 2025</t>
  </si>
  <si>
    <r>
      <t xml:space="preserve">RESULTADOS DE LA  EVALUACION DE LA </t>
    </r>
    <r>
      <rPr>
        <b/>
        <u/>
        <sz val="26"/>
        <rFont val="Arial"/>
        <family val="2"/>
      </rPr>
      <t>EFECTIVIDAD</t>
    </r>
    <r>
      <rPr>
        <b/>
        <sz val="26"/>
        <rFont val="Arial"/>
        <family val="2"/>
      </rPr>
      <t xml:space="preserve"> DE LAS ACCIONES  CONTENIDAS EN EL PLAN DE MEJORAMIENTO </t>
    </r>
  </si>
  <si>
    <r>
      <rPr>
        <b/>
        <sz val="26"/>
        <color theme="1"/>
        <rFont val="Arial"/>
        <family val="2"/>
      </rPr>
      <t xml:space="preserve">SECRETARIA INVOLUCRADA HACIENDA. ( RECURSOS  TRIBUTARIOS)
</t>
    </r>
    <r>
      <rPr>
        <sz val="26"/>
        <color theme="1"/>
        <rFont val="Arial"/>
        <family val="2"/>
      </rPr>
      <t>Hallazgo uno. Administrativo con presunto alcance d</t>
    </r>
    <r>
      <rPr>
        <b/>
        <sz val="26"/>
        <color theme="1"/>
        <rFont val="Arial"/>
        <family val="2"/>
      </rPr>
      <t>isciplinario y fiscal:</t>
    </r>
    <r>
      <rPr>
        <sz val="26"/>
        <color theme="1"/>
        <rFont val="Arial"/>
        <family val="2"/>
      </rPr>
      <t xml:space="preserve"> Prescripciones decretadas de o</t>
    </r>
    <r>
      <rPr>
        <b/>
        <sz val="26"/>
        <color theme="1"/>
        <rFont val="Arial"/>
        <family val="2"/>
      </rPr>
      <t>ficio en el año 2024 por valor de $811.246.106 por impuesto predial</t>
    </r>
  </si>
  <si>
    <t>ADMINISTRATIVO, FISCAL Y DISCIPLINARIO</t>
  </si>
  <si>
    <t xml:space="preserve">Deficiencias en la gestión de cobro de la cartera
- Deficiencias en los mecanismos de control
</t>
  </si>
  <si>
    <t xml:space="preserve">Promoción de campañas de cobro persuasivo e impulso y ejecución del proceso administrativo de cobro coactivo. </t>
  </si>
  <si>
    <t xml:space="preserve">Recuperación de cartera </t>
  </si>
  <si>
    <t>1. Auditoria 1-1-2025. 
2. Archivos  Recursos  Tributarios</t>
  </si>
  <si>
    <t>1.Oficina de Control Interno.
2.Oficina de Recursos Tributarios</t>
  </si>
  <si>
    <t>Hacienda</t>
  </si>
  <si>
    <t>Tesoreria y Oficina de Recursos Tributarios</t>
  </si>
  <si>
    <t>Tesorero Municipal: Juan Carlos Albarracín Delgado
Profesional Universitario: Juliana Álvarez Mejía</t>
  </si>
  <si>
    <t>1 junio de 2025</t>
  </si>
  <si>
    <t>Noviembre 22 de 2025</t>
  </si>
  <si>
    <t>Total acciones ejecutadas / Total acciones  definidas</t>
  </si>
  <si>
    <t>Revisar campaña realizada de cobro persuasivo e impulsos de cobro</t>
  </si>
  <si>
    <t>Procedimiento de cobro cumplido</t>
  </si>
  <si>
    <r>
      <rPr>
        <b/>
        <sz val="26"/>
        <color theme="1"/>
        <rFont val="Arial"/>
        <family val="2"/>
      </rPr>
      <t>SECRETARIA INVOLUCRADA HACIENDA. ( RECURSOS  TRIBUTARIOS)</t>
    </r>
    <r>
      <rPr>
        <sz val="26"/>
        <color theme="1"/>
        <rFont val="Arial"/>
        <family val="2"/>
      </rPr>
      <t xml:space="preserve">
Hallazgo dos. A</t>
    </r>
    <r>
      <rPr>
        <b/>
        <sz val="26"/>
        <color theme="1"/>
        <rFont val="Arial"/>
        <family val="2"/>
      </rPr>
      <t>dministrativo con presunto alcance disciplinario y fiscal:</t>
    </r>
    <r>
      <rPr>
        <sz val="26"/>
        <color theme="1"/>
        <rFont val="Arial"/>
        <family val="2"/>
      </rPr>
      <t xml:space="preserve"> Prescripciones decretadas de oficio en el año 2024 por valor de $19.459.466 por </t>
    </r>
    <r>
      <rPr>
        <b/>
        <sz val="26"/>
        <color theme="1"/>
        <rFont val="Arial"/>
        <family val="2"/>
      </rPr>
      <t>impuesto Industria y Comercio</t>
    </r>
  </si>
  <si>
    <r>
      <rPr>
        <b/>
        <sz val="26"/>
        <color theme="1"/>
        <rFont val="Arial"/>
        <family val="2"/>
      </rPr>
      <t>SECRETARIA INVOLUCRADA HACIENDA. ( RECURSOS  TRIBUTARIOS)</t>
    </r>
    <r>
      <rPr>
        <sz val="26"/>
        <color theme="1"/>
        <rFont val="Arial"/>
        <family val="2"/>
      </rPr>
      <t xml:space="preserve">
Hallazgo tres. </t>
    </r>
    <r>
      <rPr>
        <b/>
        <sz val="26"/>
        <color theme="1"/>
        <rFont val="Arial"/>
        <family val="2"/>
      </rPr>
      <t>Administrativo con presunto alcance disciplinario y fiscal:</t>
    </r>
    <r>
      <rPr>
        <sz val="26"/>
        <color theme="1"/>
        <rFont val="Arial"/>
        <family val="2"/>
      </rPr>
      <t xml:space="preserve"> Prescripciones decretadas de oficio en el año 2024 por valor de $53.254.963 por </t>
    </r>
    <r>
      <rPr>
        <b/>
        <sz val="26"/>
        <color theme="1"/>
        <rFont val="Arial"/>
        <family val="2"/>
      </rPr>
      <t>impuesto de Rodamiento</t>
    </r>
  </si>
  <si>
    <r>
      <rPr>
        <b/>
        <sz val="26"/>
        <color theme="1"/>
        <rFont val="Arial"/>
        <family val="2"/>
      </rPr>
      <t>SECRETARIA INVOLUCRADA HACIENDA. ( RECURSOS  TRIBUTARIOS)</t>
    </r>
    <r>
      <rPr>
        <sz val="26"/>
        <color theme="1"/>
        <rFont val="Arial"/>
        <family val="2"/>
      </rPr>
      <t xml:space="preserve">
Hallazgo cuatro. </t>
    </r>
    <r>
      <rPr>
        <b/>
        <sz val="26"/>
        <color theme="1"/>
        <rFont val="Arial"/>
        <family val="2"/>
      </rPr>
      <t>Administrativo con presunto alcance disciplinario y fisca</t>
    </r>
    <r>
      <rPr>
        <sz val="26"/>
        <color theme="1"/>
        <rFont val="Arial"/>
        <family val="2"/>
      </rPr>
      <t xml:space="preserve">l: Prescripciones decretadas de oficio en el año 2024 por valor de $4.030.078 por </t>
    </r>
    <r>
      <rPr>
        <b/>
        <sz val="26"/>
        <color theme="1"/>
        <rFont val="Arial"/>
        <family val="2"/>
      </rPr>
      <t>impuesto al teléfono</t>
    </r>
  </si>
  <si>
    <r>
      <rPr>
        <b/>
        <sz val="26"/>
        <color theme="1"/>
        <rFont val="Arial"/>
        <family val="2"/>
      </rPr>
      <t xml:space="preserve">SECRETARIA INVOLUCRADA MOVILIDAD </t>
    </r>
    <r>
      <rPr>
        <sz val="26"/>
        <color theme="1"/>
        <rFont val="Arial"/>
        <family val="2"/>
      </rPr>
      <t xml:space="preserve">
Hallazgo cinco. A</t>
    </r>
    <r>
      <rPr>
        <b/>
        <sz val="26"/>
        <color theme="1"/>
        <rFont val="Arial"/>
        <family val="2"/>
      </rPr>
      <t>dministrativo con presunto alcance disciplinario y fiscal:</t>
    </r>
    <r>
      <rPr>
        <sz val="26"/>
        <color theme="1"/>
        <rFont val="Arial"/>
        <family val="2"/>
      </rPr>
      <t xml:space="preserve"> Prescripciones decretadas de oficio en el año 2024 por valor de $2.725.785.591</t>
    </r>
    <r>
      <rPr>
        <b/>
        <sz val="26"/>
        <color theme="1"/>
        <rFont val="Arial"/>
        <family val="2"/>
      </rPr>
      <t xml:space="preserve"> por Circulación y transito</t>
    </r>
  </si>
  <si>
    <t>Realizar la gestión de cobro persuasivo y coactivo de multas de tránsito.</t>
  </si>
  <si>
    <t>Recuperar ingresos públicos</t>
  </si>
  <si>
    <t>1. Auditoría 1.1-2025 Financiera y de gestión de resultados. 2. Informes trimestrales Movilidad Digital Manizales</t>
  </si>
  <si>
    <t>1. Unidad de Control Interno. 2. Secretaría de Movilidad</t>
  </si>
  <si>
    <t>Movilidad</t>
  </si>
  <si>
    <t>1. Unidad de Gestión Jurídica. 2. Unidad de Gestión Administrativa, Planeación y Control de la Secretaría de Movilidad</t>
  </si>
  <si>
    <t>1. Jefe Unidad de Gestión Jurídica.  Maria  Nubia  Sanchez.
2. Profesional Especializado Unidad de Gestión Administrativa, Planeación y Control.  Jose Abad  Cardenas Rendon</t>
  </si>
  <si>
    <t>31 de diciembre de 2025</t>
  </si>
  <si>
    <t>Informe de seguimiento gestión trimestral con acciones de cobro de cartera</t>
  </si>
  <si>
    <r>
      <rPr>
        <b/>
        <sz val="26"/>
        <color theme="1"/>
        <rFont val="Arial"/>
        <family val="2"/>
      </rPr>
      <t>SECRETARIA INVOLUCRADA INFRAESTRUCTURA</t>
    </r>
    <r>
      <rPr>
        <sz val="26"/>
        <color theme="1"/>
        <rFont val="Arial"/>
        <family val="2"/>
      </rPr>
      <t xml:space="preserve">
Hallazgo seis.</t>
    </r>
    <r>
      <rPr>
        <b/>
        <sz val="26"/>
        <color theme="1"/>
        <rFont val="Arial"/>
        <family val="2"/>
      </rPr>
      <t xml:space="preserve"> Administrativo con presunto alcance disciplinario y fiscal </t>
    </r>
    <r>
      <rPr>
        <sz val="26"/>
        <color theme="1"/>
        <rFont val="Arial"/>
        <family val="2"/>
      </rPr>
      <t>por $19.170.116. Falta de Gestión para Recuperar Recursos por Obras No Competentes al Municipio en el Contrato de Obra No. 2405030613.</t>
    </r>
  </si>
  <si>
    <t xml:space="preserve"> Errores en la estimación presupuestal
- Falta de coordinación interinstitucional
- Modificaciones contractuales no previstas</t>
  </si>
  <si>
    <t xml:space="preserve">Informar a las empresas de servicios públicos que pueden tener redes en los puntos a intervenir, sobre la ubicación exacta y el alcance de las intervenciones a realizar, con el fin de identificar previamente daños en las redes.        
               </t>
  </si>
  <si>
    <t>Control en el alcance de la inversión de los recursos</t>
  </si>
  <si>
    <t>1. Expediente del Contrato</t>
  </si>
  <si>
    <t>1.  Control Interno
2, Expediente Contractual</t>
  </si>
  <si>
    <t xml:space="preserve"> Infraestructura</t>
  </si>
  <si>
    <t>Secretaria de Despacho - Secretaría de Infraesutructura. Claudia Marcela Cardona Mejía - y Supervisores de Contratos de Obra</t>
  </si>
  <si>
    <t>28 de mayo de 2025</t>
  </si>
  <si>
    <t>28 de noviembre de 2025</t>
  </si>
  <si>
    <t>Informes, oficios y/o actas de reuniones</t>
  </si>
  <si>
    <t>Realizar las visitas que se estimen necesarias, de manera conjunta con la empresa de servicios públicos, para evidenciar en campo las necesidades de intervención por parte de estas empresas.</t>
  </si>
  <si>
    <t>De Infraestructura</t>
  </si>
  <si>
    <r>
      <rPr>
        <b/>
        <sz val="26"/>
        <color theme="1"/>
        <rFont val="Arial"/>
        <family val="2"/>
      </rPr>
      <t>SECRETARIA INVOLUCRADA INFRAESTRUCTURA</t>
    </r>
    <r>
      <rPr>
        <sz val="26"/>
        <color theme="1"/>
        <rFont val="Arial"/>
        <family val="2"/>
      </rPr>
      <t xml:space="preserve">
Hallazgo siete. </t>
    </r>
    <r>
      <rPr>
        <b/>
        <sz val="26"/>
        <color theme="1"/>
        <rFont val="Arial"/>
        <family val="2"/>
      </rPr>
      <t xml:space="preserve">Administrativo con presunto alcance disciplinario y fiscal </t>
    </r>
    <r>
      <rPr>
        <sz val="26"/>
        <color theme="1"/>
        <rFont val="Arial"/>
        <family val="2"/>
      </rPr>
      <t>por $10.472.254, debido a la ejecución de mayores cantidades de obra no previstas en el Contrato No. 2405030613.</t>
    </r>
  </si>
  <si>
    <t>Deficiencia en el control y seguimiento de las cantidades ejecutadas
- Modificaciones no previstas ni debidamente justificadas en las unidades de obra
- Deficiente administración de los recursos asignados al contrato</t>
  </si>
  <si>
    <t>1, Establecer en los convenios de precios de los contratos por monto agotable cantidades unitarias acorde con la naturaleza del contrato</t>
  </si>
  <si>
    <t>Control en la ejecución de las cantidades de obra</t>
  </si>
  <si>
    <t>Secretaria de Despacho - Secretaría de Infraesutructura - y Supervisores de Contratos de Obra</t>
  </si>
  <si>
    <t>Revisión constante de los convenios de precios</t>
  </si>
  <si>
    <r>
      <rPr>
        <b/>
        <sz val="26"/>
        <color theme="1"/>
        <rFont val="Arial"/>
        <family val="2"/>
      </rPr>
      <t>SECRETARIA INVOLUCRADA SERVICIOS ADMINISTRATIVOS</t>
    </r>
    <r>
      <rPr>
        <sz val="26"/>
        <color theme="1"/>
        <rFont val="Arial"/>
        <family val="2"/>
      </rPr>
      <t xml:space="preserve">
Hallazgo Ocho. </t>
    </r>
    <r>
      <rPr>
        <b/>
        <sz val="26"/>
        <color theme="1"/>
        <rFont val="Arial"/>
        <family val="2"/>
      </rPr>
      <t>Administrativo.</t>
    </r>
    <r>
      <rPr>
        <sz val="26"/>
        <color theme="1"/>
        <rFont val="Arial"/>
        <family val="2"/>
      </rPr>
      <t xml:space="preserve"> Deficiencias en la supervisión del Contrato N.º 2401050012 de suministro de combustible, debido a pagos autorizados sin verificar el control de kilometraje de los vehículos municipales.</t>
    </r>
  </si>
  <si>
    <t>ADMINISTRATIVO</t>
  </si>
  <si>
    <t>Deficiente implementación de los mecanismos de control y seguimiento contractual.
- Omisión en la verificación de la información reportada por el contratista.
- Falta de rigurosidad en la supervisión del contrato.</t>
  </si>
  <si>
    <t>Elaborar, aprobar, socializar e implementar un procedimiento institucional para la Administración del parque automotor propiedad del Municipio de Manizales.</t>
  </si>
  <si>
    <t>Mejorar la eficiencia, eficacia y control en el desarrollo del proceso</t>
  </si>
  <si>
    <t>Oficina de Control Interno - Carpeta de Auditoria
ISOLUCIÓN
Correo Institucional</t>
  </si>
  <si>
    <t>Oficina de control interno
PLATAFORMAS INSTITUCIONALES</t>
  </si>
  <si>
    <t>Servicios Administrativos</t>
  </si>
  <si>
    <t>Oficina de Bienes y Servicios</t>
  </si>
  <si>
    <t xml:space="preserve"> Profesional Universitario, Oficina de Bienes y Servicios. German Alonso Damian Restrepo</t>
  </si>
  <si>
    <t>30 de septiembre de 2025</t>
  </si>
  <si>
    <t>Procedimiento</t>
  </si>
  <si>
    <t>Total acciones efectividas / Total acciones definidas</t>
  </si>
  <si>
    <t>Realizar capacitaciones sobre supervisión de contratos</t>
  </si>
  <si>
    <t>Fortalecer las compétencias técnicas, administrativa y financiera de los supervisores de contratos</t>
  </si>
  <si>
    <t>Jefe de Oficina, Formación Capacitación, Diana Marcela Galeano Montoya</t>
  </si>
  <si>
    <t>Listados de asistencia de los superviosres de la Secretaría de Servicios Administrativos</t>
  </si>
  <si>
    <t>Ejecutar dos ejercicios anuales de auditoría interna sobre las supervisiones al consumo de combustible, con informe técnico consolidado y recomendaciones</t>
  </si>
  <si>
    <t>Verificar la aplicación del procedimiento y detectar oportuyniades de mejora en la supervisión</t>
  </si>
  <si>
    <t>Secretario de Despacho, Secretaría de Servicios Administrativos, Guillermo Hernadez Gutierrez</t>
  </si>
  <si>
    <t>Informe de auditoria</t>
  </si>
  <si>
    <r>
      <rPr>
        <b/>
        <sz val="26"/>
        <color theme="1"/>
        <rFont val="Arial"/>
        <family val="2"/>
      </rPr>
      <t>SECRETARIA INVOLUCRADA SERVICIOS ADMINISTRATIVOS</t>
    </r>
    <r>
      <rPr>
        <sz val="26"/>
        <color theme="1"/>
        <rFont val="Arial"/>
        <family val="2"/>
      </rPr>
      <t xml:space="preserve">
Hallazgo nueve. Administrativo c</t>
    </r>
    <r>
      <rPr>
        <b/>
        <sz val="26"/>
        <color theme="1"/>
        <rFont val="Arial"/>
        <family val="2"/>
      </rPr>
      <t xml:space="preserve">on presunto alcance disciplinario y fiscal </t>
    </r>
    <r>
      <rPr>
        <sz val="26"/>
        <color theme="1"/>
        <rFont val="Arial"/>
        <family val="2"/>
      </rPr>
      <t>por un valor de $1.480.000 Deficiencias en la supervisión del Contrato No. 2405160660.</t>
    </r>
  </si>
  <si>
    <t>Deficiencias en la supervisión del contrato.
- Falta de verificación de los soportes de pago.
- Inadecuados controles internos en la entidad contratante.</t>
  </si>
  <si>
    <t xml:space="preserve">Garantizar el reintegro de los $500.000 observados en la factura FE1636, </t>
  </si>
  <si>
    <t>Recueprar el 100% del valor observado en el informe de auditoría</t>
  </si>
  <si>
    <t>Profesional Universitario, Oficina de Bienes y Servicios, German Alonso Damian Restrepo.</t>
  </si>
  <si>
    <t>Recibo de reintegro</t>
  </si>
  <si>
    <t>Elaborar, aprobar, socializar e implementar un procedimiento institucional para la Administración del servicio de transporte para las diferentes dependencias de la Adminsitración Municipal.</t>
  </si>
  <si>
    <t>Estandarizar el proceso de verificación de soportes.</t>
  </si>
  <si>
    <t>Profesional Universitario, Oficina de Bienes y Servicios, German Alonso Damian Restrepo</t>
  </si>
  <si>
    <t>Jefe de Oficina, Formación Capacitación,Diana Marcela Galeano Montoya.</t>
  </si>
  <si>
    <r>
      <rPr>
        <b/>
        <sz val="26"/>
        <color theme="1"/>
        <rFont val="Arial"/>
        <family val="2"/>
      </rPr>
      <t>SECRETARIA INVOLUCRADA  INFRAESTRUCTURA Y JURIDICA</t>
    </r>
    <r>
      <rPr>
        <sz val="26"/>
        <color theme="1"/>
        <rFont val="Arial"/>
        <family val="2"/>
      </rPr>
      <t xml:space="preserve">
Hallazgo diez. </t>
    </r>
    <r>
      <rPr>
        <b/>
        <sz val="26"/>
        <color theme="1"/>
        <rFont val="Arial"/>
        <family val="2"/>
      </rPr>
      <t>Administrativo con presunto alcance disciplinario</t>
    </r>
    <r>
      <rPr>
        <sz val="26"/>
        <color theme="1"/>
        <rFont val="Arial"/>
        <family val="2"/>
      </rPr>
      <t xml:space="preserve"> Inconsistencias en la Resolución de Apertura del Proceso Contractual en el Contrato N.º 2406280841 del Municipio de Manizales</t>
    </r>
  </si>
  <si>
    <t>ADMINISTRATIVO Y DISCIPLINARIO</t>
  </si>
  <si>
    <t>Incumplimiento del deber de diligencia y verificación documental
- Vulneración del principio de transparencia en la contratación pública
- Publicación de información errónea en un proceso de contratación pública
- Desconocimiento del deber de garantizar la legalidad y publicidad de los actos administrativos
- Omisión en la supervisión y control de documentos contractuales.</t>
  </si>
  <si>
    <t>1. Los actos administrativos de apertura deberan llevar la firma de dos mìnimo dos  (02) profesionales del derecho y del funcionario encargado del proceso de cada Secretarìa con el fin de que se encuentre debidamente revisado y proyectado. 
2. El funcionario encargado de la numeraciòn de los actos adimistrativos deberá verificar que se encuentren los visos buenos mencionados en el punto 1 y de lo contratio deberà devolver a la Secretarìa encargada el acta administrativo hasta que sea debidamente corregido.</t>
  </si>
  <si>
    <t>Consignar en debida forma la información en los actos administrativos de apertura  para hacer conicidir la información con la establecida en el SECOP II</t>
  </si>
  <si>
    <t xml:space="preserve">1. Actos Administrativos de Apertura numerados por la Secretarìa Jurìdica </t>
  </si>
  <si>
    <t>Secretaría Jurídica y SECOP II</t>
  </si>
  <si>
    <t>Juridica, infraestructura</t>
  </si>
  <si>
    <t>1.Secretario  Juridico. Andrés Mauricio Gaitán Guzmán.
2. Secretaria de infraestructura. Claudia Marcela Cardona Mejía</t>
  </si>
  <si>
    <t>Procesos de selección</t>
  </si>
  <si>
    <t>Revisar procesos de selección en el SECOP II.</t>
  </si>
  <si>
    <t>Revisar que los Actos Administrativos de Apertura de los procesos de selección tengan la información sin errores de digitación.</t>
  </si>
  <si>
    <r>
      <rPr>
        <b/>
        <sz val="26"/>
        <color theme="1"/>
        <rFont val="Arial"/>
        <family val="2"/>
      </rPr>
      <t>SECRETARIA INVOLUCRADA  HACIENTA ( TESORERIA Y CONTABILIDAD)</t>
    </r>
    <r>
      <rPr>
        <sz val="26"/>
        <color theme="1"/>
        <rFont val="Arial"/>
        <family val="2"/>
      </rPr>
      <t xml:space="preserve">
Hallazgo once. Administrativo. Deficiencias en el proceso de las conciliaciones bancarias del área financiera.</t>
    </r>
  </si>
  <si>
    <t>Deficiencia en el reconocimiento de los hechos económicos
- Deficiencias en el proceso de conciliación de la información en el área financiera
- Incumplimiento de la normativa relacionada con las conciliaciones bancarias</t>
  </si>
  <si>
    <t xml:space="preserve">1. Depuración de cuentas contables y envío informes oportunos con observaciones y/o partidas sin registro </t>
  </si>
  <si>
    <t xml:space="preserve">Reconocimiento y veracidad en la información financiera del municipio  </t>
  </si>
  <si>
    <t>1. Auditoria 1-1-2025. 
2. Conciliaciones bancarias
3. Sistema contable AS400</t>
  </si>
  <si>
    <t>1.Oficina de Control Interno.
2.Tesorería 
3. Contabilidad</t>
  </si>
  <si>
    <t>Tesoreria y Contabilidad</t>
  </si>
  <si>
    <t xml:space="preserve">Tesorero Municipal: Juan Carlos Albarracín Delgado
Contador del municipio: Carlos Guillermo Aristizabal </t>
  </si>
  <si>
    <t>Conciliaciones bancarias
Módulo contable (Cuentas contables)</t>
  </si>
  <si>
    <t xml:space="preserve">Reporte de partidas conciliatorias 
</t>
  </si>
  <si>
    <t xml:space="preserve">Informes de partidas opotunas y depuración de cuentas contables </t>
  </si>
  <si>
    <r>
      <rPr>
        <b/>
        <sz val="26"/>
        <color theme="1"/>
        <rFont val="Arial"/>
        <family val="2"/>
      </rPr>
      <t>SECRETARIA INVOLUCRADA HACIENDA ( PRESUPUESTO)</t>
    </r>
    <r>
      <rPr>
        <sz val="26"/>
        <color theme="1"/>
        <rFont val="Arial"/>
        <family val="2"/>
      </rPr>
      <t xml:space="preserve">
Hallazgo doce. Administrativo con presunto alcance disciplinario. Subestimación del presupuesto de ingresos aprobado para el año 2024, por rentas no presupuestadas por $11.893.676.319.</t>
    </r>
  </si>
  <si>
    <t>Falta de previsión y planeación en la proyección de ingresos.
- Incumplimiento de normativas presupuestales
- Omisión en la planeación presupuestal</t>
  </si>
  <si>
    <t>1) Solicitar concepto a la Direccion de Apoyo Fiscal y  a la Direccion de Presupuesto del Ministerio de Hacienda y Credito Publico, sobre el  procedimiento de registro presupuestal  de ingresos no aforados 
2) Realizar seguimientoa la ejecucion  presupuestal de ingreos y realizar las adiciones correspondientes</t>
  </si>
  <si>
    <t>A) Solicitud por parte de la Secretaria de Hacienda , b)Concepto emitido por las Direcciones</t>
  </si>
  <si>
    <t>Documental
Papeles de trabajo</t>
  </si>
  <si>
    <t>Archivo de  Gestion - Secretaria de Hacienda</t>
  </si>
  <si>
    <t>Unidad de Rentas y Presupuesto</t>
  </si>
  <si>
    <t>Lider de Proyecto_ Carlos Julio Orozco Parra y  Jefe de Presupuesto- Oscar  Diego Arango</t>
  </si>
  <si>
    <t>26 de mayo de 2025</t>
  </si>
  <si>
    <t>25 de noviembre de 2025</t>
  </si>
  <si>
    <t>Oficio ministerio hacienda</t>
  </si>
  <si>
    <t>Seguimiento ejecución rentas</t>
  </si>
  <si>
    <r>
      <rPr>
        <b/>
        <sz val="26"/>
        <color theme="1"/>
        <rFont val="Arial"/>
        <family val="2"/>
      </rPr>
      <t>SECRETARIA INVOLUCRADA HACIENDA ( PRESUPUESTO)</t>
    </r>
    <r>
      <rPr>
        <sz val="26"/>
        <color theme="1"/>
        <rFont val="Arial"/>
        <family val="2"/>
      </rPr>
      <t xml:space="preserve">
Hallazgo trece. Administrativa incorrección en los registros de vigencias futuras por valor de $53.986.985, aprobadas por Acuerdo Municipal 1154 de 2024</t>
    </r>
  </si>
  <si>
    <t>ASMINISTRATIVO</t>
  </si>
  <si>
    <t xml:space="preserve"> Deficiencias en los reportes de vigencias futuras</t>
  </si>
  <si>
    <t>En el momento de realizar la presentación de proyectos de acuerdo, se deberá realizar previamente las validaciones en las sumatorias.</t>
  </si>
  <si>
    <t>Proyectos de Acuerdo con las sumatorias ajustadas</t>
  </si>
  <si>
    <t>Acuerdo Municipales sancionados</t>
  </si>
  <si>
    <t>Publicación de los Acuerdos Municipales</t>
  </si>
  <si>
    <t>Grupo finanzas</t>
  </si>
  <si>
    <t>Asesor secretaría de Hacienda; Alexander Pineda</t>
  </si>
  <si>
    <t>Mayo 23 de 2025</t>
  </si>
  <si>
    <t>Acuerdos municipales</t>
  </si>
  <si>
    <t>Acuerdos sin controversias</t>
  </si>
  <si>
    <r>
      <rPr>
        <b/>
        <sz val="26"/>
        <color theme="1"/>
        <rFont val="Arial"/>
        <family val="2"/>
      </rPr>
      <t>SECRETARIA INVOLUCRADA  HACIENTA (CONTABILIDAD)</t>
    </r>
    <r>
      <rPr>
        <sz val="26"/>
        <color theme="1"/>
        <rFont val="Arial"/>
        <family val="2"/>
      </rPr>
      <t xml:space="preserve">
Hallazgo catorce. </t>
    </r>
    <r>
      <rPr>
        <b/>
        <sz val="26"/>
        <color theme="1"/>
        <rFont val="Arial"/>
        <family val="2"/>
      </rPr>
      <t>Administrativo con presunto alcance disciplinario</t>
    </r>
    <r>
      <rPr>
        <sz val="26"/>
        <color theme="1"/>
        <rFont val="Arial"/>
        <family val="2"/>
      </rPr>
      <t>: Saldos por conciliar en el reporte de operaciones reciprocas</t>
    </r>
  </si>
  <si>
    <t>Falta de procedimientos documentados que permitan reportar conciliar y ajustar las operaciones reciprocas</t>
  </si>
  <si>
    <t>Se solicitaran capacitaciones a la Contaduria General, estableciendo canales de comunicación con las entidades y acatar el procedimiento de conciliaciones de operaciones reciprocas de la CGN</t>
  </si>
  <si>
    <t xml:space="preserve"> 2 capacitaciones, comunicaciones </t>
  </si>
  <si>
    <t xml:space="preserve"> - Actas de capacitacion.</t>
  </si>
  <si>
    <t>Archivo Grupo Contabilidad</t>
  </si>
  <si>
    <t>Grupo Contabilidad</t>
  </si>
  <si>
    <t xml:space="preserve">Profesionales Universitarios ( CONTADOR)  Carlos Guillermo Aristizabal  y Tecnicos Grupo de Contabilidad </t>
  </si>
  <si>
    <t>Capacitaciones</t>
  </si>
  <si>
    <t>Disminución de operaciones reciprocas</t>
  </si>
  <si>
    <r>
      <rPr>
        <b/>
        <sz val="26"/>
        <color theme="1"/>
        <rFont val="Arial"/>
        <family val="2"/>
      </rPr>
      <t>SECRETARIA INVOLUCRADA  HACIENTA (CONTABILIDAD)</t>
    </r>
    <r>
      <rPr>
        <sz val="26"/>
        <color theme="1"/>
        <rFont val="Arial"/>
        <family val="2"/>
      </rPr>
      <t xml:space="preserve">
Hallazgo quince. </t>
    </r>
    <r>
      <rPr>
        <b/>
        <sz val="26"/>
        <color theme="1"/>
        <rFont val="Arial"/>
        <family val="2"/>
      </rPr>
      <t>Administrativo con presunto alcance disciplinario.</t>
    </r>
    <r>
      <rPr>
        <sz val="26"/>
        <color theme="1"/>
        <rFont val="Arial"/>
        <family val="2"/>
      </rPr>
      <t xml:space="preserve"> Sobreestimación de la cuenta 2701-Provisiones Litigios y demandas por $374.654.813</t>
    </r>
  </si>
  <si>
    <t>Inadecuado registro de la información reportada por el área Jurídica
- Deficiencias en el control interno contable.</t>
  </si>
  <si>
    <t>Establecer formato de certificacion de saldos, de los cuales no se generen ningun tipo de controversia de la informacion presentada para el registro contable.</t>
  </si>
  <si>
    <t>Formato de presentacion de la informacion por el Area responsable y el Area contable</t>
  </si>
  <si>
    <t>Radicacion de Formato en Isolucion</t>
  </si>
  <si>
    <t>Sistema Isolucion</t>
  </si>
  <si>
    <t>Servicio Administrativos</t>
  </si>
  <si>
    <t>Formato cargado en isolucion</t>
  </si>
  <si>
    <t>Disminución de controversias en registors contables</t>
  </si>
  <si>
    <r>
      <rPr>
        <b/>
        <sz val="26"/>
        <color theme="1"/>
        <rFont val="Arial"/>
        <family val="2"/>
      </rPr>
      <t>SECRETARIA INVOLUCRADA  HACIENTA (CONTABILIDAD)</t>
    </r>
    <r>
      <rPr>
        <sz val="26"/>
        <color theme="1"/>
        <rFont val="Arial"/>
        <family val="2"/>
      </rPr>
      <t xml:space="preserve">
Hallazgo dieciséis. Administrativo con presunto alcance disciplinario. Subestimación en la cuenta 2701 Litigios y demandas por valor de $543.338.635, desactualización del Manual de Estimaciones Contables</t>
    </r>
  </si>
  <si>
    <t>NATALIA DÍAZ JURADO</t>
  </si>
  <si>
    <t>CLAUDIA MARCELA CARDONA MEJÍA</t>
  </si>
  <si>
    <t>JUAN FELIPE ALVAREZ CASTRO</t>
  </si>
  <si>
    <t>GUILLERMO  HERNANDEZ GUTIERREZ</t>
  </si>
  <si>
    <t xml:space="preserve">Alcalde </t>
  </si>
  <si>
    <t>Secretario de Despacho (Hacienda)</t>
  </si>
  <si>
    <t>Secretario de Despacho
( Infraestructura)</t>
  </si>
  <si>
    <t>Secretario de Despacho ( movilidad)</t>
  </si>
  <si>
    <t>Secretario de Despacho  ( Juridico)</t>
  </si>
  <si>
    <t>Secretario de Despacho  ( Servicios Administrativos)</t>
  </si>
  <si>
    <t xml:space="preserve">La secretaria  de planeacion envia  informe de  fecha 2 de julio de 2025;  en  el cual se  indica  en la  pagina 3 lo  siguiente "1.1.Se efectúo reunión por parte de los jurídicos y dueños de los procesos. Se cumple a cabalidad" acta de asistencia a capacitación sobre la jerarquía de las normas e instrucciones claras para modificar las normas
</t>
  </si>
  <si>
    <r>
      <t>Control  Interno da  u</t>
    </r>
    <r>
      <rPr>
        <b/>
        <sz val="26"/>
        <color indexed="57"/>
        <rFont val="Times New Roman"/>
        <family val="1"/>
      </rPr>
      <t xml:space="preserve">na calificacion de cumplimiento (2) y  (2) en la  efectividad. Toda  vez que la secretaria de  planeacion  informa  en la pagina 3 del informe  lo siguiente "acta de asistencia a capacitación sobre la jerarquía de las normas e instrucciones claras para modificar las norma"
</t>
    </r>
  </si>
  <si>
    <t>ACCION CERRADA A 30 DE JUNIO DE 2025</t>
  </si>
  <si>
    <t>ACCION ABIERTA A 30 DE JUNIO DE 2025</t>
  </si>
  <si>
    <t>VENCIMIENTO DEL  PLAN EN SEPTIEMBRE 30 DE 2025</t>
  </si>
  <si>
    <t>SEGUIMIENTO A SEPTIEMBRE DE 2025 POR PARTE DE  CONTROL  INTERNO</t>
  </si>
  <si>
    <t>EN LOS  ARCHIVOS DE  CONTROL, INTERNO  NO REPOSA  SEGUIMIENTO CON FECHA CORTE 30 DE JUNIO DE 2025</t>
  </si>
  <si>
    <t>REPORTE DE AVANCE (DE LA  SECRETARIA)</t>
  </si>
  <si>
    <r>
      <t>LA SECRETARIA DE  INFRAESTRUCTURA,  envia  informe de  seguimiento  nro 1 con fecha corte 30 de diciembre de 2024, y informe  nro 2 de  fecha  31 de  marzo de 2025 en los  cuales  indica</t>
    </r>
    <r>
      <rPr>
        <b/>
        <sz val="16"/>
        <color theme="8"/>
        <rFont val="Times New Roman"/>
        <family val="1"/>
      </rPr>
      <t xml:space="preserve"> el mismo avance asi:  </t>
    </r>
    <r>
      <rPr>
        <sz val="16"/>
        <color rgb="FF000000"/>
        <rFont val="Times New Roman"/>
        <family val="1"/>
      </rPr>
      <t xml:space="preserve">
"E</t>
    </r>
    <r>
      <rPr>
        <b/>
        <u/>
        <sz val="16"/>
        <color theme="8"/>
        <rFont val="Times New Roman"/>
        <family val="1"/>
      </rPr>
      <t>n el mes de diciembre de 2024</t>
    </r>
    <r>
      <rPr>
        <sz val="16"/>
        <color rgb="FF000000"/>
        <rFont val="Times New Roman"/>
        <family val="1"/>
      </rPr>
      <t xml:space="preserve"> se realizó mesa de trabajo con la Secretaria de Hacienda, acompañamiento de la Secretaria jurídica  con el fin de dar a conocer al personal de la Secretaria de Infraestructura que tiene a cargo la supervisión de contratos las normas relacionadas con la constitución de reservas presupuestales, reservas inducidas, cuentas por pagar,etc. "   la secretaria  C</t>
    </r>
    <r>
      <rPr>
        <b/>
        <sz val="16"/>
        <color theme="8"/>
        <rFont val="Times New Roman"/>
        <family val="1"/>
      </rPr>
      <t>ALIFICA LA ACCION  COMO CUMPLIDA (2)  Y en  EFECTIVA de la accion la califica (2)</t>
    </r>
    <r>
      <rPr>
        <sz val="16"/>
        <color rgb="FF000000"/>
        <rFont val="Times New Roman"/>
        <family val="1"/>
      </rPr>
      <t xml:space="preserve">
</t>
    </r>
    <r>
      <rPr>
        <b/>
        <sz val="16"/>
        <color theme="8"/>
        <rFont val="Times New Roman"/>
        <family val="1"/>
      </rPr>
      <t>2. La secretaria  envia informe nro 2 de  fecha 31 de marzo de 2025; sin embargo no aporta  evidencias de la  efectividad de las  acciones  adelantadas</t>
    </r>
  </si>
  <si>
    <r>
      <rPr>
        <b/>
        <sz val="16"/>
        <color theme="8"/>
        <rFont val="Times New Roman"/>
        <family val="1"/>
      </rPr>
      <t xml:space="preserve">1. LA SECRETARIA DE  INFRAESTRUCTURA,  EN EL EXPEDIENTE DE LA AUDITORIA  REPOSAN LOS  SIGUIENTES INFORMES DE  SEGUIMIENTOS ENVIADOS POR  LA SECRETARIA:
</t>
    </r>
    <r>
      <rPr>
        <sz val="16"/>
        <rFont val="Times New Roman"/>
        <family val="1"/>
      </rPr>
      <t>LA SECRETARIA DE  INFRAESTRUCTURA,  envia  informe de  seguimiento  nro 1 con fecha corte 30 de diciembre de 2024, y informe  nro 2 de  fecha  31 de  marzo de 2025 en los  cuales</t>
    </r>
    <r>
      <rPr>
        <b/>
        <sz val="16"/>
        <color theme="8"/>
        <rFont val="Times New Roman"/>
        <family val="1"/>
      </rPr>
      <t xml:space="preserve">  indica el mismo avance asi:  </t>
    </r>
    <r>
      <rPr>
        <sz val="16"/>
        <rFont val="Times New Roman"/>
        <family val="1"/>
      </rPr>
      <t xml:space="preserve">
"Se realizó el procedimiento por medio del cual se tiene contemplado complementar lo establecido en el Manual de contratación del Municipio de Manizales y demás procedimientos jurídicos relacionados con el tema que hacen parte del Sistema de Gestión documental del Municipio.  El mismo se encuentra en revisión de la Secretaría Jurídica, con el fin de ser aprobado." 
</t>
    </r>
    <r>
      <rPr>
        <b/>
        <sz val="16"/>
        <color theme="8"/>
        <rFont val="Times New Roman"/>
        <family val="1"/>
      </rPr>
      <t>La  secretaria CALIFICA LA ACCION  COMO CUMPLIDA (2)  Y en  EFECTIVA de la accion la califica (1)</t>
    </r>
  </si>
  <si>
    <r>
      <t xml:space="preserve">LA SECRETARIA DE  INFRAESTRUCTURA,  envia  informe de  seguimiento  nro 1 con fecha corte 30 de diciembre de 2024, y informe  nro 2 de  fecha  31 de  marzo de 2025 en los  cuales  indica </t>
    </r>
    <r>
      <rPr>
        <b/>
        <sz val="16"/>
        <color theme="8"/>
        <rFont val="Times New Roman"/>
        <family val="1"/>
      </rPr>
      <t xml:space="preserve">el mismo avance </t>
    </r>
    <r>
      <rPr>
        <sz val="16"/>
        <color rgb="FF000000"/>
        <rFont val="Times New Roman"/>
        <family val="1"/>
      </rPr>
      <t>asi:  
"-	La Secretaria de Hacienda constituyo el registro presupuestal del contrato 2312191454 el 16 de octubre de 2024.  "  C</t>
    </r>
    <r>
      <rPr>
        <b/>
        <sz val="16"/>
        <color theme="8"/>
        <rFont val="Times New Roman"/>
        <family val="1"/>
      </rPr>
      <t>ALIFICA LA ACCION  COMO CUMPLIDA(2)  Y EFECTIVAM DE LA ACCION  (2)</t>
    </r>
    <r>
      <rPr>
        <sz val="16"/>
        <color rgb="FF000000"/>
        <rFont val="Times New Roman"/>
        <family val="1"/>
      </rPr>
      <t xml:space="preserve">
</t>
    </r>
    <r>
      <rPr>
        <b/>
        <sz val="16"/>
        <color theme="8"/>
        <rFont val="Times New Roman"/>
        <family val="1"/>
      </rPr>
      <t>La secretaria no aporta  evidencias de la  efectividad de las  acciones  adelantada</t>
    </r>
    <r>
      <rPr>
        <sz val="16"/>
        <color rgb="FF000000"/>
        <rFont val="Times New Roman"/>
        <family val="1"/>
      </rPr>
      <t>s</t>
    </r>
  </si>
  <si>
    <t>ACCION ABIERTA A SEPTIEMBRE 30 DE 2025</t>
  </si>
  <si>
    <r>
      <t>Control  Interno da  u</t>
    </r>
    <r>
      <rPr>
        <b/>
        <sz val="26"/>
        <color indexed="57"/>
        <rFont val="Times New Roman"/>
        <family val="1"/>
      </rPr>
      <t xml:space="preserve">na calificacion de cumplimiento (2) y  (1) en la  efectividad.
</t>
    </r>
    <r>
      <rPr>
        <sz val="26"/>
        <rFont val="Times New Roman"/>
        <family val="1"/>
      </rPr>
      <t xml:space="preserve"> Lo anterior, toda vez  que solo se  aporta una evidencia la cual  no es  suficiente para  medir la  efectividad de la  accion. 
</t>
    </r>
    <r>
      <rPr>
        <b/>
        <sz val="26"/>
        <color theme="8"/>
        <rFont val="Times New Roman"/>
        <family val="1"/>
      </rPr>
      <t xml:space="preserve">En el informe nro 2 de  fecha 31 de marzo de 2025;  los responsables no aportan las   evidencias de la  efectividad de las  acciones.
 </t>
    </r>
    <r>
      <rPr>
        <sz val="26"/>
        <rFont val="Times New Roman"/>
        <family val="1"/>
      </rPr>
      <t>a Junio 30 de 2025 no enviaron informe de avance. 
A  fecha corte 30 de  septiembre de 2025 no se  evidencia  en el expediente de  auditorias soportes  de la  efectividad de  la accion 
Las  acciones  vencieron el 31 de marzo de 2025</t>
    </r>
  </si>
  <si>
    <t>ACCION ABIERTA A SEPTIEMBRE 30 DE 2025
La unidad  control interno solicito  avances del plan de  mejoramiento a los responsables    mediante  oficios  nros
1.)  UCI-442 DE FECHA 20 DE DICIEMBRE DE 2025.
2)  I-CO-DA-UCI-2025-2066 DE FECHA 21 DE FEBRERO DE 2025.
3.)  I-CO-DA-UCI-2025-6602 DE FECHA 21 DE MAYO DE 2025.
4.) I-CO-DA-UCI-2025-11800 DE FECHA 28 DE AGOSTO DE 2025</t>
  </si>
  <si>
    <t>RESULTADOS DE LA  EVALUACION DEL PLAN DE MEJORAMIENTO  FECHA  CORTE SEPTIEMBRE DE  2025</t>
  </si>
  <si>
    <t>RESULTADO ESPERADO A SEPTIEMBRE DE 2025</t>
  </si>
  <si>
    <t>Resumen del avance  del  plan de mejoramiento 2024-2025-( SEPTIEMBRE)</t>
  </si>
  <si>
    <t>PORCENTAJE EN EL QUE  DEBERIA IR</t>
  </si>
  <si>
    <t>REPORTE DE AVANCE DE  LA  SECRETATRIA</t>
  </si>
  <si>
    <t>INFORME NRO 2 CON FECHA CORTE 30 ABRIL DE 2025</t>
  </si>
  <si>
    <t>9 MAYO DE 2025</t>
  </si>
  <si>
    <t>NO  ENVIARON  REPORTE A  MARZO DE 2025 PARA  REPORTAR  EN  ABRIL 7 DE 2025</t>
  </si>
  <si>
    <t>INFORME NRO 1 CON FECHA CORTE 30 MARZO DE 2025</t>
  </si>
  <si>
    <t>FECHA  DE  RECXIBIDO</t>
  </si>
  <si>
    <t>8 ABRIL DE 2025</t>
  </si>
  <si>
    <t>RESPONSABLES</t>
  </si>
  <si>
    <t>SECRETARIAS DE PLANEACION, INFRAESTRUCTURA, HACIENDA, INTERIOR</t>
  </si>
  <si>
    <t>INFORME NRO 2 CON FECHA CORTE 30 JUNIO DE 2025</t>
  </si>
  <si>
    <t>2 JULIO DE 2025</t>
  </si>
  <si>
    <t>SEGUIMIENTO  POR PARTE DE  CONTROL  INTERNO</t>
  </si>
  <si>
    <t>Resumen del avance  del  plan de mejoramiento 2024-2025-(SEPTIEMBRE)</t>
  </si>
  <si>
    <t xml:space="preserve">Las  secretarias  involucradas  han  enviado los siguientes  seguimientos asi:
En dichos  informes las secretarias manifiestan lo siguiente " El análisis del entorno evidencia limitaciones técnicas y de seguridad en el sector comprendido bajo el puente de la carrera 20 con la avenida Gilberto Álzate Avendaño. La propuesta se enfoca en la ubicación estratégica de un CAI o SERVICIO DE SEGURIDAD como medida para fortalecer la presencia institucional y mejorar la seguridad. Paralelamente, se busca definir la mejor alternativa para la utilización de los espacios comerciales, garantizando condiciones técnicas adecuadas y fomentando el uso del espacio público por parte de la comunidad en un entorno seguro y funcional. "
• DESCRIPCION DEL SOPORTE - EVIDENCIA DEL AVANCE DE LA ACCION 1: 
o Documento de análisis del entorno técnico-social 
o Lista de asistencia de mesa de trabajo con la personería municipal y representante de barrio LAS DELICIAS con secretarias responsables.  • 
La  secretaria  da  una  CALIFICACION DEL CUMPLIMIENTO DE LA ACCION 2.
 y EFECTIVIDAD DE LA  ACCION  2 
</t>
  </si>
  <si>
    <t xml:space="preserve">En dichos  informes las secretarias manifiestan lo siguiente "Como parte del cumplimiento de las condiciones físicas mínimas para el funcionamiento adecuado de los módulos, se formuló una propuesta técnica de cerramiento elaborada por el equipo de diseño de Infraestructura, bajo los lineamientos establecidos por la Secretaría de Planeación.
La propuesta consiste en un sistema liviano, móvil y desmontable, que permite el cierre parcial de los módulos en horario nocturno, asegurando la protección de bienes y productos, sin comprometer la accesibilidad, la circulación peatonal ni el disfrute del espacio público durante las horas del día.
La solución respeta los principios de diseño universal y se ajusta a las recomendaciones para garantizar seguridad sin generar barreras urbanas. Incluye una fachada abierta durante el día y un sistema de bloqueo de acceso en la noche, sin afectar la ventilación, iluminación o imagen urbana.
La  secretaria  da  una  CALIFICACION DEL CUMPLIMIENTO DE LA ACCION 2.
 y EFECTIVIDAD DE LA  ACCION  2 
</t>
  </si>
  <si>
    <t xml:space="preserve">En dichos  informes las secretarias manifiestan lo siguiente "Se asistió con representación de las Secretarías de Planeación, Interior, Infraestructura y Jurídica a la convocatoria realizada por la Personería Municipal el 13 de mayo de 2025. En esta reunión se concertó la ruta administrativa interinstitucional y se revisó el contenido de la Resolución 0245 del 7 de abril de 2025 (Radicado 23-271), que formaliza los compromisos de las entidades involucradas.
Con base en dicha resolución, se definió que:
•	La Secretaría de Interior será responsable de coordinar la asignación del uso institucional y la relación con la asociación beneficiaria.
•	La Secretaría de Infraestructura estará a cargo de la ejecución física de las adecuaciones requeridas.
•	La Secretaría de Planeación mantendrá el acompañamiento técnico, seguimiento al uso del espacio público y actualización del modelo.
•	La Secretaría Jurídica asesorará los procesos contractuales derivados del modelo de aprovechamiento especial. "
La  secretaria  da  una  CALIFICACION DEL CUMPLIMIENTO DE LA ACCION 2.
 y EFECTIVIDAD DE LA  ACCION  2 
</t>
  </si>
  <si>
    <r>
      <t xml:space="preserve">En dichos  informes las secretarias manifiestan lo siguiente: "En cumplimiento de las acciones previstas para garantizar el funcionamiento adecuado y sostenible de los módulos comerciales del sector del Puente La 20, se avanzó en la definición de un modelo de uso institucional, en coordinación con las Secretarías de Planeación e Infraestructura.
Durante la reunión técnica del 25 de mayo, se concluyó la viabilidad de implementar un esquema de aprovechamiento especial del espacio público, de acuerdo con el Decreto Municipal 010 de 2022, que permite su entrega bajo esta </t>
    </r>
    <r>
      <rPr>
        <b/>
        <u/>
        <sz val="16"/>
        <color theme="8"/>
        <rFont val="Times New Roman"/>
        <family val="1"/>
      </rPr>
      <t>modalidad a una asociación de productores agrarios legalmente constituida.</t>
    </r>
    <r>
      <rPr>
        <b/>
        <sz val="16"/>
        <color theme="8"/>
        <rFont val="Times New Roman"/>
        <family val="1"/>
      </rPr>
      <t xml:space="preserve">
Este modelo busca:
• Fortalecer la oferta de productos del campo en un punto urbano estratégico.
• Garantizar una presencia asociativa permanente en los módulos.
• Promover dinámicas de seguridad alimentaria y conexión rural-urbana.
• Activar el espacio tipo plazoleta para fines culturales, recreativos y promocionales.
Paralelamente, se formuló una propuesta de cerramiento nocturno para los módulos, mediante un sistema liviano, desmontable, diseñado por el equipo técnico de Infraestructura, que cumple criterios de seguridad, accesibilidad y respeto por el espacio público. • Citación del Comité Técnico PEMA.                                                                                                                                                                               Paralelamente, se formuló una propuesta de cerramiento nocturno para los módulos, mediante un sistema liviano, desmontable, diseñado por el equipo técnico de Infraestructura, que cumple criterios de seguridad, accesibilidad y respeto por el espacio público. "
La  secretaria  da  una  CALIFICACION DEL CUMPLIMIENTO DE LA ACCION 2.
 y EFECTIVIDAD DE LA  ACCION  2 
</t>
    </r>
  </si>
  <si>
    <r>
      <t xml:space="preserve">Control  Interno da  una calificacion de cumplimiento </t>
    </r>
    <r>
      <rPr>
        <b/>
        <sz val="24"/>
        <color theme="4"/>
        <rFont val="Times New Roman"/>
        <family val="1"/>
      </rPr>
      <t xml:space="preserve">(1) y  (1) en la </t>
    </r>
    <r>
      <rPr>
        <sz val="24"/>
        <rFont val="Times New Roman"/>
        <family val="1"/>
      </rPr>
      <t xml:space="preserve"> efectividad.
En informe nro 2 de  fecha 30 de mayo de 2025: no se ha realizado el modelo instucional solo hubo un avance de un comité tecnico PEMA;  </t>
    </r>
    <r>
      <rPr>
        <b/>
        <sz val="24"/>
        <color theme="4"/>
        <rFont val="Times New Roman"/>
        <family val="1"/>
      </rPr>
      <t>las  soportes aportados de las  acciones no  demuestran  la efectividad  total  de las  acciones.</t>
    </r>
    <r>
      <rPr>
        <sz val="24"/>
        <rFont val="Times New Roman"/>
        <family val="1"/>
      </rPr>
      <t xml:space="preserve"> </t>
    </r>
    <r>
      <rPr>
        <b/>
        <sz val="24"/>
        <color theme="4"/>
        <rFont val="Times New Roman"/>
        <family val="1"/>
      </rPr>
      <t>toda  vez que a la fecha aun no se  Mejorado totamente la utilización del espacio público</t>
    </r>
  </si>
  <si>
    <r>
      <t xml:space="preserve">Control  Interno da  una calificacion de cumplimiento (1) y  (0) en la  efectividad toda vez que no se evidencia la defincion del proyecto.
</t>
    </r>
    <r>
      <rPr>
        <b/>
        <sz val="26"/>
        <color theme="4"/>
        <rFont val="Times New Roman"/>
        <family val="1"/>
      </rPr>
      <t>las  soportes aportados de las  acciones no  demuestran  la efectividad  total  de las  acciones. toda  vez que a la fecha aun no se  Mejorado totamente la utilización del espacio público</t>
    </r>
  </si>
  <si>
    <r>
      <t xml:space="preserve">Control  Interno da  una calificacion de cumplimiento (1) y  (0) en la  efectividad toda vez que según la información se ecnuentra en la etapa de alistamiento y todo lo relacionado con el proceso contractual.
</t>
    </r>
    <r>
      <rPr>
        <b/>
        <sz val="26"/>
        <color theme="4"/>
        <rFont val="Times New Roman"/>
        <family val="1"/>
      </rPr>
      <t xml:space="preserve">
Las  soportes aportados de las  acciones no  demuestran  la efectividad  total  de las  acciones. toda  vez que a la fecha aun no se  Mejorado totamente la utilización del espacio público</t>
    </r>
  </si>
  <si>
    <r>
      <t>Control  Interno da  u</t>
    </r>
    <r>
      <rPr>
        <sz val="26"/>
        <rFont val="Times New Roman"/>
        <family val="1"/>
      </rPr>
      <t xml:space="preserve">na calificacion de cumplimiento (2) y  (2) en la  efectividad. Se analizo el entorno en la zona de los locales comerciales con la personeria de manizales  y representante de barrio las delicias con secretarias responsables.
</t>
    </r>
    <r>
      <rPr>
        <b/>
        <sz val="26"/>
        <color theme="4"/>
        <rFont val="Times New Roman"/>
        <family val="1"/>
      </rPr>
      <t>Las  soportes aportados de las  acciones no  demuestran  la efectividad  total  de las  acciones. toda  vez que a la fecha aun no se  Mejorado totamente la utilización del espacio público</t>
    </r>
    <r>
      <rPr>
        <b/>
        <sz val="26"/>
        <color indexed="57"/>
        <rFont val="Times New Roman"/>
        <family val="1"/>
      </rPr>
      <t xml:space="preserve">
</t>
    </r>
  </si>
  <si>
    <t>ACCION ABIERTA A SEPTIEMBRE 30 DE 2025
La unidad  control interno solicito  avances del plan de  mejoramiento a los responsables    mediante  oficios  nros
1)  I-CO-DA-UCI-2025-2182 DE FECHA 24 DE FEBRERO DE 2025.
2)  I-CO-DA-UCI-2025-6602 DE FECHA 21 DE MAYO DE 2025.
3) I-CO-DA-UCI-2025-11800 DE FECHA 28 DE AGOSTO DE 2025</t>
  </si>
  <si>
    <t>SEGUIMIENTO POR PARTE DE  CONTROL  INTERNO</t>
  </si>
  <si>
    <t>Resumen del avance  del  plan de mejoramiento 2024-2025-(JUNIO)</t>
  </si>
  <si>
    <t>FECHA DE  RECVIBO</t>
  </si>
  <si>
    <t>NO ENVIO  SEGUIMIENTO</t>
  </si>
  <si>
    <r>
      <t>Control  Interno da  u</t>
    </r>
    <r>
      <rPr>
        <b/>
        <sz val="26"/>
        <color indexed="57"/>
        <rFont val="Times New Roman"/>
        <family val="1"/>
      </rPr>
      <t xml:space="preserve">na calificacion de cumplimiento (0) y  (0) en la  efectividad.
</t>
    </r>
    <r>
      <rPr>
        <b/>
        <sz val="26"/>
        <color theme="4"/>
        <rFont val="Times New Roman"/>
        <family val="1"/>
      </rPr>
      <t>Los  responsables de  las  acciones  no  mostraron evidencia  documentada  fisica o magnetica del  cumplimiento de la accion y la efectividad de la  misma  a junio 30 de 2025, septiembre 30 de 2025: en el expediente de  auditoria  solo reposa un seguimiento con fecha corte 30 de marzo de 2025 a junio y septiembre la reposan informes de  seguimiento enviados  por la secretaria</t>
    </r>
  </si>
  <si>
    <t>ACCIONES ABIERTAS  A SEPTIEMBRE 30 DE 2025
La unidad de  control  interno da  una calificacion (1) cumplimiento de la  accion; y calificacion de  efectividad (1)</t>
  </si>
  <si>
    <t>ACCIONES CERRADAS  A MARZO 31 DE 2025
La unidad de  control  interno da  una calificacion (2) cumplimiento de la  accion; y calificacion de  efectividad (2)</t>
  </si>
  <si>
    <t>ACCIONES ABIERTAS  A JUNIO 30 DE 2025
La unidad  control interno solicito  avances del plan de  mejoramiento a los responsables    mediante  oficios  nros:
1)  I-CO-DA-UCI-2025-2182 DE FECHA 24 DE FEBRERO DE 2025.
2)  I-CO-DA-UCI-2025-6602 DE FECHA 21 DE MAYO DE 2025.
3) I-CO-DA-UCI-2025-11800 DE FECHA 28 DE AGOSTO DE 2025
La unidad de  control  interno da  una calificacion (0) cumplimiento de la  accion; y calificacion de  efectividad (0)</t>
  </si>
  <si>
    <t>FECHA  DE  RECIBIDO</t>
  </si>
  <si>
    <t>FECHA DE  RECIBIDO</t>
  </si>
  <si>
    <t>NRO 1 DE  FECHA  CORTE 30 DE MARZO DE 2024</t>
  </si>
  <si>
    <t>10 ABRIL DE 2025</t>
  </si>
  <si>
    <r>
      <t>A la  fecha del  reporte al  e</t>
    </r>
    <r>
      <rPr>
        <b/>
        <sz val="16"/>
        <color theme="4"/>
        <rFont val="Times New Roman"/>
        <family val="1"/>
      </rPr>
      <t>nte  de  control 7 de  abril de 2025</t>
    </r>
    <r>
      <rPr>
        <sz val="16"/>
        <rFont val="Times New Roman"/>
        <family val="1"/>
      </rPr>
      <t>; la secretaria  responsable no habia enviado el  informe de seguimiento al  cumplimiento del  plan de  mejoramiento. Este solo  fue  enviado el 10 de abril de 2025; fecha  posterior al  reporte</t>
    </r>
  </si>
  <si>
    <t>NRO 2 DE  FECHA  CORTE 27 DE JUNIO DE 2024</t>
  </si>
  <si>
    <t>REPORTE DE AVANCE POR LA SECRETARIA</t>
  </si>
  <si>
    <t>Resumen del avance  del  plan de mejoramiento 2025-( SEPTIEMBRE)</t>
  </si>
  <si>
    <r>
      <t>Control  Interno da  u</t>
    </r>
    <r>
      <rPr>
        <b/>
        <sz val="26"/>
        <color indexed="57"/>
        <rFont val="Times New Roman"/>
        <family val="1"/>
      </rPr>
      <t xml:space="preserve">na calificacion de cumplimiento (2) y  (1) en la  efectividad.
</t>
    </r>
    <r>
      <rPr>
        <sz val="26"/>
        <rFont val="Times New Roman"/>
        <family val="1"/>
      </rPr>
      <t xml:space="preserve">En informe nro 2 de  fecha 31 de marzo de 2025: la secretaria  indica en el informe en la pagina 3 que "-	Se realizó el procedimiento por medio del cual se tiene contemplado complementar lo establecido en el Manual de contratación del Municipio de Manizales y demás procedimientos jurídicos relacionados con el tema que hacen parte del Sistema de Gestión documental del Municipio.  El mismo se encuentra en revisión de la Secretaría Jurídica, con el fin de ser aprobado." procedimiento denominado "cronogramas para la contratación pública de las diferentes modalidades en el 
Municipio de Manizales. </t>
    </r>
    <r>
      <rPr>
        <b/>
        <sz val="26"/>
        <color theme="8"/>
        <rFont val="Times New Roman"/>
        <family val="1"/>
      </rPr>
      <t xml:space="preserve">Se da una calificacion en cumplimiento 2; toda vez que a la fecha reportaron evidencia del  </t>
    </r>
    <r>
      <rPr>
        <b/>
        <sz val="26"/>
        <color theme="5"/>
        <rFont val="Times New Roman"/>
        <family val="1"/>
      </rPr>
      <t>procedimiento  cronogramas para  la contratacion publica  en el informe de  seguimiento  de  la auditoria  denuncia piso  4: ya que</t>
    </r>
    <r>
      <rPr>
        <b/>
        <sz val="26"/>
        <color theme="8"/>
        <rFont val="Times New Roman"/>
        <family val="1"/>
      </rPr>
      <t xml:space="preserve"> la secretaria  definio la misma accion para varios hallazgos. y  secalifica (1) en la  efectividad  de laccion porque se  debe  continuar su  monitoreo; sin embargo para  auditoria  no han aportado evidencias  de la  efectividad de  la accion con fecha corte 30 de  septiembre de 2025. ya que  fueron aportadas  en la auditoria antes mencionada-
</t>
    </r>
    <r>
      <rPr>
        <sz val="26"/>
        <rFont val="Times New Roman"/>
        <family val="1"/>
      </rPr>
      <t xml:space="preserve">Las  acciones  vencieron el 31 de marzo de 2025.  </t>
    </r>
  </si>
  <si>
    <r>
      <t>Control  Interno da  u</t>
    </r>
    <r>
      <rPr>
        <b/>
        <sz val="26"/>
        <color indexed="57"/>
        <rFont val="Times New Roman"/>
        <family val="1"/>
      </rPr>
      <t xml:space="preserve">na calificacion de cumplimiento (2) y  (1) en la  efectividad. Toda vez que se encuentra pendiente el procedimiento "cronogramas para la contratación pública de las diferentes modalidades en el Municipio de Manizales"
</t>
    </r>
  </si>
  <si>
    <r>
      <t xml:space="preserve">Control  Interno da  una calificacion de cumplimiento (2) y  (2) en la  efectividad.
Toda vez que se realizo una  </t>
    </r>
    <r>
      <rPr>
        <b/>
        <u/>
        <sz val="26"/>
        <color theme="8"/>
        <rFont val="Times New Roman"/>
        <family val="1"/>
      </rPr>
      <t>mesa  de trabajo el 12 y 16 de diciembre de 2024;</t>
    </r>
    <r>
      <rPr>
        <sz val="26"/>
        <rFont val="Times New Roman"/>
        <family val="1"/>
      </rPr>
      <t xml:space="preserve"> por lo tanto a diciembre 31 de  2024 no es  dable  medir la  efectividad  de la accion. 
E</t>
    </r>
    <r>
      <rPr>
        <b/>
        <sz val="26"/>
        <color theme="8"/>
        <rFont val="Times New Roman"/>
        <family val="1"/>
      </rPr>
      <t>n el informe nro 2 de  fecha 31 de marzo de 2025</t>
    </r>
    <r>
      <rPr>
        <sz val="26"/>
        <rFont val="Times New Roman"/>
        <family val="1"/>
      </rPr>
      <t>;  no aporta  evidencias de la  efectividad de las  acciones  adelantadas. 
a Junio 30 de 2025 no enviaron informe de avance. 
A  fecha corte 30 de  septiembre de 2025 no se  evidencia  en el expediente de  auditorias soportes  de la  efectividad de  la accion 
Las  acciones  vencieron el 31 de marzo de 2025</t>
    </r>
  </si>
  <si>
    <r>
      <t>Control  Interno da  u</t>
    </r>
    <r>
      <rPr>
        <b/>
        <sz val="26"/>
        <color indexed="57"/>
        <rFont val="Times New Roman"/>
        <family val="1"/>
      </rPr>
      <t xml:space="preserve">na calificacion de cumplimiento (2) y  (2) en la  efectividad. Sin embargo se  continuara  verificando la  efectividad  de la  accion en la  vigencvia 2026.
</t>
    </r>
  </si>
  <si>
    <t>PM ABIERTO A JUNIO DE2025
La unidad  control interno solicito  avances del plan de  mejoramiento a los responsables    mediante  oficios  nros:
1)  I-CO-DA-UCI-2025-2182 DE FECHA 24 DE FEBRERO DE 2025.
2)  I-CO-DA-UCI-2025-6602 DE FECHA 21 DE MAYO DE 2025.
3) I-CO-DA-UCI-2025-11800 DE FECHA 28 DE AGOSTO DE 2025
La unidad de  control  interno da  una calificacion (2) cumplimiento de la  accion; y calificacion de  efectividad (1)</t>
  </si>
  <si>
    <t>FECHA DE RECIBIDO</t>
  </si>
  <si>
    <t>FECHA DE CORTE DEL INFORME</t>
  </si>
  <si>
    <t>30 de junio de 2025</t>
  </si>
  <si>
    <t>2 julio de 2025</t>
  </si>
  <si>
    <t>31 julio de 2025</t>
  </si>
  <si>
    <t>13 Agosto de 2025</t>
  </si>
  <si>
    <t>31 de  Agosto de 2025</t>
  </si>
  <si>
    <t>30  de septiembre de 2025</t>
  </si>
  <si>
    <r>
      <t xml:space="preserve">1. </t>
    </r>
    <r>
      <rPr>
        <b/>
        <sz val="16"/>
        <color theme="5" tint="-0.249977111117893"/>
        <rFont val="Times New Roman"/>
        <family val="1"/>
      </rPr>
      <t xml:space="preserve">Incluir en el Manual Opertivo del Banco de Proyectos de Inversión Municipal, un procedimiento de seguimiento y evaluación de la ejecución de los proyectos  </t>
    </r>
    <r>
      <rPr>
        <b/>
        <sz val="16"/>
        <rFont val="Times New Roman"/>
        <family val="1"/>
      </rPr>
      <t xml:space="preserve">y </t>
    </r>
    <r>
      <rPr>
        <b/>
        <sz val="16"/>
        <color rgb="FF7030A0"/>
        <rFont val="Times New Roman"/>
        <family val="1"/>
      </rPr>
      <t>elaborar informes  con alertas tempranas del porcentaje de ejecución los cuales seran enviados a las diferentes dependencias .</t>
    </r>
  </si>
  <si>
    <t>La secretaria  de planeacion envia informe de  seguimiento  asi:  
En dichos informes indica en la  pagina 3 lo  siguiente "1.1.Se efectúo reunión por parte de los jurídicos y dueños de los procesos. Se cumple a cabalidad" acta de asistencia a capacitación sobre la jerarquía de las normas e instrucciones claras para modificar las normas.</t>
  </si>
  <si>
    <r>
      <t>1.</t>
    </r>
    <r>
      <rPr>
        <b/>
        <sz val="16"/>
        <color theme="5" tint="-0.249977111117893"/>
        <rFont val="Times New Roman"/>
        <family val="1"/>
      </rPr>
      <t xml:space="preserve"> Incluir en el Manual Opertivo del Banco de Proyectos de Inversión Municipal, un procedimiento de seguimiento y evaluación de la ejecución de los proyectos  </t>
    </r>
    <r>
      <rPr>
        <b/>
        <sz val="16"/>
        <rFont val="Times New Roman"/>
        <family val="1"/>
      </rPr>
      <t xml:space="preserve">y </t>
    </r>
    <r>
      <rPr>
        <b/>
        <sz val="16"/>
        <color rgb="FF7030A0"/>
        <rFont val="Times New Roman"/>
        <family val="1"/>
      </rPr>
      <t>elaborar informes  con alertas tempranas del porcentaje de ejecución los cuales seran enviados a las diferentes dependencias .</t>
    </r>
  </si>
  <si>
    <t xml:space="preserve">En el in forme de  seguimiento nro 7 con fecha corte 30 de septiembre se  indica  en la pagina 4 lo siguiente " Se legalizo el  manual  operativo  mediante  decreto nro 0499 del 22 de septiembre de 2025. Se  envia  mensualmente  informe a las  dependencias del estado de  los proyectos
</t>
  </si>
  <si>
    <r>
      <t>Control  Interno da  u</t>
    </r>
    <r>
      <rPr>
        <b/>
        <sz val="26"/>
        <color indexed="57"/>
        <rFont val="Times New Roman"/>
        <family val="1"/>
      </rPr>
      <t>na calificacion de cumplimiento (2) y  (2) en la  efectividad. Lo anterior, toda  vez  que se  expidio el decreto  y se realiza  seguimiento  mensual a los proyectos</t>
    </r>
  </si>
  <si>
    <t>ACCION CERRADA EN SEPTIEMBRE DE 2025</t>
  </si>
  <si>
    <t xml:space="preserve">La secretaria  de planeacion envia  informe nro 7  con   fecha corte  30 de septiembre de 2025;  en  el cual se  indica  en la  pagina 4 lo  siguiente ". Se realizo primer informe a la plusvalía en el maco de le revisión excepcional al plan de ordenamiento territorial, se efectúa análisis, se determinan problemáticas identificadas y conclusiones. Elementos que determinaran las modificaciones al instrumento y la viabilidad para la respectiva modificación"
</t>
  </si>
  <si>
    <r>
      <t>Control  Interno da  u</t>
    </r>
    <r>
      <rPr>
        <b/>
        <sz val="26"/>
        <color indexed="57"/>
        <rFont val="Times New Roman"/>
        <family val="1"/>
      </rPr>
      <t xml:space="preserve">na calificacion de cumplimiento (1) y  (0) en la  efectividad. Toda vez que no se evidencia a la fecha septiembre de 2025 documento  que demuestre la  "Revisión del marco jurídico y soportes normativos </t>
    </r>
    <r>
      <rPr>
        <b/>
        <u/>
        <sz val="26"/>
        <color theme="8"/>
        <rFont val="Times New Roman"/>
        <family val="1"/>
      </rPr>
      <t>para el cálculo y liquidación  de  la plusvalia en el Municipio de Manizales</t>
    </r>
    <r>
      <rPr>
        <b/>
        <sz val="26"/>
        <color indexed="57"/>
        <rFont val="Times New Roman"/>
        <family val="1"/>
      </rPr>
      <t xml:space="preserve">, en el marco del proceso de revisión del plan de ordenamiento territorial. 
</t>
    </r>
    <r>
      <rPr>
        <sz val="26"/>
        <rFont val="Times New Roman"/>
        <family val="1"/>
      </rPr>
      <t>"</t>
    </r>
  </si>
  <si>
    <t>FECHA CORTE DEL  INFORME</t>
  </si>
  <si>
    <t>MEDIO AMBIENTE</t>
  </si>
  <si>
    <t>Resumen del avance  del  plan de mejoramiento 2025-(SEPTIEMBRE)</t>
  </si>
  <si>
    <r>
      <t>Control  Interno da  u</t>
    </r>
    <r>
      <rPr>
        <b/>
        <sz val="26"/>
        <color indexed="57"/>
        <rFont val="Times New Roman"/>
        <family val="1"/>
      </rPr>
      <t xml:space="preserve">na calificacion de cumplimiento (2) y  (2) en la  efectividad. </t>
    </r>
    <r>
      <rPr>
        <b/>
        <sz val="26"/>
        <color theme="8"/>
        <rFont val="Times New Roman"/>
        <family val="1"/>
      </rPr>
      <t>Lo anterior toda vez que se  expidio acuerdo nro 1200 de fecha 13 de  agosto de 2025;  por medio del  cual se autoriza al alcalde  de manizales para la adquisicion de  unas  franjas de  terreno de importancia estrategica  para la  conservacion de  recursos  hidricos</t>
    </r>
  </si>
  <si>
    <t>ACCION CERRADA A  SEPTIEMBRE DE 2025</t>
  </si>
  <si>
    <r>
      <t>Control  Interno da  u</t>
    </r>
    <r>
      <rPr>
        <b/>
        <sz val="26"/>
        <color indexed="57"/>
        <rFont val="Times New Roman"/>
        <family val="1"/>
      </rPr>
      <t xml:space="preserve">na calificacion de cumplimiento (2) y  (2) en la  efectividad. </t>
    </r>
    <r>
      <rPr>
        <b/>
        <sz val="26"/>
        <color theme="8"/>
        <rFont val="Times New Roman"/>
        <family val="1"/>
      </rPr>
      <t>Lo anterior toda vez que se  expidio acuerdo nro 1200 de fecha 13 de  agosto de 2025;  por medio del  cual se autoriza al alcalde  de manizales para la adquisicion de  unas  franjas de  terreno de importancia estrategica  para la  conservacion de  recursos  hidricos</t>
    </r>
    <r>
      <rPr>
        <sz val="26"/>
        <rFont val="Times New Roman"/>
        <family val="1"/>
      </rPr>
      <t xml:space="preserve">.
LA SECRETARIA DE MEDIO AMBIENTE, envio los  siguientes  informes de  seguimiento los  cuales   reposan en el expediente de  auditorias asi:
</t>
    </r>
  </si>
  <si>
    <t>ACCION ABIERTA A SEPTIEMBRE DE 2025
La unidad  control interno solicito  avances del plan de  mejoramiento a los responsables    mediante  oficios  nros:
1)  I-CO-DA-UCI-2025-2196 DE FECHA 24 DE FEBRERO DE 2025.
2)  I-CO-DA-UCI-2025-6628 DE FECHA 21 DE MAYO DE 2025.
3) I-CO-DA-UCI-2025-11805 DE FECHA 28 DE AGOSTO DE 2025</t>
  </si>
  <si>
    <t xml:space="preserve">ACCION ABIERTA A 30 DE SEPTIEMBRE DE 2025
La unidad  control interno solicito  avances del plan de  mejoramiento a los responsables    mediante  oficios  nros:
1)  I-CO-DA-UCI-2025-6621 DE FECHA 21 DE MAYO DE 2025.
</t>
  </si>
  <si>
    <t>NO SE REPORTA AVANCE TODA VEZ QUE ESTE PLAN DE MEJORAMIENTO SE SUSCRIBIO EN MAYO Y SUS ACCIONES INICIAN APARTIR DE JULIO 2025</t>
  </si>
  <si>
    <t>TERCER SEGUIMIENTO  A SEPTIEMBRE DE 2025</t>
  </si>
  <si>
    <t>PRIMER SEGUIMIENTO  A SEPTIEMBRE DE 2025</t>
  </si>
  <si>
    <t>AUDITORIA 1.1.2025  FINANCIERA Y DE  GESTION</t>
  </si>
  <si>
    <t>NUMERO DE  HALLAZGOS</t>
  </si>
  <si>
    <t>SECRETARIA DE  SERVICIOS  ADMINISTRATIVOS</t>
  </si>
  <si>
    <t>SECRETARIA DE MOVILIDAD</t>
  </si>
  <si>
    <t>SECRETARIA DE HACIENDA</t>
  </si>
  <si>
    <r>
      <t xml:space="preserve">La  secretaria de movilidad  envia informe de  seguimiento nro 1 y 2 de  fechas   corte 31 de  agosto  y 30 de septiembre de 2025 donde  indica:
 " Mediante interventoría al contrato de concesión con MOVILIDAD DIGITAL MANIZALES, se hace seguimiento mensual a la gestión de cobro persuasivo y coactivo de multas de tránsito, priorizando cartera en alto riesgo de prescribir y recomendando acciones para mejorar.
ACCIONES Y GESTIONES REALIZADAS POR LA CONCESIÓN PARA EL COBRO PERSUASIVO Y COACTIVO Y SEGUIMIENTO REALIZADO POR LA INTERVENTORÍA A ESTA GESTIÓN
</t>
    </r>
    <r>
      <rPr>
        <b/>
        <sz val="18"/>
        <color rgb="FF7030A0"/>
        <rFont val="Times New Roman"/>
        <family val="1"/>
      </rPr>
      <t xml:space="preserve">Entre el 1 y el 31 de julio de 2025 se observa </t>
    </r>
    <r>
      <rPr>
        <sz val="18"/>
        <rFont val="Times New Roman"/>
        <family val="1"/>
      </rPr>
      <t>que el manejo previo al inicio de procesos de cobro coactivo ha sido ejecutado con una estrategia de prevención sólida, orientada a reducir el número de obligaciones que escalan a instancias judiciales o administrativas formales. El análisis de los registros muestra que la política interna d</t>
    </r>
    <r>
      <rPr>
        <b/>
        <sz val="18"/>
        <color rgb="FF7030A0"/>
        <rFont val="Times New Roman"/>
        <family val="1"/>
      </rPr>
      <t xml:space="preserve">e recuperación de cartera contempla la identificación temprana de deudores mediante la integración de bases de datos actualizadas con parámetros de validación que alcanzan niveles de precisión superiores al 95 %, permitiendo generar listados depurados que facilitan la acción inmediata. </t>
    </r>
    <r>
      <rPr>
        <sz val="18"/>
        <rFont val="Times New Roman"/>
        <family val="1"/>
      </rPr>
      <t>Esta labor se ha complementado con notificaciones oportunas a través de diferentes medios —mensajería física, correo electrónico y SMS— con tasas de entrega efectivas que superan el 90 % en cada canal. Gracias a esta trazabilidad, se logró que un número significativo de usuarios regularizara su situación antes de que la obligación pasara a etapa coactiva, lo que refleja un control efectivo sobre la cartera en mora. El volumen de requerimientos iniciales despachados presenta un incremento respecto al mes anterior, acompañado de una reducción proporcional de aproximadamente un 8 % en las cuentas que entraron en mora superior a 90 días, lo que confirma que las medidas preventivas han tenido un impacto positivo. El seguimiento estadístico indica que la mayoría de los pagos voluntarios se concentran dentro de los primeros 20 días posteriores al aviso inicial, lo que reduce la carga operativa y evita costos procesales adicionales. A esta eficacia contribuye también la depuración periódica de registros en los sistemas de gestión, eliminando duplicidades y corrigiendo inconsistencias, lo cual mantiene la integridad y confiabilidad de la información utilizada para el control y seguimiento.</t>
    </r>
  </si>
  <si>
    <r>
      <t>Control  Interno da  una calif</t>
    </r>
    <r>
      <rPr>
        <b/>
        <sz val="16"/>
        <color rgb="FF7030A0"/>
        <rFont val="Arial"/>
        <family val="2"/>
      </rPr>
      <t>icacion de cumplimiento (2) y  (1) en la  efectividad.</t>
    </r>
    <r>
      <rPr>
        <sz val="16"/>
        <rFont val="Arial"/>
        <family val="2"/>
      </rPr>
      <t xml:space="preserve">
Entre entre el 01 y el 31 de agosto de 2025 la obligación contractual relacionada con el apoyo a la gestión de cobro coactivo, incluyendo la existencia de una política de cobro previamente avalada por el municipio y estructurada bajo los parámetros del anexo técnico, se observa en la manera como el concesionario desplegó actividades concretas en las fases preventiva, persuasiva y coactiva. En primer lugar, la gestión preventiva y de contacto masivo se tradujo en más de 137.800 acciones realizadas hacia deudores morosos, de las cuales el 71,81% fueron efectivas, lo que equivale a más de 98.900 contactos en los que se logró comunicar el estado de la obligación y recordar la necesidad de pago. Dentro de esta estrategia multicanal, el 74,08% correspondió a mensajes de texto, el 11,87% a correos electrónicos, el 10,01% a llamadas personalizadas y el 3,92% a llamadas pregrabadas, lo que demuestra un esfuerzo por diversificar las vías de contacto aunque aún existe una concentración elevada en un único medio. La interventoría resalta que este tipo de gestión cumple con el mandato contractual de implementar acciones preventivas, ya que no se limita a la notificación formal sino que busca persuadir al ciudadano mediante recordatorios constantes y accesibles. Si bien la dependencia de los mensajes de texto puede ser considerada un riesgo de saturación, es indudable que esta estrategia permitió alcanzar una cobertura amplia y mantener informado a un número significativo de usuarios. Además, la efectividad superior al 70% pone de manifiesto que la política de cobro no es un documento inerte, sino una herramienta que se ejecuta de manera práctica y que ha generado resultados verificables durante agosto. Así, la interventoría constata que los criterios de gestión preventiva y persuasiva se desarrollaron conforme a lo establecido, aunque recomienda fortalecer el peso de los canales de mayor calidad en la interlocución, como las llamadas personalizadas, que ya demostraron niveles importantes de efectividad en el cierre de acuerdos.</t>
    </r>
  </si>
  <si>
    <t>Indica la  secretaria  en el informe de  seguimiento  nro 1 lo  siguiente " Se cuenta con evidencia documental que respalda el cumplimiento de la acción consistente en garantizar el reintegro de $500.000 observado en el informe de auditoría, correspondiente a un mayor valor pagado en el Contrato No. 2405160660.
Dentro del periodo de seguimiento se gestionó y formalizó el reintegro a la Tesorería del Municipio de Manizales, tal como consta en la comunicación oficial enviada a la Contraloría General del Municipio de Manizales, donde se certifica el pago y se anexa el comprobante de recaudo emitido por la entidad bancaria.
La documentación soporte incluye:
•	Oficio suscrito por la Secretaría de Despacho de la Secretaría de Servicios Administrativos, dirigido a la Contraloría General del Municipio, informando y certificando el reintegro.
•	Documento de cobro por $500.000 correspondiente al reintegro, emitido por el Municipio de Manizales y registrado en el Banco Davivienda, con fecha de pago 27 de junio de 2025.
•	Certificación del Líder de la Unidad de Rentas donde se confirma la recepción del pago.
Esta evidencia confirma que la acción ha alcanzado un avance del 100%, en concordancia con la meta establecida de recuperar la totalidad del valor observado.</t>
  </si>
  <si>
    <r>
      <t xml:space="preserve">En el informe de  seguimiento  nro 1  informa  que :
"Se dispone del documento de soporte </t>
    </r>
    <r>
      <rPr>
        <b/>
        <sz val="16"/>
        <color rgb="FF7030A0"/>
        <rFont val="Times New Roman"/>
        <family val="1"/>
      </rPr>
      <t>que contiene la programación preliminar de la capacitaci</t>
    </r>
    <r>
      <rPr>
        <sz val="16"/>
        <rFont val="Times New Roman"/>
        <family val="1"/>
      </rPr>
      <t>ón</t>
    </r>
    <r>
      <rPr>
        <b/>
        <sz val="16"/>
        <color rgb="FF7030A0"/>
        <rFont val="Times New Roman"/>
        <family val="1"/>
      </rPr>
      <t xml:space="preserve"> para supervisores de contratos, orientada a fortalecer competencias técnicas, administrativas y financieras en el ejercicio de la supervisión contractual. El documento incluye:</t>
    </r>
    <r>
      <rPr>
        <sz val="16"/>
        <rFont val="Times New Roman"/>
        <family val="1"/>
      </rPr>
      <t xml:space="preserve">
•	Objetivo y alcance de la capacitación.
•	Temáticas previstas (marco normativo, control técnico y administrativo, gestión de riesgos, control financiero).
•	Identificación preliminar de participantes y responsables.
•	Plan de trabajo inicial para la estructuración de contenidos.
El documento s</t>
    </r>
    <r>
      <rPr>
        <b/>
        <sz val="16"/>
        <color rgb="FF7030A0"/>
        <rFont val="Times New Roman"/>
        <family val="1"/>
      </rPr>
      <t>e encuentra en fase de elaboración y validación interna, pendiente revisión del equipo de trabajo y aval por la Oficina de Bienes y Servicios, para luego proceder a su aprobación y ejecución antes de la fecha límite establecida (30 de septiembre de 2025).</t>
    </r>
  </si>
  <si>
    <r>
      <t xml:space="preserve">
Indica la  secretaria que Se </t>
    </r>
    <r>
      <rPr>
        <b/>
        <sz val="16"/>
        <color rgb="FF7030A0"/>
        <rFont val="Times New Roman"/>
        <family val="1"/>
      </rPr>
      <t>cuenta con el documento denominado “Procedimiento para la Administración y Mantenimiento de Bienes Muebles y Vehículos del Municipio de Manizales”, que establece lineamientos, responsabilidades, condiciones generales y desarrollo operativo para la gestión del parque automotor. El documento incluye •	Objetivo, alcance y definiciones.</t>
    </r>
    <r>
      <rPr>
        <sz val="16"/>
        <rFont val="Times New Roman"/>
        <family val="1"/>
      </rPr>
      <t xml:space="preserve">
•	Roles y responsabilidades por dependencia.
•	Procedimiento estructurado bajo el ciclo PHVA (Planear, Hacer, Verificar, Actuar).
•	Referencias normativas internas y externas aplicables.
•	Formatos y registros para inventario, mantenimiento, control de combustible, inspecciones y trazabilidad de uso.</t>
    </r>
  </si>
  <si>
    <r>
      <t>Indica la  secretaria en el informe que " S</t>
    </r>
    <r>
      <rPr>
        <b/>
        <sz val="16"/>
        <color rgb="FF7030A0"/>
        <rFont val="Times New Roman"/>
        <family val="1"/>
      </rPr>
      <t>e ha ejecutado la auditoría interna sobre el consumo de combustible del parque automotor, enfocada en la verificación de la integridad de los registros, la conciliación con documentos contractuales y la identificación de oportunidades de mejora en la supervisión operativa.</t>
    </r>
    <r>
      <rPr>
        <sz val="16"/>
        <rFont val="Times New Roman"/>
        <family val="1"/>
      </rPr>
      <t xml:space="preserve">
La auditoría incluyó:
•	Revisión documental y conciliación de registros transaccionales (archivo ANALITICA COMBUSTIBLE.xlsx) con las actas parciales e informes de supervisión del contrato de suministro de combustible.
•	Cruce y validación de datos de odómetro, volúmenes y valores facturados, verificando coherencia con el periodo enero–junio de 2025.
•	Análisis de rendimientos por vehículo, aplicando criterios técnicos (mediana por tipo de combustible, umbrales del 50% y 200%, y límite de 5.000 km para diferencias de odómetro).
•	Clasificación y priorización de casos con bandera “Bajo” y alto volumen consumido, para verificación documental y técnica posterior.
•	Generación de reportes y gráficos (consumo mensual, top de consumo, dispersión de rendimiento y mapa de calor por placa y mes) como insumo para la toma de decisiones.
A la fecha, la auditoría presenta un avance del 100% en la etapa de ejecución y consolidación de resultados, con el informe técnico elaborado y entregado, incluyendo conclusiones, recomendaciones y acciones correctivas y preventivas para su implementación por parte de la Oficina de Bienes y Servicios antes de la fecha límite establecida. La actividad del plan de mejoramiento se define como parcial debido a que se planearon 2 y se ha realizado 1 auditoria lo que consigna un avance del 50%</t>
    </r>
  </si>
  <si>
    <r>
      <t xml:space="preserve">
Indica la  secretaria en el informe de  seguimiento lo  siguiente :"En el marco de la acción orientada a elaborar, aprobar, socializar e implementar un procedimiento institucional para la administración del servicio de transporte de las diferentes dependencias de la Administración Municipal, </t>
    </r>
    <r>
      <rPr>
        <b/>
        <sz val="16"/>
        <color rgb="FF7030A0"/>
        <rFont val="Times New Roman"/>
        <family val="1"/>
      </rPr>
      <t>se han adelantado las siguientes actividades:</t>
    </r>
    <r>
      <rPr>
        <sz val="16"/>
        <rFont val="Times New Roman"/>
        <family val="1"/>
      </rPr>
      <t xml:space="preserve">
•	Recopilación de información normativa, contractual y operativa relacionada con la gestión del servicio de transporte.
•	Revisión de procedimientos y lineamientos previos utilizados en la administración de vehículos y transporte oficial.
•	Identificación de flujos de trabajo actuales y responsables en cada etapa del proceso (solicitud, asignación, uso y control).
•	Levantamiento de información con las dependencias usuarias para documentar requerimientos, necesidades y particularidades operativas.
•	Consolidación de insumos para la elaboración del borrador del procedimiento/instructivo, incluyendo aspectos de control, trazabilidad y verificación.
</t>
    </r>
    <r>
      <rPr>
        <b/>
        <sz val="16"/>
        <color rgb="FF7030A0"/>
        <rFont val="Times New Roman"/>
        <family val="1"/>
      </rPr>
      <t>Actualmente, la acción se encuentra en fase de construcción del borrador del procedimiento, habiéndose recopilado los</t>
    </r>
    <r>
      <rPr>
        <sz val="16"/>
        <rFont val="Times New Roman"/>
        <family val="1"/>
      </rPr>
      <t xml:space="preserve"> </t>
    </r>
    <r>
      <rPr>
        <b/>
        <sz val="16"/>
        <color rgb="FF7030A0"/>
        <rFont val="Times New Roman"/>
        <family val="1"/>
      </rPr>
      <t>insumos y la información base para su estructuración. Se prevé que, en la siguiente etapa, se proceda a la redacción formal, revisión técnica, y posterior socialización interna para su aprobación e implementación.</t>
    </r>
  </si>
  <si>
    <r>
      <t xml:space="preserve">Indica la  secretaria  en el informe de  seguimiento nro 1 lo siguiente :" Se dispone del documento de soporte que contiene la programación preliminar de la capacitación para supervisores de contratos, orientada a fortalecer competencias técnicas, administrativas y financieras en el ejercicio de la supervisión contractual. El documento incluye:
•	Objetivo y alcance de la capacitación.
•	Temáticas previstas (marco normativo, control técnico y administrativo, gestión de riesgos, control financiero).
•	Identificación preliminar de participantes y responsables.
•	Plan de trabajo inicial para la estructuración de contenidos.
</t>
    </r>
    <r>
      <rPr>
        <b/>
        <sz val="18"/>
        <color rgb="FF7030A0"/>
        <rFont val="Times New Roman"/>
        <family val="1"/>
      </rPr>
      <t>El documento se encuentra en fase de elaboración y validación interna, pendiente revisión del equipo de trabajo y aval por la Oficina de Bienes y Servicios, para luego proceder a su aprobación y ejecución antes de la fecha límite establecida (30 de septiembre de 2025).</t>
    </r>
  </si>
  <si>
    <t>SECRETARIA DE INFRAESTRUCTURA</t>
  </si>
  <si>
    <t>LA SECRETARIA; NO ENVIO SEGUIMIENTO  CON FECHA CORTE  AGOSTO NI SEPTIEMBRE DE 2025</t>
  </si>
  <si>
    <t>SECRETARIA JURIDICA</t>
  </si>
  <si>
    <r>
      <t xml:space="preserve">A la fecha de reporte de la  informacion al ente de control esto es </t>
    </r>
    <r>
      <rPr>
        <b/>
        <sz val="18"/>
        <color rgb="FF7030A0"/>
        <rFont val="Times New Roman"/>
        <family val="1"/>
      </rPr>
      <t>(7 de octubre de 2025) la secretaria no habia reportado  los avances  correspondientes al cumplimiento de  la accion</t>
    </r>
  </si>
  <si>
    <t>|</t>
  </si>
  <si>
    <r>
      <t xml:space="preserve">A la fecha de reporte de la  informacion al ente de control esto es </t>
    </r>
    <r>
      <rPr>
        <b/>
        <sz val="18"/>
        <color rgb="FF7030A0"/>
        <rFont val="Times New Roman"/>
        <family val="1"/>
      </rPr>
      <t>(7 de octubre de 2025) las secretarias no habia reportado  los avances  correspondientes al cumplimiento de  la accion.</t>
    </r>
  </si>
  <si>
    <t>VENCIMIENTO DEL  PLAN DICIEMBRE DE 2025</t>
  </si>
  <si>
    <t>FECHA DE SUSCRIPCION DEL PLAN  26 DE MAYO DE 2025</t>
  </si>
  <si>
    <r>
      <t xml:space="preserve">En informe de seguimiento nro 1  con fecha coirte 31 de  agosto la secretaria informa: " Se cumplió al 100% con las acciones planteadas, </t>
    </r>
    <r>
      <rPr>
        <b/>
        <sz val="18"/>
        <color rgb="FF7030A0"/>
        <rFont val="Times New Roman"/>
        <family val="1"/>
      </rPr>
      <t>se envió el oficio a la Dirección Nacional del Tesoro, s</t>
    </r>
    <r>
      <rPr>
        <b/>
        <u/>
        <sz val="18"/>
        <color rgb="FF7030A0"/>
        <rFont val="Times New Roman"/>
        <family val="1"/>
      </rPr>
      <t>e hizo el primer barrido para verificar que partidas eran necesarias adicionar por lo se profirió el Decreto 0450 del 27 de agosto de 2025"</t>
    </r>
    <r>
      <rPr>
        <sz val="18"/>
        <rFont val="Times New Roman"/>
        <family val="1"/>
      </rPr>
      <t xml:space="preserve">
</t>
    </r>
  </si>
  <si>
    <t xml:space="preserve">1) Solicitar concepto a la Direccion de Apoyo Fiscal y  a la Direccion de Presupuesto del Ministerio de Hacienda y Credito Publico, sobre el  procedimiento de registro presupuestal  de ingresos no aforados 
</t>
  </si>
  <si>
    <t>2) Realizar seguimiento a la ejecucion  presupuestal de ingreos y realizar las adiciones correspondientes</t>
  </si>
  <si>
    <r>
      <t xml:space="preserve">
En informe de seguimiento nro 1  con fecha coirte 31 de  agosto la secretaria informa: "</t>
    </r>
    <r>
      <rPr>
        <b/>
        <sz val="16"/>
        <color rgb="FF7030A0"/>
        <rFont val="Times New Roman"/>
        <family val="1"/>
      </rPr>
      <t xml:space="preserve"> Se han realizado todas las validaciones a los Proyectos de Acuerdo presentados después del 27 de mayo de 2025 garantizando de esta manera que se generen errores aritméticos o de Transcripción. Después de se discutido el proyecto de Acuerdo y una vez aprobado y sancionado y convertido en Acuerdo se hacen las mismas validaciones fue así como mediante certificación emitida por el Concejo de Manizales se hizo la aclaración a un error de sumatoria del Acuerdo 1194 del 21 de mayo de 2025</t>
    </r>
  </si>
  <si>
    <r>
      <rPr>
        <b/>
        <sz val="16"/>
        <color rgb="FF7030A0"/>
        <rFont val="Times New Roman"/>
        <family val="1"/>
      </rPr>
      <t>En informe de seguimiento nro 1  con fecha coirte 31 de  agosto de 2025 al igual que  en  informe  nro 2  de  fecha corte 3 de octubre de 2025;  la secretaria informa</t>
    </r>
    <r>
      <rPr>
        <sz val="16"/>
        <rFont val="Times New Roman"/>
        <family val="1"/>
      </rPr>
      <t xml:space="preserve"> : "1.	</t>
    </r>
    <r>
      <rPr>
        <b/>
        <sz val="16"/>
        <color theme="5" tint="-0.249977111117893"/>
        <rFont val="Times New Roman"/>
        <family val="1"/>
      </rPr>
      <t xml:space="preserve">Se remitieron correos a la CGN, solicitando concepto en procura de mejorar la operación recíproca y se solicitó capacitación sobre las mismas
</t>
    </r>
    <r>
      <rPr>
        <sz val="16"/>
        <rFont val="Times New Roman"/>
        <family val="1"/>
      </rPr>
      <t xml:space="preserve">
2.	 Se asistió a reunión vía Google Meet el 8 de mayo con el Sistema General de participaciones, el cual informan el procedimiento de registro para la presente vigencia con el fin de evitar inconsistencias en la presentación de las operaciones reciprocas  
2.1 Se asistió a reunión vía Google Meet el 21 de mayo con el fin de aclarar   dudas         sobre los registros de operaciones reciprocas con los municipios con la CGN, las cuales se asumen como capacitación de operaciones reciprocas.
3.	Se adelantaron reuniones con el grupo de contabilidad, abordando algunos temas relacionados con el reporte de las operaciones reciprocas, resaltando que los registros se deben elaborar conforme a los procedimientos establecidos por la CGN.
3.1 Se ha tenido comunicación constante vía correo electrónico y whatsApp con la    Doctora Marly Astrid Arango Vásquez de la CGN, con el fin de subsanar inconsistencias en el reporte de las operaciones reciprocas.
3.2 Se remitió </t>
    </r>
    <r>
      <rPr>
        <b/>
        <sz val="16"/>
        <color rgb="FF7030A0"/>
        <rFont val="Times New Roman"/>
        <family val="1"/>
      </rPr>
      <t>correo electrónico a las entidades que presentaron inconsistencias en las operaciones reciprocas del segundo trimestre y se informó quienes son las personas a cargo del reporte de la información al interior de la entidad, con el fin de aclarar dudas.</t>
    </r>
  </si>
  <si>
    <r>
      <t>En informe de seguimiento nro 1  con fecha coirte 31 de  agosto de 2025 al igual que  en  informe  nro 2  de  fecha corte 3 de octubre de 2025;  la secretaria informa : " Se tiene proyectado el formato, se encuentra pendiente reunión con la Secretaría Jurídica y la Secretaría de Educación para su aprobación y posterior remisión a la Oficina de transparencia para para su legalización en el aplicativo ISOLUCION.
Se programó reunión para el día 16 de septiembre de 2025, con la Secretaría Jurídica y la Secretaría de Educación para socializar el formato y autorizar él envió a la Oficina de transparencia para para su aprobación. 
En el informe  nro 2 de  octubre de 2025 se  indica :" Después de llevada a cabo la reunión realizada con la Secretaría Jurídica y La Secretaría de Educación el día 16 de septiembre de 2025, s</t>
    </r>
    <r>
      <rPr>
        <b/>
        <u/>
        <sz val="16"/>
        <color rgb="FF7030A0"/>
        <rFont val="Times New Roman"/>
        <family val="1"/>
      </rPr>
      <t>e acordó que la Secretaría Jurídica, se encargará de la consolidación de la información y ésta a su vez remitirá a la Secretaría de Hacienda la correspondiente certificación,  al igual que la base de datos de acuerdo con la información a presentar en el formato F15 "</t>
    </r>
    <r>
      <rPr>
        <sz val="16"/>
        <rFont val="Times New Roman"/>
        <family val="1"/>
      </rPr>
      <t xml:space="preserve">
</t>
    </r>
  </si>
  <si>
    <t xml:space="preserve">1. Los actos administrativos de apertura deberan llevar la firma de dos mìnimo dos  (02) profesionales del derecho y del funcionario encargado del proceso de cada Secretarìa con el fin de que se encuentre debidamente revisado y proyectado. 
</t>
  </si>
  <si>
    <t>2. El funcionario encargado de la numeraciòn de los actos adimistrativos deberá verificar que se encuentren los visos buenos mencionados en el punto 1 y de lo contratio deberà devolver a la Secretarìa encargada el acta administrativo hasta que sea debidamente corregido.</t>
  </si>
  <si>
    <r>
      <t xml:space="preserve">
A la fecha de reporte de la  informacion al ente de control esto es </t>
    </r>
    <r>
      <rPr>
        <b/>
        <sz val="18"/>
        <color rgb="FF7030A0"/>
        <rFont val="Times New Roman"/>
        <family val="1"/>
      </rPr>
      <t>(7 de octubre de 2025) las secretarias no habia reportado  los avances  correspondientes al cumplimiento de  la accion.</t>
    </r>
  </si>
  <si>
    <t>ACCIONES QUE  SE  VENCEN EN SEPTIEMBRE DE 2025</t>
  </si>
  <si>
    <t xml:space="preserve">ACCIONES QUE  SE  VENCEN EN NOVIEMBRE  DE 2025 </t>
  </si>
  <si>
    <t>ACCIONES QUE SE  VENCEN EN DICIEMBRE DE 2025</t>
  </si>
  <si>
    <r>
      <t>Elaborar, aprobar, socializar e implementar u</t>
    </r>
    <r>
      <rPr>
        <b/>
        <sz val="26"/>
        <color rgb="FF7030A0"/>
        <rFont val="Arial"/>
        <family val="2"/>
      </rPr>
      <t>n procedimiento institucional para la Administración del parque automotor propiedad del Municipio de Manizales.</t>
    </r>
  </si>
  <si>
    <r>
      <t xml:space="preserve">Elaborar, aprobar, socializar e implementar un procedimiento institucional </t>
    </r>
    <r>
      <rPr>
        <b/>
        <sz val="26"/>
        <color rgb="FF7030A0"/>
        <rFont val="Arial"/>
        <family val="2"/>
      </rPr>
      <t>para la Administración del servicio de transporte para las diferentes dependencias de la Adminsitración Municipal.</t>
    </r>
  </si>
  <si>
    <t>LA SECRETARIA  NO REPORTO AVANCE DE LA IMPLMENMTACION DE LA ACCION CON FECHA CORTE 30 DE SEPTIEMBRE DE 2025</t>
  </si>
  <si>
    <t>REPORTE DE AVANCE POR PARTE DE LAS  SE3CRETARIAS</t>
  </si>
  <si>
    <r>
      <rPr>
        <b/>
        <u/>
        <sz val="26"/>
        <color rgb="FF7030A0"/>
        <rFont val="Times New Roman"/>
        <family val="1"/>
      </rPr>
      <t>CONTROL INTERNO DA UNA CALIFICACION DE CERO (0) AL CUMPLIMIENTO DE LA  ACCION Y CERO (0) A  LA EFECTIVIDAD</t>
    </r>
    <r>
      <rPr>
        <sz val="26"/>
        <rFont val="Times New Roman"/>
        <family val="1"/>
      </rPr>
      <t xml:space="preserve"> TODA VEZ  QUE  LA SECRETARIA NO  APORTO INFORME DE  SEGUIMIENTO AL  CUMPLIMIENTO DE LA ACCION NI LAS EVIDENCIAS RESPECTIVAS</t>
    </r>
  </si>
  <si>
    <t>ACCION ABIERTA A  SEPTIEMBRE DE 2025</t>
  </si>
  <si>
    <r>
      <rPr>
        <b/>
        <u/>
        <sz val="26"/>
        <color rgb="FF7030A0"/>
        <rFont val="Times New Roman"/>
        <family val="1"/>
      </rPr>
      <t>CONTROL INTERNO DA UNA CALIFICACION DE CERO (2) AL CUMPLIMIENTO DE LA  ACCION Y CERO (1,5) A  LA EFECTIVIDAD</t>
    </r>
    <r>
      <rPr>
        <sz val="26"/>
        <rFont val="Times New Roman"/>
        <family val="1"/>
      </rPr>
      <t xml:space="preserve"> </t>
    </r>
    <r>
      <rPr>
        <b/>
        <sz val="26"/>
        <color theme="5" tint="-0.249977111117893"/>
        <rFont val="Times New Roman"/>
        <family val="1"/>
      </rPr>
      <t>SE  CONTINUARA CON EL  MONITOREO; EL PLAN DE MEJORAMIENTO VENCE EN DICIEMBRE DE 2025</t>
    </r>
  </si>
  <si>
    <r>
      <rPr>
        <b/>
        <u/>
        <sz val="26"/>
        <color rgb="FF7030A0"/>
        <rFont val="Times New Roman"/>
        <family val="1"/>
      </rPr>
      <t>CONTROL INTERNO DA UNA CALIFICACION DE CERO (1) AL CUMPLIMIENTO DE LA  ACCION Y CERO (1) A  LA EFECTIVIDAD</t>
    </r>
    <r>
      <rPr>
        <sz val="26"/>
        <rFont val="Times New Roman"/>
        <family val="1"/>
      </rPr>
      <t xml:space="preserve"> </t>
    </r>
    <r>
      <rPr>
        <b/>
        <sz val="26"/>
        <color theme="5" tint="-0.249977111117893"/>
        <rFont val="Times New Roman"/>
        <family val="1"/>
      </rPr>
      <t>SE  CONTINUARA CON EL  MONITOREO; EL PLAN DE MEJORAMIENTO VENCE EN DICIEMBRE DE 2025</t>
    </r>
  </si>
  <si>
    <r>
      <rPr>
        <b/>
        <u/>
        <sz val="26"/>
        <color rgb="FF7030A0"/>
        <rFont val="Times New Roman"/>
        <family val="1"/>
      </rPr>
      <t>CONTROL INTERNO DA UNA CALIFICACION DE CERO (2) AL CUMPLIMIENTO DE LA  ACCION Y CERO (2) A  LA EFECTIVIDAD</t>
    </r>
    <r>
      <rPr>
        <sz val="26"/>
        <rFont val="Times New Roman"/>
        <family val="1"/>
      </rPr>
      <t xml:space="preserve"> </t>
    </r>
    <r>
      <rPr>
        <b/>
        <sz val="26"/>
        <color theme="5" tint="-0.249977111117893"/>
        <rFont val="Times New Roman"/>
        <family val="1"/>
      </rPr>
      <t>TODA  VEZ QUE SE  REALIZO  EL  REINTEGRO</t>
    </r>
  </si>
  <si>
    <r>
      <rPr>
        <b/>
        <u/>
        <sz val="26"/>
        <color rgb="FF7030A0"/>
        <rFont val="Times New Roman"/>
        <family val="1"/>
      </rPr>
      <t>CONTROL INTERNO DA UNA CALIFICACION DE CERO (2) AL CUMPLIMIENTO DE LA  ACCION Y CERO (2) A  LA EFECTIVIDAD</t>
    </r>
    <r>
      <rPr>
        <sz val="26"/>
        <rFont val="Times New Roman"/>
        <family val="1"/>
      </rPr>
      <t xml:space="preserve"> </t>
    </r>
    <r>
      <rPr>
        <b/>
        <sz val="26"/>
        <color theme="5" tint="-0.249977111117893"/>
        <rFont val="Times New Roman"/>
        <family val="1"/>
      </rPr>
      <t>TODA  VEZ QUE COMO MECANISMO DE  CONTROL SE  HAN IMPLEMENTADO  VALIDACIONES LO QUE HA EVITADO  EL POSIBLE RIESGO DE  ERROR.</t>
    </r>
  </si>
  <si>
    <t>EL  PLAN DE MEJORAMIENTO  VENCE EN DICIEMBRE DE 2025</t>
  </si>
  <si>
    <r>
      <rPr>
        <b/>
        <u/>
        <sz val="26"/>
        <color rgb="FF7030A0"/>
        <rFont val="Times New Roman"/>
        <family val="1"/>
      </rPr>
      <t>CONTROL INTERNO DA UNA CALIFICACION DE CERO (2) AL CUMPLIMIENTO DE LA  ACCION Y CERO (1) A  LA EFECTIVIDAD</t>
    </r>
    <r>
      <rPr>
        <sz val="26"/>
        <rFont val="Times New Roman"/>
        <family val="1"/>
      </rPr>
      <t xml:space="preserve"> </t>
    </r>
    <r>
      <rPr>
        <b/>
        <sz val="26"/>
        <color theme="5" tint="-0.249977111117893"/>
        <rFont val="Times New Roman"/>
        <family val="1"/>
      </rPr>
      <t>SE  CONTINUARA CON EL  MONITOREO; EL PLAN DE MEJORAMIENTO VENCE EN DICIEMBRE DE 2025</t>
    </r>
  </si>
  <si>
    <t>Versión 6</t>
  </si>
  <si>
    <t>FORMULACIÓN DE PLANES DE MEJORAMIENTO
PLAN DE MEJORAMIENTO FRUTO DE LA AUDITORIA DE CUMPLIMIENTO 2.1-2025 MUNICIPIO DE MANIZALES</t>
  </si>
  <si>
    <t>ENTE DE CONTROL QUE EFECTUO LA AUDITORIA</t>
  </si>
  <si>
    <t>PROCURADURIA  GENERAL DE LA  NACIÓN</t>
  </si>
  <si>
    <t>AUDITORIA INTERNA (CONTROL INTERNO)</t>
  </si>
  <si>
    <t>A.C. 2.1-2025 Vigencia 2024</t>
  </si>
  <si>
    <t>VIGENCIA ALCANCE DE LA AUDITORIA</t>
  </si>
  <si>
    <t>02 de septiembre de 2025</t>
  </si>
  <si>
    <t>09 de septiembre de 2025</t>
  </si>
  <si>
    <t>CUMPLIMIENTO DE LA ACCIÓN</t>
  </si>
  <si>
    <t xml:space="preserve">RESULTADOS DE LA  EVALUACION DE LA EFECTIVIDAD DE LAS ACCIONES  CONTENIDAS EN EL PLAN DE MEJORAMIENTO </t>
  </si>
  <si>
    <t>NÚMERO 
DE LAS ACCIONES</t>
  </si>
  <si>
    <t>CLASIFICACION DE LAS ACCIONES A EMPRENDER</t>
  </si>
  <si>
    <t>SECRETARÍA</t>
  </si>
  <si>
    <t>DEPENDENCIA, Y/O UNIDAD O AREA RESPONSABLE  DE EJECUTAR LA ACCIÓN</t>
  </si>
  <si>
    <t>CORREO ELECTRONICO  DEL RESPONSABLE DE EJECUTAR LA ACCION</t>
  </si>
  <si>
    <t xml:space="preserve"> Deficiencias en la calidad de la información rendida de la cuenta en el formato F20 Gestión Ambiental en la plataforma SIA Contralorías, por el Municipio de Manizales.</t>
  </si>
  <si>
    <t>Administrativo. Traslado al Proceso Administrativo Sancionatorio Fiscal.</t>
  </si>
  <si>
    <t xml:space="preserve">No se encontraba adecuada la estructura presupuestal con el fin de permitir conocer las inversiones en gestión ambiental teninedo en cuenta los criterios establecidos en el formato F20 Gestión Ambiental  </t>
  </si>
  <si>
    <t>Realizar Mesa de trabajo con las Dependencias involucradas en el proceso de la rendición de la cuenta en el formato F20 Gestión Ambiental en la plataforma SIA Contralorías, como son Secretaría de Medio Ambiente, Planeación y Hacienda, con el fin de establecer una estrategia para mejorar la estructura presupuestal</t>
  </si>
  <si>
    <t>Eliminar de raíz las causas que generaron el hallazgo afin de que no se vuelva a repetir</t>
  </si>
  <si>
    <t>Carpeta de Auditoria AC-2.1-2025</t>
  </si>
  <si>
    <t>1. Unidad de Control Interno
2. Secretaría de Medio Ambiente</t>
  </si>
  <si>
    <t>1.Secretaría de Medio Ambiente
2. Secretaría de Planeación</t>
  </si>
  <si>
    <t>1. Unidad de Gestión Ambiental - Sec. Medio Ambiente
2. Unidad de Planificación Estrategica - Sec. Planeación</t>
  </si>
  <si>
    <t>1. Profesional Especializado, Yeison Andrés Atehortua Gerardino - Sec. Medio Ambiente
2. Profesion Universitario, Margreth Johana Mejía Ramírez - Sec. Planeación</t>
  </si>
  <si>
    <t>yeion.athortua@manizales.gov.co
margreth.mejia@manizales.gov.co</t>
  </si>
  <si>
    <t>Septiembre 2025</t>
  </si>
  <si>
    <t>Octubre 2025</t>
  </si>
  <si>
    <t>Acciones Correctivas ejecutadas/
Total de acciones correctivas</t>
  </si>
  <si>
    <t>Informes de seguimiento al cumplimiento del Plan de Mejoramiento</t>
  </si>
  <si>
    <t>Enero 
2026</t>
  </si>
  <si>
    <t>Marzo 
2026</t>
  </si>
  <si>
    <t>Acciones Correctivas efectivas ejecutadas/Total de acciones correctivas</t>
  </si>
  <si>
    <t xml:space="preserve">Adecuar la estructura presupuestal con el fin de permitir conocer las inversiones en gestión ambiental de la alcaldía de Manizales, teninedo en cuenta los criterios establecidos en el formato F20 Gestión Ambiental  </t>
  </si>
  <si>
    <t>Octubre 
2025</t>
  </si>
  <si>
    <t xml:space="preserve">Elaborar y emitir CIRCULAR con destino a todas las dependencias, donde se impartan instrucciones sobre la nueva estrucutra presupuestal con el propósito de que cada dependencia pueda distinguir en sus planes de trabajo las inversiones en gestión ambiental </t>
  </si>
  <si>
    <t>Octubre
2025</t>
  </si>
  <si>
    <t>TOTAL ACCIONES</t>
  </si>
  <si>
    <t>NOMBRE Y FIRMA DEL SECRETARIO DE  DESPACHO</t>
  </si>
  <si>
    <t>NOMBRE  Y CARGO DEL  RESPONSABLE  DE LLEVAR A CABO LA  ACCION</t>
  </si>
  <si>
    <t>YEISON ANDRES ATEHORTUA GERARDINO</t>
  </si>
  <si>
    <t>NOMBRE Y CARGO DEL  RESPONSABLE DE  REALIZAR EL SEGUIMIENTO AL CUMPLIMIENTO DEL PLAN DE MEJORAMIENTO.</t>
  </si>
  <si>
    <t>LUZ KARIME MONTOYA LÓPEZ</t>
  </si>
  <si>
    <t>Secretaria de Medio Ambiente</t>
  </si>
  <si>
    <t>Profesional Especializado - 
Sec. Medio Ambiente</t>
  </si>
  <si>
    <t>Jefe de Oficina - Sec. Medio Ambiente</t>
  </si>
  <si>
    <t>MARGRETH JOHANA MEJÍA 
RAMÍREZ</t>
  </si>
  <si>
    <t>Secretaria de Planeación</t>
  </si>
  <si>
    <t>Profesional Universitaria - 
Secretaria de Planeación</t>
  </si>
  <si>
    <r>
      <t xml:space="preserve">NOTA 1:  LOS  PLANES DE  MEJORAMIENTO   PRODUCTO DE  AUDITORIAS  EXTERNAS O INTERNAS  DEBEN  SER  ELABORADOS  CON TODAS LAS SECRETARIA,  AREAS  O FUNCIONARIOS RESPONSABLES DE   ELABORAR LAS  ACCIONES, ES DECIR   CON LOS INVOLUCRADOS  EN LLEVARLAS  A  CABO. </t>
    </r>
    <r>
      <rPr>
        <b/>
        <i/>
        <sz val="10"/>
        <rFont val="Arial"/>
        <family val="2"/>
      </rPr>
      <t>QUIEN  DEBE  GARANTIZAR  EL  CUMPLIMIENTO DE LAS  ACCIONES,  ES  CADA  SECRETARIA. JEFE  DE  AREA Y/O UNIDAD  INVOLUCRADA EN EL  PLAN DE  MEJORAMIENTO.</t>
    </r>
  </si>
  <si>
    <r>
      <t>NOTA 2:  LOS  PLANES DE  MEJORAMIENTO   PRODUCTO DE  A</t>
    </r>
    <r>
      <rPr>
        <b/>
        <i/>
        <sz val="10"/>
        <rFont val="Arial"/>
        <family val="2"/>
      </rPr>
      <t xml:space="preserve">UDITORIAS EXTERNAS, DEBEN IR  FIRMADOS  POR  EL REPRESENTANTE  LEGAL, EL JEFE DE  CONTROL INTERNO, LOS  SECRETARIOS DE  DESPACHO, JEFES DE  AREA Y/O UNIDAD </t>
    </r>
    <r>
      <rPr>
        <sz val="10"/>
        <rFont val="Arial"/>
        <family val="2"/>
      </rPr>
      <t xml:space="preserve"> ( PARA  GARANTIZAR EL CUMPLIMIENTO DE LAS   ACCIONES   DE  SU AREA)  ADICIONALMENTE  P</t>
    </r>
    <r>
      <rPr>
        <b/>
        <i/>
        <sz val="10"/>
        <rFont val="Arial"/>
        <family val="2"/>
      </rPr>
      <t>OR CADA  UNO DE LOS  RESPONSABLES DE  LLEVAR A  CABO LAS  ACCIONES</t>
    </r>
    <r>
      <rPr>
        <sz val="10"/>
        <rFont val="Arial"/>
        <family val="2"/>
      </rPr>
      <t>; IGUALMENTE SE  DEBE  REALIZAR UNA  SOCIALIZACION CON LOS  FUNCIONARIOS  INVOLUCRADOS  EN LA  EJECUCION DE  LAS  ACCIONES.</t>
    </r>
  </si>
  <si>
    <r>
      <t xml:space="preserve">NOTA 3:  LOS  PLANES DE  MEJORAMIENTO   PRODUCTO DE  </t>
    </r>
    <r>
      <rPr>
        <b/>
        <i/>
        <sz val="10"/>
        <rFont val="Arial"/>
        <family val="2"/>
      </rPr>
      <t>AUDITORIAS  INTERNAS, DEBEN IR  FIRMADOS  POR LOS  SECRETARIOS DE  DESPACHO, JEFES DE  AREA Y/O UNIDAD  ( PARA  GARANTIZAR EL CUMPLIMIENTO DE LAS   ACCIONES   DE  SU AREA)  ADICIONALMENTE  POR CADA  UNO DE LOS  RESPONSABLES DE  LLEVAR A  CABO LAS  ACCIONES; IGUALMENTE SE  DEBE  REALIZAR UNA  SOCIALIZACION CON LOS  FUNCIONARIOS  INVOLUCRADOS  EN LA  EJECUCION DE  LAS  ACCIONES.</t>
    </r>
  </si>
  <si>
    <t>FORMULACIÓN DE PLANES DE MEJORAMIENTO
PLAN DE MEJORAMIENTO FRUTO DE LA AUDITORIA No. AC-2.2-2025 MUNICIPIO DE MANIZALES</t>
  </si>
  <si>
    <t>AC-2.2-2025</t>
  </si>
  <si>
    <t>PLAN DE DESARROLLO</t>
  </si>
  <si>
    <t>AUDITORIA DE CUMPLIMIENTO</t>
  </si>
  <si>
    <t>12 AGOSTO DE 2025</t>
  </si>
  <si>
    <t>20 AGOSTO DE 2025</t>
  </si>
  <si>
    <t xml:space="preserve">
NRO  DEL HALLAZGO</t>
  </si>
  <si>
    <t>NÚMERO DE LAS ACCIONES</t>
  </si>
  <si>
    <t xml:space="preserve">Hallazgo uno. Incorporación a la Renta con código 1.2.13.02 “Superávit Presupuestal Fondo para el Fomento y la Promoción de Ciudad” al presupuesto 2024, sin autorización expresa del Concejo Municipal. </t>
  </si>
  <si>
    <t>ADMINISTRATIVO CON PRESUNTO ALCANCE DISCIPLINARIO</t>
  </si>
  <si>
    <t>Ausencia de control jurídico y presupuestal sobre la incorporación de recursos que 
exigen autorización expresa del Concejo.</t>
  </si>
  <si>
    <t>1 Definir una nueva estructura Presupuestal del Fondo para el Fomento y Promoción de Ciudad.
2. Realizar mediante acto administrativo los traslados presupuestales requerido de acuerdo a la nueva estructura.</t>
  </si>
  <si>
    <t>Rubros presupuestales con claridad en su denominación</t>
  </si>
  <si>
    <t>Presupuesto de Rentas y Gastos</t>
  </si>
  <si>
    <t>Grupo Presupuesto</t>
  </si>
  <si>
    <t>Finanzas Públicas a través del Grupo Presupuesto</t>
  </si>
  <si>
    <t>OSCAR DIEGO ARANGO
Profesional Universitario - Grupo Presupuesto</t>
  </si>
  <si>
    <t>oscar.arango@manizales.gov.co</t>
  </si>
  <si>
    <t>1 septiembre de 2025</t>
  </si>
  <si>
    <t>Diciembre 31 de 2025</t>
  </si>
  <si>
    <t>Revisar la estructura presupuestal del Fondo para el Fomento y Promoción de Ciudad</t>
  </si>
  <si>
    <t>Estructura Presupuestal del Fondo que permita identificar las fuentes de Financiación</t>
  </si>
  <si>
    <t>Hallazgo dos. Omisión del análisis del impacto fiscal del Acuerdo 1155 del 25 de enero de 2024 aprobado por el Concejo de Manizales, que modifica la estructura orgánica de la Administración Central Municipal.</t>
  </si>
  <si>
    <t>Incumplimiento de los deberes funcionales de los servidores públicos responsables de elaborar los análisis de impacto fiscal en las condiciones fijadas en la ley.</t>
  </si>
  <si>
    <t>1. Expedir circular para que de manera obligatoria cada secretaria que presente un proyecto de acuerdo incluya en la exposición de motivos un análisis detallado del impacto fiscal.
2.  Validación por parte de la Secretaria de Hacienda  del análisis detallado del impacto fiscal remitido por cada secretaria que presenta proyectos de acuerdo y posterior verificación legal por parte Secretaria Juridica de que quede incluidos en las exposiciones de motivos  de cada proyectos de acuerdo.</t>
  </si>
  <si>
    <t>Proyectos proyecto de acuerdo que incluyan en la exposición de motivos un análisis detallado del impacto fiscal.</t>
  </si>
  <si>
    <t>Proyectos de Acuerdo con la exposición de motivos radicados ante el Concejo Municipal</t>
  </si>
  <si>
    <t xml:space="preserve">Secretaria de Hacienda (Finanzas Públicas)
Secretaria Juridica </t>
  </si>
  <si>
    <t>Hacienda 
y
Juridica</t>
  </si>
  <si>
    <t xml:space="preserve">LUIS ALEXANDER PINEDA PALACIO
Asesor
Secretaria de Hacienda
HUBER ESMER LONDOÑO LONDOÑO
Profesional Especializado de Apoyo Legal y Reglamentario
Secretaria Jurídica
</t>
  </si>
  <si>
    <t>luis.pineda@manizales.gov.co
huber.londono@manizales.gov.co</t>
  </si>
  <si>
    <t>Revisar con antelación los proyectos de acuerdo que generen impacto fiscal y que contengan el analis detallado del impacto fiscal e incluir en la exposiscion de motivos</t>
  </si>
  <si>
    <t xml:space="preserve">Proyectos de acuerdo aprobados que reflejen el impacto fiscal </t>
  </si>
  <si>
    <t>Hallazgo tres. Omisión del análisis del impacto fiscal del Acuerdo 1159 del 13 de febrero de 2024 Por el cual se conceden Facultades Protempore al Alcalde de Manizales, para rediseñar entes descentralizados.</t>
  </si>
  <si>
    <t>Hallazgo cuatro. Omisión del análisis del impacto fiscal del Acuerdo 1166 del 17 de julio de 2024, que autoriza la creación de una Empresa Industrial y Comercial de Estado, para ser "operador catastral" y por exceder el alcance de la autorización.</t>
  </si>
  <si>
    <t>Hallazgo cinco. Omisión del análisis del impacto fiscal del Acuerdo 1170 del 29 de julio de 2024 Por el cual Por el cual se crea el Fondo para el Fomento y Promoción de la ciudad.</t>
  </si>
  <si>
    <t>Hallazgo seis. Incumplimiento de la formulación de la Política de gestión del riesgo, establecida en la Ley 1523 de 2012.</t>
  </si>
  <si>
    <t>Incumplimiento de los	deberes funcionales de los servidores públicos responsables de formular la política pública de gestión del riesgo.</t>
  </si>
  <si>
    <t>Implementar la primera fase de la politica pública de gestión del riesgo para el Muncipio de Manizales, de conformidad con el procedimiento institucional establecido.</t>
  </si>
  <si>
    <t>Implementar Primera fase de la Politica Publica de Gestion del Riesgo</t>
  </si>
  <si>
    <t>Documentos Técnicos, actas y memorias de los eventos.</t>
  </si>
  <si>
    <t>Unidad de Gestión del Riesgo</t>
  </si>
  <si>
    <t>DIEGO ARMANDO RIVERA GUTIERREZ Director Unidad de Gestión del Riesgo</t>
  </si>
  <si>
    <t>diego.rivera@manizales.gov.co</t>
  </si>
  <si>
    <t>Verificar el cumplmiento de las acciones de acuerdo con los plazos establecidos</t>
  </si>
  <si>
    <t>implementacion de la pol{oitica publica de gestion de riesgos</t>
  </si>
  <si>
    <t>Hallazgo siete. Incumplimiento en el nivel de ejecución de los proyectos de inversión del Plan de Desarrollo de Manizales 2024-2027.</t>
  </si>
  <si>
    <t>Deficiente proceso de planeación, programación y seguimiento de los proyectos de inversión.
Procesos contractuales demorados o no iniciados.
Limitaciones en la capacidad de gestión administrativa y técnica por parte de las dependencias responsables.</t>
  </si>
  <si>
    <t>Implementar mediante circular conjunta directrices precisas a los ordenadores de gasto para que al cierre de la vigencia se supere el 85% de la ejecución de recursos. El seguimiento de realizara en los consejos de gobierno periódicos.</t>
  </si>
  <si>
    <t>Ejecución preupuestal  superior al 85% al terminar la respectiva vigencia</t>
  </si>
  <si>
    <t>Maestro de Ejecución de renta y Gastos  de la vigencia con corte a 31 de diciembre de cada vigencia</t>
  </si>
  <si>
    <t>Planeación</t>
  </si>
  <si>
    <t>LEANDRA MEZA URIBE
Profesional Universitario
Secretaría de Planeación</t>
  </si>
  <si>
    <t>leandra.meza@manizales.gov.co</t>
  </si>
  <si>
    <t>Segimiento périodico al cumplimiento de la meta establecida en la ejecución del gasto</t>
  </si>
  <si>
    <t>Al finanizar la vigencia las Secretarías deben superar la meta establecida del 85% de ejecución del gasto de inversión</t>
  </si>
  <si>
    <t>Hallazgo ocho. Proyectos de inversión pública con recursos no ejecutados durante la vigencia 2024. Atención denuncia pública trasladada por la CGR.</t>
  </si>
  <si>
    <t>Deficiencias en la Planificación de los procesos de formulación, estructuración técnica de estudios y diseños requeridos para viabilizar y ejecutar proyectos de inversión pública.
Deficiente programación de los tiempos administrativos requeridos para adelantar contrataciones.
Deficiencias en los mecanismos de control para contrarrestar los retrasos del plan.</t>
  </si>
  <si>
    <r>
      <t>Hallazgo nueve. P</t>
    </r>
    <r>
      <rPr>
        <sz val="14"/>
        <rFont val="Arial Narrow"/>
        <family val="2"/>
      </rPr>
      <t>royectos de inversión pública con recursos no ejecutados durante la vigencia 2024. Atención denuncia pública trasladada por la CGR.</t>
    </r>
  </si>
  <si>
    <t>Deficiencias en los mecanismos de control para contrarrestar los retrasos del plan.
No formalización del convenio interadministrativo con el Ministerio de Cultura.
Falta de gestión para ajustar el alcance de la intervención con recursos municipales.</t>
  </si>
  <si>
    <t xml:space="preserve">Hallazgo diez. Proyectos de inversión pública con recursos no ejecutados durante la vigencia 2024. Atención denuncia pública trasladada por la CGR.
</t>
  </si>
  <si>
    <t>Deficiencias en los mecanismos de control para contrarrestar los retrasos del plan.
Falta de gestión para garantizar el uso de recursos disponibles destinados a la salud pública.</t>
  </si>
  <si>
    <t>NOMBRE Y FIRMA DEL SECRETARIOS DE  DESPACHO</t>
  </si>
  <si>
    <t>JOSÉ FERNANDO OLARTE OSORIO</t>
  </si>
  <si>
    <t>DIEGO ARMANDO RIVERA GUTIERREZ</t>
  </si>
  <si>
    <t>Secretario de Despacho (Planeación)</t>
  </si>
  <si>
    <t>Secretaria de Despacho (Hacienda)</t>
  </si>
  <si>
    <t xml:space="preserve"> Director Unidad de Gestión del Riesgo U.G.R</t>
  </si>
  <si>
    <t>Secretario de Despacho (Jurídica)</t>
  </si>
  <si>
    <t>MANUEL GONZALEZ HURADO</t>
  </si>
  <si>
    <t>NOMBRE  Y CARGO DE LOS  RESPONSABLES  DE LLEVAR A CABO LA  ACCION</t>
  </si>
  <si>
    <t>OSCAR DIEGO ARANGO</t>
  </si>
  <si>
    <t>LUIS ALEXANDER PINEDA PALACIO</t>
  </si>
  <si>
    <t>HUBER ESMER LONDOÑO LONDOÑO</t>
  </si>
  <si>
    <t>GUSTAVO ADOLFO VELEZ GUTIERREZ</t>
  </si>
  <si>
    <t>Secretario de Despacho (General)</t>
  </si>
  <si>
    <t>Profesional Universitario</t>
  </si>
  <si>
    <t>Asesor</t>
  </si>
  <si>
    <t>Profesional Especializado de Apoyo Legal y Reglamentario</t>
  </si>
  <si>
    <t>Profesional Especializado</t>
  </si>
  <si>
    <t>Secretaria de Hacienda</t>
  </si>
  <si>
    <t>Secretaria Jurídica</t>
  </si>
  <si>
    <t>(DEBEN FIRMAR  TODOS LOS  INVOLUCRADOS  EN EL PLAN DE MEJORAMIENTO)</t>
  </si>
  <si>
    <r>
      <t xml:space="preserve">NOTA 1:  LOS  PLANES DE  MEJORAMIENTO   PRODUCTO DE  AUDITORIAS  EXTERNAS O INTERNAS  DEBEN  SER  ELABORADOS  CON TODAS LAS SECRETARIA,  AREAS  O FUNCIONARIOS RESPONSABLES DE   ELABORAR LAS  ACCIONES, ES DECIR   CON LOS INVOLUCRADOS  EN LLEVARLAS  A  CABO. </t>
    </r>
    <r>
      <rPr>
        <b/>
        <i/>
        <sz val="10"/>
        <rFont val="Arial Narrow"/>
        <family val="2"/>
      </rPr>
      <t>QUIEN  DEBE  GARANTIZAR  EL  CUMPLIMIENTO DE LAS  ACCIONES,  ES  CADA  SECRETARIA. JEFE  DE  AREA Y/O UNIDAD  INVOLUCRADA EN EL  PLAN DE  MEJORAMIENTO.</t>
    </r>
  </si>
  <si>
    <r>
      <t>NOTA 2:  LOS  PLANES DE  MEJORAMIENTO   PRODUCTO DE  A</t>
    </r>
    <r>
      <rPr>
        <b/>
        <i/>
        <sz val="10"/>
        <rFont val="Arial Narrow"/>
        <family val="2"/>
      </rPr>
      <t xml:space="preserve">UDITORIAS EXTERNAS, DEBEN IR  FIRMADOS  POR  EL REPRESENTANTE  LEGAL, EL JEFE DE  CONTROL INTERNO, LOS  SECRETARIOS DE  DESPACHO, JEFES DE  AREA Y/O UNIDAD </t>
    </r>
    <r>
      <rPr>
        <sz val="10"/>
        <rFont val="Arial Narrow"/>
        <family val="2"/>
      </rPr>
      <t xml:space="preserve"> ( PARA  GARANTIZAR EL CUMPLIMIENTO DE LAS   ACCIONES   DE  SU AREA)  ADICIONALMENTE  P</t>
    </r>
    <r>
      <rPr>
        <b/>
        <i/>
        <sz val="10"/>
        <rFont val="Arial Narrow"/>
        <family val="2"/>
      </rPr>
      <t>OR CADA  UNO DE LOS  RESPONSABLES DE  LLEVAR A  CABO LAS  ACCIONES</t>
    </r>
    <r>
      <rPr>
        <sz val="10"/>
        <rFont val="Arial Narrow"/>
        <family val="2"/>
      </rPr>
      <t>; IGUALMENTE SE  DEBE  REALIZAR UNA  SOCIALIZACION CON LOS  FUNCIONARIOS  INVOLUCRADOS  EN LA  EJECUCION DE  LAS  ACCIONES.</t>
    </r>
  </si>
  <si>
    <r>
      <t xml:space="preserve">NOTA 3:  LOS  PLANES DE  MEJORAMIENTO   PRODUCTO DE  </t>
    </r>
    <r>
      <rPr>
        <b/>
        <i/>
        <sz val="10"/>
        <rFont val="Arial Narrow"/>
        <family val="2"/>
      </rPr>
      <t>AUDITORIAS  INTERNAS, DEBEN IR  FIRMADOS  POR LOS  SECRETARIOS DE  DESPACHO, JEFES DE  AREA Y/O UNIDAD  ( PARA  GARANTIZAR EL CUMPLIMIENTO DE LAS   ACCIONES   DE  SU AREA)  ADICIONALMENTE  POR CADA  UNO DE LOS  RESPONSABLES DE  LLEVAR A  CABO LAS  ACCIONES; IGUALMENTE SE  DEBE  REALIZAR UNA  SOCIALIZACION CON LOS  FUNCIONARIOS  INVOLUCRADOS  EN LA  EJECUCION DE  LAS  ACCIONES.</t>
    </r>
  </si>
  <si>
    <t>PLAN DE MEJORAMIENTO</t>
  </si>
  <si>
    <t>ACTUACIÓN ESPECIAL DE FISCALIZACIÓN AEF 3.5.2025</t>
  </si>
  <si>
    <t>Actuacion Especial 3,2-2025 Adecuacion y Mantenimiento del Estadio Palogrande</t>
  </si>
  <si>
    <t xml:space="preserve">Actuacion Especial de Fiscalizacion </t>
  </si>
  <si>
    <t>PM-07-2025 INFRAESTRUCTURA</t>
  </si>
  <si>
    <t>30 DE SEPTIEMBRE DE 2025</t>
  </si>
  <si>
    <t xml:space="preserve">SECRETARIA  RESPONSABLE </t>
  </si>
  <si>
    <t>C (CORRECCION)</t>
  </si>
  <si>
    <t>AC (ACCION CORRECTIVA)</t>
  </si>
  <si>
    <t>AP (ACCION PREVENTIVA)</t>
  </si>
  <si>
    <r>
      <rPr>
        <b/>
        <u/>
        <sz val="48"/>
        <color theme="1"/>
        <rFont val="Times New Roman"/>
        <family val="1"/>
      </rPr>
      <t>HALLAZGO UNO: Administrativa con presunto alcance disciplinario y fiscal por valor estimado de $ 51.420.035</t>
    </r>
    <r>
      <rPr>
        <sz val="48"/>
        <color theme="1"/>
        <rFont val="Times New Roman"/>
        <family val="1"/>
      </rPr>
      <t xml:space="preserve"> 
</t>
    </r>
    <r>
      <rPr>
        <b/>
        <sz val="48"/>
        <color theme="1"/>
        <rFont val="Times New Roman"/>
        <family val="1"/>
      </rPr>
      <t xml:space="preserve">DESCRIPCIÓN DEL HALLAZGO: </t>
    </r>
    <r>
      <rPr>
        <sz val="48"/>
        <color theme="1"/>
        <rFont val="Times New Roman"/>
        <family val="1"/>
      </rPr>
      <t>En el Contrato de Obra No. 2407080844, por incumplimiento en la ejecución de capítulos pactados en el contrato original, a pesar de haberse suscrito una adición equivalente al 38% del valor inicial del contrato.</t>
    </r>
  </si>
  <si>
    <t>ADMINISTRATIVO - DISCIPLINARIO Y FISCAL</t>
  </si>
  <si>
    <t xml:space="preserve">Debilidad en los mecanismos de control para la revisión de las justificaciones que dieron pie a priorizar actividades necesarias para tener el escenario a punto de acuerdo a las exigencias conmebol. </t>
  </si>
  <si>
    <t>Sustentar claramente ante los entes de control las razones por las cuales no se ejecutaron actividades o items contractuales establecidos en los contratos de obra.</t>
  </si>
  <si>
    <t xml:space="preserve">Carpeta de auditoría ACTUACIÓN ESPECIAL DE FISCALIZACIÓN AEF 3.5.2025 </t>
  </si>
  <si>
    <t xml:space="preserve">1. Unidad  de  control  interno
2. Secretaría de Infraestructura
</t>
  </si>
  <si>
    <t>Secretaría de Infraestructura y Deportes.</t>
  </si>
  <si>
    <t>Grupo de Infraestructura institucional, social y deportiva.</t>
  </si>
  <si>
    <t xml:space="preserve">Profesional Universitario, Ing. Jhon  Misael Torres Ramírez y Arq.Orlando Marín M </t>
  </si>
  <si>
    <t>Informe Trimestral</t>
  </si>
  <si>
    <t>DICIEMBRE DE 2025</t>
  </si>
  <si>
    <t>MARZO DE 2026</t>
  </si>
  <si>
    <r>
      <rPr>
        <b/>
        <u/>
        <sz val="40"/>
        <color theme="1"/>
        <rFont val="Times New Roman"/>
        <family val="1"/>
      </rPr>
      <t>HALLAZGO DOS: Administrativa con presunto alcance disciplinario y fiscal por $46.535.815,58 (Cuarenta y seis millones quinientos treinta y cinco mil ochocientos quince con cincuenta y ocho pesos)</t>
    </r>
    <r>
      <rPr>
        <sz val="40"/>
        <color theme="1"/>
        <rFont val="Times New Roman"/>
        <family val="1"/>
      </rPr>
      <t xml:space="preserve">
</t>
    </r>
    <r>
      <rPr>
        <b/>
        <sz val="40"/>
        <color theme="1"/>
        <rFont val="Times New Roman"/>
        <family val="1"/>
      </rPr>
      <t>DESCRIPCIÓN DEL HALLAZGO:</t>
    </r>
    <r>
      <rPr>
        <sz val="40"/>
        <color theme="1"/>
        <rFont val="Times New Roman"/>
        <family val="1"/>
      </rPr>
      <t>debido a la ejecución de obras descritas en en el Contrato N.º 2407080844, suscrito el 8 de julio de 2024, que se encontraban aún cubiertas por la póliza de estabilidad y calidad de obra del Contrato N.º 2104080385, vigente hasta el 5 de octubre de 2026.</t>
    </r>
  </si>
  <si>
    <t xml:space="preserve">Debilidad en los mecanismos de control para la revisión de las especificaciones tecnicas de acuerdo a lo requerido para la ejecución del contrato. </t>
  </si>
  <si>
    <t>Que las especificaciones tecnicas sean las adecuadas y esten ajustadas a las caracteristicas de la obra o proye to a ejecutar.</t>
  </si>
  <si>
    <t xml:space="preserve">ADMINISTRATIVO - DISCIPLINARIO </t>
  </si>
  <si>
    <t>Escasos Auditores</t>
  </si>
  <si>
    <t xml:space="preserve">Incluir en el Plan Anual de Auditoria de la vigencia 2026, auditorias a los proyectos estrategicos. </t>
  </si>
  <si>
    <t>Mejorar la cobertura en los temas a auditar de la Alcaldia de Manizales</t>
  </si>
  <si>
    <t>Despacho del Alcalde</t>
  </si>
  <si>
    <t>Unidad de Control Interno</t>
  </si>
  <si>
    <t>Directora Administrativa , Gloria Marleny Alvarez</t>
  </si>
  <si>
    <t>Secretario de Despacho</t>
  </si>
  <si>
    <t>Directora Administrativa</t>
  </si>
  <si>
    <t>Jefe de Oficina</t>
  </si>
  <si>
    <t>Secretaría de Infraestructura</t>
  </si>
  <si>
    <t>Secretaria de Deportes</t>
  </si>
  <si>
    <t>TOTAL  ACCIONES 16</t>
  </si>
  <si>
    <t xml:space="preserve">DIEGO FERNANDO ESPINOSA </t>
  </si>
  <si>
    <t xml:space="preserve">GLORIA MARLENY ALVAREZ </t>
  </si>
  <si>
    <t>ORLANDO MARÍN M</t>
  </si>
  <si>
    <t>OSCAR JAIME ZULUAGA F.</t>
  </si>
  <si>
    <t>Decreto 660 del 20 de septiembre de 2024</t>
  </si>
  <si>
    <t>"por la cual se delega una funcion administrativa y se designa a los responsables de la suscripcion, seguimiento y cumplimiento en los planes de mejoramiento"</t>
  </si>
  <si>
    <t xml:space="preserve">                                                                               PLAN DE MEJORAMIENTO: ACTUACIÓN ESPECIAL DE FISCALIZACIÓN 3.3.2025 HURTOS INSTITUCIONES EDUCATIVAS</t>
  </si>
  <si>
    <t xml:space="preserve"> 3.3.2025</t>
  </si>
  <si>
    <t>HURTOS INSTITUCIONES EDUCATIVAS RURALES 2025</t>
  </si>
  <si>
    <t xml:space="preserve">ACTUACIÓN ESPECIAL DE FISCALIZACIÓN </t>
  </si>
  <si>
    <t>Julio 28 de 2025</t>
  </si>
  <si>
    <t>4-2025</t>
  </si>
  <si>
    <t>13 de agosto de 2025</t>
  </si>
  <si>
    <r>
      <t xml:space="preserve">RESULTADOS DE LA  EVALUACION DE LA </t>
    </r>
    <r>
      <rPr>
        <b/>
        <u/>
        <sz val="30"/>
        <rFont val="Arial"/>
        <family val="2"/>
      </rPr>
      <t>EFECTIVIDAD</t>
    </r>
    <r>
      <rPr>
        <b/>
        <sz val="30"/>
        <rFont val="Arial"/>
        <family val="2"/>
      </rPr>
      <t xml:space="preserve"> DE LAS ACCIONES  CONTENIDAS EN EL PLAN DE MEJORAMIENTO </t>
    </r>
  </si>
  <si>
    <t>CLASIFICACION DE LAS ACCIONES</t>
  </si>
  <si>
    <t>Omisión en la activación oportuna de póliza por hurto de bienes públicos</t>
  </si>
  <si>
    <t>Fiscal</t>
  </si>
  <si>
    <t>Omisión institucional en la gestión del riesgo.
Falta de articulación entre alertas internas, control de inventarios y aseguramiento.
Ineficacia operativa en la activación de pólizas y respuesta ante emergencias.</t>
  </si>
  <si>
    <t>Establecer plan de acción para llevar a cabo el levantamiento físico, registro, reconocimiento y control de los inventarios de bienes mueble de la IE Siete de agosto</t>
  </si>
  <si>
    <t>Establecer la ruta que permita el avance en la actualización de inventarios y la definición de controles</t>
  </si>
  <si>
    <t>Expediente de auditora oficina de control interno</t>
  </si>
  <si>
    <t>Oficina de control interno- Secretaría de Educción
IE Siete de Agosto</t>
  </si>
  <si>
    <t>IE Siete de Agosto
Secretaría de Educción</t>
  </si>
  <si>
    <t>Rectoría y tesorería de la IE Siete de Agosto</t>
  </si>
  <si>
    <t>Rector: Miguel Ariolfo Cabanzo
Tesorero IE: En cuanto se realice el nombramiento o encargo</t>
  </si>
  <si>
    <t>1 de septiembre de 2025</t>
  </si>
  <si>
    <t>30 de octubre de 2025</t>
  </si>
  <si>
    <t>Nro de acciones ejecutadas/Nro de acciones planteadas</t>
  </si>
  <si>
    <t>El Rector de la IE determinará el plan de acción con actividades y plazos de acuerdo a capacidad instalada para   llevar a cabo el levantamiento físico, registro y reconocimiento de los inventarios de bienes mueble de la IE Siete de agosto</t>
  </si>
  <si>
    <t>1 de noviembre 2025</t>
  </si>
  <si>
    <t>30 de diciembre de 2025</t>
  </si>
  <si>
    <t>Nro de acciones efectivas/Nro de acciones planteadas</t>
  </si>
  <si>
    <t xml:space="preserve">El seguimiento de la efectividad será realizado por parte de  los funcionarios encargados del seguimiento a los Fondos de Servicios Educativos de la Secretaría de Educación </t>
  </si>
  <si>
    <t>Emitir y socializar circular con directrices, ruta y plazos para la activación de la  póliza de seguros dirigida a los Rectores de las IE</t>
  </si>
  <si>
    <t>Determinar claramente los mecanismos, plazos y responsables de la activación de las pólizas, fortaleciendo con ello el accionar oportuno desde las diferentes áreas intervinientes.</t>
  </si>
  <si>
    <t>Oficina de control interno
Secretaría de Educción 
Secretaría de Servicios Administrativos</t>
  </si>
  <si>
    <t>Secretaría de Servicios Administrativos y Secretaría de Educación</t>
  </si>
  <si>
    <t>Oficina de Bienes y servicios y Oficina de Fondos de Servicios Educativos de la UAF- SE</t>
  </si>
  <si>
    <t xml:space="preserve">
Líder bienes y servicios: Germán Alonso Damian Restrepo.
Profesional Universitario FSE: Herman de Jesús Camargo-
Profesional Universitario FSE Oscar Pachón- </t>
  </si>
  <si>
    <t xml:space="preserve">Se emitirá circular con directrices, mecanismo y plazos para activación de la póliza por parte de la Oficina de Bienes de la Secretaría de Servicios administrativos en articulación con la oficina de Fondos de Servicios Administrativos; misma que será socializada con los Rectores de las IE desde la Secretaría de Educación, .. </t>
  </si>
  <si>
    <t>Se aplicará a todas las IE, evaluación virtual con el fin de medir la comprensión e interiorización de las directrices emitidas</t>
  </si>
  <si>
    <t>Realizar seguimiento mensual a los casos de hurto de la IE Oficiales y, a partir de ello, establecer acciones que propendan por la respuesta oportuna de los Rectores.</t>
  </si>
  <si>
    <t>Articular acciones entre las dependencias de la Alcaldía municipal para garantizar la oportuna gestión frente a la efectividad en la activación de pólizas.</t>
  </si>
  <si>
    <t xml:space="preserve">Oficina de control interno
Secretaría de Educción </t>
  </si>
  <si>
    <t xml:space="preserve">Se llevará a cabo reunión mensual de seguimiento a los casos de hurto en las IE oficiales de manera conjunta con la oficina de bienes. </t>
  </si>
  <si>
    <t>Reuniones realizadas y cumplimientos de compromisos</t>
  </si>
  <si>
    <t>Omisión en la gestión del aseguramiento y recuperación de bienes hurtados en la Institución Educativa Rural La Trinidad.</t>
  </si>
  <si>
    <t>Establecer plan de acción para llevar a cabo el levantamiento físico, registro, reconocimiento y control de los inventarios de bienes mueble de la IE rural la Trinidad</t>
  </si>
  <si>
    <t>Oficina de control interno
IE Rural  la Trinidad
Secretaría de Educción</t>
  </si>
  <si>
    <t>IE Rural  la Trinidad
Secretaría de Educción</t>
  </si>
  <si>
    <t>Rectoría y tesorería de la IE Rural  la Trinidad</t>
  </si>
  <si>
    <t>Rector: David Giraldo Castaño 
Tesorero: Silvia Alejandra Espinosa</t>
  </si>
  <si>
    <t>El Rector de la IE determinará el plan de acción con actividades y plazos de acuerdo a capacidad instalada para   llevar a cabo el levantamiento físico, registro y reconocimiento de los inventarios de bienes mueble de la IE SIE Rural  la Trinidad</t>
  </si>
  <si>
    <t>Secretaría de Educción 
Secretaría de Servicios Administrativos</t>
  </si>
  <si>
    <t>Omisión en la activación de pólizas de seguro y falta de gestión contractual ante siniestros en instituciones educativas</t>
  </si>
  <si>
    <t>Disciplinaria</t>
  </si>
  <si>
    <t>Falta de diligencia administrativa de los funcionarios responsables de la supervisión del contrato de seguros y de quienes debían activar los mecanismos de reclamación ante la aseguradora.</t>
  </si>
  <si>
    <t>Deficiencias en la actuación del control interno y ausencia de manuales actualizados de gestión</t>
  </si>
  <si>
    <t>Falta de articulación funcional entre la oficina de control interno y las dependencias responsables de la administración de bienes y del servicio educativo.
Ausencia de normativas internas actualizadas para la prevención, gestión y mitigación de riesgos patrimoniales.</t>
  </si>
  <si>
    <t>Remitir a la Oficina de Control Interno oficio reportando los siniestros de hurto, pérdida, daño ocurridos durante el mes, con información referente a fecha de ocurrencia del siniestro, fecha de reporte, descripción del siniestro, lugar del siniestro, responsable del bien reportado y estado actual del mismo</t>
  </si>
  <si>
    <t xml:space="preserve">Mejorar la articulación institucional para el desarrollo de acciones de control </t>
  </si>
  <si>
    <t xml:space="preserve">Oficina de control interno
Secretaría de Servicios Administrativos </t>
  </si>
  <si>
    <t xml:space="preserve">Secretaría de Servicios Administrativos </t>
  </si>
  <si>
    <t>Oficina de Bienes y servicios
Oficina de control interno</t>
  </si>
  <si>
    <t xml:space="preserve"> Líder bienes y servicios Germán Alonso Damian Restrepo</t>
  </si>
  <si>
    <t>Informes enviados de acuerdo a los casos presentados</t>
  </si>
  <si>
    <t xml:space="preserve">Incluir en el plan anual de auditoría de la vigencia 2026 la visita a IE oficiales </t>
  </si>
  <si>
    <t>Oficina de control interno</t>
  </si>
  <si>
    <t xml:space="preserve">Unidad de Control Interno </t>
  </si>
  <si>
    <t xml:space="preserve">
Directora Unidad de Control Interno GLORIA MARLENY ALVAREZ VASCO</t>
  </si>
  <si>
    <t>1 Febrero de 2026</t>
  </si>
  <si>
    <t>28 de febrero de 2026</t>
  </si>
  <si>
    <t>Informe de seguimiento</t>
  </si>
  <si>
    <t>30 de marzo de 2026</t>
  </si>
  <si>
    <t xml:space="preserve">Socializar con los Rectores de las IE oficiales los procedimientos asociados al servicio "Administración y Mantenimiento de Bienes Muebles y Vehículos del Municipio" y "Administración y Mantenimiento de los Bienes Inmuebles del Municipio" del proceso "Servicios Administrativos" del Macroproceso PRESTACIÓN DE SERVICIOS PARA LA GESTIÓN INSTITUCIONAL	</t>
  </si>
  <si>
    <t xml:space="preserve">Fortalecer las competencias  administrativas de los rectores de la IE oficiales para el cumplimiento de los procedimientos ya establecidos. </t>
  </si>
  <si>
    <t>Oficina de control interno
Secretaría de Educación</t>
  </si>
  <si>
    <t>Secretaría de Educación</t>
  </si>
  <si>
    <t>Secretaría de Educación
Oficina de control interno</t>
  </si>
  <si>
    <t xml:space="preserve">Profesional Universitario FSE: Herman de Jesús Camargo-
Profesional Universitario FSE Oscar Pachón- </t>
  </si>
  <si>
    <t>Se llevará a cabo socialización de procedimientos ya establecidos desde la administración central dirigido a los rectores y tesoreros de las IE oficiales</t>
  </si>
  <si>
    <t>TOTAL HALLAZGOS</t>
  </si>
  <si>
    <t>ANDRES FELIPE BETANCOURTH LOPEZ</t>
  </si>
  <si>
    <t>GUILLERMO HERNANDEZ GUTIERREZ</t>
  </si>
  <si>
    <t>GLORIA MARLENY ALVAREZ VASCO</t>
  </si>
  <si>
    <t>SHIRLEY PATIÑO ALCALÁ</t>
  </si>
  <si>
    <t>OSCAR ANDRÉS PACHÓN SIERRA</t>
  </si>
  <si>
    <t>HERMAN DE JESUS ESPINOSA</t>
  </si>
  <si>
    <t>GERMÁN ALONSO DAMIAN R.</t>
  </si>
  <si>
    <t>Secretario de Despacho
(EDUCACIÓN)</t>
  </si>
  <si>
    <t>Secretario de Despacho
Servicios Administrativos</t>
  </si>
  <si>
    <t>Directora control Interno</t>
  </si>
  <si>
    <t>Jefe de Oficina- Gestión Administrativa y Financiera- UAF Secretaría de Educación</t>
  </si>
  <si>
    <t xml:space="preserve">Profesional universitario
Fondos de servicios educativos- UAF
</t>
  </si>
  <si>
    <t>Profesional 
Secretaría de Servicios Administrativos</t>
  </si>
  <si>
    <t>Rector IE Siete de Agosto</t>
  </si>
  <si>
    <t>Rector IE Rural La Trinidad</t>
  </si>
  <si>
    <t>FECHA DE SUSCRIPCION DEL PLAN  13 AGOSTO DE 2025</t>
  </si>
  <si>
    <t>VENCIMIENTO DEL  PLAN 28 FEBRERO DE 2026</t>
  </si>
  <si>
    <t>REPORTE DE AVANCE POR PARTE DE LAS  SECRETARIAS</t>
  </si>
  <si>
    <t>La secretaria dce  educacion  envia  informe de  seguimiento nro  1  de  fecha 9 septiembre  donde  indica : La IE se encuentra en la construcción del plan de acción</t>
  </si>
  <si>
    <r>
      <rPr>
        <b/>
        <u/>
        <sz val="26"/>
        <color rgb="FF7030A0"/>
        <rFont val="Times New Roman"/>
        <family val="1"/>
      </rPr>
      <t>CONTROL INTERNO DA UNA CALIFICACION DE CERO (0) AL CUMPLIMIENTO DE LA  ACCION Y CERO (0) A  LA EFECTIVIDAD</t>
    </r>
    <r>
      <rPr>
        <sz val="26"/>
        <rFont val="Times New Roman"/>
        <family val="1"/>
      </rPr>
      <t xml:space="preserve"> </t>
    </r>
  </si>
  <si>
    <r>
      <rPr>
        <b/>
        <u/>
        <sz val="26"/>
        <color rgb="FF7030A0"/>
        <rFont val="Times New Roman"/>
        <family val="1"/>
      </rPr>
      <t>CONTROL INTERNO DA UNA CALIFICACION DE CERO (1) AL CUMPLIMIENTO DE LA  ACCION Y CERO (0) A  LA EFECTIVIDAD</t>
    </r>
    <r>
      <rPr>
        <sz val="26"/>
        <rFont val="Times New Roman"/>
        <family val="1"/>
      </rPr>
      <t xml:space="preserve"> </t>
    </r>
  </si>
  <si>
    <r>
      <t xml:space="preserve">Establecer plan de acción para llevar a cabo el levantamiento físico, registro, reconocimiento y control de los inventarios de bienes mueble de la IE </t>
    </r>
    <r>
      <rPr>
        <b/>
        <sz val="40"/>
        <color rgb="FF7030A0"/>
        <rFont val="Arial"/>
        <family val="2"/>
      </rPr>
      <t>Siete de agosto</t>
    </r>
  </si>
  <si>
    <r>
      <t xml:space="preserve">Omisión en la gestión del aseguramiento y recuperación de bienes hurtados en la Institución Educativa </t>
    </r>
    <r>
      <rPr>
        <b/>
        <sz val="40"/>
        <color rgb="FF7030A0"/>
        <rFont val="Arial"/>
        <family val="2"/>
      </rPr>
      <t>Rural La Trinidad.</t>
    </r>
  </si>
  <si>
    <r>
      <t xml:space="preserve">Establecer plan de acción para llevar a cabo el levantamiento físico, registro, reconocimiento y control de los inventarios de bienes mueble de la IE </t>
    </r>
    <r>
      <rPr>
        <b/>
        <sz val="40"/>
        <color rgb="FF7030A0"/>
        <rFont val="Arial"/>
        <family val="2"/>
      </rPr>
      <t>rural la Trinidad</t>
    </r>
  </si>
  <si>
    <r>
      <t xml:space="preserve">La  secretaria  indica  en  el informe  lo  siguiente : De manera conjunta, los profesionales adscritos a la oficina de bienes de la Secretaría de Servicios administrativos y de los Fondos de Servicios Educativos de la Secretaría de Educación, </t>
    </r>
    <r>
      <rPr>
        <b/>
        <sz val="28"/>
        <color rgb="FF7030A0"/>
        <rFont val="Calibri"/>
        <family val="2"/>
        <scheme val="minor"/>
      </rPr>
      <t>el 01/09/2025  se emitió CIRCULAR INTERNA N° I-CIR-SSA-UGA-OBS-2025-160 con las directrices orientadas a asegurar la adecuada y oportuna activación de la póliza de seguros en caso de hurto, pérdida o daño de los bienes pertenecientes a las Instituciones Educativas Oficiales del municipio; misma que será socializada en los próximos días con los rectores y tesoreros de las IE oficiales</t>
    </r>
  </si>
  <si>
    <t>La  secretaria  no  reporta  evidencias  del cumplimiento de la  accion con fecha corte 30 de  septiembre de 2025</t>
  </si>
  <si>
    <t>La   accion esta  repetida</t>
  </si>
  <si>
    <t>La  secretaria  no aporta evidencias  del cumplimiento de la  accion</t>
  </si>
  <si>
    <t>Se  dejara  en el  informe de  empalme para que la siguiente administracion incluya esta  auditoria  en la  vigencia 2026</t>
  </si>
  <si>
    <t>ACCIONES QUE  SE  VENCEN EN OCTUBRE DE 2025</t>
  </si>
  <si>
    <t>ACCIONES QUE SE  VENCEN EN FEBRERO 28 DE 2026</t>
  </si>
  <si>
    <t>EL  PLAN DE MEJORAMIENTO  VENCE EN FEBRERO DE 2026</t>
  </si>
  <si>
    <t>SECRETARIA DE EDUCACION  Y SERVIVIOS  ADMINISTRATIVOS</t>
  </si>
  <si>
    <t>NO SE REPORTA AVANCE TODA VEZ QUE ESTE PLAN DE MEJORAMIENTO SE SUSCRIBIO EL 29 DE  AGOSTO DE 2025. Y LOS  RESPONSABLES  NO ENVIARON EVIDENCIAS  DEL AVANCE</t>
  </si>
  <si>
    <t>NO SE REPORTA AVANCE TODA VEZ QUE ESTE PLAN DE MEJORAMIENTO SE SUSCRIBIO EN SEPTIEMBRE 9 DE 2025. Y  LOS  RESPONSABLES  NO ENVIARON EVIDENCIAS  DEL AVANCE</t>
  </si>
  <si>
    <t>Total de las Acciones Cumplidas/ Total de las Acciones Planteadas</t>
  </si>
  <si>
    <r>
      <rPr>
        <sz val="48"/>
        <color theme="1"/>
        <rFont val="Times New Roman"/>
        <family val="1"/>
      </rPr>
      <t>Realizar la</t>
    </r>
    <r>
      <rPr>
        <b/>
        <sz val="48"/>
        <color theme="1"/>
        <rFont val="Times New Roman"/>
        <family val="1"/>
      </rPr>
      <t xml:space="preserve"> verificación tanto en actas como en bitacora</t>
    </r>
    <r>
      <rPr>
        <sz val="48"/>
        <color theme="1"/>
        <rFont val="Times New Roman"/>
        <family val="1"/>
      </rPr>
      <t xml:space="preserve"> que las justificaciones para</t>
    </r>
    <r>
      <rPr>
        <b/>
        <sz val="48"/>
        <color theme="1"/>
        <rFont val="Times New Roman"/>
        <family val="1"/>
      </rPr>
      <t xml:space="preserve"> no realizar actividades contractuales</t>
    </r>
    <r>
      <rPr>
        <sz val="48"/>
        <color theme="1"/>
        <rFont val="Times New Roman"/>
        <family val="1"/>
      </rPr>
      <t xml:space="preserve"> </t>
    </r>
    <r>
      <rPr>
        <b/>
        <sz val="48"/>
        <color theme="1"/>
        <rFont val="Times New Roman"/>
        <family val="1"/>
      </rPr>
      <t>se establezcan con claridad y tengan una trazabilidad</t>
    </r>
    <r>
      <rPr>
        <sz val="48"/>
        <color theme="1"/>
        <rFont val="Times New Roman"/>
        <family val="1"/>
      </rPr>
      <t xml:space="preserve"> de las razones que motivan la no ejecución.</t>
    </r>
  </si>
  <si>
    <r>
      <t>Realizar la</t>
    </r>
    <r>
      <rPr>
        <b/>
        <sz val="48"/>
        <color theme="1"/>
        <rFont val="Times New Roman"/>
        <family val="1"/>
      </rPr>
      <t xml:space="preserve"> verificación que las especificaciones tecnicas cumplan con las exigencias y caracteristicas necesarias</t>
    </r>
    <r>
      <rPr>
        <sz val="48"/>
        <color theme="1"/>
        <rFont val="Times New Roman"/>
        <family val="1"/>
      </rPr>
      <t xml:space="preserve"> de acuerdo a lo exigido y establecido en el desarrollo de los proyectos de acuerdo a su enfoque.</t>
    </r>
  </si>
  <si>
    <r>
      <rPr>
        <b/>
        <u/>
        <sz val="48"/>
        <color theme="1"/>
        <rFont val="Times New Roman"/>
        <family val="1"/>
      </rPr>
      <t>HALLAZGO TRES: Administrativa con presunto alcance disciplinario</t>
    </r>
    <r>
      <rPr>
        <sz val="48"/>
        <color theme="1"/>
        <rFont val="Times New Roman"/>
        <family val="1"/>
      </rPr>
      <t xml:space="preserve">.
</t>
    </r>
    <r>
      <rPr>
        <b/>
        <sz val="48"/>
        <color theme="1"/>
        <rFont val="Times New Roman"/>
        <family val="1"/>
      </rPr>
      <t>DESCRIPCIÓN DEL HALLAZGO:</t>
    </r>
    <r>
      <rPr>
        <sz val="48"/>
        <color theme="1"/>
        <rFont val="Times New Roman"/>
        <family val="1"/>
      </rPr>
      <t xml:space="preserve"> Deficiencias en los controles asociados a los procesos auditados, con efecto sobre la gestión contractual y los resultados.</t>
    </r>
  </si>
  <si>
    <t xml:space="preserve">NO SE REPORTA AVANCE TODA VEZ QUE ESTE PLAN DE MEJORAMIENTO SE SUSCRIBIO EL 30 DE  SEPTIEMBRE DE 2025. </t>
  </si>
  <si>
    <t>CUARTO SEGUIMIENTO SEPTIEMBRE 2025</t>
  </si>
  <si>
    <t>SEGUNDO SEGUIMIENTO MARZO  2025</t>
  </si>
  <si>
    <t>TERCER SEGUIMIENTO  A SEPTIEMBRE 2025</t>
  </si>
  <si>
    <t xml:space="preserve">  TERCER SEGUIMIENTO A SEPTIEMBRE 2025</t>
  </si>
  <si>
    <t>HACIENDA</t>
  </si>
  <si>
    <t>TOTAL HALLAZGOS 10 N: (1,2,3,4,11,12,13,14,15,16)</t>
  </si>
  <si>
    <t>TOTAL HALLAZGOS 1 N (5)</t>
  </si>
  <si>
    <t>TOTAL HALLAZGOS 3  (6,7 Y 10)</t>
  </si>
  <si>
    <t>TOTAL HALLAZGOS  2 N: (8 Y 9)</t>
  </si>
  <si>
    <t>TOTAL HALLAZGOS COMPARTIDO INFRAESTRUCTURA   1 N: (10)</t>
  </si>
  <si>
    <t>MOVILIDAD</t>
  </si>
  <si>
    <t>INFRAESRTRUCTURA- JURIDICA</t>
  </si>
  <si>
    <t>SERVICIOS ADMINISTRATIVOS</t>
  </si>
  <si>
    <t>NUMERO DE HALLAZGOS</t>
  </si>
  <si>
    <t>SECRETARIA</t>
  </si>
  <si>
    <t xml:space="preserve">TOTAL ACCIONES </t>
  </si>
  <si>
    <t>PORCENTAJE DE PARTICIPACION DE LAS ACCIONES</t>
  </si>
  <si>
    <t>PORCENTAJE DE PARTICIPACION DE HALLAZGOS</t>
  </si>
  <si>
    <t>FORMATO_202504_BULEVAR ENEA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</si>
</sst>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240A]d&quot; de &quot;mmmm&quot; de &quot;yyyy;@"/>
    <numFmt numFmtId="165" formatCode="[$-240A]dddd\,\ dd&quot; de &quot;mmmm&quot; de &quot;yyyy;@"/>
    <numFmt numFmtId="166" formatCode="[$-F800]dddd\,\ mmmm\ dd\,\ yyyy"/>
    <numFmt numFmtId="167" formatCode="h:mm:ss;@"/>
    <numFmt numFmtId="168" formatCode="d/mm/yyyy;@"/>
    <numFmt numFmtId="169" formatCode="dd/mm/yy;@"/>
    <numFmt numFmtId="170" formatCode="[$-240A]dddd\ d&quot; de &quot;mmmm&quot; de &quot;yyyy;@"/>
  </numFmts>
  <fonts count="167" x14ac:knownFonts="1">
    <font>
      <sz val="11"/>
      <color theme="1"/>
      <name val="Calibri"/>
      <family val="2"/>
      <scheme val="minor"/>
    </font>
    <font>
      <sz val="10"/>
      <name val="Arial"/>
      <family val="2"/>
    </font>
    <font>
      <b/>
      <sz val="14"/>
      <name val="Times New Roman"/>
      <family val="1"/>
    </font>
    <font>
      <sz val="14"/>
      <name val="Times New Roman"/>
      <family val="1"/>
    </font>
    <font>
      <b/>
      <sz val="12"/>
      <name val="Times New Roman"/>
      <family val="1"/>
    </font>
    <font>
      <b/>
      <sz val="20"/>
      <name val="Times New Roman"/>
      <family val="1"/>
    </font>
    <font>
      <sz val="8"/>
      <name val="Times New Roman"/>
      <family val="1"/>
    </font>
    <font>
      <sz val="12"/>
      <name val="Times New Roman"/>
      <family val="1"/>
    </font>
    <font>
      <b/>
      <sz val="26"/>
      <name val="Times New Roman"/>
      <family val="1"/>
    </font>
    <font>
      <b/>
      <sz val="16"/>
      <name val="Times New Roman"/>
      <family val="1"/>
    </font>
    <font>
      <b/>
      <sz val="18"/>
      <name val="Times New Roman"/>
      <family val="1"/>
    </font>
    <font>
      <sz val="26"/>
      <name val="Times New Roman"/>
      <family val="1"/>
    </font>
    <font>
      <sz val="16"/>
      <name val="Times New Roman"/>
      <family val="1"/>
    </font>
    <font>
      <sz val="18"/>
      <name val="Times New Roman"/>
      <family val="1"/>
    </font>
    <font>
      <sz val="20"/>
      <name val="Times New Roman"/>
      <family val="1"/>
    </font>
    <font>
      <sz val="24"/>
      <name val="Times New Roman"/>
      <family val="1"/>
    </font>
    <font>
      <b/>
      <sz val="24"/>
      <name val="Times New Roman"/>
      <family val="1"/>
    </font>
    <font>
      <b/>
      <sz val="28"/>
      <name val="Times New Roman"/>
      <family val="1"/>
    </font>
    <font>
      <b/>
      <sz val="36"/>
      <name val="Times New Roman"/>
      <family val="1"/>
    </font>
    <font>
      <b/>
      <sz val="10"/>
      <name val="Times New Roman"/>
      <family val="1"/>
    </font>
    <font>
      <sz val="36"/>
      <name val="Times New Roman"/>
      <family val="1"/>
    </font>
    <font>
      <sz val="22"/>
      <name val="Times New Roman"/>
      <family val="1"/>
    </font>
    <font>
      <b/>
      <sz val="22"/>
      <name val="Times New Roman"/>
      <family val="1"/>
    </font>
    <font>
      <b/>
      <sz val="26"/>
      <color indexed="57"/>
      <name val="Times New Roman"/>
      <family val="1"/>
    </font>
    <font>
      <sz val="11"/>
      <color theme="1"/>
      <name val="Calibri"/>
      <family val="2"/>
      <scheme val="minor"/>
    </font>
    <font>
      <sz val="14"/>
      <color theme="1"/>
      <name val="Times New Roman"/>
      <family val="1"/>
    </font>
    <font>
      <sz val="18"/>
      <color theme="1"/>
      <name val="Times New Roman"/>
      <family val="1"/>
    </font>
    <font>
      <sz val="24"/>
      <color theme="1"/>
      <name val="Times New Roman"/>
      <family val="1"/>
    </font>
    <font>
      <sz val="22"/>
      <color theme="1"/>
      <name val="Times New Roman"/>
      <family val="1"/>
    </font>
    <font>
      <b/>
      <sz val="26"/>
      <color theme="1"/>
      <name val="Times New Roman"/>
      <family val="1"/>
    </font>
    <font>
      <sz val="28"/>
      <color theme="1"/>
      <name val="Times New Roman"/>
      <family val="1"/>
    </font>
    <font>
      <b/>
      <sz val="24"/>
      <color theme="1"/>
      <name val="Times New Roman"/>
      <family val="1"/>
    </font>
    <font>
      <b/>
      <u/>
      <sz val="22"/>
      <name val="Times New Roman"/>
      <family val="1"/>
    </font>
    <font>
      <b/>
      <sz val="26"/>
      <color theme="8"/>
      <name val="Times New Roman"/>
      <family val="1"/>
    </font>
    <font>
      <b/>
      <sz val="22"/>
      <color theme="1"/>
      <name val="Times New Roman"/>
      <family val="1"/>
    </font>
    <font>
      <b/>
      <u/>
      <sz val="16"/>
      <name val="Times New Roman"/>
      <family val="1"/>
    </font>
    <font>
      <b/>
      <u/>
      <sz val="16"/>
      <color theme="8"/>
      <name val="Times New Roman"/>
      <family val="1"/>
    </font>
    <font>
      <sz val="48"/>
      <name val="Times New Roman"/>
      <family val="1"/>
    </font>
    <font>
      <b/>
      <sz val="16"/>
      <color rgb="FF000000"/>
      <name val="Times New Roman"/>
      <family val="1"/>
    </font>
    <font>
      <sz val="16"/>
      <color rgb="FF000000"/>
      <name val="Times New Roman"/>
      <family val="1"/>
    </font>
    <font>
      <sz val="20"/>
      <color theme="1"/>
      <name val="Times New Roman"/>
      <family val="1"/>
    </font>
    <font>
      <sz val="16"/>
      <name val="Arial"/>
      <family val="2"/>
    </font>
    <font>
      <sz val="16"/>
      <color theme="1"/>
      <name val="Arial"/>
      <family val="2"/>
    </font>
    <font>
      <sz val="28"/>
      <name val="Times New Roman"/>
      <family val="1"/>
    </font>
    <font>
      <sz val="28"/>
      <color rgb="FF000000"/>
      <name val="Times New Roman"/>
      <family val="1"/>
    </font>
    <font>
      <i/>
      <sz val="16"/>
      <name val="Times New Roman"/>
      <family val="1"/>
    </font>
    <font>
      <b/>
      <sz val="36"/>
      <name val="Arial"/>
      <family val="2"/>
    </font>
    <font>
      <sz val="36"/>
      <name val="Arial"/>
      <family val="2"/>
    </font>
    <font>
      <b/>
      <sz val="16"/>
      <name val="Arial"/>
      <family val="2"/>
    </font>
    <font>
      <sz val="11"/>
      <name val="Arial"/>
      <family val="2"/>
    </font>
    <font>
      <b/>
      <sz val="11"/>
      <name val="Arial"/>
      <family val="2"/>
    </font>
    <font>
      <b/>
      <u/>
      <sz val="26"/>
      <color theme="8"/>
      <name val="Times New Roman"/>
      <family val="1"/>
    </font>
    <font>
      <b/>
      <sz val="26"/>
      <color theme="4"/>
      <name val="Times New Roman"/>
      <family val="1"/>
    </font>
    <font>
      <b/>
      <u/>
      <sz val="26"/>
      <color theme="4"/>
      <name val="Times New Roman"/>
      <family val="1"/>
    </font>
    <font>
      <b/>
      <sz val="22"/>
      <color theme="0"/>
      <name val="Arial"/>
      <family val="2"/>
    </font>
    <font>
      <b/>
      <u/>
      <sz val="16"/>
      <color theme="8"/>
      <name val="Arial"/>
      <family val="2"/>
    </font>
    <font>
      <b/>
      <sz val="16"/>
      <color theme="8"/>
      <name val="Arial"/>
      <family val="2"/>
    </font>
    <font>
      <b/>
      <sz val="18"/>
      <color theme="0"/>
      <name val="Arial"/>
      <family val="2"/>
    </font>
    <font>
      <b/>
      <sz val="16"/>
      <color theme="8"/>
      <name val="Times New Roman"/>
      <family val="1"/>
    </font>
    <font>
      <b/>
      <sz val="10"/>
      <name val="Arial"/>
      <family val="2"/>
    </font>
    <font>
      <b/>
      <sz val="8"/>
      <name val="Arial"/>
      <family val="2"/>
    </font>
    <font>
      <sz val="6"/>
      <name val="Arial"/>
      <family val="2"/>
    </font>
    <font>
      <b/>
      <sz val="9"/>
      <name val="Arial"/>
      <family val="2"/>
    </font>
    <font>
      <b/>
      <sz val="22"/>
      <color rgb="FF000000"/>
      <name val="Times New Roman"/>
      <family val="1"/>
    </font>
    <font>
      <sz val="24"/>
      <color rgb="FF000000"/>
      <name val="Times New Roman"/>
      <family val="1"/>
    </font>
    <font>
      <b/>
      <sz val="14"/>
      <color rgb="FF000000"/>
      <name val="Times New Roman"/>
      <family val="1"/>
    </font>
    <font>
      <sz val="22"/>
      <color rgb="FF000000"/>
      <name val="Times New Roman"/>
      <family val="1"/>
    </font>
    <font>
      <i/>
      <sz val="22"/>
      <name val="Times New Roman"/>
      <family val="1"/>
    </font>
    <font>
      <b/>
      <sz val="26"/>
      <color rgb="FF0070C0"/>
      <name val="Times New Roman"/>
      <family val="1"/>
    </font>
    <font>
      <b/>
      <sz val="36"/>
      <color rgb="FF0070C0"/>
      <name val="Times New Roman"/>
      <family val="1"/>
    </font>
    <font>
      <b/>
      <sz val="28"/>
      <color rgb="FF0070C0"/>
      <name val="Times New Roman"/>
      <family val="1"/>
    </font>
    <font>
      <b/>
      <sz val="24"/>
      <color theme="8"/>
      <name val="Times New Roman"/>
      <family val="1"/>
    </font>
    <font>
      <sz val="17"/>
      <name val="Times New Roman"/>
      <family val="1"/>
    </font>
    <font>
      <b/>
      <u/>
      <sz val="12"/>
      <name val="Times New Roman"/>
      <family val="1"/>
    </font>
    <font>
      <b/>
      <sz val="10"/>
      <color rgb="FF000000"/>
      <name val="Times New Roman"/>
      <family val="1"/>
    </font>
    <font>
      <b/>
      <sz val="9"/>
      <name val="Times New Roman"/>
      <family val="1"/>
    </font>
    <font>
      <b/>
      <sz val="14"/>
      <name val="Arial"/>
      <family val="2"/>
    </font>
    <font>
      <b/>
      <sz val="22"/>
      <color theme="8"/>
      <name val="Times New Roman"/>
      <family val="1"/>
    </font>
    <font>
      <b/>
      <sz val="26"/>
      <name val="Arial"/>
      <family val="2"/>
    </font>
    <font>
      <sz val="26"/>
      <name val="Arial"/>
      <family val="2"/>
    </font>
    <font>
      <b/>
      <u/>
      <sz val="26"/>
      <name val="Arial"/>
      <family val="2"/>
    </font>
    <font>
      <b/>
      <sz val="22"/>
      <name val="Arial"/>
      <family val="2"/>
    </font>
    <font>
      <b/>
      <sz val="22"/>
      <color rgb="FF000000"/>
      <name val="Arial"/>
      <family val="2"/>
    </font>
    <font>
      <sz val="26"/>
      <color theme="1"/>
      <name val="Arial"/>
      <family val="2"/>
    </font>
    <font>
      <b/>
      <sz val="26"/>
      <color theme="1"/>
      <name val="Arial"/>
      <family val="2"/>
    </font>
    <font>
      <sz val="26"/>
      <color rgb="FF000000"/>
      <name val="Arial"/>
      <family val="2"/>
    </font>
    <font>
      <sz val="24"/>
      <name val="Arial"/>
      <family val="2"/>
    </font>
    <font>
      <b/>
      <sz val="24"/>
      <color theme="4"/>
      <name val="Times New Roman"/>
      <family val="1"/>
    </font>
    <font>
      <b/>
      <sz val="16"/>
      <color theme="4"/>
      <name val="Times New Roman"/>
      <family val="1"/>
    </font>
    <font>
      <b/>
      <sz val="26"/>
      <color theme="5"/>
      <name val="Times New Roman"/>
      <family val="1"/>
    </font>
    <font>
      <b/>
      <sz val="16"/>
      <color theme="5" tint="-0.249977111117893"/>
      <name val="Times New Roman"/>
      <family val="1"/>
    </font>
    <font>
      <b/>
      <sz val="16"/>
      <color rgb="FF7030A0"/>
      <name val="Times New Roman"/>
      <family val="1"/>
    </font>
    <font>
      <b/>
      <sz val="26"/>
      <color rgb="FF7030A0"/>
      <name val="Arial"/>
      <family val="2"/>
    </font>
    <font>
      <b/>
      <sz val="18"/>
      <color rgb="FF7030A0"/>
      <name val="Times New Roman"/>
      <family val="1"/>
    </font>
    <font>
      <b/>
      <sz val="16"/>
      <color rgb="FF7030A0"/>
      <name val="Arial"/>
      <family val="2"/>
    </font>
    <font>
      <b/>
      <u/>
      <sz val="18"/>
      <color rgb="FF7030A0"/>
      <name val="Times New Roman"/>
      <family val="1"/>
    </font>
    <font>
      <b/>
      <u/>
      <sz val="16"/>
      <color rgb="FF7030A0"/>
      <name val="Times New Roman"/>
      <family val="1"/>
    </font>
    <font>
      <b/>
      <sz val="28"/>
      <color rgb="FF7030A0"/>
      <name val="Times New Roman"/>
      <family val="1"/>
    </font>
    <font>
      <b/>
      <u/>
      <sz val="26"/>
      <color rgb="FF7030A0"/>
      <name val="Times New Roman"/>
      <family val="1"/>
    </font>
    <font>
      <b/>
      <sz val="26"/>
      <color theme="5" tint="-0.249977111117893"/>
      <name val="Times New Roman"/>
      <family val="1"/>
    </font>
    <font>
      <u/>
      <sz val="11"/>
      <color theme="10"/>
      <name val="Calibri"/>
      <family val="2"/>
      <scheme val="minor"/>
    </font>
    <font>
      <sz val="10"/>
      <color rgb="FF222222"/>
      <name val="Arial"/>
      <family val="2"/>
    </font>
    <font>
      <b/>
      <sz val="14"/>
      <color rgb="FF222222"/>
      <name val="Arial"/>
      <family val="2"/>
    </font>
    <font>
      <sz val="10"/>
      <color rgb="FF000000"/>
      <name val="Arial"/>
      <family val="2"/>
    </font>
    <font>
      <b/>
      <sz val="12"/>
      <name val="Arial"/>
      <family val="2"/>
    </font>
    <font>
      <b/>
      <sz val="12"/>
      <color rgb="FF000000"/>
      <name val="Arial"/>
      <family val="2"/>
    </font>
    <font>
      <sz val="12"/>
      <name val="Arial"/>
      <family val="2"/>
    </font>
    <font>
      <sz val="14"/>
      <name val="Arial"/>
      <family val="2"/>
    </font>
    <font>
      <sz val="18"/>
      <name val="Arial"/>
      <family val="2"/>
    </font>
    <font>
      <sz val="20"/>
      <name val="Arial"/>
      <family val="2"/>
    </font>
    <font>
      <u/>
      <sz val="20"/>
      <color theme="10"/>
      <name val="Times New Roman"/>
      <family val="1"/>
    </font>
    <font>
      <sz val="13"/>
      <name val="Arial"/>
      <family val="2"/>
    </font>
    <font>
      <b/>
      <i/>
      <sz val="10"/>
      <name val="Arial"/>
      <family val="2"/>
    </font>
    <font>
      <sz val="10"/>
      <color rgb="FF222222"/>
      <name val="Arial Narrow"/>
      <family val="2"/>
    </font>
    <font>
      <b/>
      <sz val="10"/>
      <color rgb="FF222222"/>
      <name val="Arial Narrow"/>
      <family val="2"/>
    </font>
    <font>
      <sz val="10"/>
      <name val="Arial Narrow"/>
      <family val="2"/>
    </font>
    <font>
      <sz val="10"/>
      <color rgb="FF000000"/>
      <name val="Arial Narrow"/>
      <family val="2"/>
    </font>
    <font>
      <b/>
      <sz val="8"/>
      <name val="Arial Narrow"/>
      <family val="2"/>
    </font>
    <font>
      <b/>
      <sz val="10"/>
      <name val="Arial Narrow"/>
      <family val="2"/>
    </font>
    <font>
      <b/>
      <sz val="10"/>
      <color rgb="FF000000"/>
      <name val="Arial Narrow"/>
      <family val="2"/>
    </font>
    <font>
      <sz val="14"/>
      <name val="Arial Narrow"/>
      <family val="2"/>
    </font>
    <font>
      <sz val="14"/>
      <color theme="1"/>
      <name val="Arial Narrow"/>
      <family val="2"/>
    </font>
    <font>
      <u/>
      <sz val="14"/>
      <color theme="10"/>
      <name val="Arial Narrow"/>
      <family val="2"/>
    </font>
    <font>
      <u/>
      <sz val="14"/>
      <color theme="10"/>
      <name val="Times New Roman"/>
      <family val="1"/>
    </font>
    <font>
      <b/>
      <sz val="11"/>
      <name val="Arial Narrow"/>
      <family val="2"/>
    </font>
    <font>
      <sz val="11"/>
      <name val="Arial Narrow"/>
      <family val="2"/>
    </font>
    <font>
      <b/>
      <sz val="13"/>
      <name val="Arial Narrow"/>
      <family val="2"/>
    </font>
    <font>
      <sz val="13"/>
      <name val="Arial Narrow"/>
      <family val="2"/>
    </font>
    <font>
      <b/>
      <i/>
      <sz val="10"/>
      <name val="Arial Narrow"/>
      <family val="2"/>
    </font>
    <font>
      <b/>
      <sz val="20"/>
      <name val="Arial Narrow"/>
      <family val="2"/>
    </font>
    <font>
      <b/>
      <sz val="24"/>
      <name val="Arial"/>
      <family val="2"/>
    </font>
    <font>
      <b/>
      <sz val="52"/>
      <name val="Times New Roman"/>
      <family val="1"/>
    </font>
    <font>
      <b/>
      <sz val="48"/>
      <name val="Times New Roman"/>
      <family val="1"/>
    </font>
    <font>
      <b/>
      <u/>
      <sz val="48"/>
      <color rgb="FFFF0000"/>
      <name val="Times New Roman"/>
      <family val="1"/>
    </font>
    <font>
      <b/>
      <sz val="30"/>
      <name val="Times New Roman"/>
      <family val="1"/>
    </font>
    <font>
      <sz val="48"/>
      <color theme="1"/>
      <name val="Times New Roman"/>
      <family val="1"/>
    </font>
    <font>
      <b/>
      <u/>
      <sz val="48"/>
      <color theme="1"/>
      <name val="Times New Roman"/>
      <family val="1"/>
    </font>
    <font>
      <b/>
      <sz val="48"/>
      <color theme="1"/>
      <name val="Times New Roman"/>
      <family val="1"/>
    </font>
    <font>
      <b/>
      <sz val="28"/>
      <color theme="1"/>
      <name val="Times New Roman"/>
      <family val="1"/>
    </font>
    <font>
      <b/>
      <sz val="34"/>
      <color theme="1"/>
      <name val="Times New Roman"/>
      <family val="1"/>
    </font>
    <font>
      <b/>
      <sz val="40"/>
      <color theme="1"/>
      <name val="Times New Roman"/>
      <family val="1"/>
    </font>
    <font>
      <b/>
      <u/>
      <sz val="40"/>
      <color theme="1"/>
      <name val="Times New Roman"/>
      <family val="1"/>
    </font>
    <font>
      <sz val="40"/>
      <color theme="1"/>
      <name val="Times New Roman"/>
      <family val="1"/>
    </font>
    <font>
      <b/>
      <sz val="36"/>
      <color theme="1"/>
      <name val="Times New Roman"/>
      <family val="1"/>
    </font>
    <font>
      <sz val="30"/>
      <color theme="1"/>
      <name val="Times New Roman"/>
      <family val="1"/>
    </font>
    <font>
      <b/>
      <sz val="30"/>
      <name val="Arial"/>
      <family val="2"/>
    </font>
    <font>
      <sz val="30"/>
      <name val="Arial"/>
      <family val="2"/>
    </font>
    <font>
      <b/>
      <u/>
      <sz val="30"/>
      <name val="Arial"/>
      <family val="2"/>
    </font>
    <font>
      <b/>
      <sz val="30"/>
      <color rgb="FF000000"/>
      <name val="Arial"/>
      <family val="2"/>
    </font>
    <font>
      <b/>
      <sz val="40"/>
      <name val="Arial"/>
      <family val="2"/>
    </font>
    <font>
      <sz val="40"/>
      <color theme="1"/>
      <name val="Arial"/>
      <family val="2"/>
    </font>
    <font>
      <sz val="40"/>
      <name val="Arial"/>
      <family val="2"/>
    </font>
    <font>
      <sz val="35"/>
      <name val="Arial"/>
      <family val="2"/>
    </font>
    <font>
      <sz val="30"/>
      <color rgb="FFFF0000"/>
      <name val="Arial"/>
      <family val="2"/>
    </font>
    <font>
      <b/>
      <sz val="48"/>
      <name val="Arial"/>
      <family val="2"/>
    </font>
    <font>
      <b/>
      <sz val="40"/>
      <color rgb="FF7030A0"/>
      <name val="Arial"/>
      <family val="2"/>
    </font>
    <font>
      <sz val="28"/>
      <color rgb="FF000000"/>
      <name val="Calibri"/>
      <family val="2"/>
      <scheme val="minor"/>
    </font>
    <font>
      <b/>
      <sz val="28"/>
      <color rgb="FF7030A0"/>
      <name val="Calibri"/>
      <family val="2"/>
      <scheme val="minor"/>
    </font>
    <font>
      <b/>
      <sz val="32"/>
      <color theme="1"/>
      <name val="Times New Roman"/>
      <family val="1"/>
    </font>
    <font>
      <b/>
      <sz val="18"/>
      <color theme="1"/>
      <name val="Times New Roman"/>
      <family val="1"/>
    </font>
    <font>
      <b/>
      <sz val="30"/>
      <color theme="1"/>
      <name val="Times New Roman"/>
      <family val="1"/>
    </font>
    <font>
      <sz val="26"/>
      <color theme="1"/>
      <name val="Times New Roman"/>
      <family val="1"/>
    </font>
    <font>
      <b/>
      <sz val="12"/>
      <color theme="1"/>
      <name val="Times New Roman"/>
      <family val="1"/>
    </font>
    <font>
      <sz val="8"/>
      <color theme="1"/>
      <name val="Times New Roman"/>
      <family val="1"/>
    </font>
    <font>
      <sz val="36"/>
      <color theme="1"/>
      <name val="Times New Roman"/>
      <family val="1"/>
    </font>
    <font>
      <b/>
      <sz val="20"/>
      <color theme="1"/>
      <name val="Times New Roman"/>
      <family val="1"/>
    </font>
    <font>
      <b/>
      <sz val="28"/>
      <color rgb="FF7030A0"/>
      <name val="Arial"/>
      <family val="2"/>
    </font>
  </fonts>
  <fills count="53">
    <fill>
      <patternFill patternType="none"/>
    </fill>
    <fill>
      <patternFill patternType="gray125"/>
    </fill>
    <fill>
      <patternFill patternType="solid">
        <fgColor theme="7"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0000"/>
        <bgColor indexed="64"/>
      </patternFill>
    </fill>
    <fill>
      <patternFill patternType="solid">
        <fgColor theme="0"/>
        <bgColor indexed="64"/>
      </patternFill>
    </fill>
    <fill>
      <patternFill patternType="solid">
        <fgColor rgb="FFD9D9D9"/>
        <bgColor rgb="FFDDDDDD"/>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rgb="FFFFFFC0"/>
      </patternFill>
    </fill>
    <fill>
      <patternFill patternType="solid">
        <fgColor rgb="FFFFFFFF"/>
        <bgColor rgb="FFFFFFC0"/>
      </patternFill>
    </fill>
    <fill>
      <patternFill patternType="solid">
        <fgColor theme="0"/>
        <bgColor rgb="FFFFFFC0"/>
      </patternFill>
    </fill>
    <fill>
      <patternFill patternType="solid">
        <fgColor theme="2"/>
        <bgColor rgb="FFDDDDDD"/>
      </patternFill>
    </fill>
    <fill>
      <patternFill patternType="solid">
        <fgColor theme="0"/>
        <bgColor rgb="FFDDDDDD"/>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bgColor indexed="64"/>
      </patternFill>
    </fill>
    <fill>
      <patternFill patternType="solid">
        <fgColor theme="2"/>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5"/>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bgColor indexed="64"/>
      </patternFill>
    </fill>
    <fill>
      <patternFill patternType="solid">
        <fgColor theme="2" tint="-9.9978637043366805E-2"/>
        <bgColor rgb="FFFFFFC0"/>
      </patternFill>
    </fill>
    <fill>
      <patternFill patternType="solid">
        <fgColor theme="7" tint="0.79998168889431442"/>
        <bgColor rgb="FFDDDDDD"/>
      </patternFill>
    </fill>
    <fill>
      <patternFill patternType="solid">
        <fgColor theme="6" tint="0.79998168889431442"/>
        <bgColor indexed="64"/>
      </patternFill>
    </fill>
    <fill>
      <patternFill patternType="solid">
        <fgColor theme="7" tint="0.79998168889431442"/>
        <bgColor rgb="FFFFFFC0"/>
      </patternFill>
    </fill>
    <fill>
      <patternFill patternType="solid">
        <fgColor theme="6"/>
        <bgColor rgb="FFFFFFC0"/>
      </patternFill>
    </fill>
    <fill>
      <patternFill patternType="solid">
        <fgColor theme="6" tint="0.39997558519241921"/>
        <bgColor indexed="64"/>
      </patternFill>
    </fill>
    <fill>
      <patternFill patternType="solid">
        <fgColor theme="5" tint="0.79998168889431442"/>
        <bgColor rgb="FFFFFFC0"/>
      </patternFill>
    </fill>
    <fill>
      <patternFill patternType="solid">
        <fgColor theme="8" tint="0.39997558519241921"/>
        <bgColor indexed="64"/>
      </patternFill>
    </fill>
    <fill>
      <patternFill patternType="solid">
        <fgColor theme="4"/>
        <bgColor rgb="FFFFFFC0"/>
      </patternFill>
    </fill>
    <fill>
      <patternFill patternType="solid">
        <fgColor rgb="FFFFF2CC"/>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9" tint="0.59999389629810485"/>
        <bgColor rgb="FFDDDDDD"/>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B"/>
        <bgColor indexed="64"/>
      </patternFill>
    </fill>
    <fill>
      <patternFill patternType="solid">
        <fgColor theme="7"/>
        <bgColor indexed="64"/>
      </patternFill>
    </fill>
    <fill>
      <patternFill patternType="solid">
        <fgColor rgb="FF00B050"/>
        <bgColor indexed="64"/>
      </patternFill>
    </fill>
    <fill>
      <patternFill patternType="solid">
        <fgColor rgb="FFFFFF00"/>
        <bgColor indexed="64"/>
      </patternFill>
    </fill>
    <fill>
      <patternFill patternType="solid">
        <fgColor rgb="FF0070C0"/>
        <bgColor rgb="FFFFFFC0"/>
      </patternFill>
    </fill>
    <fill>
      <patternFill patternType="solid">
        <fgColor theme="4" tint="0.59999389629810485"/>
        <bgColor rgb="FFFFFFC0"/>
      </patternFill>
    </fill>
    <fill>
      <patternFill patternType="solid">
        <fgColor theme="5" tint="0.59999389629810485"/>
        <bgColor rgb="FFFFFFC0"/>
      </patternFill>
    </fill>
    <fill>
      <patternFill patternType="solid">
        <fgColor theme="0" tint="-0.249977111117893"/>
        <bgColor rgb="FFFFFFC0"/>
      </patternFill>
    </fill>
    <fill>
      <patternFill patternType="solid">
        <fgColor theme="5" tint="0.39997558519241921"/>
        <bgColor rgb="FFFFFFC0"/>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top/>
      <bottom style="thin">
        <color auto="1"/>
      </bottom>
      <diagonal/>
    </border>
    <border>
      <left style="medium">
        <color auto="1"/>
      </left>
      <right style="medium">
        <color auto="1"/>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style="thin">
        <color auto="1"/>
      </top>
      <bottom/>
      <diagonal/>
    </border>
  </borders>
  <cellStyleXfs count="8">
    <xf numFmtId="0" fontId="0" fillId="0" borderId="0"/>
    <xf numFmtId="0" fontId="1" fillId="0" borderId="0"/>
    <xf numFmtId="0" fontId="1" fillId="0" borderId="0"/>
    <xf numFmtId="0" fontId="1" fillId="0" borderId="0"/>
    <xf numFmtId="0" fontId="1" fillId="0" borderId="0"/>
    <xf numFmtId="0" fontId="1" fillId="0" borderId="0"/>
    <xf numFmtId="9" fontId="24" fillId="0" borderId="0" applyFont="0" applyFill="0" applyBorder="0" applyAlignment="0" applyProtection="0"/>
    <xf numFmtId="0" fontId="100" fillId="0" borderId="0" applyNumberFormat="0" applyFill="0" applyBorder="0" applyAlignment="0" applyProtection="0"/>
  </cellStyleXfs>
  <cellXfs count="1402">
    <xf numFmtId="0" fontId="0" fillId="0" borderId="0" xfId="0"/>
    <xf numFmtId="0" fontId="25" fillId="3"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9" fontId="13" fillId="26" borderId="1" xfId="6"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26" borderId="3" xfId="0" applyFont="1" applyFill="1" applyBorder="1" applyAlignment="1">
      <alignment horizontal="center" vertical="center" wrapText="1"/>
    </xf>
    <xf numFmtId="0" fontId="13" fillId="26" borderId="2" xfId="0" applyFont="1" applyFill="1" applyBorder="1" applyAlignment="1">
      <alignment horizontal="center" vertical="center" wrapText="1"/>
    </xf>
    <xf numFmtId="0" fontId="26" fillId="16" borderId="2" xfId="0" applyFont="1" applyFill="1" applyBorder="1" applyAlignment="1">
      <alignment horizontal="center" vertical="center" wrapText="1"/>
    </xf>
    <xf numFmtId="9" fontId="26" fillId="16" borderId="1" xfId="0" applyNumberFormat="1" applyFont="1" applyFill="1" applyBorder="1" applyAlignment="1">
      <alignment horizontal="center" vertical="center" wrapText="1"/>
    </xf>
    <xf numFmtId="0" fontId="25" fillId="28" borderId="1" xfId="0" applyFont="1" applyFill="1" applyBorder="1" applyAlignment="1">
      <alignment horizontal="center" vertical="center" wrapText="1"/>
    </xf>
    <xf numFmtId="9" fontId="12" fillId="0" borderId="1" xfId="0" applyNumberFormat="1" applyFont="1" applyBorder="1" applyAlignment="1">
      <alignment horizontal="center" vertical="center" wrapText="1"/>
    </xf>
    <xf numFmtId="0" fontId="2" fillId="14" borderId="1" xfId="0" applyFont="1" applyFill="1" applyBorder="1" applyAlignment="1">
      <alignment horizontal="center" vertical="center" wrapText="1"/>
    </xf>
    <xf numFmtId="164" fontId="2" fillId="30" borderId="1" xfId="0" applyNumberFormat="1" applyFont="1" applyFill="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xf>
    <xf numFmtId="0" fontId="11" fillId="23" borderId="1" xfId="0" applyFont="1" applyFill="1" applyBorder="1" applyAlignment="1">
      <alignment horizontal="center" vertical="center" wrapText="1"/>
    </xf>
    <xf numFmtId="0" fontId="11" fillId="23" borderId="1" xfId="0" applyFont="1" applyFill="1" applyBorder="1" applyAlignment="1">
      <alignment vertical="center" wrapText="1"/>
    </xf>
    <xf numFmtId="0" fontId="22" fillId="11" borderId="1" xfId="0" applyFont="1" applyFill="1" applyBorder="1" applyAlignment="1">
      <alignment horizontal="center" vertical="center" wrapText="1"/>
    </xf>
    <xf numFmtId="0" fontId="21" fillId="12" borderId="1" xfId="0" applyFont="1" applyFill="1" applyBorder="1" applyAlignment="1">
      <alignment horizontal="left" vertical="center" wrapText="1"/>
    </xf>
    <xf numFmtId="0" fontId="22" fillId="14" borderId="1" xfId="0" applyFont="1" applyFill="1" applyBorder="1" applyAlignment="1">
      <alignment horizontal="center" vertical="center" wrapText="1"/>
    </xf>
    <xf numFmtId="164" fontId="22" fillId="30" borderId="1" xfId="0" applyNumberFormat="1" applyFont="1" applyFill="1" applyBorder="1" applyAlignment="1">
      <alignment horizontal="center" vertical="center" wrapText="1"/>
    </xf>
    <xf numFmtId="0" fontId="6" fillId="0" borderId="0" xfId="0" applyFont="1" applyAlignment="1">
      <alignment horizontal="center"/>
    </xf>
    <xf numFmtId="0" fontId="15" fillId="0" borderId="1" xfId="0" applyFont="1" applyBorder="1" applyAlignment="1">
      <alignment horizontal="center" vertical="center" wrapText="1"/>
    </xf>
    <xf numFmtId="0" fontId="22" fillId="7" borderId="1" xfId="0" applyFont="1" applyFill="1" applyBorder="1" applyAlignment="1">
      <alignment horizontal="left" vertical="center" wrapText="1"/>
    </xf>
    <xf numFmtId="0" fontId="12" fillId="7"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2" fillId="7" borderId="0" xfId="0" applyFont="1" applyFill="1" applyAlignment="1">
      <alignment horizontal="left"/>
    </xf>
    <xf numFmtId="0" fontId="12" fillId="0" borderId="0" xfId="0" applyFont="1" applyAlignment="1">
      <alignment horizontal="left"/>
    </xf>
    <xf numFmtId="0" fontId="9" fillId="13" borderId="1" xfId="0" applyFont="1" applyFill="1" applyBorder="1" applyAlignment="1">
      <alignment horizontal="left" vertical="center" wrapText="1"/>
    </xf>
    <xf numFmtId="0" fontId="12" fillId="7" borderId="0" xfId="0" applyFont="1" applyFill="1" applyAlignment="1">
      <alignment horizontal="left" vertical="center"/>
    </xf>
    <xf numFmtId="0" fontId="12" fillId="0" borderId="0" xfId="0" applyFont="1" applyAlignment="1">
      <alignment horizontal="left" vertical="center"/>
    </xf>
    <xf numFmtId="166" fontId="9" fillId="12" borderId="1" xfId="0" applyNumberFormat="1" applyFont="1" applyFill="1" applyBorder="1" applyAlignment="1">
      <alignment horizontal="left" vertical="center" wrapText="1"/>
    </xf>
    <xf numFmtId="164" fontId="12" fillId="7" borderId="1" xfId="0" applyNumberFormat="1" applyFont="1" applyFill="1" applyBorder="1" applyAlignment="1">
      <alignment horizontal="center" vertical="center" wrapText="1"/>
    </xf>
    <xf numFmtId="0" fontId="9" fillId="14" borderId="1" xfId="0" applyFont="1" applyFill="1" applyBorder="1" applyAlignment="1">
      <alignment horizontal="center" vertical="center" wrapText="1"/>
    </xf>
    <xf numFmtId="164" fontId="9" fillId="30" borderId="1" xfId="0" applyNumberFormat="1" applyFont="1" applyFill="1" applyBorder="1" applyAlignment="1">
      <alignment horizontal="center" vertical="center" wrapText="1"/>
    </xf>
    <xf numFmtId="0" fontId="12" fillId="7" borderId="0" xfId="0" applyFont="1" applyFill="1" applyAlignment="1">
      <alignment horizontal="center"/>
    </xf>
    <xf numFmtId="0" fontId="12" fillId="0" borderId="0" xfId="0" applyFont="1" applyAlignment="1">
      <alignment horizontal="center"/>
    </xf>
    <xf numFmtId="0" fontId="9" fillId="7" borderId="1" xfId="0" applyFont="1" applyFill="1" applyBorder="1" applyAlignment="1">
      <alignment horizontal="center" vertical="center"/>
    </xf>
    <xf numFmtId="0" fontId="9" fillId="7"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2" fillId="7" borderId="16" xfId="0" applyFont="1" applyFill="1" applyBorder="1" applyAlignment="1">
      <alignment vertical="center" wrapText="1"/>
    </xf>
    <xf numFmtId="0" fontId="12" fillId="7" borderId="17" xfId="0" applyFont="1" applyFill="1" applyBorder="1" applyAlignment="1">
      <alignment vertical="center" wrapText="1"/>
    </xf>
    <xf numFmtId="0" fontId="12" fillId="7" borderId="18" xfId="0" applyFont="1" applyFill="1" applyBorder="1" applyAlignment="1">
      <alignment vertical="center" wrapText="1"/>
    </xf>
    <xf numFmtId="0" fontId="12" fillId="7" borderId="0" xfId="0" applyFont="1" applyFill="1" applyAlignment="1">
      <alignment horizontal="left" vertical="center" wrapText="1"/>
    </xf>
    <xf numFmtId="0" fontId="9" fillId="7" borderId="16" xfId="0" applyFont="1" applyFill="1" applyBorder="1" applyAlignment="1">
      <alignment vertical="center" wrapText="1"/>
    </xf>
    <xf numFmtId="0" fontId="9" fillId="7" borderId="17" xfId="0" applyFont="1" applyFill="1" applyBorder="1" applyAlignment="1">
      <alignment vertical="center" wrapText="1"/>
    </xf>
    <xf numFmtId="0" fontId="9" fillId="7" borderId="18" xfId="0" applyFont="1" applyFill="1" applyBorder="1" applyAlignment="1">
      <alignment vertical="center" wrapText="1"/>
    </xf>
    <xf numFmtId="0" fontId="12" fillId="7" borderId="12" xfId="0" applyFont="1" applyFill="1" applyBorder="1" applyAlignment="1">
      <alignment vertical="center" wrapText="1"/>
    </xf>
    <xf numFmtId="0" fontId="12" fillId="7" borderId="0" xfId="0" applyFont="1" applyFill="1" applyAlignment="1">
      <alignment vertical="center" wrapText="1"/>
    </xf>
    <xf numFmtId="0" fontId="12" fillId="7" borderId="14" xfId="0" applyFont="1" applyFill="1" applyBorder="1" applyAlignment="1">
      <alignment vertical="center" wrapText="1"/>
    </xf>
    <xf numFmtId="0" fontId="9" fillId="7" borderId="12" xfId="0" applyFont="1" applyFill="1" applyBorder="1" applyAlignment="1">
      <alignment vertical="center" wrapText="1"/>
    </xf>
    <xf numFmtId="0" fontId="9" fillId="7" borderId="0" xfId="0" applyFont="1" applyFill="1" applyAlignment="1">
      <alignment vertical="center" wrapText="1"/>
    </xf>
    <xf numFmtId="0" fontId="9" fillId="7" borderId="14" xfId="0" applyFont="1" applyFill="1" applyBorder="1" applyAlignment="1">
      <alignment vertical="center" wrapText="1"/>
    </xf>
    <xf numFmtId="166" fontId="12" fillId="0" borderId="0" xfId="0" applyNumberFormat="1" applyFont="1"/>
    <xf numFmtId="0" fontId="9" fillId="0" borderId="0" xfId="0" applyFont="1" applyAlignment="1">
      <alignment horizontal="left"/>
    </xf>
    <xf numFmtId="164" fontId="12" fillId="0" borderId="0" xfId="0" applyNumberFormat="1" applyFont="1" applyAlignment="1">
      <alignment horizontal="left"/>
    </xf>
    <xf numFmtId="166" fontId="12" fillId="0" borderId="0" xfId="0" applyNumberFormat="1" applyFont="1" applyAlignment="1">
      <alignment horizontal="left"/>
    </xf>
    <xf numFmtId="165" fontId="12" fillId="0" borderId="0" xfId="0" applyNumberFormat="1" applyFont="1" applyAlignment="1">
      <alignment horizontal="left"/>
    </xf>
    <xf numFmtId="0" fontId="12" fillId="7" borderId="4" xfId="0" applyFont="1" applyFill="1" applyBorder="1" applyAlignment="1">
      <alignment horizontal="center" vertical="center" wrapText="1"/>
    </xf>
    <xf numFmtId="166" fontId="12" fillId="7" borderId="1" xfId="0" applyNumberFormat="1" applyFont="1" applyFill="1" applyBorder="1" applyAlignment="1">
      <alignment horizontal="center" vertical="center" wrapText="1"/>
    </xf>
    <xf numFmtId="166" fontId="22" fillId="12" borderId="1" xfId="0" applyNumberFormat="1" applyFont="1" applyFill="1" applyBorder="1" applyAlignment="1">
      <alignment horizontal="left" vertical="center" wrapText="1"/>
    </xf>
    <xf numFmtId="0" fontId="18" fillId="0" borderId="0" xfId="0" applyFont="1" applyAlignment="1">
      <alignment horizontal="left"/>
    </xf>
    <xf numFmtId="0" fontId="20" fillId="0" borderId="0" xfId="0" applyFont="1" applyAlignment="1">
      <alignment horizontal="left"/>
    </xf>
    <xf numFmtId="0" fontId="5" fillId="0" borderId="0" xfId="0" applyFont="1" applyAlignment="1">
      <alignment horizontal="left"/>
    </xf>
    <xf numFmtId="0" fontId="14" fillId="0" borderId="0" xfId="0" applyFont="1" applyAlignment="1">
      <alignment horizontal="left" vertical="center" wrapText="1"/>
    </xf>
    <xf numFmtId="164" fontId="14" fillId="0" borderId="0" xfId="0" applyNumberFormat="1" applyFont="1" applyAlignment="1">
      <alignment horizontal="left"/>
    </xf>
    <xf numFmtId="0" fontId="14" fillId="0" borderId="0" xfId="0" applyFont="1" applyAlignment="1">
      <alignment horizontal="left"/>
    </xf>
    <xf numFmtId="0" fontId="40" fillId="0" borderId="0" xfId="0" applyFont="1" applyAlignment="1">
      <alignment horizontal="left"/>
    </xf>
    <xf numFmtId="0" fontId="14" fillId="7" borderId="0" xfId="0" applyFont="1" applyFill="1" applyAlignment="1">
      <alignment horizontal="center"/>
    </xf>
    <xf numFmtId="0" fontId="41" fillId="7" borderId="0" xfId="0" applyFont="1" applyFill="1" applyAlignment="1">
      <alignment horizontal="left"/>
    </xf>
    <xf numFmtId="0" fontId="41" fillId="0" borderId="0" xfId="0" applyFont="1" applyAlignment="1">
      <alignment horizontal="left"/>
    </xf>
    <xf numFmtId="0" fontId="42" fillId="0" borderId="0" xfId="0" applyFont="1" applyAlignment="1">
      <alignment horizontal="left"/>
    </xf>
    <xf numFmtId="0" fontId="41" fillId="7" borderId="0" xfId="0" applyFont="1" applyFill="1" applyAlignment="1">
      <alignment horizontal="left" vertical="center"/>
    </xf>
    <xf numFmtId="0" fontId="41" fillId="0" borderId="0" xfId="0" applyFont="1" applyAlignment="1">
      <alignment horizontal="left" vertical="center"/>
    </xf>
    <xf numFmtId="0" fontId="41" fillId="7" borderId="0" xfId="0" applyFont="1" applyFill="1" applyAlignment="1">
      <alignment horizontal="center"/>
    </xf>
    <xf numFmtId="0" fontId="41" fillId="0" borderId="0" xfId="0" applyFont="1" applyAlignment="1">
      <alignment horizontal="center"/>
    </xf>
    <xf numFmtId="0" fontId="27" fillId="7" borderId="1" xfId="0" applyFont="1" applyFill="1" applyBorder="1" applyAlignment="1">
      <alignment horizontal="center" vertical="center" wrapText="1"/>
    </xf>
    <xf numFmtId="49" fontId="30" fillId="7" borderId="1" xfId="0" applyNumberFormat="1" applyFont="1" applyFill="1" applyBorder="1" applyAlignment="1">
      <alignment horizontal="center" vertical="center" wrapText="1"/>
    </xf>
    <xf numFmtId="0" fontId="14" fillId="7" borderId="4" xfId="0" applyFont="1" applyFill="1" applyBorder="1" applyAlignment="1">
      <alignment horizontal="center" vertical="center" wrapText="1"/>
    </xf>
    <xf numFmtId="0" fontId="43" fillId="0" borderId="4" xfId="0" applyFont="1" applyBorder="1" applyAlignment="1">
      <alignment horizontal="center" vertical="center" wrapText="1"/>
    </xf>
    <xf numFmtId="0" fontId="41" fillId="23" borderId="0" xfId="0" applyFont="1" applyFill="1" applyAlignment="1">
      <alignment horizontal="center"/>
    </xf>
    <xf numFmtId="0" fontId="11" fillId="7" borderId="1" xfId="0" applyFont="1" applyFill="1" applyBorder="1" applyAlignment="1">
      <alignment horizontal="center" vertical="center" wrapText="1"/>
    </xf>
    <xf numFmtId="0" fontId="44" fillId="39" borderId="1" xfId="0" applyFont="1" applyFill="1" applyBorder="1" applyAlignment="1">
      <alignment horizontal="center" vertical="center" wrapText="1"/>
    </xf>
    <xf numFmtId="166" fontId="14" fillId="7" borderId="1" xfId="0" applyNumberFormat="1" applyFont="1" applyFill="1" applyBorder="1" applyAlignment="1">
      <alignment horizontal="center" vertical="center" wrapText="1"/>
    </xf>
    <xf numFmtId="0" fontId="9" fillId="40" borderId="1" xfId="0" applyFont="1" applyFill="1" applyBorder="1" applyAlignment="1">
      <alignment horizontal="center" vertical="center" wrapText="1"/>
    </xf>
    <xf numFmtId="0" fontId="41" fillId="7" borderId="0" xfId="0" applyFont="1" applyFill="1" applyAlignment="1">
      <alignment horizontal="left" vertical="center" wrapText="1"/>
    </xf>
    <xf numFmtId="0" fontId="41" fillId="0" borderId="0" xfId="0" applyFont="1" applyAlignment="1">
      <alignment horizontal="left" vertical="center" wrapText="1"/>
    </xf>
    <xf numFmtId="0" fontId="46" fillId="0" borderId="0" xfId="0" applyFont="1" applyAlignment="1">
      <alignment vertical="center" wrapText="1"/>
    </xf>
    <xf numFmtId="166" fontId="47" fillId="0" borderId="0" xfId="0" applyNumberFormat="1" applyFont="1"/>
    <xf numFmtId="0" fontId="47" fillId="7" borderId="0" xfId="0" applyFont="1" applyFill="1" applyAlignment="1">
      <alignment horizontal="left"/>
    </xf>
    <xf numFmtId="0" fontId="47" fillId="0" borderId="0" xfId="0" applyFont="1" applyAlignment="1">
      <alignment horizontal="left"/>
    </xf>
    <xf numFmtId="0" fontId="47" fillId="0" borderId="0" xfId="0" applyFont="1" applyAlignment="1">
      <alignment vertical="center" wrapText="1"/>
    </xf>
    <xf numFmtId="166" fontId="41" fillId="0" borderId="0" xfId="0" applyNumberFormat="1" applyFont="1"/>
    <xf numFmtId="0" fontId="48" fillId="0" borderId="0" xfId="0" applyFont="1" applyAlignment="1">
      <alignment horizontal="left"/>
    </xf>
    <xf numFmtId="164" fontId="41" fillId="0" borderId="0" xfId="0" applyNumberFormat="1" applyFont="1" applyAlignment="1">
      <alignment horizontal="left"/>
    </xf>
    <xf numFmtId="166" fontId="41" fillId="0" borderId="0" xfId="0" applyNumberFormat="1" applyFont="1" applyAlignment="1">
      <alignment horizontal="left"/>
    </xf>
    <xf numFmtId="165" fontId="41" fillId="0" borderId="0" xfId="0" applyNumberFormat="1" applyFont="1" applyAlignment="1">
      <alignment horizontal="left"/>
    </xf>
    <xf numFmtId="0" fontId="49" fillId="0" borderId="0" xfId="0" applyFont="1" applyAlignment="1">
      <alignment horizontal="left" vertical="center"/>
    </xf>
    <xf numFmtId="0" fontId="50" fillId="11"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53" fillId="7" borderId="1" xfId="0" applyFont="1" applyFill="1" applyBorder="1" applyAlignment="1">
      <alignment horizontal="center" vertical="center" wrapText="1"/>
    </xf>
    <xf numFmtId="0" fontId="48" fillId="20" borderId="1" xfId="0" applyFont="1" applyFill="1" applyBorder="1" applyAlignment="1">
      <alignment horizontal="center" vertical="center" wrapText="1"/>
    </xf>
    <xf numFmtId="0" fontId="54" fillId="24" borderId="7" xfId="0" applyFont="1" applyFill="1" applyBorder="1" applyAlignment="1">
      <alignment horizontal="center" vertical="center" wrapText="1"/>
    </xf>
    <xf numFmtId="9" fontId="48" fillId="20" borderId="1" xfId="0" applyNumberFormat="1" applyFont="1" applyFill="1" applyBorder="1" applyAlignment="1">
      <alignment horizontal="center" vertical="center" wrapText="1"/>
    </xf>
    <xf numFmtId="164" fontId="17" fillId="24" borderId="1" xfId="0" applyNumberFormat="1" applyFont="1" applyFill="1" applyBorder="1" applyAlignment="1">
      <alignment horizontal="center" vertical="center" wrapText="1"/>
    </xf>
    <xf numFmtId="164" fontId="48" fillId="20" borderId="1" xfId="0" applyNumberFormat="1" applyFont="1" applyFill="1" applyBorder="1" applyAlignment="1">
      <alignment horizontal="center" vertical="center" wrapText="1"/>
    </xf>
    <xf numFmtId="0" fontId="57" fillId="24" borderId="7" xfId="0" applyFont="1" applyFill="1" applyBorder="1" applyAlignment="1">
      <alignment horizontal="center" vertical="center" wrapText="1"/>
    </xf>
    <xf numFmtId="0" fontId="12" fillId="7" borderId="0" xfId="0" applyFont="1" applyFill="1" applyAlignment="1">
      <alignment horizontal="center" vertical="center"/>
    </xf>
    <xf numFmtId="0" fontId="12" fillId="7" borderId="0" xfId="0" applyFont="1" applyFill="1" applyAlignment="1">
      <alignment horizontal="center" vertical="center" wrapText="1"/>
    </xf>
    <xf numFmtId="0" fontId="15" fillId="7" borderId="1" xfId="0" applyFont="1" applyFill="1" applyBorder="1" applyAlignment="1">
      <alignment horizontal="center" vertical="center" wrapText="1"/>
    </xf>
    <xf numFmtId="0" fontId="10" fillId="26" borderId="8"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12" fillId="0" borderId="0" xfId="0" applyFont="1" applyAlignment="1">
      <alignment vertical="center"/>
    </xf>
    <xf numFmtId="0" fontId="12" fillId="0" borderId="0" xfId="0" applyFont="1" applyAlignment="1">
      <alignment vertical="center" wrapText="1"/>
    </xf>
    <xf numFmtId="0" fontId="12" fillId="0" borderId="0" xfId="0" applyFont="1"/>
    <xf numFmtId="0" fontId="12" fillId="19" borderId="1" xfId="0" applyFont="1" applyFill="1" applyBorder="1" applyAlignment="1">
      <alignment horizontal="center" vertical="center" wrapText="1"/>
    </xf>
    <xf numFmtId="0" fontId="39" fillId="0" borderId="0" xfId="0" applyFont="1" applyAlignment="1">
      <alignment horizontal="center" vertical="center" wrapText="1"/>
    </xf>
    <xf numFmtId="0" fontId="60" fillId="0" borderId="21" xfId="0" applyFont="1" applyBorder="1" applyAlignment="1">
      <alignment horizontal="center" vertical="center" wrapText="1"/>
    </xf>
    <xf numFmtId="0" fontId="59" fillId="0" borderId="0" xfId="0" applyFont="1" applyAlignment="1">
      <alignment horizontal="left" vertical="center" wrapText="1"/>
    </xf>
    <xf numFmtId="0" fontId="59" fillId="0" borderId="10" xfId="0" applyFont="1" applyBorder="1" applyAlignment="1">
      <alignment horizontal="left" vertical="center" wrapText="1"/>
    </xf>
    <xf numFmtId="0" fontId="60" fillId="0" borderId="30" xfId="0" applyFont="1" applyBorder="1" applyAlignment="1">
      <alignment horizontal="center" vertical="center" wrapText="1"/>
    </xf>
    <xf numFmtId="0" fontId="60" fillId="0" borderId="23" xfId="0" applyFont="1" applyBorder="1" applyAlignment="1">
      <alignment horizontal="center" vertical="center" wrapText="1"/>
    </xf>
    <xf numFmtId="0" fontId="59" fillId="0" borderId="20" xfId="0" applyFont="1" applyBorder="1" applyAlignment="1">
      <alignment horizontal="left" vertical="center" wrapText="1"/>
    </xf>
    <xf numFmtId="0" fontId="60" fillId="0" borderId="0" xfId="0" applyFont="1" applyAlignment="1">
      <alignment horizontal="left" vertical="center" wrapText="1"/>
    </xf>
    <xf numFmtId="0" fontId="60" fillId="0" borderId="5" xfId="0" applyFont="1" applyBorder="1" applyAlignment="1">
      <alignment horizontal="center" vertical="center" wrapText="1"/>
    </xf>
    <xf numFmtId="0" fontId="60" fillId="0" borderId="31" xfId="0" applyFont="1" applyBorder="1" applyAlignment="1">
      <alignment horizontal="center" vertical="center" wrapText="1"/>
    </xf>
    <xf numFmtId="0" fontId="60" fillId="0" borderId="5" xfId="0" applyFont="1" applyBorder="1" applyAlignment="1">
      <alignment horizontal="left" vertical="center" wrapText="1"/>
    </xf>
    <xf numFmtId="0" fontId="60" fillId="0" borderId="0" xfId="0" applyFont="1" applyAlignment="1">
      <alignment horizontal="center" vertical="center" wrapText="1"/>
    </xf>
    <xf numFmtId="0" fontId="60" fillId="0" borderId="0" xfId="0" applyFont="1" applyAlignment="1">
      <alignment vertical="center" wrapText="1"/>
    </xf>
    <xf numFmtId="0" fontId="60" fillId="43" borderId="1" xfId="0" applyFont="1" applyFill="1" applyBorder="1" applyAlignment="1">
      <alignment horizontal="center" vertical="center" wrapText="1"/>
    </xf>
    <xf numFmtId="167" fontId="59" fillId="0" borderId="0" xfId="0" applyNumberFormat="1" applyFont="1" applyAlignment="1">
      <alignment horizontal="left" vertical="center" wrapText="1"/>
    </xf>
    <xf numFmtId="0" fontId="59" fillId="0" borderId="1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20" xfId="0" applyBorder="1" applyAlignment="1">
      <alignment horizontal="center" vertical="center" wrapText="1"/>
    </xf>
    <xf numFmtId="0" fontId="19" fillId="0" borderId="0" xfId="0" applyFont="1" applyAlignment="1">
      <alignment horizontal="left" vertical="center" wrapText="1"/>
    </xf>
    <xf numFmtId="167"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2" fillId="13" borderId="1" xfId="0" applyFont="1" applyFill="1" applyBorder="1" applyAlignment="1">
      <alignment horizontal="left" vertical="center" wrapText="1"/>
    </xf>
    <xf numFmtId="14" fontId="21" fillId="25" borderId="1"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5" fillId="0" borderId="4" xfId="0" applyFont="1" applyBorder="1" applyAlignment="1">
      <alignment horizontal="center" vertical="center" wrapText="1"/>
    </xf>
    <xf numFmtId="14" fontId="15" fillId="7" borderId="1" xfId="0" applyNumberFormat="1" applyFont="1" applyFill="1" applyBorder="1" applyAlignment="1">
      <alignment horizontal="center" vertical="center" wrapText="1"/>
    </xf>
    <xf numFmtId="166" fontId="15" fillId="7" borderId="1" xfId="0" applyNumberFormat="1" applyFont="1" applyFill="1" applyBorder="1" applyAlignment="1">
      <alignment horizontal="center" vertical="center" wrapText="1"/>
    </xf>
    <xf numFmtId="164" fontId="16" fillId="7" borderId="1" xfId="0" applyNumberFormat="1" applyFont="1" applyFill="1" applyBorder="1" applyAlignment="1">
      <alignment horizontal="center" vertical="center" wrapText="1"/>
    </xf>
    <xf numFmtId="0" fontId="16" fillId="0" borderId="4" xfId="0" applyFont="1" applyBorder="1" applyAlignment="1">
      <alignment horizontal="center" vertical="center"/>
    </xf>
    <xf numFmtId="0" fontId="16" fillId="7" borderId="1" xfId="0" applyFont="1" applyFill="1" applyBorder="1" applyAlignment="1">
      <alignment horizontal="center" vertical="center"/>
    </xf>
    <xf numFmtId="0" fontId="16" fillId="15"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21" fillId="7" borderId="1" xfId="0" applyFont="1" applyFill="1" applyBorder="1" applyAlignment="1">
      <alignment horizontal="left" vertical="center" wrapText="1"/>
    </xf>
    <xf numFmtId="0" fontId="22" fillId="7" borderId="1" xfId="0" applyFont="1" applyFill="1" applyBorder="1" applyAlignment="1">
      <alignment horizontal="center" vertical="center" wrapText="1"/>
    </xf>
    <xf numFmtId="0" fontId="21" fillId="7" borderId="16" xfId="0" applyFont="1" applyFill="1" applyBorder="1" applyAlignment="1">
      <alignment vertical="center" wrapText="1"/>
    </xf>
    <xf numFmtId="0" fontId="21" fillId="7" borderId="17" xfId="0" applyFont="1" applyFill="1" applyBorder="1" applyAlignment="1">
      <alignment vertical="center" wrapText="1"/>
    </xf>
    <xf numFmtId="0" fontId="21" fillId="7" borderId="18" xfId="0" applyFont="1" applyFill="1" applyBorder="1" applyAlignment="1">
      <alignment vertical="center" wrapText="1"/>
    </xf>
    <xf numFmtId="0" fontId="22" fillId="7" borderId="16" xfId="0" applyFont="1" applyFill="1" applyBorder="1" applyAlignment="1">
      <alignment vertical="center" wrapText="1"/>
    </xf>
    <xf numFmtId="0" fontId="22" fillId="7" borderId="17" xfId="0" applyFont="1" applyFill="1" applyBorder="1" applyAlignment="1">
      <alignment vertical="center" wrapText="1"/>
    </xf>
    <xf numFmtId="0" fontId="22" fillId="7" borderId="18" xfId="0" applyFont="1" applyFill="1" applyBorder="1" applyAlignment="1">
      <alignment vertical="center" wrapText="1"/>
    </xf>
    <xf numFmtId="0" fontId="21" fillId="7" borderId="1" xfId="0" applyFont="1" applyFill="1" applyBorder="1" applyAlignment="1">
      <alignment horizontal="center" vertical="center" wrapText="1"/>
    </xf>
    <xf numFmtId="0" fontId="21" fillId="7" borderId="12" xfId="0" applyFont="1" applyFill="1" applyBorder="1" applyAlignment="1">
      <alignment vertical="center" wrapText="1"/>
    </xf>
    <xf numFmtId="0" fontId="21" fillId="7" borderId="0" xfId="0" applyFont="1" applyFill="1" applyAlignment="1">
      <alignment vertical="center" wrapText="1"/>
    </xf>
    <xf numFmtId="0" fontId="21" fillId="7" borderId="14" xfId="0" applyFont="1" applyFill="1" applyBorder="1" applyAlignment="1">
      <alignment vertical="center" wrapText="1"/>
    </xf>
    <xf numFmtId="0" fontId="22" fillId="7" borderId="12" xfId="0" applyFont="1" applyFill="1" applyBorder="1" applyAlignment="1">
      <alignment vertical="center" wrapText="1"/>
    </xf>
    <xf numFmtId="0" fontId="22" fillId="7" borderId="0" xfId="0" applyFont="1" applyFill="1" applyAlignment="1">
      <alignment vertical="center" wrapText="1"/>
    </xf>
    <xf numFmtId="0" fontId="22" fillId="7" borderId="14" xfId="0" applyFont="1" applyFill="1" applyBorder="1" applyAlignment="1">
      <alignment vertical="center" wrapText="1"/>
    </xf>
    <xf numFmtId="0" fontId="22" fillId="0" borderId="0" xfId="0" applyFont="1" applyAlignment="1">
      <alignment horizontal="center" vertical="center"/>
    </xf>
    <xf numFmtId="0" fontId="22" fillId="0" borderId="0" xfId="0" applyFont="1" applyAlignment="1">
      <alignment vertical="center"/>
    </xf>
    <xf numFmtId="166" fontId="21" fillId="0" borderId="0" xfId="0" applyNumberFormat="1" applyFont="1"/>
    <xf numFmtId="0" fontId="22" fillId="0" borderId="0" xfId="0" applyFont="1"/>
    <xf numFmtId="0" fontId="22" fillId="0" borderId="0" xfId="0" applyFont="1" applyAlignment="1">
      <alignment vertical="center" wrapText="1"/>
    </xf>
    <xf numFmtId="0" fontId="22" fillId="0" borderId="0" xfId="0" applyFont="1" applyAlignment="1">
      <alignment horizontal="left"/>
    </xf>
    <xf numFmtId="0" fontId="21" fillId="0" borderId="0" xfId="0" applyFont="1" applyAlignment="1">
      <alignment horizontal="left"/>
    </xf>
    <xf numFmtId="0" fontId="21" fillId="0" borderId="0" xfId="0" applyFont="1" applyAlignment="1">
      <alignment horizontal="center"/>
    </xf>
    <xf numFmtId="164" fontId="21" fillId="0" borderId="0" xfId="0" applyNumberFormat="1" applyFont="1" applyAlignment="1">
      <alignment horizontal="left"/>
    </xf>
    <xf numFmtId="166" fontId="21" fillId="0" borderId="0" xfId="0" applyNumberFormat="1" applyFont="1" applyAlignment="1">
      <alignment horizontal="left"/>
    </xf>
    <xf numFmtId="165" fontId="21" fillId="0" borderId="0" xfId="0" applyNumberFormat="1" applyFont="1" applyAlignment="1">
      <alignment horizontal="left"/>
    </xf>
    <xf numFmtId="0" fontId="27" fillId="0" borderId="1" xfId="0" applyFont="1" applyBorder="1" applyAlignment="1">
      <alignment horizontal="center" vertical="center" wrapText="1"/>
    </xf>
    <xf numFmtId="49" fontId="27" fillId="0" borderId="1" xfId="0" applyNumberFormat="1" applyFont="1" applyBorder="1" applyAlignment="1">
      <alignment horizontal="center" vertical="center" wrapText="1"/>
    </xf>
    <xf numFmtId="0" fontId="64" fillId="39" borderId="1" xfId="0" applyFont="1" applyFill="1" applyBorder="1" applyAlignment="1">
      <alignment horizontal="center" vertical="center" wrapText="1"/>
    </xf>
    <xf numFmtId="0" fontId="19" fillId="0" borderId="0" xfId="0" applyFont="1" applyAlignment="1">
      <alignment horizontal="center" vertical="center" wrapText="1"/>
    </xf>
    <xf numFmtId="0" fontId="27" fillId="0" borderId="4" xfId="0" applyFont="1" applyBorder="1" applyAlignment="1">
      <alignment horizontal="center" vertical="center" wrapText="1"/>
    </xf>
    <xf numFmtId="49" fontId="27" fillId="7" borderId="1" xfId="0" applyNumberFormat="1" applyFont="1" applyFill="1" applyBorder="1" applyAlignment="1">
      <alignment horizontal="center" vertical="center" wrapText="1"/>
    </xf>
    <xf numFmtId="0" fontId="3" fillId="7" borderId="0" xfId="0" applyFont="1" applyFill="1" applyAlignment="1">
      <alignment horizontal="center"/>
    </xf>
    <xf numFmtId="0" fontId="22" fillId="7" borderId="1" xfId="0" applyFont="1" applyFill="1" applyBorder="1" applyAlignment="1">
      <alignment horizontal="center" vertical="center"/>
    </xf>
    <xf numFmtId="0" fontId="28" fillId="7" borderId="1" xfId="0" applyFont="1" applyFill="1" applyBorder="1" applyAlignment="1">
      <alignment horizontal="justify" vertical="center" wrapText="1"/>
    </xf>
    <xf numFmtId="49" fontId="28" fillId="7" borderId="1" xfId="0" applyNumberFormat="1" applyFont="1" applyFill="1" applyBorder="1" applyAlignment="1">
      <alignment vertical="center" wrapText="1"/>
    </xf>
    <xf numFmtId="0" fontId="21" fillId="7" borderId="4" xfId="0" applyFont="1" applyFill="1" applyBorder="1" applyAlignment="1">
      <alignment horizontal="left" vertical="center" wrapText="1"/>
    </xf>
    <xf numFmtId="0" fontId="21" fillId="0" borderId="4" xfId="0" applyFont="1" applyBorder="1" applyAlignment="1">
      <alignment horizontal="center" vertical="center" wrapText="1"/>
    </xf>
    <xf numFmtId="168" fontId="3" fillId="7" borderId="1" xfId="0" applyNumberFormat="1" applyFont="1" applyFill="1" applyBorder="1" applyAlignment="1">
      <alignment horizontal="center" vertical="center" wrapText="1"/>
    </xf>
    <xf numFmtId="0" fontId="66" fillId="39" borderId="1" xfId="0" applyFont="1" applyFill="1" applyBorder="1" applyAlignment="1">
      <alignment horizontal="left" vertical="center" wrapText="1"/>
    </xf>
    <xf numFmtId="0" fontId="21" fillId="0" borderId="1" xfId="0" applyFont="1" applyBorder="1" applyAlignment="1">
      <alignment horizontal="center" vertical="center" wrapText="1"/>
    </xf>
    <xf numFmtId="164" fontId="10" fillId="7" borderId="1" xfId="0" applyNumberFormat="1" applyFont="1" applyFill="1" applyBorder="1" applyAlignment="1">
      <alignment horizontal="center" vertical="center" wrapText="1"/>
    </xf>
    <xf numFmtId="0" fontId="12" fillId="0" borderId="17" xfId="0" applyFont="1" applyBorder="1" applyAlignment="1">
      <alignment vertical="center" wrapText="1"/>
    </xf>
    <xf numFmtId="0" fontId="9" fillId="7" borderId="0" xfId="0" applyFont="1" applyFill="1" applyAlignment="1">
      <alignment vertical="center"/>
    </xf>
    <xf numFmtId="0" fontId="5" fillId="0" borderId="0" xfId="0" applyFont="1"/>
    <xf numFmtId="0" fontId="5" fillId="0" borderId="0" xfId="0" applyFont="1" applyAlignment="1">
      <alignment vertical="center" wrapText="1"/>
    </xf>
    <xf numFmtId="166" fontId="14" fillId="0" borderId="0" xfId="0" applyNumberFormat="1" applyFont="1"/>
    <xf numFmtId="0" fontId="9" fillId="0" borderId="0" xfId="0" applyFont="1"/>
    <xf numFmtId="0" fontId="9" fillId="0" borderId="0" xfId="0" applyFont="1" applyAlignment="1">
      <alignment vertical="center" wrapText="1"/>
    </xf>
    <xf numFmtId="164" fontId="12" fillId="25" borderId="1" xfId="0" applyNumberFormat="1" applyFont="1" applyFill="1" applyBorder="1" applyAlignment="1">
      <alignment horizontal="center" vertical="center" wrapText="1"/>
    </xf>
    <xf numFmtId="164" fontId="12" fillId="0" borderId="1" xfId="0" applyNumberFormat="1" applyFont="1" applyBorder="1" applyAlignment="1">
      <alignment horizontal="center" vertical="center" wrapText="1"/>
    </xf>
    <xf numFmtId="0" fontId="11" fillId="16" borderId="1"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9" fontId="5" fillId="7" borderId="1" xfId="0" applyNumberFormat="1"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30" borderId="1" xfId="0" applyFont="1" applyFill="1" applyBorder="1" applyAlignment="1">
      <alignment horizontal="center" vertical="center" wrapText="1"/>
    </xf>
    <xf numFmtId="0" fontId="38" fillId="38" borderId="1" xfId="0" applyFont="1" applyFill="1" applyBorder="1" applyAlignment="1">
      <alignment horizontal="center" vertical="center" wrapText="1"/>
    </xf>
    <xf numFmtId="0" fontId="9" fillId="30" borderId="4" xfId="0" applyFont="1" applyFill="1" applyBorder="1" applyAlignment="1">
      <alignment horizontal="center" vertical="center" wrapText="1"/>
    </xf>
    <xf numFmtId="164" fontId="12" fillId="6" borderId="1" xfId="0" applyNumberFormat="1" applyFont="1" applyFill="1" applyBorder="1" applyAlignment="1">
      <alignment horizontal="center" vertical="center" wrapText="1"/>
    </xf>
    <xf numFmtId="0" fontId="68" fillId="16" borderId="2" xfId="0" applyFont="1" applyFill="1" applyBorder="1" applyAlignment="1">
      <alignment horizontal="center" vertical="center" wrapText="1"/>
    </xf>
    <xf numFmtId="0" fontId="25" fillId="45" borderId="1" xfId="0" applyFont="1" applyFill="1" applyBorder="1" applyAlignment="1">
      <alignment horizontal="center" vertical="center" wrapText="1"/>
    </xf>
    <xf numFmtId="168" fontId="3" fillId="45" borderId="1" xfId="0" applyNumberFormat="1" applyFont="1" applyFill="1" applyBorder="1" applyAlignment="1">
      <alignment horizontal="center" vertical="center" wrapText="1"/>
    </xf>
    <xf numFmtId="0" fontId="68" fillId="16" borderId="16" xfId="0" applyFont="1" applyFill="1" applyBorder="1" applyAlignment="1">
      <alignment horizontal="center" vertical="center" wrapText="1"/>
    </xf>
    <xf numFmtId="0" fontId="12" fillId="45" borderId="1" xfId="0" applyFont="1" applyFill="1" applyBorder="1" applyAlignment="1">
      <alignment horizontal="center" vertical="center" wrapText="1"/>
    </xf>
    <xf numFmtId="0" fontId="56" fillId="44" borderId="1" xfId="0" applyFont="1" applyFill="1" applyBorder="1" applyAlignment="1">
      <alignment horizontal="center" vertical="center" wrapText="1"/>
    </xf>
    <xf numFmtId="0" fontId="58" fillId="16" borderId="1" xfId="0" applyFont="1" applyFill="1" applyBorder="1" applyAlignment="1">
      <alignment vertical="center" wrapText="1"/>
    </xf>
    <xf numFmtId="0" fontId="68" fillId="16" borderId="1"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14" fillId="7" borderId="0" xfId="0" applyFont="1" applyFill="1" applyAlignment="1">
      <alignment horizontal="left"/>
    </xf>
    <xf numFmtId="0" fontId="14" fillId="7" borderId="0" xfId="0" applyFont="1" applyFill="1" applyAlignment="1">
      <alignment horizontal="left" vertical="center"/>
    </xf>
    <xf numFmtId="0" fontId="14" fillId="0" borderId="0" xfId="0" applyFont="1" applyAlignment="1">
      <alignment horizontal="left" vertical="center"/>
    </xf>
    <xf numFmtId="164" fontId="22" fillId="7" borderId="1" xfId="0" applyNumberFormat="1" applyFont="1" applyFill="1" applyBorder="1" applyAlignment="1">
      <alignment horizontal="center" vertical="center" wrapText="1"/>
    </xf>
    <xf numFmtId="0" fontId="14" fillId="0" borderId="0" xfId="0" applyFont="1" applyAlignment="1">
      <alignment horizontal="center"/>
    </xf>
    <xf numFmtId="0" fontId="28" fillId="7" borderId="1" xfId="0" applyFont="1" applyFill="1" applyBorder="1" applyAlignment="1">
      <alignment horizontal="center" vertical="center" wrapText="1"/>
    </xf>
    <xf numFmtId="0" fontId="21" fillId="7" borderId="1" xfId="0" applyFont="1" applyFill="1" applyBorder="1" applyAlignment="1">
      <alignment vertical="center" wrapText="1"/>
    </xf>
    <xf numFmtId="0" fontId="14" fillId="23" borderId="0" xfId="0" applyFont="1" applyFill="1" applyAlignment="1">
      <alignment horizontal="center"/>
    </xf>
    <xf numFmtId="0" fontId="14" fillId="7" borderId="0" xfId="0" applyFont="1" applyFill="1" applyAlignment="1">
      <alignment horizontal="left" vertical="center" wrapText="1"/>
    </xf>
    <xf numFmtId="0" fontId="72" fillId="0" borderId="1" xfId="0" applyFont="1" applyBorder="1" applyAlignment="1">
      <alignment horizontal="center" vertical="center" wrapText="1"/>
    </xf>
    <xf numFmtId="0" fontId="22" fillId="7" borderId="0" xfId="0" applyFont="1" applyFill="1" applyAlignment="1">
      <alignment horizontal="left"/>
    </xf>
    <xf numFmtId="0" fontId="5" fillId="7" borderId="0" xfId="0" applyFont="1" applyFill="1" applyAlignment="1">
      <alignment horizontal="left"/>
    </xf>
    <xf numFmtId="0" fontId="21" fillId="7" borderId="0" xfId="0" applyFont="1" applyFill="1" applyAlignment="1">
      <alignment horizontal="left"/>
    </xf>
    <xf numFmtId="0" fontId="21" fillId="7" borderId="0" xfId="0" applyFont="1" applyFill="1" applyAlignment="1">
      <alignment horizontal="center"/>
    </xf>
    <xf numFmtId="164" fontId="21" fillId="7" borderId="0" xfId="0" applyNumberFormat="1" applyFont="1" applyFill="1" applyAlignment="1">
      <alignment horizontal="left"/>
    </xf>
    <xf numFmtId="166" fontId="21" fillId="7" borderId="0" xfId="0" applyNumberFormat="1" applyFont="1" applyFill="1" applyAlignment="1">
      <alignment horizontal="left"/>
    </xf>
    <xf numFmtId="165" fontId="21" fillId="7" borderId="0" xfId="0" applyNumberFormat="1" applyFont="1" applyFill="1" applyAlignment="1">
      <alignment horizontal="left"/>
    </xf>
    <xf numFmtId="0" fontId="72" fillId="7" borderId="0" xfId="0" applyFont="1" applyFill="1" applyAlignment="1">
      <alignment horizontal="center" vertical="center" wrapText="1"/>
    </xf>
    <xf numFmtId="166" fontId="14" fillId="0" borderId="0" xfId="0" applyNumberFormat="1" applyFont="1" applyAlignment="1">
      <alignment horizontal="left"/>
    </xf>
    <xf numFmtId="165" fontId="14" fillId="0" borderId="0" xfId="0" applyNumberFormat="1" applyFont="1" applyAlignment="1">
      <alignment horizontal="left"/>
    </xf>
    <xf numFmtId="0" fontId="4" fillId="13" borderId="1" xfId="0" applyFont="1" applyFill="1" applyBorder="1" applyAlignment="1">
      <alignment horizontal="left" vertical="center" wrapText="1"/>
    </xf>
    <xf numFmtId="0" fontId="4" fillId="13" borderId="1" xfId="0" applyFont="1" applyFill="1" applyBorder="1" applyAlignment="1">
      <alignment horizontal="center" vertical="center" wrapText="1"/>
    </xf>
    <xf numFmtId="166" fontId="4" fillId="12" borderId="1" xfId="0" applyNumberFormat="1" applyFont="1" applyFill="1" applyBorder="1" applyAlignment="1">
      <alignment horizontal="left" vertical="center" wrapText="1"/>
    </xf>
    <xf numFmtId="0" fontId="12" fillId="21" borderId="1" xfId="0" applyFont="1" applyFill="1" applyBorder="1" applyAlignment="1">
      <alignment horizontal="left" vertical="center"/>
    </xf>
    <xf numFmtId="164" fontId="4" fillId="7" borderId="1" xfId="0" applyNumberFormat="1" applyFont="1" applyFill="1" applyBorder="1" applyAlignment="1">
      <alignment horizontal="left" vertical="center" wrapText="1"/>
    </xf>
    <xf numFmtId="0" fontId="19" fillId="14" borderId="1" xfId="0" applyFont="1" applyFill="1" applyBorder="1" applyAlignment="1">
      <alignment horizontal="center" vertical="center" wrapText="1"/>
    </xf>
    <xf numFmtId="164" fontId="75" fillId="30" borderId="1" xfId="0" applyNumberFormat="1" applyFont="1" applyFill="1" applyBorder="1" applyAlignment="1">
      <alignment horizontal="center" vertical="center" wrapText="1"/>
    </xf>
    <xf numFmtId="0" fontId="9" fillId="14" borderId="4" xfId="0" applyFont="1" applyFill="1" applyBorder="1" applyAlignment="1">
      <alignment horizontal="center" vertical="center" wrapText="1"/>
    </xf>
    <xf numFmtId="169" fontId="4" fillId="14" borderId="4" xfId="0" applyNumberFormat="1" applyFont="1" applyFill="1" applyBorder="1" applyAlignment="1">
      <alignment horizontal="center" vertical="center" wrapText="1"/>
    </xf>
    <xf numFmtId="166" fontId="4" fillId="14" borderId="4" xfId="0" applyNumberFormat="1" applyFont="1" applyFill="1" applyBorder="1" applyAlignment="1">
      <alignment horizontal="center" vertical="center" wrapText="1"/>
    </xf>
    <xf numFmtId="166" fontId="9" fillId="14" borderId="4" xfId="0" applyNumberFormat="1" applyFont="1" applyFill="1" applyBorder="1" applyAlignment="1">
      <alignment horizontal="center" vertical="center" wrapText="1"/>
    </xf>
    <xf numFmtId="164" fontId="9" fillId="30" borderId="4" xfId="0" applyNumberFormat="1" applyFont="1" applyFill="1" applyBorder="1" applyAlignment="1">
      <alignment horizontal="center" vertical="center" wrapText="1"/>
    </xf>
    <xf numFmtId="0" fontId="12" fillId="20" borderId="0" xfId="0" applyFont="1" applyFill="1" applyAlignment="1">
      <alignment horizontal="center" vertical="center" wrapText="1"/>
    </xf>
    <xf numFmtId="0" fontId="19" fillId="0" borderId="1" xfId="0" applyFont="1" applyBorder="1" applyAlignment="1">
      <alignment horizontal="left" vertical="center" wrapText="1"/>
    </xf>
    <xf numFmtId="0" fontId="58" fillId="5" borderId="1" xfId="0" applyFont="1" applyFill="1" applyBorder="1" applyAlignment="1">
      <alignment horizontal="center" vertical="center" wrapText="1"/>
    </xf>
    <xf numFmtId="0" fontId="9" fillId="41" borderId="1" xfId="0" applyFont="1" applyFill="1" applyBorder="1" applyAlignment="1">
      <alignment horizontal="center" vertical="center" wrapText="1"/>
    </xf>
    <xf numFmtId="0" fontId="68" fillId="5" borderId="12" xfId="0" applyFont="1" applyFill="1" applyBorder="1" applyAlignment="1">
      <alignment horizontal="center" vertical="center" wrapText="1"/>
    </xf>
    <xf numFmtId="0" fontId="11" fillId="23" borderId="1" xfId="0" applyFont="1" applyFill="1" applyBorder="1" applyAlignment="1">
      <alignment horizontal="center" vertical="top" wrapText="1"/>
    </xf>
    <xf numFmtId="0" fontId="41" fillId="7" borderId="0" xfId="0" applyFont="1" applyFill="1" applyAlignment="1">
      <alignment horizontal="center" vertical="center"/>
    </xf>
    <xf numFmtId="0" fontId="41" fillId="7" borderId="0" xfId="0" applyFont="1" applyFill="1" applyAlignment="1">
      <alignment horizontal="center" vertical="center" wrapText="1"/>
    </xf>
    <xf numFmtId="0" fontId="47" fillId="7" borderId="0" xfId="0" applyFont="1" applyFill="1" applyAlignment="1">
      <alignment horizontal="center"/>
    </xf>
    <xf numFmtId="0" fontId="11" fillId="7" borderId="4" xfId="0" applyFont="1" applyFill="1" applyBorder="1" applyAlignment="1">
      <alignment horizontal="center" vertical="center" wrapText="1"/>
    </xf>
    <xf numFmtId="0" fontId="58" fillId="16" borderId="4" xfId="0" applyFont="1" applyFill="1" applyBorder="1" applyAlignment="1">
      <alignment horizontal="left" vertical="top" wrapText="1"/>
    </xf>
    <xf numFmtId="0" fontId="68" fillId="16" borderId="16" xfId="0" applyFont="1" applyFill="1" applyBorder="1" applyAlignment="1">
      <alignment vertical="center" wrapText="1"/>
    </xf>
    <xf numFmtId="0" fontId="68" fillId="16" borderId="12" xfId="0" applyFont="1" applyFill="1" applyBorder="1" applyAlignment="1">
      <alignment vertical="center" wrapText="1"/>
    </xf>
    <xf numFmtId="0" fontId="15" fillId="23" borderId="1" xfId="0" applyFont="1" applyFill="1" applyBorder="1" applyAlignment="1">
      <alignment vertical="center" wrapText="1"/>
    </xf>
    <xf numFmtId="9" fontId="6" fillId="0" borderId="0" xfId="6" applyFont="1" applyAlignment="1">
      <alignment horizontal="center"/>
    </xf>
    <xf numFmtId="0" fontId="68" fillId="46" borderId="16" xfId="0" applyFont="1" applyFill="1" applyBorder="1" applyAlignment="1">
      <alignment vertical="center" wrapText="1"/>
    </xf>
    <xf numFmtId="0" fontId="12" fillId="7" borderId="1" xfId="0" applyFont="1" applyFill="1" applyBorder="1" applyAlignment="1">
      <alignment horizontal="center"/>
    </xf>
    <xf numFmtId="0" fontId="40" fillId="7" borderId="0" xfId="0" applyFont="1" applyFill="1" applyAlignment="1">
      <alignment horizontal="left"/>
    </xf>
    <xf numFmtId="0" fontId="68" fillId="16" borderId="1" xfId="0" applyFont="1" applyFill="1" applyBorder="1" applyAlignment="1">
      <alignment vertical="center" wrapText="1"/>
    </xf>
    <xf numFmtId="0" fontId="68" fillId="16" borderId="4" xfId="0" applyFont="1" applyFill="1" applyBorder="1" applyAlignment="1">
      <alignment vertical="center" wrapText="1"/>
    </xf>
    <xf numFmtId="0" fontId="78" fillId="35" borderId="0" xfId="0" applyFont="1" applyFill="1" applyAlignment="1">
      <alignment vertical="center" wrapText="1"/>
    </xf>
    <xf numFmtId="0" fontId="78" fillId="13" borderId="1" xfId="0" applyFont="1" applyFill="1" applyBorder="1" applyAlignment="1">
      <alignment horizontal="left" vertical="center" wrapText="1"/>
    </xf>
    <xf numFmtId="166" fontId="78" fillId="12" borderId="1" xfId="0" applyNumberFormat="1" applyFont="1" applyFill="1" applyBorder="1" applyAlignment="1">
      <alignment horizontal="left" vertical="center" wrapText="1"/>
    </xf>
    <xf numFmtId="164" fontId="78" fillId="7" borderId="1" xfId="0" applyNumberFormat="1" applyFont="1" applyFill="1" applyBorder="1" applyAlignment="1">
      <alignment horizontal="center" vertical="center" wrapText="1"/>
    </xf>
    <xf numFmtId="0" fontId="81" fillId="14" borderId="1" xfId="0" applyFont="1" applyFill="1" applyBorder="1" applyAlignment="1">
      <alignment horizontal="center" vertical="center" wrapText="1"/>
    </xf>
    <xf numFmtId="164" fontId="81" fillId="30" borderId="1" xfId="0" applyNumberFormat="1" applyFont="1" applyFill="1" applyBorder="1" applyAlignment="1">
      <alignment horizontal="center" vertical="center" wrapText="1"/>
    </xf>
    <xf numFmtId="0" fontId="78" fillId="0" borderId="1" xfId="0" applyFont="1" applyBorder="1" applyAlignment="1">
      <alignment horizontal="center" vertical="center"/>
    </xf>
    <xf numFmtId="0" fontId="83" fillId="0" borderId="1" xfId="0" applyFont="1" applyBorder="1" applyAlignment="1">
      <alignment horizontal="center" vertical="center" wrapText="1"/>
    </xf>
    <xf numFmtId="49" fontId="83" fillId="0" borderId="1" xfId="0" applyNumberFormat="1" applyFont="1" applyBorder="1" applyAlignment="1">
      <alignment horizontal="center" vertical="center" wrapText="1"/>
    </xf>
    <xf numFmtId="0" fontId="79" fillId="0" borderId="4" xfId="0" applyFont="1" applyBorder="1" applyAlignment="1">
      <alignment horizontal="center" vertical="center" wrapText="1"/>
    </xf>
    <xf numFmtId="0" fontId="78" fillId="0" borderId="1" xfId="0" applyFont="1" applyBorder="1" applyAlignment="1">
      <alignment horizontal="center" vertical="center" wrapText="1"/>
    </xf>
    <xf numFmtId="0" fontId="78" fillId="0" borderId="4" xfId="0" applyFont="1" applyBorder="1" applyAlignment="1">
      <alignment horizontal="center" vertical="center" wrapText="1"/>
    </xf>
    <xf numFmtId="0" fontId="79" fillId="0" borderId="1" xfId="0" applyFont="1" applyBorder="1" applyAlignment="1">
      <alignment horizontal="center" vertical="center" wrapText="1"/>
    </xf>
    <xf numFmtId="0" fontId="85" fillId="0" borderId="1" xfId="0" applyFont="1" applyBorder="1" applyAlignment="1">
      <alignment horizontal="center" vertical="center" wrapText="1"/>
    </xf>
    <xf numFmtId="164" fontId="79" fillId="0" borderId="1" xfId="0" applyNumberFormat="1" applyFont="1" applyBorder="1" applyAlignment="1">
      <alignment horizontal="center" vertical="center" wrapText="1"/>
    </xf>
    <xf numFmtId="166" fontId="79" fillId="0" borderId="1" xfId="0" applyNumberFormat="1" applyFont="1" applyBorder="1" applyAlignment="1">
      <alignment horizontal="center" vertical="center" wrapText="1"/>
    </xf>
    <xf numFmtId="14" fontId="79" fillId="0" borderId="1" xfId="0" applyNumberFormat="1" applyFont="1" applyBorder="1" applyAlignment="1">
      <alignment horizontal="center" vertical="center" wrapText="1"/>
    </xf>
    <xf numFmtId="0" fontId="79" fillId="0" borderId="3" xfId="0" applyFont="1" applyBorder="1" applyAlignment="1">
      <alignment horizontal="center" vertical="center" wrapText="1"/>
    </xf>
    <xf numFmtId="0" fontId="78" fillId="0" borderId="3" xfId="0" applyFont="1" applyBorder="1" applyAlignment="1">
      <alignment horizontal="center" vertical="center" wrapText="1"/>
    </xf>
    <xf numFmtId="164" fontId="78" fillId="0" borderId="1" xfId="0" applyNumberFormat="1" applyFont="1" applyBorder="1" applyAlignment="1">
      <alignment horizontal="center" vertical="center" wrapText="1"/>
    </xf>
    <xf numFmtId="0" fontId="78" fillId="0" borderId="4" xfId="0" applyFont="1" applyBorder="1" applyAlignment="1">
      <alignment horizontal="center" vertical="center"/>
    </xf>
    <xf numFmtId="0" fontId="83" fillId="0" borderId="4" xfId="0" applyFont="1" applyBorder="1" applyAlignment="1">
      <alignment horizontal="center" vertical="center" wrapText="1"/>
    </xf>
    <xf numFmtId="49" fontId="83" fillId="0" borderId="4" xfId="0" applyNumberFormat="1" applyFont="1" applyBorder="1" applyAlignment="1">
      <alignment horizontal="center" vertical="center" wrapText="1"/>
    </xf>
    <xf numFmtId="0" fontId="78" fillId="0" borderId="3" xfId="0" applyFont="1" applyBorder="1" applyAlignment="1">
      <alignment horizontal="center" vertical="center"/>
    </xf>
    <xf numFmtId="0" fontId="83" fillId="0" borderId="3" xfId="0" applyFont="1" applyBorder="1" applyAlignment="1">
      <alignment horizontal="center" vertical="center" wrapText="1"/>
    </xf>
    <xf numFmtId="49" fontId="83" fillId="0" borderId="3" xfId="0" applyNumberFormat="1" applyFont="1" applyBorder="1" applyAlignment="1">
      <alignment horizontal="center" vertical="center" wrapText="1"/>
    </xf>
    <xf numFmtId="0" fontId="85" fillId="0" borderId="4" xfId="0" applyFont="1" applyBorder="1" applyAlignment="1">
      <alignment horizontal="center" vertical="center" wrapText="1"/>
    </xf>
    <xf numFmtId="164" fontId="79" fillId="0" borderId="4" xfId="0" applyNumberFormat="1" applyFont="1" applyBorder="1" applyAlignment="1">
      <alignment horizontal="center" vertical="center" wrapText="1"/>
    </xf>
    <xf numFmtId="166" fontId="79" fillId="0" borderId="4" xfId="0" applyNumberFormat="1" applyFont="1" applyBorder="1" applyAlignment="1">
      <alignment horizontal="center" vertical="center" wrapText="1"/>
    </xf>
    <xf numFmtId="14" fontId="79" fillId="0" borderId="4" xfId="0" applyNumberFormat="1" applyFont="1" applyBorder="1" applyAlignment="1">
      <alignment horizontal="center" vertical="center" wrapText="1"/>
    </xf>
    <xf numFmtId="164" fontId="78" fillId="0" borderId="4" xfId="0" applyNumberFormat="1" applyFont="1" applyBorder="1" applyAlignment="1">
      <alignment horizontal="center" vertical="center" wrapText="1"/>
    </xf>
    <xf numFmtId="166" fontId="79" fillId="0" borderId="1" xfId="0" applyNumberFormat="1" applyFont="1" applyBorder="1" applyAlignment="1">
      <alignment horizontal="left" vertical="center" wrapText="1"/>
    </xf>
    <xf numFmtId="14" fontId="79" fillId="0" borderId="3" xfId="0" applyNumberFormat="1" applyFont="1" applyBorder="1" applyAlignment="1">
      <alignment horizontal="center" vertical="center" wrapText="1"/>
    </xf>
    <xf numFmtId="166" fontId="79" fillId="0" borderId="3" xfId="0" applyNumberFormat="1" applyFont="1" applyBorder="1" applyAlignment="1">
      <alignment horizontal="center" vertical="center" wrapText="1"/>
    </xf>
    <xf numFmtId="0" fontId="79" fillId="0" borderId="1" xfId="0" applyFont="1" applyBorder="1" applyAlignment="1">
      <alignment horizontal="left" vertical="center" wrapText="1"/>
    </xf>
    <xf numFmtId="164" fontId="79" fillId="0" borderId="3" xfId="0" applyNumberFormat="1" applyFont="1" applyBorder="1" applyAlignment="1">
      <alignment horizontal="center" vertical="center" wrapText="1"/>
    </xf>
    <xf numFmtId="0" fontId="86" fillId="0" borderId="3" xfId="0" applyFont="1" applyBorder="1" applyAlignment="1">
      <alignment horizontal="center" vertical="center" wrapText="1"/>
    </xf>
    <xf numFmtId="0" fontId="85" fillId="0" borderId="3" xfId="0" applyFont="1" applyBorder="1" applyAlignment="1">
      <alignment horizontal="center" vertical="center" wrapText="1"/>
    </xf>
    <xf numFmtId="164" fontId="78" fillId="0" borderId="3" xfId="0" applyNumberFormat="1" applyFont="1" applyBorder="1" applyAlignment="1">
      <alignment horizontal="center" vertical="center" wrapText="1"/>
    </xf>
    <xf numFmtId="0" fontId="78" fillId="7" borderId="0" xfId="0" applyFont="1" applyFill="1" applyAlignment="1">
      <alignment vertical="center" wrapText="1"/>
    </xf>
    <xf numFmtId="0" fontId="78" fillId="19" borderId="1" xfId="0" applyFont="1" applyFill="1" applyBorder="1" applyAlignment="1">
      <alignment horizontal="center" vertical="center" wrapText="1"/>
    </xf>
    <xf numFmtId="0" fontId="79" fillId="7" borderId="16" xfId="0" applyFont="1" applyFill="1" applyBorder="1" applyAlignment="1">
      <alignment vertical="center" wrapText="1"/>
    </xf>
    <xf numFmtId="0" fontId="79" fillId="7" borderId="17" xfId="0" applyFont="1" applyFill="1" applyBorder="1" applyAlignment="1">
      <alignment vertical="center" wrapText="1"/>
    </xf>
    <xf numFmtId="0" fontId="79" fillId="7" borderId="18" xfId="0" applyFont="1" applyFill="1" applyBorder="1" applyAlignment="1">
      <alignment vertical="center" wrapText="1"/>
    </xf>
    <xf numFmtId="0" fontId="78" fillId="7" borderId="17" xfId="0" applyFont="1" applyFill="1" applyBorder="1" applyAlignment="1">
      <alignment vertical="center" wrapText="1"/>
    </xf>
    <xf numFmtId="0" fontId="78" fillId="7" borderId="18" xfId="0" applyFont="1" applyFill="1" applyBorder="1" applyAlignment="1">
      <alignment vertical="center" wrapText="1"/>
    </xf>
    <xf numFmtId="0" fontId="79" fillId="7" borderId="1" xfId="0" applyFont="1" applyFill="1" applyBorder="1" applyAlignment="1">
      <alignment horizontal="center" vertical="center" wrapText="1"/>
    </xf>
    <xf numFmtId="0" fontId="79" fillId="7" borderId="12" xfId="0" applyFont="1" applyFill="1" applyBorder="1" applyAlignment="1">
      <alignment vertical="center" wrapText="1"/>
    </xf>
    <xf numFmtId="0" fontId="79" fillId="7" borderId="0" xfId="0" applyFont="1" applyFill="1" applyAlignment="1">
      <alignment vertical="center" wrapText="1"/>
    </xf>
    <xf numFmtId="0" fontId="79" fillId="7" borderId="14" xfId="0" applyFont="1" applyFill="1" applyBorder="1" applyAlignment="1">
      <alignment vertical="center" wrapText="1"/>
    </xf>
    <xf numFmtId="0" fontId="78" fillId="7" borderId="12" xfId="0" applyFont="1" applyFill="1" applyBorder="1" applyAlignment="1">
      <alignment vertical="center" wrapText="1"/>
    </xf>
    <xf numFmtId="0" fontId="78" fillId="7" borderId="0" xfId="0" applyFont="1" applyFill="1" applyAlignment="1">
      <alignment horizontal="left" vertical="center" wrapText="1"/>
    </xf>
    <xf numFmtId="0" fontId="78" fillId="7" borderId="14" xfId="0" applyFont="1" applyFill="1" applyBorder="1" applyAlignment="1">
      <alignment vertical="center" wrapText="1"/>
    </xf>
    <xf numFmtId="0" fontId="79" fillId="0" borderId="0" xfId="0" applyFont="1" applyAlignment="1">
      <alignment vertical="center" wrapText="1"/>
    </xf>
    <xf numFmtId="0" fontId="78" fillId="0" borderId="0" xfId="0" applyFont="1" applyAlignment="1">
      <alignment horizontal="center" vertical="center" wrapText="1"/>
    </xf>
    <xf numFmtId="0" fontId="79" fillId="0" borderId="0" xfId="0" applyFont="1" applyAlignment="1">
      <alignment horizontal="left"/>
    </xf>
    <xf numFmtId="0" fontId="78" fillId="0" borderId="0" xfId="0" applyFont="1" applyAlignment="1">
      <alignment vertical="center" wrapText="1"/>
    </xf>
    <xf numFmtId="166" fontId="79" fillId="0" borderId="0" xfId="0" applyNumberFormat="1" applyFont="1"/>
    <xf numFmtId="0" fontId="78" fillId="0" borderId="0" xfId="0" applyFont="1" applyAlignment="1">
      <alignment horizontal="left"/>
    </xf>
    <xf numFmtId="0" fontId="79" fillId="0" borderId="0" xfId="0" applyFont="1" applyAlignment="1">
      <alignment horizontal="center"/>
    </xf>
    <xf numFmtId="164" fontId="79" fillId="0" borderId="0" xfId="0" applyNumberFormat="1" applyFont="1" applyAlignment="1">
      <alignment horizontal="left"/>
    </xf>
    <xf numFmtId="166" fontId="79" fillId="0" borderId="0" xfId="0" applyNumberFormat="1" applyFont="1" applyAlignment="1">
      <alignment horizontal="left"/>
    </xf>
    <xf numFmtId="165" fontId="79" fillId="0" borderId="0" xfId="0" applyNumberFormat="1" applyFont="1" applyAlignment="1">
      <alignment horizontal="left" wrapText="1"/>
    </xf>
    <xf numFmtId="165" fontId="79" fillId="0" borderId="0" xfId="0" applyNumberFormat="1" applyFont="1" applyAlignment="1">
      <alignment horizontal="left"/>
    </xf>
    <xf numFmtId="0" fontId="79" fillId="7" borderId="0" xfId="0" applyFont="1" applyFill="1" applyAlignment="1">
      <alignment horizontal="left"/>
    </xf>
    <xf numFmtId="0" fontId="79" fillId="7" borderId="0" xfId="0" applyFont="1" applyFill="1" applyAlignment="1">
      <alignment horizontal="left" vertical="center"/>
    </xf>
    <xf numFmtId="0" fontId="79" fillId="0" borderId="0" xfId="0" applyFont="1" applyAlignment="1">
      <alignment horizontal="left" vertical="center"/>
    </xf>
    <xf numFmtId="0" fontId="79" fillId="7" borderId="0" xfId="0" applyFont="1" applyFill="1" applyAlignment="1">
      <alignment horizontal="center"/>
    </xf>
    <xf numFmtId="0" fontId="79" fillId="23" borderId="0" xfId="0" applyFont="1" applyFill="1" applyAlignment="1">
      <alignment horizontal="center"/>
    </xf>
    <xf numFmtId="0" fontId="79" fillId="7" borderId="0" xfId="0" applyFont="1" applyFill="1" applyAlignment="1">
      <alignment horizontal="left" vertical="center" wrapText="1"/>
    </xf>
    <xf numFmtId="0" fontId="79" fillId="0" borderId="0" xfId="0" applyFont="1" applyAlignment="1">
      <alignment horizontal="left" vertical="center" wrapText="1"/>
    </xf>
    <xf numFmtId="0" fontId="78" fillId="7" borderId="0" xfId="0" applyFont="1" applyFill="1" applyAlignment="1">
      <alignment horizontal="left"/>
    </xf>
    <xf numFmtId="166" fontId="79" fillId="7" borderId="0" xfId="0" applyNumberFormat="1" applyFont="1" applyFill="1" applyAlignment="1">
      <alignment horizontal="left"/>
    </xf>
    <xf numFmtId="0" fontId="83" fillId="0" borderId="0" xfId="0" applyFont="1" applyAlignment="1">
      <alignment horizontal="left"/>
    </xf>
    <xf numFmtId="0" fontId="11" fillId="36" borderId="1" xfId="0" applyFont="1" applyFill="1" applyBorder="1" applyAlignment="1">
      <alignment horizontal="center" vertical="center" wrapText="1"/>
    </xf>
    <xf numFmtId="9" fontId="12" fillId="7" borderId="1" xfId="0" applyNumberFormat="1" applyFont="1" applyFill="1" applyBorder="1" applyAlignment="1">
      <alignment horizontal="center" vertical="center" wrapText="1"/>
    </xf>
    <xf numFmtId="0" fontId="11" fillId="23" borderId="1" xfId="0" applyFont="1" applyFill="1" applyBorder="1" applyAlignment="1">
      <alignment vertical="top" wrapText="1"/>
    </xf>
    <xf numFmtId="164" fontId="12" fillId="9" borderId="1" xfId="0" applyNumberFormat="1" applyFont="1" applyFill="1" applyBorder="1" applyAlignment="1">
      <alignment horizontal="center" vertical="center" wrapText="1"/>
    </xf>
    <xf numFmtId="0" fontId="58" fillId="16" borderId="1" xfId="0" applyFont="1" applyFill="1" applyBorder="1" applyAlignment="1">
      <alignment horizontal="center" vertical="top" wrapText="1"/>
    </xf>
    <xf numFmtId="0" fontId="11" fillId="4" borderId="1" xfId="0" applyFont="1" applyFill="1" applyBorder="1" applyAlignment="1">
      <alignment horizontal="center" vertical="center" wrapText="1"/>
    </xf>
    <xf numFmtId="16" fontId="12" fillId="7" borderId="1" xfId="0" applyNumberFormat="1" applyFont="1" applyFill="1" applyBorder="1" applyAlignment="1">
      <alignment horizontal="center"/>
    </xf>
    <xf numFmtId="0" fontId="68" fillId="7" borderId="16" xfId="0" applyFont="1" applyFill="1" applyBorder="1" applyAlignment="1">
      <alignment horizontal="center" vertical="center" wrapText="1"/>
    </xf>
    <xf numFmtId="0" fontId="68" fillId="7" borderId="12" xfId="0" applyFont="1" applyFill="1" applyBorder="1" applyAlignment="1">
      <alignment horizontal="center" vertical="center" wrapText="1"/>
    </xf>
    <xf numFmtId="0" fontId="6" fillId="7" borderId="0" xfId="0" applyFont="1" applyFill="1" applyAlignment="1">
      <alignment horizontal="center"/>
    </xf>
    <xf numFmtId="0" fontId="77" fillId="5" borderId="1" xfId="0" applyFont="1" applyFill="1" applyBorder="1" applyAlignment="1">
      <alignment horizontal="center" vertical="center" wrapText="1"/>
    </xf>
    <xf numFmtId="0" fontId="68" fillId="5" borderId="16"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58" fillId="5" borderId="1" xfId="0" applyFont="1" applyFill="1" applyBorder="1" applyAlignment="1">
      <alignment vertical="center" wrapText="1"/>
    </xf>
    <xf numFmtId="0" fontId="11" fillId="5" borderId="1" xfId="0" applyFont="1" applyFill="1" applyBorder="1" applyAlignment="1">
      <alignment horizontal="center" vertical="top" wrapText="1"/>
    </xf>
    <xf numFmtId="0" fontId="13" fillId="7" borderId="3" xfId="0" applyFont="1" applyFill="1" applyBorder="1" applyAlignment="1">
      <alignment horizontal="center" vertical="center" wrapText="1"/>
    </xf>
    <xf numFmtId="0" fontId="58" fillId="7" borderId="1" xfId="0" applyFont="1" applyFill="1" applyBorder="1" applyAlignment="1">
      <alignment vertical="center" wrapText="1"/>
    </xf>
    <xf numFmtId="1" fontId="12" fillId="0" borderId="1" xfId="0" applyNumberFormat="1" applyFont="1" applyBorder="1" applyAlignment="1">
      <alignment horizontal="center" vertical="center" wrapText="1"/>
    </xf>
    <xf numFmtId="0" fontId="13" fillId="0" borderId="0" xfId="0" applyFont="1" applyAlignment="1">
      <alignment horizontal="center" vertical="top" wrapText="1"/>
    </xf>
    <xf numFmtId="0" fontId="43" fillId="7" borderId="3"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2" fillId="0" borderId="1" xfId="0" applyFont="1" applyBorder="1" applyAlignment="1">
      <alignment vertical="center" wrapText="1"/>
    </xf>
    <xf numFmtId="0" fontId="13" fillId="7" borderId="1" xfId="0" applyFont="1" applyFill="1" applyBorder="1" applyAlignment="1">
      <alignment horizontal="center" vertical="center" wrapText="1"/>
    </xf>
    <xf numFmtId="0" fontId="79" fillId="20" borderId="1" xfId="0" applyFont="1" applyFill="1" applyBorder="1" applyAlignment="1">
      <alignment horizontal="center" vertical="center" wrapText="1"/>
    </xf>
    <xf numFmtId="0" fontId="12" fillId="0" borderId="1" xfId="0" applyFont="1" applyBorder="1" applyAlignment="1">
      <alignment horizontal="center" vertical="center"/>
    </xf>
    <xf numFmtId="0" fontId="41" fillId="7" borderId="1" xfId="0" applyFont="1" applyFill="1" applyBorder="1" applyAlignment="1">
      <alignment horizontal="center" vertical="center" wrapText="1"/>
    </xf>
    <xf numFmtId="0" fontId="41" fillId="20" borderId="1" xfId="0" applyFont="1" applyFill="1" applyBorder="1" applyAlignment="1">
      <alignment horizontal="center" vertical="center" wrapText="1"/>
    </xf>
    <xf numFmtId="0" fontId="12" fillId="20" borderId="1" xfId="0" applyFont="1" applyFill="1" applyBorder="1" applyAlignment="1">
      <alignment horizontal="center" vertical="center"/>
    </xf>
    <xf numFmtId="0" fontId="97" fillId="7" borderId="3" xfId="0" applyFont="1" applyFill="1" applyBorder="1" applyAlignment="1">
      <alignment horizontal="center" vertical="center" wrapText="1"/>
    </xf>
    <xf numFmtId="0" fontId="58" fillId="7" borderId="1"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12" fillId="4" borderId="1" xfId="0" applyFont="1" applyFill="1" applyBorder="1" applyAlignment="1">
      <alignment vertical="center" wrapText="1"/>
    </xf>
    <xf numFmtId="0" fontId="79" fillId="4" borderId="1" xfId="0" applyFont="1" applyFill="1" applyBorder="1" applyAlignment="1">
      <alignment horizontal="center" vertical="center" wrapText="1"/>
    </xf>
    <xf numFmtId="0" fontId="12" fillId="4" borderId="0" xfId="0" applyFont="1" applyFill="1" applyAlignment="1">
      <alignment vertical="center" wrapText="1"/>
    </xf>
    <xf numFmtId="0" fontId="11" fillId="7" borderId="7"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68" fillId="2" borderId="1" xfId="0" applyFont="1" applyFill="1" applyBorder="1" applyAlignment="1">
      <alignment horizontal="center" vertical="center" wrapText="1"/>
    </xf>
    <xf numFmtId="0" fontId="68" fillId="4" borderId="1" xfId="0" applyFont="1" applyFill="1" applyBorder="1" applyAlignment="1">
      <alignment horizontal="center" vertical="center" wrapText="1"/>
    </xf>
    <xf numFmtId="0" fontId="15" fillId="4" borderId="0" xfId="0" applyFont="1" applyFill="1" applyAlignment="1">
      <alignment horizontal="center" vertical="center" wrapText="1"/>
    </xf>
    <xf numFmtId="0" fontId="1" fillId="0" borderId="9" xfId="0" applyFont="1" applyBorder="1"/>
    <xf numFmtId="0" fontId="1" fillId="0" borderId="11" xfId="0" applyFont="1" applyBorder="1"/>
    <xf numFmtId="0" fontId="1" fillId="0" borderId="0" xfId="0" applyFont="1"/>
    <xf numFmtId="0" fontId="103" fillId="0" borderId="0" xfId="0" applyFont="1"/>
    <xf numFmtId="0" fontId="1" fillId="0" borderId="10" xfId="0" applyFont="1" applyBorder="1"/>
    <xf numFmtId="0" fontId="1" fillId="0" borderId="20" xfId="0" applyFont="1" applyBorder="1"/>
    <xf numFmtId="0" fontId="106" fillId="0" borderId="0" xfId="0" applyFont="1"/>
    <xf numFmtId="0" fontId="104" fillId="8" borderId="1" xfId="0" applyFont="1" applyFill="1" applyBorder="1" applyAlignment="1">
      <alignment horizontal="center" vertical="center" wrapText="1"/>
    </xf>
    <xf numFmtId="164" fontId="104" fillId="30" borderId="1" xfId="0" applyNumberFormat="1" applyFont="1" applyFill="1" applyBorder="1" applyAlignment="1">
      <alignment horizontal="center" vertical="center" wrapText="1"/>
    </xf>
    <xf numFmtId="0" fontId="107" fillId="0" borderId="1" xfId="0" applyFont="1" applyBorder="1" applyAlignment="1">
      <alignment horizontal="center" vertical="center" wrapText="1"/>
    </xf>
    <xf numFmtId="0" fontId="109" fillId="0" borderId="1" xfId="0" applyFont="1" applyBorder="1" applyAlignment="1">
      <alignment horizontal="center" vertical="center" wrapText="1"/>
    </xf>
    <xf numFmtId="0" fontId="107" fillId="7" borderId="1" xfId="0" applyFont="1" applyFill="1" applyBorder="1" applyAlignment="1">
      <alignment horizontal="center" vertical="center"/>
    </xf>
    <xf numFmtId="0" fontId="107" fillId="0" borderId="1" xfId="0" applyFont="1" applyBorder="1" applyAlignment="1">
      <alignment vertical="center"/>
    </xf>
    <xf numFmtId="49" fontId="41" fillId="0" borderId="1" xfId="0" applyNumberFormat="1" applyFont="1" applyBorder="1" applyAlignment="1">
      <alignment horizontal="center" vertical="center" wrapText="1"/>
    </xf>
    <xf numFmtId="165" fontId="107" fillId="0" borderId="1" xfId="0" applyNumberFormat="1" applyFont="1" applyBorder="1" applyAlignment="1">
      <alignment horizontal="center" vertical="center"/>
    </xf>
    <xf numFmtId="0" fontId="107" fillId="0" borderId="0" xfId="0" applyFont="1" applyAlignment="1">
      <alignment vertical="center"/>
    </xf>
    <xf numFmtId="0" fontId="107" fillId="7" borderId="1" xfId="0" applyFont="1" applyFill="1" applyBorder="1" applyAlignment="1">
      <alignment vertical="center"/>
    </xf>
    <xf numFmtId="0" fontId="107" fillId="7" borderId="0" xfId="0" applyFont="1" applyFill="1" applyAlignment="1">
      <alignment horizontal="left" vertical="center" wrapText="1"/>
    </xf>
    <xf numFmtId="0" fontId="107" fillId="7" borderId="0" xfId="0" applyFont="1" applyFill="1" applyAlignment="1">
      <alignment vertical="center" wrapText="1"/>
    </xf>
    <xf numFmtId="0" fontId="107" fillId="7" borderId="0" xfId="0" applyFont="1" applyFill="1" applyAlignment="1">
      <alignment vertical="center"/>
    </xf>
    <xf numFmtId="0" fontId="107" fillId="7" borderId="14" xfId="0" applyFont="1" applyFill="1" applyBorder="1" applyAlignment="1">
      <alignment vertical="center"/>
    </xf>
    <xf numFmtId="0" fontId="111" fillId="7" borderId="0" xfId="0" applyFont="1" applyFill="1" applyAlignment="1">
      <alignment vertical="center"/>
    </xf>
    <xf numFmtId="0" fontId="111" fillId="7" borderId="0" xfId="0" applyFont="1" applyFill="1" applyAlignment="1">
      <alignment vertical="center" wrapText="1"/>
    </xf>
    <xf numFmtId="0" fontId="111" fillId="7" borderId="14" xfId="0" applyFont="1" applyFill="1" applyBorder="1" applyAlignment="1">
      <alignment vertical="center"/>
    </xf>
    <xf numFmtId="0" fontId="111" fillId="0" borderId="0" xfId="0" applyFont="1" applyAlignment="1">
      <alignment vertical="center"/>
    </xf>
    <xf numFmtId="0" fontId="111" fillId="7" borderId="0" xfId="0" applyFont="1" applyFill="1" applyAlignment="1">
      <alignment horizontal="center" vertical="center" wrapText="1"/>
    </xf>
    <xf numFmtId="0" fontId="111" fillId="0" borderId="0" xfId="0" applyFont="1" applyAlignment="1">
      <alignment horizontal="center" vertical="center" wrapText="1"/>
    </xf>
    <xf numFmtId="164" fontId="111" fillId="7" borderId="0" xfId="0" applyNumberFormat="1" applyFont="1" applyFill="1" applyAlignment="1">
      <alignment horizontal="center" vertical="center"/>
    </xf>
    <xf numFmtId="0" fontId="111" fillId="7" borderId="0" xfId="0" applyFont="1" applyFill="1" applyAlignment="1">
      <alignment horizontal="center" vertical="center"/>
    </xf>
    <xf numFmtId="0" fontId="1" fillId="7" borderId="12" xfId="0" applyFont="1" applyFill="1" applyBorder="1" applyAlignment="1">
      <alignment horizontal="center" vertical="center"/>
    </xf>
    <xf numFmtId="0" fontId="1" fillId="7" borderId="0" xfId="0" applyFont="1" applyFill="1" applyAlignment="1">
      <alignment horizontal="center" vertical="center"/>
    </xf>
    <xf numFmtId="0" fontId="1" fillId="7" borderId="0" xfId="0" applyFont="1" applyFill="1" applyAlignment="1">
      <alignment vertical="center"/>
    </xf>
    <xf numFmtId="164" fontId="1" fillId="7" borderId="0" xfId="0" applyNumberFormat="1" applyFont="1" applyFill="1" applyAlignment="1">
      <alignment vertical="center"/>
    </xf>
    <xf numFmtId="164" fontId="1" fillId="7" borderId="0" xfId="0" applyNumberFormat="1" applyFont="1" applyFill="1" applyAlignment="1">
      <alignment horizontal="center" vertical="center"/>
    </xf>
    <xf numFmtId="0" fontId="1" fillId="7" borderId="14" xfId="0" applyFont="1" applyFill="1" applyBorder="1" applyAlignment="1">
      <alignment vertical="center"/>
    </xf>
    <xf numFmtId="0" fontId="1" fillId="0" borderId="0" xfId="0" applyFont="1" applyAlignment="1">
      <alignment vertical="center"/>
    </xf>
    <xf numFmtId="0" fontId="1" fillId="7" borderId="14" xfId="0" applyFont="1" applyFill="1" applyBorder="1" applyAlignment="1">
      <alignment horizontal="center" vertical="center"/>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27" borderId="1" xfId="0" applyFont="1" applyFill="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vertical="center" wrapText="1"/>
    </xf>
    <xf numFmtId="164" fontId="1" fillId="0" borderId="5" xfId="0" applyNumberFormat="1" applyFont="1" applyBorder="1" applyAlignment="1">
      <alignment vertical="center" wrapText="1"/>
    </xf>
    <xf numFmtId="164" fontId="1" fillId="7" borderId="5" xfId="0" applyNumberFormat="1" applyFont="1" applyFill="1" applyBorder="1" applyAlignment="1">
      <alignment vertical="center" wrapText="1"/>
    </xf>
    <xf numFmtId="0" fontId="1" fillId="7" borderId="5" xfId="0" applyFont="1" applyFill="1" applyBorder="1" applyAlignment="1">
      <alignment horizontal="center" vertical="center"/>
    </xf>
    <xf numFmtId="0" fontId="1" fillId="7" borderId="8" xfId="0" applyFont="1" applyFill="1" applyBorder="1" applyAlignment="1">
      <alignment horizontal="center" vertical="center"/>
    </xf>
    <xf numFmtId="0" fontId="1" fillId="0" borderId="0" xfId="0" applyFont="1" applyAlignment="1">
      <alignment horizontal="left" vertical="center" wrapText="1"/>
    </xf>
    <xf numFmtId="164" fontId="1" fillId="0" borderId="0" xfId="0" applyNumberFormat="1" applyFont="1" applyAlignment="1">
      <alignment horizontal="center" vertical="center"/>
    </xf>
    <xf numFmtId="0" fontId="59" fillId="0" borderId="0" xfId="0" applyFont="1" applyAlignment="1">
      <alignment horizontal="center"/>
    </xf>
    <xf numFmtId="164" fontId="1" fillId="0" borderId="0" xfId="0" applyNumberFormat="1" applyFont="1"/>
    <xf numFmtId="0" fontId="115" fillId="0" borderId="9" xfId="0" applyFont="1" applyBorder="1"/>
    <xf numFmtId="0" fontId="115" fillId="0" borderId="11" xfId="0" applyFont="1" applyBorder="1"/>
    <xf numFmtId="0" fontId="115" fillId="0" borderId="0" xfId="0" applyFont="1"/>
    <xf numFmtId="0" fontId="116" fillId="0" borderId="0" xfId="0" applyFont="1"/>
    <xf numFmtId="0" fontId="115" fillId="0" borderId="45" xfId="0" applyFont="1" applyBorder="1"/>
    <xf numFmtId="0" fontId="115" fillId="0" borderId="44" xfId="0" applyFont="1" applyBorder="1"/>
    <xf numFmtId="0" fontId="115" fillId="0" borderId="0" xfId="0" applyFont="1" applyAlignment="1">
      <alignment horizontal="left" vertical="center"/>
    </xf>
    <xf numFmtId="0" fontId="118" fillId="8" borderId="1" xfId="0" applyFont="1" applyFill="1" applyBorder="1" applyAlignment="1">
      <alignment horizontal="center" vertical="center" wrapText="1"/>
    </xf>
    <xf numFmtId="164" fontId="118" fillId="30" borderId="1" xfId="0" applyNumberFormat="1" applyFont="1" applyFill="1" applyBorder="1" applyAlignment="1">
      <alignment horizontal="center" vertical="center" wrapText="1"/>
    </xf>
    <xf numFmtId="164" fontId="118" fillId="30" borderId="24" xfId="0" applyNumberFormat="1" applyFont="1" applyFill="1" applyBorder="1" applyAlignment="1">
      <alignment horizontal="center" vertical="center" wrapText="1"/>
    </xf>
    <xf numFmtId="0" fontId="120" fillId="0" borderId="22" xfId="0" applyFont="1" applyBorder="1" applyAlignment="1">
      <alignment horizontal="center" vertical="center"/>
    </xf>
    <xf numFmtId="0" fontId="121" fillId="0" borderId="1" xfId="0" applyFont="1" applyBorder="1" applyAlignment="1">
      <alignment horizontal="center" vertical="center" wrapText="1"/>
    </xf>
    <xf numFmtId="49" fontId="121" fillId="0" borderId="1" xfId="0" applyNumberFormat="1" applyFont="1" applyBorder="1" applyAlignment="1">
      <alignment horizontal="center" vertical="center" wrapText="1"/>
    </xf>
    <xf numFmtId="0" fontId="120" fillId="0" borderId="1" xfId="0" applyFont="1" applyBorder="1" applyAlignment="1">
      <alignment vertical="center" wrapText="1"/>
    </xf>
    <xf numFmtId="0" fontId="120" fillId="0" borderId="1" xfId="0" applyFont="1" applyBorder="1" applyAlignment="1">
      <alignment horizontal="center" vertical="center" wrapText="1"/>
    </xf>
    <xf numFmtId="0" fontId="120" fillId="0" borderId="1" xfId="0" applyFont="1" applyBorder="1" applyAlignment="1">
      <alignment horizontal="justify" vertical="center" wrapText="1"/>
    </xf>
    <xf numFmtId="0" fontId="122" fillId="0" borderId="1" xfId="7" applyFont="1" applyFill="1" applyBorder="1" applyAlignment="1">
      <alignment horizontal="justify" vertical="center" wrapText="1"/>
    </xf>
    <xf numFmtId="14" fontId="120" fillId="0" borderId="1" xfId="0" applyNumberFormat="1" applyFont="1" applyBorder="1" applyAlignment="1">
      <alignment horizontal="justify" vertical="center" wrapText="1"/>
    </xf>
    <xf numFmtId="0" fontId="120" fillId="0" borderId="24" xfId="0" applyFont="1" applyBorder="1" applyAlignment="1">
      <alignment horizontal="justify" vertical="center" wrapText="1"/>
    </xf>
    <xf numFmtId="0" fontId="120" fillId="0" borderId="0" xfId="0" applyFont="1" applyAlignment="1">
      <alignment vertical="center"/>
    </xf>
    <xf numFmtId="0" fontId="120" fillId="7" borderId="1" xfId="0" applyFont="1" applyFill="1" applyBorder="1" applyAlignment="1">
      <alignment horizontal="justify" vertical="center" wrapText="1"/>
    </xf>
    <xf numFmtId="0" fontId="122" fillId="7" borderId="1" xfId="7" applyFont="1" applyFill="1" applyBorder="1" applyAlignment="1">
      <alignment horizontal="justify" vertical="center" wrapText="1"/>
    </xf>
    <xf numFmtId="14" fontId="120" fillId="7" borderId="1" xfId="0" applyNumberFormat="1" applyFont="1" applyFill="1" applyBorder="1" applyAlignment="1">
      <alignment horizontal="justify" vertical="center" wrapText="1"/>
    </xf>
    <xf numFmtId="0" fontId="124" fillId="0" borderId="1" xfId="0" applyFont="1" applyBorder="1" applyAlignment="1">
      <alignment horizontal="center" vertical="center" wrapText="1"/>
    </xf>
    <xf numFmtId="0" fontId="125" fillId="0" borderId="0" xfId="0" applyFont="1" applyAlignment="1">
      <alignment horizontal="center" vertical="center" wrapText="1"/>
    </xf>
    <xf numFmtId="0" fontId="125" fillId="7" borderId="0" xfId="0" applyFont="1" applyFill="1" applyAlignment="1">
      <alignment vertical="center"/>
    </xf>
    <xf numFmtId="0" fontId="125" fillId="0" borderId="0" xfId="0" applyFont="1" applyAlignment="1">
      <alignment vertical="center"/>
    </xf>
    <xf numFmtId="165" fontId="125" fillId="0" borderId="0" xfId="0" applyNumberFormat="1" applyFont="1" applyAlignment="1">
      <alignment horizontal="center" vertical="center"/>
    </xf>
    <xf numFmtId="165" fontId="125" fillId="0" borderId="20" xfId="0" applyNumberFormat="1" applyFont="1" applyBorder="1" applyAlignment="1">
      <alignment horizontal="center" vertical="center"/>
    </xf>
    <xf numFmtId="0" fontId="118" fillId="0" borderId="10" xfId="0" applyFont="1" applyBorder="1" applyAlignment="1">
      <alignment horizontal="center" vertical="center"/>
    </xf>
    <xf numFmtId="0" fontId="118" fillId="0" borderId="0" xfId="0" applyFont="1" applyAlignment="1">
      <alignment horizontal="center" vertical="center"/>
    </xf>
    <xf numFmtId="0" fontId="115" fillId="0" borderId="0" xfId="0" applyFont="1" applyAlignment="1">
      <alignment horizontal="center" vertical="center" wrapText="1"/>
    </xf>
    <xf numFmtId="0" fontId="115" fillId="7" borderId="0" xfId="0" applyFont="1" applyFill="1" applyAlignment="1">
      <alignment vertical="center"/>
    </xf>
    <xf numFmtId="0" fontId="115" fillId="0" borderId="0" xfId="0" applyFont="1" applyAlignment="1">
      <alignment vertical="center"/>
    </xf>
    <xf numFmtId="165" fontId="115" fillId="0" borderId="0" xfId="0" applyNumberFormat="1" applyFont="1" applyAlignment="1">
      <alignment horizontal="center" vertical="center"/>
    </xf>
    <xf numFmtId="165" fontId="115" fillId="0" borderId="20" xfId="0" applyNumberFormat="1" applyFont="1" applyBorder="1" applyAlignment="1">
      <alignment horizontal="center" vertical="center"/>
    </xf>
    <xf numFmtId="0" fontId="126" fillId="0" borderId="0" xfId="0" applyFont="1" applyAlignment="1">
      <alignment vertical="center" wrapText="1"/>
    </xf>
    <xf numFmtId="165" fontId="127" fillId="0" borderId="20" xfId="0" applyNumberFormat="1" applyFont="1" applyBorder="1" applyAlignment="1">
      <alignment horizontal="center" vertical="center"/>
    </xf>
    <xf numFmtId="0" fontId="127" fillId="0" borderId="0" xfId="0" applyFont="1" applyAlignment="1">
      <alignment vertical="center"/>
    </xf>
    <xf numFmtId="0" fontId="127" fillId="0" borderId="0" xfId="0" applyFont="1" applyAlignment="1">
      <alignment horizontal="center" vertical="center" wrapText="1"/>
    </xf>
    <xf numFmtId="0" fontId="127" fillId="0" borderId="0" xfId="0" applyFont="1" applyAlignment="1">
      <alignment vertical="center" wrapText="1"/>
    </xf>
    <xf numFmtId="0" fontId="126" fillId="0" borderId="10" xfId="0" applyFont="1" applyBorder="1" applyAlignment="1">
      <alignment horizontal="center" vertical="center"/>
    </xf>
    <xf numFmtId="0" fontId="126" fillId="0" borderId="0" xfId="0" applyFont="1" applyAlignment="1">
      <alignment horizontal="center" vertical="center"/>
    </xf>
    <xf numFmtId="165" fontId="127" fillId="0" borderId="0" xfId="0" applyNumberFormat="1" applyFont="1" applyAlignment="1">
      <alignment horizontal="center" vertical="center"/>
    </xf>
    <xf numFmtId="0" fontId="127" fillId="7" borderId="0" xfId="0" applyFont="1" applyFill="1" applyAlignment="1">
      <alignment vertical="center"/>
    </xf>
    <xf numFmtId="0" fontId="115" fillId="0" borderId="43" xfId="0" applyFont="1" applyBorder="1" applyAlignment="1">
      <alignment horizontal="left" vertical="center" wrapText="1"/>
    </xf>
    <xf numFmtId="0" fontId="115" fillId="0" borderId="43" xfId="0" applyFont="1" applyBorder="1" applyAlignment="1">
      <alignment vertical="center" wrapText="1"/>
    </xf>
    <xf numFmtId="0" fontId="115" fillId="0" borderId="43" xfId="0" applyFont="1" applyBorder="1" applyAlignment="1">
      <alignment vertical="center"/>
    </xf>
    <xf numFmtId="0" fontId="115" fillId="0" borderId="44" xfId="0" applyFont="1" applyBorder="1" applyAlignment="1">
      <alignment vertical="center"/>
    </xf>
    <xf numFmtId="0" fontId="115" fillId="0" borderId="0" xfId="0" applyFont="1" applyAlignment="1">
      <alignment horizontal="left" vertical="center" wrapText="1"/>
    </xf>
    <xf numFmtId="0" fontId="115" fillId="0" borderId="0" xfId="0" applyFont="1" applyAlignment="1">
      <alignment vertical="center" wrapText="1"/>
    </xf>
    <xf numFmtId="0" fontId="115" fillId="0" borderId="20" xfId="0" applyFont="1" applyBorder="1" applyAlignment="1">
      <alignment vertical="center"/>
    </xf>
    <xf numFmtId="0" fontId="115" fillId="0" borderId="10" xfId="0" applyFont="1" applyBorder="1" applyAlignment="1">
      <alignment horizontal="center" vertical="center"/>
    </xf>
    <xf numFmtId="0" fontId="115" fillId="0" borderId="0" xfId="0" applyFont="1" applyAlignment="1">
      <alignment horizontal="center" vertical="center"/>
    </xf>
    <xf numFmtId="164" fontId="115" fillId="0" borderId="0" xfId="0" applyNumberFormat="1" applyFont="1" applyAlignment="1">
      <alignment vertical="center"/>
    </xf>
    <xf numFmtId="164" fontId="115" fillId="0" borderId="0" xfId="0" applyNumberFormat="1" applyFont="1" applyAlignment="1">
      <alignment horizontal="center" vertical="center"/>
    </xf>
    <xf numFmtId="0" fontId="115" fillId="0" borderId="20" xfId="0" applyFont="1" applyBorder="1" applyAlignment="1">
      <alignment horizontal="center" vertical="center"/>
    </xf>
    <xf numFmtId="0" fontId="115" fillId="2" borderId="22" xfId="0" applyFont="1" applyFill="1" applyBorder="1" applyAlignment="1">
      <alignment horizontal="center" vertical="center"/>
    </xf>
    <xf numFmtId="0" fontId="115" fillId="5" borderId="22" xfId="0" applyFont="1" applyFill="1" applyBorder="1" applyAlignment="1">
      <alignment horizontal="center" vertical="center"/>
    </xf>
    <xf numFmtId="0" fontId="115" fillId="27" borderId="22" xfId="0" applyFont="1" applyFill="1" applyBorder="1" applyAlignment="1">
      <alignment horizontal="center" vertical="center"/>
    </xf>
    <xf numFmtId="0" fontId="115" fillId="0" borderId="45" xfId="0" applyFont="1" applyBorder="1" applyAlignment="1">
      <alignment horizontal="center" vertical="center"/>
    </xf>
    <xf numFmtId="0" fontId="115" fillId="0" borderId="43" xfId="0" applyFont="1" applyBorder="1" applyAlignment="1">
      <alignment horizontal="center" vertical="center"/>
    </xf>
    <xf numFmtId="164" fontId="115" fillId="0" borderId="43" xfId="0" applyNumberFormat="1" applyFont="1" applyBorder="1" applyAlignment="1">
      <alignment vertical="center" wrapText="1"/>
    </xf>
    <xf numFmtId="0" fontId="115" fillId="0" borderId="44" xfId="0" applyFont="1" applyBorder="1" applyAlignment="1">
      <alignment horizontal="center" vertical="center"/>
    </xf>
    <xf numFmtId="0" fontId="118" fillId="0" borderId="0" xfId="0" applyFont="1" applyAlignment="1">
      <alignment horizontal="center"/>
    </xf>
    <xf numFmtId="164" fontId="115" fillId="0" borderId="0" xfId="0" applyNumberFormat="1" applyFont="1"/>
    <xf numFmtId="0" fontId="3" fillId="0" borderId="0" xfId="0" applyFont="1"/>
    <xf numFmtId="0" fontId="25" fillId="0" borderId="0" xfId="0" applyFont="1"/>
    <xf numFmtId="0" fontId="16" fillId="11" borderId="1" xfId="0" applyFont="1" applyFill="1" applyBorder="1" applyAlignment="1">
      <alignment horizontal="center" vertical="center" wrapText="1"/>
    </xf>
    <xf numFmtId="0" fontId="131" fillId="51" borderId="1" xfId="0" applyFont="1" applyFill="1" applyBorder="1" applyAlignment="1">
      <alignment horizontal="center" vertical="center" wrapText="1"/>
    </xf>
    <xf numFmtId="0" fontId="3" fillId="0" borderId="0" xfId="0" applyFont="1" applyAlignment="1">
      <alignment horizontal="left" vertical="center"/>
    </xf>
    <xf numFmtId="0" fontId="3" fillId="12" borderId="1" xfId="0" applyFont="1" applyFill="1" applyBorder="1" applyAlignment="1">
      <alignment horizontal="left" vertical="center" wrapText="1"/>
    </xf>
    <xf numFmtId="0" fontId="10" fillId="14" borderId="1" xfId="0" applyFont="1" applyFill="1" applyBorder="1" applyAlignment="1">
      <alignment horizontal="center" vertical="center" textRotation="90" wrapText="1"/>
    </xf>
    <xf numFmtId="164" fontId="16" fillId="30" borderId="1" xfId="0" applyNumberFormat="1" applyFont="1" applyFill="1" applyBorder="1" applyAlignment="1">
      <alignment horizontal="center" vertical="center" textRotation="90" wrapText="1"/>
    </xf>
    <xf numFmtId="0" fontId="139" fillId="0" borderId="4" xfId="0" applyFont="1" applyBorder="1" applyAlignment="1">
      <alignment vertical="center" wrapText="1"/>
    </xf>
    <xf numFmtId="0" fontId="139" fillId="0" borderId="3" xfId="0" applyFont="1" applyBorder="1" applyAlignment="1">
      <alignment vertical="center" wrapText="1"/>
    </xf>
    <xf numFmtId="0" fontId="4" fillId="0" borderId="0" xfId="0" applyFont="1" applyAlignment="1">
      <alignment horizontal="center"/>
    </xf>
    <xf numFmtId="0" fontId="6" fillId="0" borderId="0" xfId="0" applyFont="1"/>
    <xf numFmtId="0" fontId="144" fillId="0" borderId="0" xfId="0" applyFont="1" applyAlignment="1">
      <alignment vertical="center" wrapText="1"/>
    </xf>
    <xf numFmtId="0" fontId="138" fillId="0" borderId="0" xfId="0" applyFont="1" applyAlignment="1">
      <alignment vertical="center" wrapText="1"/>
    </xf>
    <xf numFmtId="0" fontId="139" fillId="0" borderId="0" xfId="0" applyFont="1" applyAlignment="1">
      <alignment vertical="center" wrapText="1"/>
    </xf>
    <xf numFmtId="164" fontId="6" fillId="0" borderId="0" xfId="0" applyNumberFormat="1" applyFont="1"/>
    <xf numFmtId="166" fontId="6" fillId="0" borderId="0" xfId="0" applyNumberFormat="1" applyFont="1"/>
    <xf numFmtId="0" fontId="40" fillId="0" borderId="0" xfId="0" applyFont="1"/>
    <xf numFmtId="0" fontId="143" fillId="0" borderId="0" xfId="0" applyFont="1" applyAlignment="1">
      <alignment horizontal="center"/>
    </xf>
    <xf numFmtId="0" fontId="145" fillId="35" borderId="0" xfId="0" applyFont="1" applyFill="1" applyAlignment="1">
      <alignment vertical="center" wrapText="1"/>
    </xf>
    <xf numFmtId="0" fontId="146" fillId="7" borderId="0" xfId="0" applyFont="1" applyFill="1" applyAlignment="1">
      <alignment horizontal="left"/>
    </xf>
    <xf numFmtId="0" fontId="146" fillId="0" borderId="0" xfId="0" applyFont="1" applyAlignment="1">
      <alignment horizontal="left"/>
    </xf>
    <xf numFmtId="0" fontId="145" fillId="13" borderId="1" xfId="0" applyFont="1" applyFill="1" applyBorder="1" applyAlignment="1">
      <alignment horizontal="left" vertical="center" wrapText="1"/>
    </xf>
    <xf numFmtId="0" fontId="146" fillId="7" borderId="0" xfId="0" applyFont="1" applyFill="1" applyAlignment="1">
      <alignment horizontal="left" vertical="center"/>
    </xf>
    <xf numFmtId="0" fontId="146" fillId="0" borderId="0" xfId="0" applyFont="1" applyAlignment="1">
      <alignment horizontal="left" vertical="center"/>
    </xf>
    <xf numFmtId="166" fontId="145" fillId="12" borderId="1" xfId="0" applyNumberFormat="1" applyFont="1" applyFill="1" applyBorder="1" applyAlignment="1">
      <alignment horizontal="left" vertical="center" wrapText="1"/>
    </xf>
    <xf numFmtId="0" fontId="145" fillId="14" borderId="1" xfId="0" applyFont="1" applyFill="1" applyBorder="1" applyAlignment="1">
      <alignment horizontal="center" vertical="center" wrapText="1"/>
    </xf>
    <xf numFmtId="164" fontId="145" fillId="30" borderId="1" xfId="0" applyNumberFormat="1" applyFont="1" applyFill="1" applyBorder="1" applyAlignment="1">
      <alignment horizontal="center" vertical="center" wrapText="1"/>
    </xf>
    <xf numFmtId="0" fontId="146" fillId="7" borderId="0" xfId="0" applyFont="1" applyFill="1" applyAlignment="1">
      <alignment horizontal="center"/>
    </xf>
    <xf numFmtId="0" fontId="146" fillId="0" borderId="0" xfId="0" applyFont="1" applyAlignment="1">
      <alignment horizontal="center"/>
    </xf>
    <xf numFmtId="0" fontId="152" fillId="0" borderId="0" xfId="0" applyFont="1" applyAlignment="1">
      <alignment horizontal="center"/>
    </xf>
    <xf numFmtId="0" fontId="153" fillId="0" borderId="0" xfId="0" applyFont="1" applyAlignment="1">
      <alignment horizontal="center"/>
    </xf>
    <xf numFmtId="0" fontId="149" fillId="7" borderId="1" xfId="0" applyFont="1" applyFill="1" applyBorder="1" applyAlignment="1">
      <alignment horizontal="center" vertical="center" wrapText="1"/>
    </xf>
    <xf numFmtId="0" fontId="149" fillId="7" borderId="1" xfId="0" applyFont="1" applyFill="1" applyBorder="1" applyAlignment="1">
      <alignment vertical="center" wrapText="1"/>
    </xf>
    <xf numFmtId="0" fontId="149" fillId="19" borderId="1" xfId="0" applyFont="1" applyFill="1" applyBorder="1" applyAlignment="1">
      <alignment horizontal="center" vertical="center" wrapText="1"/>
    </xf>
    <xf numFmtId="0" fontId="151" fillId="7" borderId="16" xfId="0" applyFont="1" applyFill="1" applyBorder="1" applyAlignment="1">
      <alignment vertical="center" wrapText="1"/>
    </xf>
    <xf numFmtId="0" fontId="151" fillId="7" borderId="17" xfId="0" applyFont="1" applyFill="1" applyBorder="1" applyAlignment="1">
      <alignment vertical="center" wrapText="1"/>
    </xf>
    <xf numFmtId="0" fontId="151" fillId="7" borderId="18" xfId="0" applyFont="1" applyFill="1" applyBorder="1" applyAlignment="1">
      <alignment vertical="center" wrapText="1"/>
    </xf>
    <xf numFmtId="0" fontId="146" fillId="7" borderId="0" xfId="0" applyFont="1" applyFill="1" applyAlignment="1">
      <alignment horizontal="left" vertical="center" wrapText="1"/>
    </xf>
    <xf numFmtId="0" fontId="146" fillId="0" borderId="0" xfId="0" applyFont="1" applyAlignment="1">
      <alignment horizontal="left" vertical="center" wrapText="1"/>
    </xf>
    <xf numFmtId="0" fontId="149" fillId="7" borderId="0" xfId="0" applyFont="1" applyFill="1" applyAlignment="1">
      <alignment vertical="center" wrapText="1"/>
    </xf>
    <xf numFmtId="0" fontId="149" fillId="7" borderId="18" xfId="0" applyFont="1" applyFill="1" applyBorder="1" applyAlignment="1">
      <alignment vertical="center" wrapText="1"/>
    </xf>
    <xf numFmtId="0" fontId="151" fillId="7" borderId="1" xfId="0" applyFont="1" applyFill="1" applyBorder="1" applyAlignment="1">
      <alignment horizontal="center" vertical="center" wrapText="1"/>
    </xf>
    <xf numFmtId="0" fontId="149" fillId="7" borderId="17" xfId="0" applyFont="1" applyFill="1" applyBorder="1" applyAlignment="1">
      <alignment vertical="center" wrapText="1"/>
    </xf>
    <xf numFmtId="0" fontId="151" fillId="7" borderId="12" xfId="0" applyFont="1" applyFill="1" applyBorder="1" applyAlignment="1">
      <alignment vertical="center" wrapText="1"/>
    </xf>
    <xf numFmtId="0" fontId="151" fillId="7" borderId="0" xfId="0" applyFont="1" applyFill="1" applyAlignment="1">
      <alignment vertical="center" wrapText="1"/>
    </xf>
    <xf numFmtId="0" fontId="151" fillId="7" borderId="14" xfId="0" applyFont="1" applyFill="1" applyBorder="1" applyAlignment="1">
      <alignment vertical="center" wrapText="1"/>
    </xf>
    <xf numFmtId="0" fontId="149" fillId="7" borderId="12" xfId="0" applyFont="1" applyFill="1" applyBorder="1" applyAlignment="1">
      <alignment vertical="center" wrapText="1"/>
    </xf>
    <xf numFmtId="0" fontId="149" fillId="7" borderId="0" xfId="0" applyFont="1" applyFill="1" applyAlignment="1">
      <alignment horizontal="left" vertical="center" wrapText="1"/>
    </xf>
    <xf numFmtId="0" fontId="149" fillId="7" borderId="14" xfId="0" applyFont="1" applyFill="1" applyBorder="1" applyAlignment="1">
      <alignment vertical="center" wrapText="1"/>
    </xf>
    <xf numFmtId="0" fontId="151" fillId="0" borderId="0" xfId="0" applyFont="1" applyAlignment="1">
      <alignment vertical="center" wrapText="1"/>
    </xf>
    <xf numFmtId="0" fontId="149" fillId="0" borderId="0" xfId="0" applyFont="1" applyAlignment="1">
      <alignment horizontal="center"/>
    </xf>
    <xf numFmtId="0" fontId="151" fillId="0" borderId="0" xfId="0" applyFont="1" applyAlignment="1">
      <alignment horizontal="left" vertical="center"/>
    </xf>
    <xf numFmtId="0" fontId="151" fillId="0" borderId="0" xfId="0" applyFont="1" applyAlignment="1">
      <alignment horizontal="left" vertical="top"/>
    </xf>
    <xf numFmtId="0" fontId="146" fillId="7" borderId="0" xfId="0" applyFont="1" applyFill="1" applyAlignment="1">
      <alignment horizontal="left" vertical="top"/>
    </xf>
    <xf numFmtId="0" fontId="146" fillId="0" borderId="0" xfId="0" applyFont="1" applyAlignment="1">
      <alignment horizontal="left" vertical="top"/>
    </xf>
    <xf numFmtId="0" fontId="149" fillId="0" borderId="0" xfId="0" applyFont="1" applyAlignment="1">
      <alignment horizontal="left"/>
    </xf>
    <xf numFmtId="0" fontId="151" fillId="0" borderId="0" xfId="0" applyFont="1" applyAlignment="1">
      <alignment horizontal="left"/>
    </xf>
    <xf numFmtId="0" fontId="149" fillId="0" borderId="0" xfId="0" applyFont="1" applyAlignment="1">
      <alignment vertical="center" wrapText="1"/>
    </xf>
    <xf numFmtId="164" fontId="151" fillId="0" borderId="0" xfId="0" applyNumberFormat="1" applyFont="1" applyAlignment="1">
      <alignment horizontal="left"/>
    </xf>
    <xf numFmtId="166" fontId="151" fillId="0" borderId="0" xfId="0" applyNumberFormat="1" applyFont="1" applyAlignment="1">
      <alignment horizontal="left"/>
    </xf>
    <xf numFmtId="165" fontId="151" fillId="0" borderId="0" xfId="0" applyNumberFormat="1" applyFont="1" applyAlignment="1">
      <alignment horizontal="left" wrapText="1"/>
    </xf>
    <xf numFmtId="165" fontId="151" fillId="0" borderId="0" xfId="0" applyNumberFormat="1" applyFont="1" applyAlignment="1">
      <alignment horizontal="left"/>
    </xf>
    <xf numFmtId="166" fontId="151" fillId="0" borderId="0" xfId="0" applyNumberFormat="1" applyFont="1"/>
    <xf numFmtId="0" fontId="151" fillId="0" borderId="0" xfId="0" applyFont="1" applyAlignment="1">
      <alignment horizontal="center"/>
    </xf>
    <xf numFmtId="164" fontId="154" fillId="10" borderId="1" xfId="0" applyNumberFormat="1" applyFont="1" applyFill="1" applyBorder="1" applyAlignment="1">
      <alignment horizontal="center" vertical="center" wrapText="1"/>
    </xf>
    <xf numFmtId="0" fontId="149" fillId="0" borderId="1" xfId="0" applyFont="1" applyBorder="1" applyAlignment="1">
      <alignment horizontal="center" vertical="center"/>
    </xf>
    <xf numFmtId="0" fontId="151" fillId="0" borderId="1" xfId="0" applyFont="1" applyBorder="1" applyAlignment="1">
      <alignment horizontal="center" vertical="center" wrapText="1"/>
    </xf>
    <xf numFmtId="0" fontId="97" fillId="7" borderId="1" xfId="0" applyFont="1" applyFill="1" applyBorder="1" applyAlignment="1">
      <alignment horizontal="center" vertical="center" wrapText="1"/>
    </xf>
    <xf numFmtId="0" fontId="151" fillId="0" borderId="1" xfId="0" applyFont="1" applyBorder="1" applyAlignment="1">
      <alignment vertical="center" wrapText="1"/>
    </xf>
    <xf numFmtId="0" fontId="43" fillId="7" borderId="1" xfId="0" applyFont="1" applyFill="1" applyBorder="1" applyAlignment="1">
      <alignment horizontal="center" vertical="center" wrapText="1"/>
    </xf>
    <xf numFmtId="0" fontId="151" fillId="20" borderId="1" xfId="0" applyFont="1" applyFill="1" applyBorder="1" applyAlignment="1">
      <alignment vertical="center" wrapText="1"/>
    </xf>
    <xf numFmtId="0" fontId="156" fillId="39" borderId="1" xfId="0" applyFont="1" applyFill="1" applyBorder="1" applyAlignment="1">
      <alignment horizontal="center" vertical="center" wrapText="1"/>
    </xf>
    <xf numFmtId="0" fontId="43" fillId="20" borderId="1" xfId="0" applyFont="1" applyFill="1" applyBorder="1" applyAlignment="1">
      <alignment horizontal="center" vertical="center" wrapText="1"/>
    </xf>
    <xf numFmtId="0" fontId="15" fillId="9" borderId="0" xfId="0" applyFont="1" applyFill="1" applyAlignment="1">
      <alignment horizontal="center" vertical="center" wrapText="1"/>
    </xf>
    <xf numFmtId="0" fontId="161" fillId="0" borderId="0" xfId="0" applyFont="1" applyAlignment="1">
      <alignment horizontal="center"/>
    </xf>
    <xf numFmtId="164" fontId="139" fillId="0" borderId="4" xfId="0" applyNumberFormat="1" applyFont="1" applyBorder="1" applyAlignment="1">
      <alignment vertical="center" textRotation="90" wrapText="1"/>
    </xf>
    <xf numFmtId="164" fontId="139" fillId="0" borderId="3" xfId="0" applyNumberFormat="1" applyFont="1" applyBorder="1" applyAlignment="1">
      <alignment vertical="center" textRotation="90" wrapText="1"/>
    </xf>
    <xf numFmtId="0" fontId="161" fillId="0" borderId="0" xfId="0" applyFont="1" applyAlignment="1">
      <alignment horizontal="center" vertical="center"/>
    </xf>
    <xf numFmtId="0" fontId="162" fillId="0" borderId="0" xfId="0" applyFont="1" applyAlignment="1">
      <alignment horizontal="center"/>
    </xf>
    <xf numFmtId="0" fontId="29" fillId="0" borderId="0" xfId="0" applyFont="1" applyAlignment="1">
      <alignment vertical="center" wrapText="1"/>
    </xf>
    <xf numFmtId="0" fontId="163" fillId="0" borderId="0" xfId="0" applyFont="1"/>
    <xf numFmtId="0" fontId="143" fillId="19" borderId="3" xfId="0" applyFont="1" applyFill="1" applyBorder="1" applyAlignment="1">
      <alignment horizontal="center" vertical="center"/>
    </xf>
    <xf numFmtId="164" fontId="163" fillId="0" borderId="0" xfId="0" applyNumberFormat="1" applyFont="1"/>
    <xf numFmtId="166" fontId="163" fillId="0" borderId="0" xfId="0" applyNumberFormat="1" applyFont="1"/>
    <xf numFmtId="0" fontId="164" fillId="0" borderId="43" xfId="0" applyFont="1" applyBorder="1" applyAlignment="1">
      <alignment horizontal="center" vertical="center" wrapText="1"/>
    </xf>
    <xf numFmtId="0" fontId="164" fillId="0" borderId="0" xfId="0" applyFont="1" applyAlignment="1">
      <alignment vertical="center" wrapText="1"/>
    </xf>
    <xf numFmtId="0" fontId="135" fillId="0" borderId="0" xfId="0" applyFont="1" applyAlignment="1">
      <alignment horizontal="center" vertical="center" wrapText="1"/>
    </xf>
    <xf numFmtId="0" fontId="135" fillId="0" borderId="0" xfId="0" applyFont="1"/>
    <xf numFmtId="0" fontId="135" fillId="0" borderId="0" xfId="0" applyFont="1" applyAlignment="1">
      <alignment vertical="center" wrapText="1"/>
    </xf>
    <xf numFmtId="166" fontId="135" fillId="0" borderId="0" xfId="0" applyNumberFormat="1" applyFont="1"/>
    <xf numFmtId="0" fontId="165" fillId="0" borderId="0" xfId="0" applyFont="1" applyAlignment="1">
      <alignment horizontal="center"/>
    </xf>
    <xf numFmtId="164" fontId="135" fillId="0" borderId="0" xfId="0" applyNumberFormat="1" applyFont="1"/>
    <xf numFmtId="0" fontId="26" fillId="5" borderId="1" xfId="0" applyFont="1" applyFill="1" applyBorder="1" applyAlignment="1">
      <alignment horizontal="center" vertical="center" wrapText="1"/>
    </xf>
    <xf numFmtId="0" fontId="161" fillId="5" borderId="0" xfId="0" applyFont="1" applyFill="1" applyAlignment="1">
      <alignment horizontal="center" vertical="center" wrapText="1"/>
    </xf>
    <xf numFmtId="166" fontId="134" fillId="52" borderId="1" xfId="0" applyNumberFormat="1" applyFont="1" applyFill="1" applyBorder="1" applyAlignment="1">
      <alignment vertical="center" wrapText="1"/>
    </xf>
    <xf numFmtId="0" fontId="25" fillId="4" borderId="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58" fillId="4" borderId="4" xfId="0" applyFont="1" applyFill="1" applyBorder="1" applyAlignment="1">
      <alignment horizontal="left" vertical="top" wrapText="1"/>
    </xf>
    <xf numFmtId="0" fontId="15" fillId="4" borderId="1" xfId="0" applyFont="1" applyFill="1" applyBorder="1" applyAlignment="1">
      <alignment vertical="center" wrapText="1"/>
    </xf>
    <xf numFmtId="0" fontId="68" fillId="4" borderId="16" xfId="0" applyFont="1" applyFill="1" applyBorder="1" applyAlignment="1">
      <alignment horizontal="center" vertical="center" wrapText="1"/>
    </xf>
    <xf numFmtId="0" fontId="12" fillId="23" borderId="1" xfId="0" applyFont="1" applyFill="1" applyBorder="1" applyAlignment="1">
      <alignment horizontal="center" vertical="center" wrapText="1"/>
    </xf>
    <xf numFmtId="164" fontId="12" fillId="23" borderId="1" xfId="0" applyNumberFormat="1" applyFont="1" applyFill="1" applyBorder="1" applyAlignment="1">
      <alignment horizontal="center" vertical="center" wrapText="1"/>
    </xf>
    <xf numFmtId="0" fontId="14" fillId="7" borderId="1" xfId="0" applyFont="1" applyFill="1" applyBorder="1" applyAlignment="1">
      <alignment horizontal="center"/>
    </xf>
    <xf numFmtId="0" fontId="14" fillId="7" borderId="1" xfId="0" applyFont="1" applyFill="1" applyBorder="1" applyAlignment="1">
      <alignment horizontal="left"/>
    </xf>
    <xf numFmtId="9" fontId="14" fillId="7" borderId="1" xfId="6" applyFont="1" applyFill="1" applyBorder="1" applyAlignment="1">
      <alignment horizontal="center"/>
    </xf>
    <xf numFmtId="9" fontId="14" fillId="9" borderId="1" xfId="6" applyFont="1" applyFill="1" applyBorder="1" applyAlignment="1">
      <alignment horizontal="center"/>
    </xf>
    <xf numFmtId="0" fontId="5" fillId="17" borderId="1" xfId="0" applyFont="1" applyFill="1" applyBorder="1" applyAlignment="1">
      <alignment horizontal="center"/>
    </xf>
    <xf numFmtId="9" fontId="5" fillId="17" borderId="1" xfId="6" applyFont="1" applyFill="1" applyBorder="1" applyAlignment="1">
      <alignment horizontal="center"/>
    </xf>
    <xf numFmtId="9" fontId="5" fillId="0" borderId="1" xfId="6" applyFont="1" applyFill="1" applyBorder="1" applyAlignment="1">
      <alignment horizontal="center"/>
    </xf>
    <xf numFmtId="9" fontId="5" fillId="9" borderId="1" xfId="6" applyFont="1" applyFill="1" applyBorder="1" applyAlignment="1">
      <alignment horizontal="center"/>
    </xf>
    <xf numFmtId="0" fontId="12" fillId="19" borderId="7" xfId="0" applyFont="1" applyFill="1" applyBorder="1" applyAlignment="1">
      <alignment horizontal="center" vertical="center" wrapText="1"/>
    </xf>
    <xf numFmtId="0" fontId="12" fillId="19" borderId="2" xfId="0" applyFont="1" applyFill="1" applyBorder="1" applyAlignment="1">
      <alignment horizontal="center" vertical="center" wrapText="1"/>
    </xf>
    <xf numFmtId="0" fontId="12" fillId="19" borderId="1"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2" fillId="16" borderId="4" xfId="0" applyFont="1" applyFill="1" applyBorder="1" applyAlignment="1">
      <alignment horizontal="center" vertical="top" wrapText="1"/>
    </xf>
    <xf numFmtId="0" fontId="12" fillId="16" borderId="6" xfId="0" applyFont="1" applyFill="1" applyBorder="1" applyAlignment="1">
      <alignment horizontal="center" vertical="top" wrapText="1"/>
    </xf>
    <xf numFmtId="0" fontId="9" fillId="7" borderId="4" xfId="0" applyFont="1" applyFill="1" applyBorder="1" applyAlignment="1">
      <alignment horizontal="center" vertical="center"/>
    </xf>
    <xf numFmtId="0" fontId="9" fillId="7" borderId="3" xfId="0" applyFont="1" applyFill="1" applyBorder="1" applyAlignment="1">
      <alignment horizontal="center" vertical="center"/>
    </xf>
    <xf numFmtId="0" fontId="27" fillId="7" borderId="4" xfId="0" applyFont="1" applyFill="1" applyBorder="1" applyAlignment="1">
      <alignment horizontal="center" vertical="center" wrapText="1"/>
    </xf>
    <xf numFmtId="0" fontId="27" fillId="7" borderId="3" xfId="0" applyFont="1" applyFill="1" applyBorder="1" applyAlignment="1">
      <alignment horizontal="center" vertical="center" wrapText="1"/>
    </xf>
    <xf numFmtId="9" fontId="13" fillId="26" borderId="7" xfId="6" applyFont="1" applyFill="1" applyBorder="1" applyAlignment="1">
      <alignment horizontal="center" vertical="center" wrapText="1"/>
    </xf>
    <xf numFmtId="9" fontId="13" fillId="26" borderId="2" xfId="6" applyFont="1" applyFill="1" applyBorder="1" applyAlignment="1">
      <alignment horizontal="center" vertical="center" wrapText="1"/>
    </xf>
    <xf numFmtId="0" fontId="10" fillId="5" borderId="2" xfId="0" applyFont="1" applyFill="1" applyBorder="1" applyAlignment="1">
      <alignment horizontal="center" vertical="center" wrapText="1"/>
    </xf>
    <xf numFmtId="9" fontId="13" fillId="5" borderId="13" xfId="0" applyNumberFormat="1" applyFont="1" applyFill="1" applyBorder="1" applyAlignment="1">
      <alignment horizontal="center" vertical="center" wrapText="1"/>
    </xf>
    <xf numFmtId="9" fontId="13" fillId="5" borderId="8" xfId="0" applyNumberFormat="1" applyFont="1" applyFill="1" applyBorder="1" applyAlignment="1">
      <alignment horizontal="center" vertical="center" wrapText="1"/>
    </xf>
    <xf numFmtId="0" fontId="37" fillId="27" borderId="5" xfId="0" applyFont="1" applyFill="1" applyBorder="1" applyAlignment="1">
      <alignment horizontal="center" vertical="center"/>
    </xf>
    <xf numFmtId="0" fontId="8" fillId="9" borderId="1" xfId="0" applyFont="1" applyFill="1" applyBorder="1" applyAlignment="1">
      <alignment horizontal="center" vertical="center" wrapText="1"/>
    </xf>
    <xf numFmtId="0" fontId="16" fillId="17" borderId="4" xfId="0" applyFont="1" applyFill="1" applyBorder="1" applyAlignment="1">
      <alignment horizontal="center" vertical="center" wrapText="1"/>
    </xf>
    <xf numFmtId="0" fontId="16" fillId="17" borderId="6" xfId="0" applyFont="1" applyFill="1" applyBorder="1" applyAlignment="1">
      <alignment horizontal="center" vertical="center" wrapText="1"/>
    </xf>
    <xf numFmtId="0" fontId="16" fillId="17" borderId="3" xfId="0" applyFont="1" applyFill="1" applyBorder="1" applyAlignment="1">
      <alignment horizontal="center" vertical="center" wrapText="1"/>
    </xf>
    <xf numFmtId="0" fontId="29" fillId="16" borderId="4" xfId="0" applyFont="1" applyFill="1" applyBorder="1" applyAlignment="1">
      <alignment horizontal="center" vertical="center" wrapText="1"/>
    </xf>
    <xf numFmtId="0" fontId="29" fillId="16" borderId="6" xfId="0" applyFont="1" applyFill="1" applyBorder="1" applyAlignment="1">
      <alignment horizontal="center" vertical="center" wrapText="1"/>
    </xf>
    <xf numFmtId="0" fontId="29" fillId="16" borderId="3" xfId="0" applyFont="1" applyFill="1" applyBorder="1" applyAlignment="1">
      <alignment horizontal="center" vertical="center" wrapText="1"/>
    </xf>
    <xf numFmtId="0" fontId="9" fillId="30" borderId="1" xfId="0" applyFont="1" applyFill="1" applyBorder="1" applyAlignment="1">
      <alignment horizontal="center" vertical="center" wrapText="1"/>
    </xf>
    <xf numFmtId="0" fontId="25" fillId="0" borderId="4" xfId="0" applyFont="1" applyBorder="1" applyAlignment="1">
      <alignment horizontal="center" vertical="center" wrapText="1"/>
    </xf>
    <xf numFmtId="0" fontId="25" fillId="0" borderId="3" xfId="0" applyFont="1" applyBorder="1" applyAlignment="1">
      <alignment horizontal="center" vertical="center" wrapText="1"/>
    </xf>
    <xf numFmtId="0" fontId="9" fillId="13"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12" borderId="1" xfId="0" applyFont="1" applyFill="1" applyBorder="1" applyAlignment="1">
      <alignment horizontal="left" vertical="center" wrapText="1"/>
    </xf>
    <xf numFmtId="1" fontId="17" fillId="12" borderId="1" xfId="0" applyNumberFormat="1" applyFont="1" applyFill="1" applyBorder="1" applyAlignment="1">
      <alignment horizontal="left" vertical="center" wrapText="1"/>
    </xf>
    <xf numFmtId="0" fontId="17" fillId="12" borderId="1" xfId="0" applyFont="1" applyFill="1" applyBorder="1" applyAlignment="1">
      <alignment horizontal="left" vertical="center" wrapText="1"/>
    </xf>
    <xf numFmtId="0" fontId="9" fillId="35" borderId="0" xfId="0" applyFont="1" applyFill="1" applyAlignment="1">
      <alignment vertical="center" wrapText="1"/>
    </xf>
    <xf numFmtId="0" fontId="9" fillId="35" borderId="5" xfId="0" applyFont="1" applyFill="1" applyBorder="1" applyAlignment="1">
      <alignment vertical="center" wrapText="1"/>
    </xf>
    <xf numFmtId="0" fontId="17" fillId="11" borderId="7" xfId="0" applyFont="1" applyFill="1" applyBorder="1" applyAlignment="1">
      <alignment horizontal="center" vertical="center" wrapText="1"/>
    </xf>
    <xf numFmtId="0" fontId="17" fillId="11" borderId="15" xfId="0" applyFont="1" applyFill="1" applyBorder="1" applyAlignment="1">
      <alignment horizontal="center" vertical="center" wrapText="1"/>
    </xf>
    <xf numFmtId="0" fontId="17" fillId="11" borderId="2" xfId="0" applyFont="1" applyFill="1" applyBorder="1" applyAlignment="1">
      <alignment horizontal="center" vertical="center" wrapText="1"/>
    </xf>
    <xf numFmtId="0" fontId="43" fillId="29" borderId="1" xfId="0" applyFont="1" applyFill="1" applyBorder="1" applyAlignment="1">
      <alignment horizontal="center" vertical="center" wrapText="1"/>
    </xf>
    <xf numFmtId="0" fontId="9" fillId="11" borderId="1" xfId="0" applyFont="1" applyFill="1" applyBorder="1" applyAlignment="1">
      <alignment horizontal="left" vertical="center" wrapText="1"/>
    </xf>
    <xf numFmtId="0" fontId="17" fillId="11" borderId="1" xfId="0" applyFont="1" applyFill="1" applyBorder="1" applyAlignment="1">
      <alignment horizontal="left" vertical="center" wrapText="1"/>
    </xf>
    <xf numFmtId="0" fontId="43" fillId="12" borderId="1" xfId="0" applyFont="1" applyFill="1" applyBorder="1" applyAlignment="1">
      <alignment horizontal="left" vertical="center" wrapText="1"/>
    </xf>
    <xf numFmtId="166" fontId="17" fillId="12" borderId="1" xfId="0" applyNumberFormat="1" applyFont="1" applyFill="1" applyBorder="1" applyAlignment="1">
      <alignment horizontal="left" vertical="center" wrapText="1"/>
    </xf>
    <xf numFmtId="0" fontId="9" fillId="35" borderId="1" xfId="0" applyFont="1" applyFill="1" applyBorder="1" applyAlignment="1">
      <alignment horizontal="left" vertical="center" wrapText="1"/>
    </xf>
    <xf numFmtId="0" fontId="54" fillId="24" borderId="7" xfId="0" applyFont="1" applyFill="1" applyBorder="1" applyAlignment="1">
      <alignment horizontal="center" vertical="center"/>
    </xf>
    <xf numFmtId="0" fontId="54" fillId="24" borderId="15" xfId="0" applyFont="1" applyFill="1" applyBorder="1" applyAlignment="1">
      <alignment horizontal="center" vertical="center"/>
    </xf>
    <xf numFmtId="0" fontId="54" fillId="24" borderId="2" xfId="0" applyFont="1" applyFill="1" applyBorder="1" applyAlignment="1">
      <alignment horizontal="center" vertical="center"/>
    </xf>
    <xf numFmtId="0" fontId="48" fillId="20"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38" fillId="38" borderId="1" xfId="0" applyFont="1" applyFill="1" applyBorder="1" applyAlignment="1">
      <alignment horizontal="center" vertical="center" wrapText="1"/>
    </xf>
    <xf numFmtId="0" fontId="9" fillId="30" borderId="4" xfId="0" applyFont="1" applyFill="1" applyBorder="1" applyAlignment="1">
      <alignment horizontal="center" vertical="center" wrapText="1"/>
    </xf>
    <xf numFmtId="0" fontId="9" fillId="30" borderId="3" xfId="0" applyFont="1" applyFill="1" applyBorder="1" applyAlignment="1">
      <alignment horizontal="center" vertical="center" wrapText="1"/>
    </xf>
    <xf numFmtId="166" fontId="17" fillId="12" borderId="4" xfId="0" applyNumberFormat="1" applyFont="1" applyFill="1" applyBorder="1" applyAlignment="1">
      <alignment horizontal="left" vertical="center" wrapText="1"/>
    </xf>
    <xf numFmtId="0" fontId="9" fillId="32" borderId="1" xfId="0" applyFont="1" applyFill="1" applyBorder="1" applyAlignment="1">
      <alignment horizontal="left" vertical="center" wrapText="1"/>
    </xf>
    <xf numFmtId="166" fontId="9" fillId="14" borderId="1" xfId="0" applyNumberFormat="1" applyFont="1" applyFill="1" applyBorder="1" applyAlignment="1">
      <alignment horizontal="center" vertical="center" wrapText="1"/>
    </xf>
    <xf numFmtId="166" fontId="9" fillId="37" borderId="1" xfId="0" applyNumberFormat="1" applyFont="1" applyFill="1" applyBorder="1" applyAlignment="1">
      <alignment horizontal="center" vertical="center" wrapText="1"/>
    </xf>
    <xf numFmtId="166" fontId="9" fillId="11" borderId="1" xfId="0" applyNumberFormat="1" applyFont="1" applyFill="1" applyBorder="1" applyAlignment="1">
      <alignment horizontal="center" vertical="center" wrapText="1"/>
    </xf>
    <xf numFmtId="0" fontId="43" fillId="0" borderId="4" xfId="0" applyFont="1" applyBorder="1" applyAlignment="1">
      <alignment horizontal="center" vertical="center" wrapText="1"/>
    </xf>
    <xf numFmtId="0" fontId="43" fillId="0" borderId="3" xfId="0" applyFont="1" applyBorder="1" applyAlignment="1">
      <alignment horizontal="center" vertical="center" wrapText="1"/>
    </xf>
    <xf numFmtId="164" fontId="3" fillId="7" borderId="1" xfId="0" applyNumberFormat="1" applyFont="1" applyFill="1" applyBorder="1" applyAlignment="1">
      <alignment horizontal="center" vertical="center" wrapText="1"/>
    </xf>
    <xf numFmtId="0" fontId="9" fillId="15" borderId="4" xfId="0" applyFont="1" applyFill="1" applyBorder="1" applyAlignment="1">
      <alignment horizontal="center" vertical="center" wrapText="1"/>
    </xf>
    <xf numFmtId="0" fontId="9" fillId="15"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44" fillId="39" borderId="4" xfId="0" applyFont="1" applyFill="1" applyBorder="1" applyAlignment="1">
      <alignment horizontal="center" vertical="center" wrapText="1"/>
    </xf>
    <xf numFmtId="0" fontId="44" fillId="39" borderId="3" xfId="0" applyFont="1" applyFill="1" applyBorder="1" applyAlignment="1">
      <alignment horizontal="center" vertical="center" wrapText="1"/>
    </xf>
    <xf numFmtId="164" fontId="9" fillId="30" borderId="1" xfId="0" applyNumberFormat="1" applyFont="1" applyFill="1" applyBorder="1" applyAlignment="1">
      <alignment horizontal="center" vertical="center" wrapText="1"/>
    </xf>
    <xf numFmtId="165" fontId="9" fillId="14" borderId="1"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48" fillId="0" borderId="0" xfId="0" applyFont="1" applyAlignment="1">
      <alignment horizontal="center"/>
    </xf>
    <xf numFmtId="0" fontId="48" fillId="0" borderId="0" xfId="0" applyFont="1" applyAlignment="1">
      <alignment horizontal="center" vertical="center" wrapText="1"/>
    </xf>
    <xf numFmtId="0" fontId="41" fillId="0" borderId="0" xfId="0" applyFont="1" applyAlignment="1">
      <alignment horizontal="center" vertical="center" wrapText="1"/>
    </xf>
    <xf numFmtId="0" fontId="12" fillId="7" borderId="1" xfId="0" applyFont="1" applyFill="1" applyBorder="1" applyAlignment="1">
      <alignment horizontal="center" vertical="center" wrapText="1"/>
    </xf>
    <xf numFmtId="0" fontId="12" fillId="0" borderId="0" xfId="0" applyFont="1" applyAlignment="1">
      <alignment horizontal="center" vertical="center" wrapText="1"/>
    </xf>
    <xf numFmtId="0" fontId="46" fillId="0" borderId="0" xfId="0" applyFont="1" applyAlignment="1">
      <alignment horizontal="center"/>
    </xf>
    <xf numFmtId="0" fontId="18" fillId="0" borderId="0" xfId="0" applyFont="1" applyAlignment="1">
      <alignment horizontal="center" vertical="center" wrapText="1"/>
    </xf>
    <xf numFmtId="0" fontId="20" fillId="0" borderId="0" xfId="0" applyFont="1" applyAlignment="1">
      <alignment horizontal="center" vertical="center" wrapText="1"/>
    </xf>
    <xf numFmtId="164" fontId="9" fillId="7" borderId="1" xfId="0" applyNumberFormat="1" applyFont="1" applyFill="1" applyBorder="1" applyAlignment="1">
      <alignment horizontal="center" vertical="center" wrapText="1"/>
    </xf>
    <xf numFmtId="0" fontId="9" fillId="40" borderId="1"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7" borderId="2" xfId="0" applyFont="1" applyFill="1" applyBorder="1" applyAlignment="1">
      <alignment horizontal="center" vertical="center" wrapText="1"/>
    </xf>
    <xf numFmtId="166" fontId="14" fillId="7" borderId="4" xfId="0" applyNumberFormat="1" applyFont="1" applyFill="1" applyBorder="1" applyAlignment="1">
      <alignment horizontal="center" vertical="center" wrapText="1"/>
    </xf>
    <xf numFmtId="166" fontId="14" fillId="7" borderId="3" xfId="0" applyNumberFormat="1" applyFont="1" applyFill="1" applyBorder="1" applyAlignment="1">
      <alignment horizontal="center" vertical="center" wrapText="1"/>
    </xf>
    <xf numFmtId="164" fontId="9" fillId="7" borderId="4" xfId="0" applyNumberFormat="1" applyFont="1" applyFill="1" applyBorder="1" applyAlignment="1">
      <alignment horizontal="center" vertical="center" wrapText="1"/>
    </xf>
    <xf numFmtId="164" fontId="9" fillId="7" borderId="3" xfId="0" applyNumberFormat="1" applyFont="1" applyFill="1" applyBorder="1" applyAlignment="1">
      <alignment horizontal="center" vertical="center" wrapText="1"/>
    </xf>
    <xf numFmtId="166" fontId="12" fillId="7" borderId="4" xfId="0" applyNumberFormat="1" applyFont="1" applyFill="1" applyBorder="1" applyAlignment="1">
      <alignment horizontal="center" vertical="center" wrapText="1"/>
    </xf>
    <xf numFmtId="166" fontId="12" fillId="7" borderId="3" xfId="0" applyNumberFormat="1" applyFont="1" applyFill="1" applyBorder="1" applyAlignment="1">
      <alignment horizontal="center" vertical="center" wrapText="1"/>
    </xf>
    <xf numFmtId="164" fontId="3" fillId="7" borderId="4" xfId="0" applyNumberFormat="1" applyFont="1" applyFill="1" applyBorder="1" applyAlignment="1">
      <alignment horizontal="center" vertical="center" wrapText="1"/>
    </xf>
    <xf numFmtId="164" fontId="3" fillId="7" borderId="3" xfId="0" applyNumberFormat="1" applyFont="1" applyFill="1" applyBorder="1" applyAlignment="1">
      <alignment horizontal="center" vertical="center" wrapText="1"/>
    </xf>
    <xf numFmtId="49" fontId="30" fillId="7" borderId="4" xfId="0" applyNumberFormat="1" applyFont="1" applyFill="1" applyBorder="1" applyAlignment="1">
      <alignment horizontal="center" vertical="center" wrapText="1"/>
    </xf>
    <xf numFmtId="49" fontId="30" fillId="7" borderId="3" xfId="0" applyNumberFormat="1" applyFont="1" applyFill="1" applyBorder="1" applyAlignment="1">
      <alignment horizontal="center" vertical="center" wrapText="1"/>
    </xf>
    <xf numFmtId="0" fontId="9" fillId="7" borderId="1" xfId="0" applyFont="1" applyFill="1" applyBorder="1" applyAlignment="1">
      <alignment horizontal="center" vertical="center"/>
    </xf>
    <xf numFmtId="0" fontId="9" fillId="15" borderId="1" xfId="0" applyFont="1" applyFill="1" applyBorder="1" applyAlignment="1">
      <alignment horizontal="center" vertical="center" wrapText="1"/>
    </xf>
    <xf numFmtId="0" fontId="11" fillId="23" borderId="4" xfId="0" applyFont="1" applyFill="1" applyBorder="1" applyAlignment="1">
      <alignment horizontal="center" vertical="center" wrapText="1"/>
    </xf>
    <xf numFmtId="0" fontId="11" fillId="23" borderId="3" xfId="0" applyFont="1" applyFill="1" applyBorder="1" applyAlignment="1">
      <alignment horizontal="center" vertical="center" wrapText="1"/>
    </xf>
    <xf numFmtId="0" fontId="69" fillId="5" borderId="13" xfId="0" applyFont="1" applyFill="1" applyBorder="1" applyAlignment="1">
      <alignment horizontal="center" vertical="center" wrapText="1"/>
    </xf>
    <xf numFmtId="0" fontId="69" fillId="5" borderId="5" xfId="0" applyFont="1" applyFill="1" applyBorder="1" applyAlignment="1">
      <alignment horizontal="center" vertical="center" wrapText="1"/>
    </xf>
    <xf numFmtId="0" fontId="70" fillId="22" borderId="16" xfId="0" applyFont="1" applyFill="1" applyBorder="1" applyAlignment="1">
      <alignment horizontal="center" vertical="center" wrapText="1"/>
    </xf>
    <xf numFmtId="0" fontId="70" fillId="22" borderId="1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16" borderId="4" xfId="0" applyFont="1" applyFill="1" applyBorder="1" applyAlignment="1">
      <alignment horizontal="center" vertical="center" wrapText="1"/>
    </xf>
    <xf numFmtId="0" fontId="12" fillId="16" borderId="6" xfId="0" applyFont="1" applyFill="1" applyBorder="1" applyAlignment="1">
      <alignment horizontal="center" vertical="center" wrapText="1"/>
    </xf>
    <xf numFmtId="0" fontId="15" fillId="19" borderId="7" xfId="0" applyFont="1" applyFill="1" applyBorder="1" applyAlignment="1">
      <alignment horizontal="center" vertical="center" wrapText="1"/>
    </xf>
    <xf numFmtId="0" fontId="15" fillId="19" borderId="2" xfId="0" applyFont="1" applyFill="1" applyBorder="1" applyAlignment="1">
      <alignment horizontal="center" vertical="center" wrapText="1"/>
    </xf>
    <xf numFmtId="0" fontId="12" fillId="47" borderId="7" xfId="0" applyFont="1" applyFill="1" applyBorder="1" applyAlignment="1">
      <alignment horizontal="center" vertical="center" wrapText="1"/>
    </xf>
    <xf numFmtId="0" fontId="12" fillId="47" borderId="2" xfId="0" applyFont="1" applyFill="1" applyBorder="1" applyAlignment="1">
      <alignment horizontal="center" vertical="center" wrapText="1"/>
    </xf>
    <xf numFmtId="0" fontId="68" fillId="16" borderId="4" xfId="0" applyFont="1" applyFill="1" applyBorder="1" applyAlignment="1">
      <alignment horizontal="center" vertical="center" wrapText="1"/>
    </xf>
    <xf numFmtId="0" fontId="68" fillId="16" borderId="3" xfId="0" applyFont="1" applyFill="1" applyBorder="1" applyAlignment="1">
      <alignment horizontal="center" vertical="center" wrapText="1"/>
    </xf>
    <xf numFmtId="0" fontId="60" fillId="43" borderId="22" xfId="0" applyFont="1" applyFill="1" applyBorder="1" applyAlignment="1">
      <alignment horizontal="center" vertical="center" wrapText="1"/>
    </xf>
    <xf numFmtId="0" fontId="60" fillId="43" borderId="1" xfId="0" applyFont="1" applyFill="1" applyBorder="1" applyAlignment="1">
      <alignment horizontal="center" vertical="center" wrapText="1"/>
    </xf>
    <xf numFmtId="0" fontId="76" fillId="43" borderId="1" xfId="0" applyFont="1" applyFill="1" applyBorder="1" applyAlignment="1">
      <alignment horizontal="center" vertical="center" wrapText="1"/>
    </xf>
    <xf numFmtId="0" fontId="37" fillId="27" borderId="0" xfId="0" applyFont="1" applyFill="1" applyAlignment="1">
      <alignment horizontal="center" vertical="center"/>
    </xf>
    <xf numFmtId="0" fontId="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60" fillId="0" borderId="10" xfId="0" applyFont="1" applyBorder="1" applyAlignment="1">
      <alignment horizontal="left" vertical="center" wrapText="1"/>
    </xf>
    <xf numFmtId="0" fontId="60" fillId="0" borderId="0" xfId="0" applyFont="1" applyAlignment="1">
      <alignment horizontal="left" vertical="center" wrapText="1"/>
    </xf>
    <xf numFmtId="164" fontId="60" fillId="0" borderId="5" xfId="0" applyNumberFormat="1" applyFont="1" applyBorder="1" applyAlignment="1">
      <alignment horizontal="center" vertical="center" wrapText="1"/>
    </xf>
    <xf numFmtId="14" fontId="60" fillId="18" borderId="5" xfId="0" applyNumberFormat="1" applyFont="1" applyFill="1" applyBorder="1" applyAlignment="1">
      <alignment horizontal="center" vertical="center" wrapText="1"/>
    </xf>
    <xf numFmtId="0" fontId="60" fillId="18" borderId="5" xfId="0" applyFont="1" applyFill="1" applyBorder="1" applyAlignment="1">
      <alignment horizontal="center" vertical="center" wrapText="1"/>
    </xf>
    <xf numFmtId="164" fontId="60" fillId="0" borderId="31" xfId="0" applyNumberFormat="1" applyFont="1" applyBorder="1" applyAlignment="1">
      <alignment horizontal="center" vertical="center" wrapText="1"/>
    </xf>
    <xf numFmtId="0" fontId="60" fillId="43" borderId="24" xfId="0" applyFont="1" applyFill="1" applyBorder="1" applyAlignment="1">
      <alignment horizontal="center" vertical="center" wrapText="1"/>
    </xf>
    <xf numFmtId="0" fontId="59" fillId="0" borderId="9" xfId="0" applyFont="1" applyBorder="1" applyAlignment="1">
      <alignment horizontal="left" vertical="center" wrapText="1"/>
    </xf>
    <xf numFmtId="0" fontId="59" fillId="0" borderId="28" xfId="0" applyFont="1" applyBorder="1" applyAlignment="1">
      <alignment horizontal="left" vertical="center" wrapText="1"/>
    </xf>
    <xf numFmtId="0" fontId="59" fillId="0" borderId="10" xfId="0" applyFont="1" applyBorder="1" applyAlignment="1">
      <alignment horizontal="left" vertical="center" wrapText="1"/>
    </xf>
    <xf numFmtId="0" fontId="59" fillId="0" borderId="14" xfId="0" applyFont="1" applyBorder="1" applyAlignment="1">
      <alignment horizontal="left" vertical="center" wrapText="1"/>
    </xf>
    <xf numFmtId="0" fontId="59" fillId="0" borderId="26" xfId="0" applyFont="1" applyBorder="1" applyAlignment="1">
      <alignment horizontal="left" vertical="center" wrapText="1"/>
    </xf>
    <xf numFmtId="0" fontId="59" fillId="0" borderId="8" xfId="0" applyFont="1" applyBorder="1" applyAlignment="1">
      <alignment horizontal="left" vertical="center" wrapText="1"/>
    </xf>
    <xf numFmtId="0" fontId="59" fillId="0" borderId="29"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28" xfId="0" applyFont="1" applyBorder="1" applyAlignment="1">
      <alignment horizontal="center" vertical="center" wrapText="1"/>
    </xf>
    <xf numFmtId="0" fontId="59" fillId="0" borderId="12" xfId="0" applyFont="1" applyBorder="1" applyAlignment="1">
      <alignment horizontal="center" vertical="center" wrapText="1"/>
    </xf>
    <xf numFmtId="0" fontId="59" fillId="0" borderId="0" xfId="0" applyFont="1" applyAlignment="1">
      <alignment horizontal="center" vertical="center" wrapText="1"/>
    </xf>
    <xf numFmtId="0" fontId="59" fillId="0" borderId="14" xfId="0" applyFont="1" applyBorder="1" applyAlignment="1">
      <alignment horizontal="center" vertical="center" wrapText="1"/>
    </xf>
    <xf numFmtId="0" fontId="59" fillId="0" borderId="13"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8" xfId="0" applyFont="1" applyBorder="1" applyAlignment="1">
      <alignment horizontal="center" vertical="center" wrapText="1"/>
    </xf>
    <xf numFmtId="0" fontId="60" fillId="0" borderId="17" xfId="0" applyFont="1" applyBorder="1" applyAlignment="1">
      <alignment horizontal="left" vertical="center" wrapText="1"/>
    </xf>
    <xf numFmtId="0" fontId="60" fillId="0" borderId="32" xfId="0" applyFont="1" applyBorder="1" applyAlignment="1">
      <alignment horizontal="left" vertical="center" wrapText="1"/>
    </xf>
    <xf numFmtId="0" fontId="60" fillId="0" borderId="5" xfId="0" applyFont="1" applyBorder="1" applyAlignment="1">
      <alignment horizontal="center" vertical="center" wrapText="1"/>
    </xf>
    <xf numFmtId="0" fontId="59" fillId="42" borderId="7" xfId="0" applyFont="1" applyFill="1" applyBorder="1" applyAlignment="1">
      <alignment horizontal="left" vertical="center" wrapText="1"/>
    </xf>
    <xf numFmtId="0" fontId="59" fillId="42" borderId="15" xfId="0" applyFont="1" applyFill="1" applyBorder="1" applyAlignment="1">
      <alignment horizontal="left" vertical="center" wrapText="1"/>
    </xf>
    <xf numFmtId="0" fontId="59" fillId="42" borderId="25" xfId="0" applyFont="1" applyFill="1" applyBorder="1" applyAlignment="1">
      <alignment horizontal="left" vertical="center" wrapText="1"/>
    </xf>
    <xf numFmtId="0" fontId="59" fillId="0" borderId="0" xfId="0" applyFont="1" applyAlignment="1">
      <alignment horizontal="left" vertical="center" wrapText="1"/>
    </xf>
    <xf numFmtId="0" fontId="59" fillId="0" borderId="20" xfId="0" applyFont="1" applyBorder="1" applyAlignment="1">
      <alignment horizontal="left" vertical="center" wrapText="1"/>
    </xf>
    <xf numFmtId="0" fontId="61" fillId="0" borderId="19" xfId="0" applyFont="1" applyBorder="1" applyAlignment="1">
      <alignment horizontal="center" vertical="center" wrapText="1"/>
    </xf>
    <xf numFmtId="0" fontId="62" fillId="0" borderId="17" xfId="0" applyFont="1" applyBorder="1" applyAlignment="1">
      <alignment horizontal="left" vertical="center" wrapText="1"/>
    </xf>
    <xf numFmtId="0" fontId="60" fillId="0" borderId="15" xfId="0" applyFont="1" applyBorder="1" applyAlignment="1">
      <alignment horizontal="center" vertical="center" wrapText="1"/>
    </xf>
    <xf numFmtId="0" fontId="60" fillId="0" borderId="25" xfId="0" applyFont="1" applyBorder="1" applyAlignment="1">
      <alignment horizontal="center" vertical="center" wrapText="1"/>
    </xf>
    <xf numFmtId="0" fontId="60" fillId="0" borderId="0" xfId="0" applyFont="1" applyAlignment="1">
      <alignment horizontal="center" vertical="center" wrapText="1"/>
    </xf>
    <xf numFmtId="0" fontId="10" fillId="18" borderId="0" xfId="0" applyFont="1" applyFill="1" applyAlignment="1">
      <alignment horizontal="center" vertical="center" wrapText="1"/>
    </xf>
    <xf numFmtId="0" fontId="58" fillId="16" borderId="4" xfId="0" applyFont="1" applyFill="1" applyBorder="1" applyAlignment="1">
      <alignment horizontal="center" vertical="center" wrapText="1"/>
    </xf>
    <xf numFmtId="0" fontId="58" fillId="16" borderId="6" xfId="0" applyFont="1" applyFill="1" applyBorder="1" applyAlignment="1">
      <alignment horizontal="center" vertical="center" wrapText="1"/>
    </xf>
    <xf numFmtId="0" fontId="58" fillId="16" borderId="3" xfId="0" applyFont="1" applyFill="1" applyBorder="1" applyAlignment="1">
      <alignment horizontal="center" vertical="center" wrapText="1"/>
    </xf>
    <xf numFmtId="0" fontId="11" fillId="23" borderId="6" xfId="0" applyFont="1" applyFill="1" applyBorder="1" applyAlignment="1">
      <alignment horizontal="center" vertical="center" wrapText="1"/>
    </xf>
    <xf numFmtId="0" fontId="12" fillId="45" borderId="7" xfId="0" applyFont="1" applyFill="1" applyBorder="1" applyAlignment="1">
      <alignment horizontal="center" vertical="center" wrapText="1"/>
    </xf>
    <xf numFmtId="0" fontId="12" fillId="45" borderId="2" xfId="0" applyFont="1" applyFill="1" applyBorder="1" applyAlignment="1">
      <alignment horizontal="center" vertical="center" wrapText="1"/>
    </xf>
    <xf numFmtId="0" fontId="12" fillId="45" borderId="4" xfId="0" applyFont="1" applyFill="1" applyBorder="1" applyAlignment="1">
      <alignment horizontal="center" vertical="center" wrapText="1"/>
    </xf>
    <xf numFmtId="0" fontId="12" fillId="45" borderId="6" xfId="0" applyFont="1" applyFill="1" applyBorder="1" applyAlignment="1">
      <alignment horizontal="center" vertical="center" wrapText="1"/>
    </xf>
    <xf numFmtId="0" fontId="12" fillId="45" borderId="3" xfId="0" applyFont="1" applyFill="1" applyBorder="1" applyAlignment="1">
      <alignment horizontal="center" vertical="center" wrapText="1"/>
    </xf>
    <xf numFmtId="0" fontId="22" fillId="19" borderId="7" xfId="0" applyFont="1" applyFill="1" applyBorder="1" applyAlignment="1">
      <alignment horizontal="center" vertical="center" wrapText="1"/>
    </xf>
    <xf numFmtId="0" fontId="22" fillId="19" borderId="15" xfId="0" applyFont="1" applyFill="1" applyBorder="1" applyAlignment="1">
      <alignment horizontal="center" vertical="center" wrapText="1"/>
    </xf>
    <xf numFmtId="0" fontId="22" fillId="19" borderId="2" xfId="0" applyFont="1" applyFill="1" applyBorder="1" applyAlignment="1">
      <alignment horizontal="center" vertical="center" wrapText="1"/>
    </xf>
    <xf numFmtId="0" fontId="68" fillId="16" borderId="16" xfId="0" applyFont="1" applyFill="1" applyBorder="1" applyAlignment="1">
      <alignment horizontal="center" vertical="center" wrapText="1"/>
    </xf>
    <xf numFmtId="0" fontId="68" fillId="16" borderId="12" xfId="0" applyFont="1" applyFill="1" applyBorder="1" applyAlignment="1">
      <alignment horizontal="center" vertical="center" wrapText="1"/>
    </xf>
    <xf numFmtId="0" fontId="15" fillId="19" borderId="12" xfId="0" applyFont="1" applyFill="1" applyBorder="1" applyAlignment="1">
      <alignment horizontal="center" vertical="center" wrapText="1"/>
    </xf>
    <xf numFmtId="0" fontId="15" fillId="19" borderId="0" xfId="0" applyFont="1" applyFill="1" applyAlignment="1">
      <alignment horizontal="center" vertical="center" wrapText="1"/>
    </xf>
    <xf numFmtId="0" fontId="12" fillId="19" borderId="13" xfId="0" applyFont="1" applyFill="1" applyBorder="1" applyAlignment="1">
      <alignment horizontal="center" vertical="center" wrapText="1"/>
    </xf>
    <xf numFmtId="0" fontId="12" fillId="19" borderId="5" xfId="0" applyFont="1" applyFill="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22" fillId="30" borderId="1" xfId="0" applyFont="1" applyFill="1" applyBorder="1" applyAlignment="1">
      <alignment horizontal="center" vertical="center" wrapText="1"/>
    </xf>
    <xf numFmtId="0" fontId="22" fillId="35" borderId="0" xfId="0" applyFont="1" applyFill="1" applyAlignment="1">
      <alignment vertical="center" wrapText="1"/>
    </xf>
    <xf numFmtId="0" fontId="22" fillId="35" borderId="5" xfId="0" applyFont="1" applyFill="1" applyBorder="1" applyAlignment="1">
      <alignment vertical="center" wrapText="1"/>
    </xf>
    <xf numFmtId="0" fontId="22" fillId="12" borderId="1" xfId="0" applyFont="1" applyFill="1" applyBorder="1" applyAlignment="1">
      <alignment horizontal="left" vertical="center" wrapText="1"/>
    </xf>
    <xf numFmtId="0" fontId="22" fillId="11" borderId="7" xfId="0" applyFont="1" applyFill="1" applyBorder="1" applyAlignment="1">
      <alignment horizontal="center" vertical="center" wrapText="1"/>
    </xf>
    <xf numFmtId="0" fontId="22" fillId="11" borderId="15" xfId="0" applyFont="1" applyFill="1" applyBorder="1" applyAlignment="1">
      <alignment horizontal="center" vertical="center" wrapText="1"/>
    </xf>
    <xf numFmtId="0" fontId="22" fillId="11" borderId="2" xfId="0" applyFont="1" applyFill="1" applyBorder="1" applyAlignment="1">
      <alignment horizontal="center" vertical="center" wrapText="1"/>
    </xf>
    <xf numFmtId="0" fontId="21" fillId="29" borderId="1" xfId="0" applyFont="1" applyFill="1" applyBorder="1" applyAlignment="1">
      <alignment horizontal="center" vertical="center" wrapText="1"/>
    </xf>
    <xf numFmtId="0" fontId="22" fillId="11" borderId="1" xfId="0" applyFont="1" applyFill="1" applyBorder="1" applyAlignment="1">
      <alignment horizontal="left" vertical="center" wrapText="1"/>
    </xf>
    <xf numFmtId="0" fontId="22" fillId="13" borderId="1" xfId="0" applyFont="1" applyFill="1" applyBorder="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1" fillId="7" borderId="7"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21" fillId="7" borderId="1" xfId="0" applyFont="1" applyFill="1" applyBorder="1" applyAlignment="1">
      <alignment horizontal="center" vertical="center" wrapText="1"/>
    </xf>
    <xf numFmtId="166" fontId="22" fillId="12" borderId="1" xfId="0" applyNumberFormat="1" applyFont="1" applyFill="1" applyBorder="1" applyAlignment="1">
      <alignment horizontal="left" vertical="center" wrapText="1"/>
    </xf>
    <xf numFmtId="166" fontId="22" fillId="12" borderId="4" xfId="0" applyNumberFormat="1" applyFont="1" applyFill="1" applyBorder="1" applyAlignment="1">
      <alignment horizontal="left" vertical="center" wrapText="1"/>
    </xf>
    <xf numFmtId="0" fontId="22" fillId="32" borderId="1" xfId="0" applyFont="1" applyFill="1" applyBorder="1" applyAlignment="1">
      <alignment horizontal="left" vertical="center" wrapText="1"/>
    </xf>
    <xf numFmtId="0" fontId="63" fillId="38" borderId="1" xfId="0" applyFont="1" applyFill="1" applyBorder="1" applyAlignment="1">
      <alignment horizontal="center" vertical="center" wrapText="1"/>
    </xf>
    <xf numFmtId="1" fontId="22" fillId="12" borderId="1" xfId="0" applyNumberFormat="1" applyFont="1" applyFill="1" applyBorder="1" applyAlignment="1">
      <alignment horizontal="left" vertical="center" wrapText="1"/>
    </xf>
    <xf numFmtId="0" fontId="22" fillId="35" borderId="1" xfId="0" applyFont="1" applyFill="1" applyBorder="1" applyAlignment="1">
      <alignment horizontal="left" vertical="center" wrapText="1"/>
    </xf>
    <xf numFmtId="0" fontId="22" fillId="11" borderId="1" xfId="0" applyFont="1" applyFill="1" applyBorder="1" applyAlignment="1">
      <alignment horizontal="center" vertical="center" wrapText="1"/>
    </xf>
    <xf numFmtId="0" fontId="21" fillId="12" borderId="1" xfId="0" applyFont="1" applyFill="1" applyBorder="1" applyAlignment="1">
      <alignment horizontal="left" vertical="center" wrapText="1"/>
    </xf>
    <xf numFmtId="166" fontId="22" fillId="37" borderId="1" xfId="0" applyNumberFormat="1" applyFont="1" applyFill="1" applyBorder="1" applyAlignment="1">
      <alignment horizontal="center" vertical="center" wrapText="1"/>
    </xf>
    <xf numFmtId="166" fontId="22" fillId="11" borderId="1" xfId="0" applyNumberFormat="1" applyFont="1" applyFill="1" applyBorder="1" applyAlignment="1">
      <alignment horizontal="center" vertical="center" wrapText="1"/>
    </xf>
    <xf numFmtId="0" fontId="22" fillId="14" borderId="1" xfId="0" applyFont="1" applyFill="1" applyBorder="1" applyAlignment="1">
      <alignment horizontal="center" vertical="center" wrapText="1"/>
    </xf>
    <xf numFmtId="166" fontId="22" fillId="14" borderId="1" xfId="0" applyNumberFormat="1" applyFont="1" applyFill="1" applyBorder="1" applyAlignment="1">
      <alignment horizontal="center" vertical="center" wrapText="1"/>
    </xf>
    <xf numFmtId="164" fontId="22" fillId="30" borderId="1" xfId="0" applyNumberFormat="1" applyFont="1" applyFill="1" applyBorder="1" applyAlignment="1">
      <alignment horizontal="center" vertical="center" wrapText="1"/>
    </xf>
    <xf numFmtId="0" fontId="15" fillId="0" borderId="6" xfId="0" applyFont="1" applyBorder="1" applyAlignment="1">
      <alignment horizontal="center" vertical="center" wrapText="1"/>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64" fillId="39" borderId="4" xfId="0" applyFont="1" applyFill="1" applyBorder="1" applyAlignment="1">
      <alignment horizontal="center" vertical="center" wrapText="1"/>
    </xf>
    <xf numFmtId="0" fontId="64" fillId="39" borderId="6" xfId="0" applyFont="1" applyFill="1" applyBorder="1" applyAlignment="1">
      <alignment horizontal="center" vertical="center" wrapText="1"/>
    </xf>
    <xf numFmtId="0" fontId="64" fillId="39" borderId="3" xfId="0" applyFont="1" applyFill="1" applyBorder="1" applyAlignment="1">
      <alignment horizontal="center" vertical="center" wrapText="1"/>
    </xf>
    <xf numFmtId="0" fontId="15" fillId="0" borderId="1" xfId="0" applyFont="1" applyBorder="1" applyAlignment="1">
      <alignment horizontal="center" vertical="center" wrapText="1"/>
    </xf>
    <xf numFmtId="165" fontId="22" fillId="14" borderId="1" xfId="0" applyNumberFormat="1" applyFont="1" applyFill="1" applyBorder="1" applyAlignment="1">
      <alignment horizontal="center" vertical="center" wrapText="1"/>
    </xf>
    <xf numFmtId="0" fontId="22" fillId="30" borderId="4" xfId="0" applyFont="1" applyFill="1" applyBorder="1" applyAlignment="1">
      <alignment horizontal="center" vertical="center" wrapText="1"/>
    </xf>
    <xf numFmtId="0" fontId="22" fillId="30" borderId="3" xfId="0" applyFont="1" applyFill="1" applyBorder="1" applyAlignment="1">
      <alignment horizontal="center" vertical="center" wrapText="1"/>
    </xf>
    <xf numFmtId="166" fontId="15" fillId="7" borderId="4" xfId="0" applyNumberFormat="1" applyFont="1" applyFill="1" applyBorder="1" applyAlignment="1">
      <alignment horizontal="center" vertical="center" wrapText="1"/>
    </xf>
    <xf numFmtId="166" fontId="15" fillId="7" borderId="3" xfId="0" applyNumberFormat="1" applyFont="1" applyFill="1" applyBorder="1" applyAlignment="1">
      <alignment horizontal="center" vertical="center" wrapText="1"/>
    </xf>
    <xf numFmtId="164" fontId="16" fillId="7" borderId="4" xfId="0" applyNumberFormat="1" applyFont="1" applyFill="1" applyBorder="1" applyAlignment="1">
      <alignment horizontal="center" vertical="center" wrapText="1"/>
    </xf>
    <xf numFmtId="164" fontId="16" fillId="7" borderId="3" xfId="0" applyNumberFormat="1" applyFont="1" applyFill="1" applyBorder="1" applyAlignment="1">
      <alignment horizontal="center" vertical="center" wrapText="1"/>
    </xf>
    <xf numFmtId="14" fontId="15" fillId="7" borderId="4" xfId="0" applyNumberFormat="1" applyFont="1" applyFill="1" applyBorder="1" applyAlignment="1">
      <alignment horizontal="center" vertical="center" wrapText="1"/>
    </xf>
    <xf numFmtId="14" fontId="15" fillId="7" borderId="3" xfId="0" applyNumberFormat="1" applyFont="1" applyFill="1" applyBorder="1" applyAlignment="1">
      <alignment horizontal="center" vertical="center" wrapText="1"/>
    </xf>
    <xf numFmtId="0" fontId="21" fillId="0" borderId="0" xfId="0" applyFont="1" applyAlignment="1">
      <alignment horizontal="center" wrapText="1"/>
    </xf>
    <xf numFmtId="0" fontId="15" fillId="7" borderId="4"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2" fillId="0" borderId="0" xfId="0" applyFont="1" applyAlignment="1">
      <alignment horizontal="center"/>
    </xf>
    <xf numFmtId="0" fontId="21" fillId="0" borderId="0" xfId="0" applyFont="1" applyAlignment="1">
      <alignment horizontal="left" vertical="center" wrapText="1"/>
    </xf>
    <xf numFmtId="0" fontId="22" fillId="0" borderId="0" xfId="0" applyFont="1" applyAlignment="1">
      <alignment horizontal="center" vertical="center"/>
    </xf>
    <xf numFmtId="0" fontId="22" fillId="0" borderId="0" xfId="0" applyFont="1" applyAlignment="1">
      <alignment horizontal="left" vertical="center"/>
    </xf>
    <xf numFmtId="0" fontId="68" fillId="16" borderId="1" xfId="0" applyFont="1" applyFill="1" applyBorder="1" applyAlignment="1">
      <alignment horizontal="center" vertical="center" wrapText="1"/>
    </xf>
    <xf numFmtId="0" fontId="68" fillId="5" borderId="4" xfId="0" applyFont="1" applyFill="1" applyBorder="1" applyAlignment="1">
      <alignment horizontal="center" vertical="center" wrapText="1"/>
    </xf>
    <xf numFmtId="0" fontId="68" fillId="5" borderId="3" xfId="0" applyFont="1" applyFill="1" applyBorder="1" applyAlignment="1">
      <alignment horizontal="center" vertical="center" wrapText="1"/>
    </xf>
    <xf numFmtId="0" fontId="15" fillId="19" borderId="1" xfId="0" applyFont="1" applyFill="1" applyBorder="1" applyAlignment="1">
      <alignment horizontal="center" vertical="center" wrapText="1"/>
    </xf>
    <xf numFmtId="0" fontId="16" fillId="17" borderId="1" xfId="0" applyFont="1" applyFill="1" applyBorder="1" applyAlignment="1">
      <alignment horizontal="center" vertical="center" wrapText="1"/>
    </xf>
    <xf numFmtId="0" fontId="29" fillId="16" borderId="1" xfId="0" applyFont="1" applyFill="1" applyBorder="1" applyAlignment="1">
      <alignment horizontal="center" vertical="center" wrapText="1"/>
    </xf>
    <xf numFmtId="0" fontId="2" fillId="30" borderId="1" xfId="0" applyFont="1" applyFill="1" applyBorder="1" applyAlignment="1">
      <alignment horizontal="center" vertical="center" wrapText="1"/>
    </xf>
    <xf numFmtId="1" fontId="10" fillId="0" borderId="1" xfId="0" applyNumberFormat="1" applyFont="1" applyBorder="1" applyAlignment="1">
      <alignment horizontal="left" vertical="center" wrapText="1"/>
    </xf>
    <xf numFmtId="0" fontId="5" fillId="35" borderId="0" xfId="0" applyFont="1" applyFill="1" applyAlignment="1">
      <alignment vertical="center" wrapText="1"/>
    </xf>
    <xf numFmtId="0" fontId="5" fillId="35" borderId="5" xfId="0" applyFont="1" applyFill="1" applyBorder="1" applyAlignment="1">
      <alignment vertical="center" wrapText="1"/>
    </xf>
    <xf numFmtId="0" fontId="9" fillId="11" borderId="7"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12" fillId="29" borderId="1" xfId="0" applyFont="1" applyFill="1" applyBorder="1" applyAlignment="1">
      <alignment horizontal="center" vertical="center" wrapText="1"/>
    </xf>
    <xf numFmtId="0" fontId="12" fillId="12" borderId="1" xfId="0" applyFont="1" applyFill="1" applyBorder="1" applyAlignment="1">
      <alignment horizontal="left" vertical="center" wrapText="1"/>
    </xf>
    <xf numFmtId="0" fontId="2" fillId="14" borderId="1" xfId="0" applyFont="1" applyFill="1" applyBorder="1" applyAlignment="1">
      <alignment horizontal="center" vertical="center" wrapText="1"/>
    </xf>
    <xf numFmtId="166" fontId="10" fillId="0" borderId="1" xfId="0" applyNumberFormat="1" applyFont="1" applyBorder="1" applyAlignment="1">
      <alignment horizontal="left" vertical="center" wrapText="1"/>
    </xf>
    <xf numFmtId="0" fontId="65" fillId="38" borderId="1" xfId="0" applyFont="1" applyFill="1" applyBorder="1" applyAlignment="1">
      <alignment horizontal="center" vertical="center" wrapText="1"/>
    </xf>
    <xf numFmtId="0" fontId="2" fillId="30" borderId="4" xfId="0" applyFont="1" applyFill="1" applyBorder="1" applyAlignment="1">
      <alignment horizontal="center" vertical="center" wrapText="1"/>
    </xf>
    <xf numFmtId="0" fontId="2" fillId="30" borderId="3" xfId="0" applyFont="1" applyFill="1" applyBorder="1" applyAlignment="1">
      <alignment horizontal="center" vertical="center" wrapText="1"/>
    </xf>
    <xf numFmtId="166" fontId="10" fillId="0" borderId="4" xfId="0" applyNumberFormat="1" applyFont="1" applyBorder="1" applyAlignment="1">
      <alignment horizontal="left" vertical="center" wrapText="1"/>
    </xf>
    <xf numFmtId="165" fontId="2" fillId="14" borderId="1" xfId="0" applyNumberFormat="1" applyFont="1" applyFill="1" applyBorder="1" applyAlignment="1">
      <alignment horizontal="center" vertical="center" wrapText="1"/>
    </xf>
    <xf numFmtId="166" fontId="2" fillId="14" borderId="1" xfId="0" applyNumberFormat="1" applyFont="1" applyFill="1" applyBorder="1" applyAlignment="1">
      <alignment horizontal="center" vertical="center" wrapText="1"/>
    </xf>
    <xf numFmtId="164" fontId="2" fillId="30" borderId="1" xfId="0" applyNumberFormat="1" applyFont="1" applyFill="1" applyBorder="1" applyAlignment="1">
      <alignment horizontal="center" vertical="center" wrapText="1"/>
    </xf>
    <xf numFmtId="168" fontId="3" fillId="7" borderId="1" xfId="0" applyNumberFormat="1" applyFont="1" applyFill="1" applyBorder="1" applyAlignment="1">
      <alignment horizontal="center" vertical="center" wrapText="1"/>
    </xf>
    <xf numFmtId="168" fontId="3" fillId="45" borderId="1" xfId="0" applyNumberFormat="1" applyFont="1" applyFill="1" applyBorder="1" applyAlignment="1">
      <alignment horizontal="center" vertical="center" wrapText="1"/>
    </xf>
    <xf numFmtId="164" fontId="10" fillId="7" borderId="4" xfId="0" applyNumberFormat="1" applyFont="1" applyFill="1" applyBorder="1" applyAlignment="1">
      <alignment horizontal="center" vertical="center" wrapText="1"/>
    </xf>
    <xf numFmtId="164" fontId="10" fillId="7" borderId="3" xfId="0" applyNumberFormat="1" applyFont="1" applyFill="1" applyBorder="1" applyAlignment="1">
      <alignment horizontal="center" vertical="center" wrapText="1"/>
    </xf>
    <xf numFmtId="0" fontId="21" fillId="7" borderId="4" xfId="0" applyFont="1" applyFill="1" applyBorder="1" applyAlignment="1">
      <alignment horizontal="center" vertical="center" wrapText="1"/>
    </xf>
    <xf numFmtId="168" fontId="3" fillId="7" borderId="4" xfId="0" applyNumberFormat="1" applyFont="1" applyFill="1" applyBorder="1" applyAlignment="1">
      <alignment horizontal="center" vertical="center" wrapText="1"/>
    </xf>
    <xf numFmtId="168" fontId="3" fillId="7" borderId="3" xfId="0" applyNumberFormat="1" applyFont="1" applyFill="1" applyBorder="1" applyAlignment="1">
      <alignment horizontal="center" vertical="center" wrapText="1"/>
    </xf>
    <xf numFmtId="0" fontId="5" fillId="0" borderId="0" xfId="0" applyFont="1" applyAlignment="1">
      <alignment horizontal="center" vertical="center" wrapText="1"/>
    </xf>
    <xf numFmtId="0" fontId="21" fillId="7" borderId="4" xfId="0" applyFont="1" applyFill="1" applyBorder="1" applyAlignment="1">
      <alignment horizontal="left" vertical="center" wrapText="1"/>
    </xf>
    <xf numFmtId="0" fontId="21" fillId="7" borderId="3" xfId="0" applyFont="1" applyFill="1" applyBorder="1" applyAlignment="1">
      <alignment horizontal="left" vertical="center" wrapText="1"/>
    </xf>
    <xf numFmtId="0" fontId="22" fillId="7" borderId="4" xfId="0" applyFont="1" applyFill="1" applyBorder="1" applyAlignment="1">
      <alignment horizontal="center" vertical="center"/>
    </xf>
    <xf numFmtId="0" fontId="22" fillId="7" borderId="3" xfId="0" applyFont="1" applyFill="1" applyBorder="1" applyAlignment="1">
      <alignment horizontal="center" vertical="center"/>
    </xf>
    <xf numFmtId="0" fontId="28" fillId="7" borderId="4" xfId="0" applyFont="1" applyFill="1" applyBorder="1" applyAlignment="1">
      <alignment horizontal="left" vertical="center" wrapText="1"/>
    </xf>
    <xf numFmtId="0" fontId="28" fillId="7" borderId="3" xfId="0" applyFont="1" applyFill="1" applyBorder="1" applyAlignment="1">
      <alignment horizontal="left" vertical="center" wrapText="1"/>
    </xf>
    <xf numFmtId="49" fontId="28" fillId="7" borderId="4" xfId="0" applyNumberFormat="1" applyFont="1" applyFill="1" applyBorder="1" applyAlignment="1">
      <alignment horizontal="center" vertical="center" wrapText="1"/>
    </xf>
    <xf numFmtId="49" fontId="28" fillId="7" borderId="3"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22" fillId="7" borderId="3" xfId="0" applyFont="1" applyFill="1" applyBorder="1" applyAlignment="1">
      <alignment horizontal="center" vertical="center" wrapText="1"/>
    </xf>
    <xf numFmtId="0" fontId="66" fillId="39" borderId="4" xfId="0" applyFont="1" applyFill="1" applyBorder="1" applyAlignment="1">
      <alignment horizontal="left" vertical="center" wrapText="1"/>
    </xf>
    <xf numFmtId="0" fontId="66" fillId="39" borderId="3" xfId="0" applyFont="1" applyFill="1" applyBorder="1" applyAlignment="1">
      <alignment horizontal="left"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5" fillId="0" borderId="0" xfId="0" applyFont="1" applyAlignment="1">
      <alignment horizontal="center" vertical="center"/>
    </xf>
    <xf numFmtId="0" fontId="21" fillId="0" borderId="0" xfId="0" applyFont="1" applyAlignment="1">
      <alignment horizontal="center" vertical="top"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4" fillId="30" borderId="1" xfId="0" applyFont="1" applyFill="1" applyBorder="1" applyAlignment="1">
      <alignment horizontal="center" vertical="center" wrapText="1"/>
    </xf>
    <xf numFmtId="0" fontId="9" fillId="0" borderId="0" xfId="0" applyFont="1" applyAlignment="1">
      <alignment horizontal="center"/>
    </xf>
    <xf numFmtId="0" fontId="9" fillId="0" borderId="0" xfId="0" applyFont="1" applyAlignment="1">
      <alignment horizontal="center" vertical="center" wrapText="1"/>
    </xf>
    <xf numFmtId="0" fontId="9" fillId="0" borderId="0" xfId="0" applyFont="1" applyAlignment="1">
      <alignment horizontal="right" vertical="center" wrapText="1"/>
    </xf>
    <xf numFmtId="0" fontId="12" fillId="0" borderId="0" xfId="0" applyFont="1" applyAlignment="1">
      <alignment horizontal="right" vertical="center" wrapText="1"/>
    </xf>
    <xf numFmtId="0" fontId="19" fillId="30" borderId="4" xfId="0" applyFont="1" applyFill="1" applyBorder="1" applyAlignment="1">
      <alignment horizontal="center" vertical="center" wrapText="1"/>
    </xf>
    <xf numFmtId="0" fontId="19" fillId="30" borderId="3" xfId="0" applyFont="1" applyFill="1" applyBorder="1" applyAlignment="1">
      <alignment horizontal="center" vertical="center" wrapText="1"/>
    </xf>
    <xf numFmtId="0" fontId="74" fillId="38" borderId="1" xfId="0" applyFont="1" applyFill="1" applyBorder="1" applyAlignment="1">
      <alignment horizontal="center" vertical="center" wrapText="1"/>
    </xf>
    <xf numFmtId="0" fontId="19" fillId="30" borderId="1" xfId="0" applyFont="1" applyFill="1" applyBorder="1" applyAlignment="1">
      <alignment horizontal="center" vertical="center" wrapText="1"/>
    </xf>
    <xf numFmtId="164" fontId="75" fillId="30" borderId="1" xfId="0" applyNumberFormat="1" applyFont="1" applyFill="1" applyBorder="1" applyAlignment="1">
      <alignment horizontal="center" vertical="center" wrapText="1"/>
    </xf>
    <xf numFmtId="166" fontId="4" fillId="14" borderId="1" xfId="0" applyNumberFormat="1" applyFont="1" applyFill="1" applyBorder="1" applyAlignment="1">
      <alignment horizontal="center" vertical="center" wrapText="1"/>
    </xf>
    <xf numFmtId="166" fontId="19" fillId="14" borderId="1" xfId="0" applyNumberFormat="1" applyFont="1" applyFill="1" applyBorder="1" applyAlignment="1">
      <alignment horizontal="center" vertical="center" wrapText="1"/>
    </xf>
    <xf numFmtId="165" fontId="19" fillId="14" borderId="1" xfId="0" applyNumberFormat="1" applyFont="1" applyFill="1" applyBorder="1" applyAlignment="1">
      <alignment horizontal="center" vertical="center" wrapText="1"/>
    </xf>
    <xf numFmtId="0" fontId="4" fillId="12" borderId="1" xfId="0" applyFont="1" applyFill="1" applyBorder="1" applyAlignment="1">
      <alignment horizontal="left" vertical="center" wrapText="1"/>
    </xf>
    <xf numFmtId="166" fontId="4" fillId="12" borderId="1" xfId="0" applyNumberFormat="1" applyFont="1" applyFill="1" applyBorder="1" applyAlignment="1">
      <alignment horizontal="left" vertical="center" wrapText="1"/>
    </xf>
    <xf numFmtId="0" fontId="4" fillId="35" borderId="1" xfId="0" applyFont="1" applyFill="1" applyBorder="1" applyAlignment="1">
      <alignment horizontal="left" vertical="center" wrapText="1"/>
    </xf>
    <xf numFmtId="0" fontId="12" fillId="20" borderId="1" xfId="0" applyFont="1" applyFill="1" applyBorder="1" applyAlignment="1">
      <alignment horizontal="center" vertical="center" wrapText="1"/>
    </xf>
    <xf numFmtId="0" fontId="4" fillId="14" borderId="1" xfId="0" applyFont="1" applyFill="1" applyBorder="1" applyAlignment="1">
      <alignment horizontal="center" vertical="center" wrapText="1"/>
    </xf>
    <xf numFmtId="166" fontId="4" fillId="12" borderId="4" xfId="0" applyNumberFormat="1" applyFont="1" applyFill="1" applyBorder="1" applyAlignment="1">
      <alignment horizontal="left" vertical="center" wrapText="1"/>
    </xf>
    <xf numFmtId="0" fontId="4" fillId="32" borderId="1" xfId="0" applyFont="1" applyFill="1" applyBorder="1" applyAlignment="1">
      <alignment horizontal="left" vertical="center" wrapText="1"/>
    </xf>
    <xf numFmtId="166" fontId="4" fillId="37" borderId="7" xfId="0" applyNumberFormat="1" applyFont="1" applyFill="1" applyBorder="1" applyAlignment="1">
      <alignment horizontal="center" vertical="center" wrapText="1"/>
    </xf>
    <xf numFmtId="166" fontId="4" fillId="37" borderId="15" xfId="0" applyNumberFormat="1" applyFont="1" applyFill="1" applyBorder="1" applyAlignment="1">
      <alignment horizontal="center" vertical="center" wrapText="1"/>
    </xf>
    <xf numFmtId="166" fontId="4" fillId="37" borderId="2" xfId="0" applyNumberFormat="1" applyFont="1" applyFill="1" applyBorder="1" applyAlignment="1">
      <alignment horizontal="center" vertical="center" wrapText="1"/>
    </xf>
    <xf numFmtId="166" fontId="4" fillId="11" borderId="7" xfId="0" applyNumberFormat="1" applyFont="1" applyFill="1" applyBorder="1" applyAlignment="1">
      <alignment horizontal="center" vertical="center" wrapText="1"/>
    </xf>
    <xf numFmtId="166" fontId="4" fillId="11" borderId="15" xfId="0" applyNumberFormat="1" applyFont="1" applyFill="1" applyBorder="1" applyAlignment="1">
      <alignment horizontal="center" vertical="center" wrapText="1"/>
    </xf>
    <xf numFmtId="166" fontId="4" fillId="11" borderId="2" xfId="0" applyNumberFormat="1" applyFont="1" applyFill="1" applyBorder="1" applyAlignment="1">
      <alignment horizontal="center" vertical="center" wrapText="1"/>
    </xf>
    <xf numFmtId="0" fontId="19" fillId="14" borderId="1" xfId="0" applyFont="1" applyFill="1" applyBorder="1" applyAlignment="1">
      <alignment horizontal="center" vertical="center" wrapText="1"/>
    </xf>
    <xf numFmtId="1" fontId="4" fillId="12" borderId="1" xfId="0" applyNumberFormat="1" applyFont="1" applyFill="1" applyBorder="1" applyAlignment="1">
      <alignment horizontal="left" vertical="center" wrapText="1"/>
    </xf>
    <xf numFmtId="0" fontId="4" fillId="11" borderId="1" xfId="0" applyFont="1" applyFill="1" applyBorder="1" applyAlignment="1">
      <alignment horizontal="left" vertical="center" wrapText="1"/>
    </xf>
    <xf numFmtId="0" fontId="4" fillId="29" borderId="1"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7" fillId="12" borderId="1" xfId="0" applyFont="1" applyFill="1" applyBorder="1" applyAlignment="1">
      <alignment horizontal="left" vertical="center" wrapText="1"/>
    </xf>
    <xf numFmtId="0" fontId="9" fillId="19" borderId="12" xfId="0" applyFont="1" applyFill="1" applyBorder="1" applyAlignment="1">
      <alignment horizontal="center" vertical="center" wrapText="1"/>
    </xf>
    <xf numFmtId="0" fontId="9" fillId="19" borderId="0" xfId="0" applyFont="1" applyFill="1" applyAlignment="1">
      <alignment horizontal="center" vertical="center" wrapText="1"/>
    </xf>
    <xf numFmtId="0" fontId="21" fillId="19" borderId="13" xfId="0" applyFont="1" applyFill="1" applyBorder="1" applyAlignment="1">
      <alignment horizontal="center" vertical="center" wrapText="1"/>
    </xf>
    <xf numFmtId="0" fontId="21" fillId="19" borderId="5" xfId="0" applyFont="1" applyFill="1" applyBorder="1" applyAlignment="1">
      <alignment horizontal="center" vertical="center" wrapText="1"/>
    </xf>
    <xf numFmtId="0" fontId="8" fillId="9" borderId="16" xfId="0" applyFont="1" applyFill="1" applyBorder="1" applyAlignment="1">
      <alignment horizontal="center" vertical="center" wrapText="1"/>
    </xf>
    <xf numFmtId="0" fontId="8" fillId="9" borderId="17"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8" fillId="9" borderId="0" xfId="0" applyFont="1" applyFill="1" applyAlignment="1">
      <alignment horizontal="center" vertical="center" wrapText="1"/>
    </xf>
    <xf numFmtId="0" fontId="8" fillId="9" borderId="14"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8" xfId="0" applyFont="1" applyFill="1" applyBorder="1" applyAlignment="1">
      <alignment horizontal="center" vertical="center" wrapText="1"/>
    </xf>
    <xf numFmtId="0" fontId="22" fillId="7" borderId="1" xfId="0" applyFont="1" applyFill="1" applyBorder="1" applyAlignment="1">
      <alignment horizontal="center" vertical="center"/>
    </xf>
    <xf numFmtId="0" fontId="28" fillId="7" borderId="1" xfId="0" applyFont="1" applyFill="1" applyBorder="1" applyAlignment="1">
      <alignment horizontal="center" vertical="center" wrapText="1"/>
    </xf>
    <xf numFmtId="0" fontId="13" fillId="0" borderId="1" xfId="0" applyFont="1" applyBorder="1" applyAlignment="1">
      <alignment horizontal="center" vertical="center"/>
    </xf>
    <xf numFmtId="0" fontId="12" fillId="0" borderId="1" xfId="0" applyFont="1" applyBorder="1" applyAlignment="1">
      <alignment horizontal="center" vertical="center" wrapText="1"/>
    </xf>
    <xf numFmtId="164" fontId="22" fillId="7" borderId="4" xfId="0" applyNumberFormat="1" applyFont="1" applyFill="1" applyBorder="1" applyAlignment="1">
      <alignment horizontal="center" vertical="center" wrapText="1"/>
    </xf>
    <xf numFmtId="164" fontId="22" fillId="7" borderId="6" xfId="0" applyNumberFormat="1" applyFont="1" applyFill="1" applyBorder="1" applyAlignment="1">
      <alignment horizontal="center" vertical="center" wrapText="1"/>
    </xf>
    <xf numFmtId="164" fontId="22" fillId="7" borderId="3" xfId="0" applyNumberFormat="1" applyFont="1" applyFill="1" applyBorder="1" applyAlignment="1">
      <alignment horizontal="center" vertical="center" wrapText="1"/>
    </xf>
    <xf numFmtId="166" fontId="21" fillId="15" borderId="4" xfId="0" applyNumberFormat="1" applyFont="1" applyFill="1" applyBorder="1" applyAlignment="1">
      <alignment horizontal="center" vertical="center" wrapText="1"/>
    </xf>
    <xf numFmtId="166" fontId="21" fillId="15" borderId="6" xfId="0" applyNumberFormat="1" applyFont="1" applyFill="1" applyBorder="1" applyAlignment="1">
      <alignment horizontal="center" vertical="center" wrapText="1"/>
    </xf>
    <xf numFmtId="166" fontId="21" fillId="15" borderId="3" xfId="0" applyNumberFormat="1" applyFont="1" applyFill="1" applyBorder="1" applyAlignment="1">
      <alignment horizontal="center" vertical="center" wrapText="1"/>
    </xf>
    <xf numFmtId="17" fontId="21" fillId="7" borderId="4" xfId="0" applyNumberFormat="1" applyFont="1" applyFill="1" applyBorder="1" applyAlignment="1">
      <alignment horizontal="center" vertical="center" wrapText="1"/>
    </xf>
    <xf numFmtId="0" fontId="21" fillId="7" borderId="6"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xf>
    <xf numFmtId="49" fontId="28" fillId="7" borderId="1" xfId="0" applyNumberFormat="1" applyFont="1" applyFill="1" applyBorder="1" applyAlignment="1">
      <alignment horizontal="center" vertical="center" wrapText="1"/>
    </xf>
    <xf numFmtId="0" fontId="21" fillId="7" borderId="6" xfId="0" applyFont="1" applyFill="1" applyBorder="1" applyAlignment="1">
      <alignment horizontal="left" vertical="center" wrapText="1"/>
    </xf>
    <xf numFmtId="0" fontId="22" fillId="7" borderId="6" xfId="0" applyFont="1" applyFill="1" applyBorder="1" applyAlignment="1">
      <alignment horizontal="center" vertical="center"/>
    </xf>
    <xf numFmtId="0" fontId="22" fillId="15" borderId="4" xfId="0" applyFont="1" applyFill="1" applyBorder="1" applyAlignment="1">
      <alignment horizontal="center" vertical="center" wrapText="1"/>
    </xf>
    <xf numFmtId="0" fontId="22" fillId="15" borderId="6" xfId="0" applyFont="1" applyFill="1" applyBorder="1" applyAlignment="1">
      <alignment horizontal="center" vertical="center" wrapText="1"/>
    </xf>
    <xf numFmtId="0" fontId="66" fillId="39" borderId="1" xfId="0" applyFont="1" applyFill="1" applyBorder="1" applyAlignment="1">
      <alignment horizontal="center" vertical="center" wrapText="1"/>
    </xf>
    <xf numFmtId="17" fontId="22" fillId="35" borderId="1" xfId="0" applyNumberFormat="1" applyFont="1" applyFill="1" applyBorder="1" applyAlignment="1">
      <alignment horizontal="left" vertical="center" wrapText="1"/>
    </xf>
    <xf numFmtId="0" fontId="22" fillId="35" borderId="1" xfId="0" applyFont="1" applyFill="1" applyBorder="1" applyAlignment="1">
      <alignment vertical="center" wrapText="1"/>
    </xf>
    <xf numFmtId="0" fontId="21" fillId="33" borderId="7" xfId="0" applyFont="1" applyFill="1" applyBorder="1" applyAlignment="1">
      <alignment horizontal="center" vertical="center" wrapText="1"/>
    </xf>
    <xf numFmtId="0" fontId="21" fillId="33" borderId="15" xfId="0" applyFont="1" applyFill="1" applyBorder="1" applyAlignment="1">
      <alignment horizontal="center" vertical="center" wrapText="1"/>
    </xf>
    <xf numFmtId="0" fontId="21" fillId="33" borderId="2" xfId="0" applyFont="1" applyFill="1" applyBorder="1" applyAlignment="1">
      <alignment horizontal="center" vertical="center" wrapText="1"/>
    </xf>
    <xf numFmtId="0" fontId="21" fillId="12" borderId="1" xfId="0" applyFont="1" applyFill="1" applyBorder="1" applyAlignment="1">
      <alignment horizontal="center" vertical="center" wrapText="1"/>
    </xf>
    <xf numFmtId="166" fontId="22" fillId="13" borderId="1" xfId="0" applyNumberFormat="1" applyFont="1" applyFill="1" applyBorder="1" applyAlignment="1">
      <alignment horizontal="center" vertical="center" wrapText="1"/>
    </xf>
    <xf numFmtId="0" fontId="21" fillId="12" borderId="7" xfId="0" applyFont="1" applyFill="1" applyBorder="1" applyAlignment="1">
      <alignment horizontal="center" vertical="center" wrapText="1"/>
    </xf>
    <xf numFmtId="0" fontId="21" fillId="12" borderId="15" xfId="0" applyFont="1" applyFill="1" applyBorder="1" applyAlignment="1">
      <alignment horizontal="center" vertical="center" wrapText="1"/>
    </xf>
    <xf numFmtId="0" fontId="21" fillId="12" borderId="2" xfId="0" applyFont="1" applyFill="1" applyBorder="1" applyAlignment="1">
      <alignment horizontal="center" vertical="center" wrapText="1"/>
    </xf>
    <xf numFmtId="0" fontId="68" fillId="2" borderId="1" xfId="0" applyFont="1" applyFill="1" applyBorder="1" applyAlignment="1">
      <alignment horizontal="center" vertical="center" wrapText="1"/>
    </xf>
    <xf numFmtId="0" fontId="12" fillId="0" borderId="15" xfId="0" applyFont="1" applyBorder="1" applyAlignment="1">
      <alignment horizontal="center" vertical="center" wrapText="1"/>
    </xf>
    <xf numFmtId="0" fontId="78" fillId="0" borderId="4" xfId="0" applyFont="1" applyBorder="1" applyAlignment="1">
      <alignment horizontal="center" vertical="center"/>
    </xf>
    <xf numFmtId="0" fontId="78" fillId="0" borderId="3" xfId="0" applyFont="1" applyBorder="1" applyAlignment="1">
      <alignment horizontal="center" vertical="center"/>
    </xf>
    <xf numFmtId="0" fontId="83" fillId="0" borderId="4" xfId="0" applyFont="1" applyBorder="1" applyAlignment="1">
      <alignment horizontal="center" vertical="center" wrapText="1"/>
    </xf>
    <xf numFmtId="0" fontId="83" fillId="0" borderId="3" xfId="0" applyFont="1" applyBorder="1" applyAlignment="1">
      <alignment horizontal="center" vertical="center" wrapText="1"/>
    </xf>
    <xf numFmtId="0" fontId="43" fillId="7" borderId="4" xfId="0" applyFont="1" applyFill="1" applyBorder="1" applyAlignment="1">
      <alignment horizontal="center" vertical="center" wrapText="1"/>
    </xf>
    <xf numFmtId="0" fontId="43" fillId="7" borderId="3" xfId="0" applyFont="1" applyFill="1" applyBorder="1" applyAlignment="1">
      <alignment horizontal="center" vertical="center" wrapText="1"/>
    </xf>
    <xf numFmtId="0" fontId="78" fillId="0" borderId="1" xfId="0" applyFont="1" applyBorder="1" applyAlignment="1">
      <alignment horizontal="center" vertical="center"/>
    </xf>
    <xf numFmtId="0" fontId="83" fillId="0" borderId="1" xfId="0" applyFont="1" applyBorder="1" applyAlignment="1">
      <alignment horizontal="center" vertical="center" wrapText="1"/>
    </xf>
    <xf numFmtId="0" fontId="79" fillId="0" borderId="4" xfId="0" applyFont="1" applyBorder="1" applyAlignment="1">
      <alignment horizontal="center" vertical="center" wrapText="1"/>
    </xf>
    <xf numFmtId="0" fontId="79" fillId="0" borderId="3" xfId="0" applyFont="1" applyBorder="1" applyAlignment="1">
      <alignment horizontal="center" vertical="center" wrapText="1"/>
    </xf>
    <xf numFmtId="0" fontId="11" fillId="7" borderId="16"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79" fillId="7" borderId="0" xfId="0" applyFont="1" applyFill="1" applyAlignment="1">
      <alignment horizontal="center" vertical="center" wrapText="1"/>
    </xf>
    <xf numFmtId="0" fontId="78" fillId="0" borderId="0" xfId="0" applyFont="1" applyAlignment="1">
      <alignment horizontal="center"/>
    </xf>
    <xf numFmtId="164" fontId="79" fillId="0" borderId="0" xfId="0" applyNumberFormat="1" applyFont="1" applyAlignment="1">
      <alignment horizontal="center"/>
    </xf>
    <xf numFmtId="0" fontId="92" fillId="47" borderId="0" xfId="0" applyFont="1" applyFill="1" applyAlignment="1">
      <alignment horizontal="center" vertical="center" wrapText="1"/>
    </xf>
    <xf numFmtId="0" fontId="78" fillId="0" borderId="0" xfId="0" applyFont="1" applyAlignment="1">
      <alignment horizontal="center" vertical="center" wrapText="1"/>
    </xf>
    <xf numFmtId="0" fontId="79" fillId="0" borderId="0" xfId="0" applyFont="1" applyAlignment="1">
      <alignment horizontal="center" vertical="center" wrapText="1"/>
    </xf>
    <xf numFmtId="0" fontId="78" fillId="19" borderId="1" xfId="0" applyFont="1" applyFill="1" applyBorder="1" applyAlignment="1">
      <alignment horizontal="center" vertical="center" wrapText="1"/>
    </xf>
    <xf numFmtId="0" fontId="79" fillId="7" borderId="7" xfId="0" applyFont="1" applyFill="1" applyBorder="1" applyAlignment="1">
      <alignment horizontal="center" vertical="center" wrapText="1"/>
    </xf>
    <xf numFmtId="0" fontId="79" fillId="7" borderId="15" xfId="0" applyFont="1" applyFill="1" applyBorder="1" applyAlignment="1">
      <alignment horizontal="center" vertical="center" wrapText="1"/>
    </xf>
    <xf numFmtId="0" fontId="79" fillId="7" borderId="2" xfId="0" applyFont="1" applyFill="1" applyBorder="1" applyAlignment="1">
      <alignment horizontal="center" vertical="center" wrapText="1"/>
    </xf>
    <xf numFmtId="0" fontId="79" fillId="7" borderId="1" xfId="0" applyFont="1" applyFill="1" applyBorder="1" applyAlignment="1">
      <alignment horizontal="center" vertical="center" wrapText="1"/>
    </xf>
    <xf numFmtId="14" fontId="79" fillId="0" borderId="4" xfId="0" applyNumberFormat="1" applyFont="1" applyBorder="1" applyAlignment="1">
      <alignment horizontal="center" vertical="center" wrapText="1"/>
    </xf>
    <xf numFmtId="14" fontId="79" fillId="0" borderId="6" xfId="0" applyNumberFormat="1" applyFont="1" applyBorder="1" applyAlignment="1">
      <alignment horizontal="center" vertical="center" wrapText="1"/>
    </xf>
    <xf numFmtId="14" fontId="79" fillId="0" borderId="3" xfId="0" applyNumberFormat="1" applyFont="1" applyBorder="1" applyAlignment="1">
      <alignment horizontal="center" vertical="center" wrapText="1"/>
    </xf>
    <xf numFmtId="166" fontId="79" fillId="0" borderId="4" xfId="0" applyNumberFormat="1" applyFont="1" applyBorder="1" applyAlignment="1">
      <alignment horizontal="center" vertical="center" wrapText="1"/>
    </xf>
    <xf numFmtId="166" fontId="79" fillId="0" borderId="6" xfId="0" applyNumberFormat="1" applyFont="1" applyBorder="1" applyAlignment="1">
      <alignment horizontal="center" vertical="center" wrapText="1"/>
    </xf>
    <xf numFmtId="166" fontId="79" fillId="0" borderId="3" xfId="0" applyNumberFormat="1" applyFont="1" applyBorder="1" applyAlignment="1">
      <alignment horizontal="center" vertical="center" wrapText="1"/>
    </xf>
    <xf numFmtId="0" fontId="78" fillId="0" borderId="4" xfId="0" applyFont="1" applyBorder="1" applyAlignment="1">
      <alignment horizontal="center" vertical="center" wrapText="1"/>
    </xf>
    <xf numFmtId="0" fontId="78" fillId="0" borderId="3" xfId="0" applyFont="1" applyBorder="1" applyAlignment="1">
      <alignment horizontal="center" vertical="center" wrapText="1"/>
    </xf>
    <xf numFmtId="0" fontId="79" fillId="0" borderId="1" xfId="0" applyFont="1" applyBorder="1" applyAlignment="1">
      <alignment horizontal="center" vertical="center" wrapText="1"/>
    </xf>
    <xf numFmtId="164" fontId="79" fillId="0" borderId="4" xfId="0" applyNumberFormat="1" applyFont="1" applyBorder="1" applyAlignment="1">
      <alignment horizontal="center" vertical="center" wrapText="1"/>
    </xf>
    <xf numFmtId="164" fontId="79" fillId="0" borderId="6" xfId="0" applyNumberFormat="1" applyFont="1" applyBorder="1" applyAlignment="1">
      <alignment horizontal="center" vertical="center" wrapText="1"/>
    </xf>
    <xf numFmtId="164" fontId="79" fillId="0" borderId="3" xfId="0" applyNumberFormat="1" applyFont="1" applyBorder="1" applyAlignment="1">
      <alignment horizontal="center" vertical="center" wrapText="1"/>
    </xf>
    <xf numFmtId="164" fontId="79" fillId="0" borderId="1" xfId="0" applyNumberFormat="1" applyFont="1" applyBorder="1" applyAlignment="1">
      <alignment horizontal="center" vertical="center" wrapText="1"/>
    </xf>
    <xf numFmtId="166" fontId="79" fillId="0" borderId="1" xfId="0" applyNumberFormat="1" applyFont="1" applyBorder="1" applyAlignment="1">
      <alignment horizontal="center" vertical="center" wrapText="1"/>
    </xf>
    <xf numFmtId="49" fontId="83" fillId="0" borderId="1" xfId="0" applyNumberFormat="1" applyFont="1" applyBorder="1" applyAlignment="1">
      <alignment horizontal="center" vertical="center" wrapText="1"/>
    </xf>
    <xf numFmtId="0" fontId="78" fillId="0" borderId="6" xfId="0" applyFont="1" applyBorder="1" applyAlignment="1">
      <alignment horizontal="center" vertical="center"/>
    </xf>
    <xf numFmtId="14" fontId="79" fillId="0" borderId="1" xfId="0" applyNumberFormat="1" applyFont="1" applyBorder="1" applyAlignment="1">
      <alignment horizontal="center" vertical="center" wrapText="1"/>
    </xf>
    <xf numFmtId="49" fontId="83" fillId="0" borderId="4" xfId="0" applyNumberFormat="1" applyFont="1" applyBorder="1" applyAlignment="1">
      <alignment horizontal="center" vertical="center" wrapText="1"/>
    </xf>
    <xf numFmtId="49" fontId="83" fillId="0" borderId="3" xfId="0" applyNumberFormat="1" applyFont="1" applyBorder="1" applyAlignment="1">
      <alignment horizontal="center" vertical="center" wrapText="1"/>
    </xf>
    <xf numFmtId="165" fontId="81" fillId="14" borderId="1" xfId="0" applyNumberFormat="1" applyFont="1" applyFill="1" applyBorder="1" applyAlignment="1">
      <alignment horizontal="center" vertical="center" wrapText="1"/>
    </xf>
    <xf numFmtId="0" fontId="81" fillId="30" borderId="1" xfId="0" applyFont="1" applyFill="1" applyBorder="1" applyAlignment="1">
      <alignment horizontal="center" vertical="center" wrapText="1"/>
    </xf>
    <xf numFmtId="166" fontId="81" fillId="14" borderId="1" xfId="0" applyNumberFormat="1" applyFont="1" applyFill="1" applyBorder="1" applyAlignment="1">
      <alignment horizontal="center" vertical="center" wrapText="1"/>
    </xf>
    <xf numFmtId="164" fontId="81" fillId="30" borderId="1" xfId="0" applyNumberFormat="1" applyFont="1" applyFill="1" applyBorder="1" applyAlignment="1">
      <alignment horizontal="center" vertical="center" wrapText="1"/>
    </xf>
    <xf numFmtId="0" fontId="79" fillId="0" borderId="6" xfId="0" applyFont="1" applyBorder="1" applyAlignment="1">
      <alignment horizontal="center" vertical="center" wrapText="1"/>
    </xf>
    <xf numFmtId="0" fontId="78" fillId="0" borderId="6" xfId="0" applyFont="1" applyBorder="1" applyAlignment="1">
      <alignment horizontal="center" vertical="center" wrapText="1"/>
    </xf>
    <xf numFmtId="0" fontId="82" fillId="38" borderId="1" xfId="0" applyFont="1" applyFill="1" applyBorder="1" applyAlignment="1">
      <alignment horizontal="center" vertical="center" wrapText="1"/>
    </xf>
    <xf numFmtId="0" fontId="81" fillId="30" borderId="4" xfId="0" applyFont="1" applyFill="1" applyBorder="1" applyAlignment="1">
      <alignment horizontal="center" vertical="center" wrapText="1"/>
    </xf>
    <xf numFmtId="0" fontId="81" fillId="30" borderId="3" xfId="0" applyFont="1" applyFill="1" applyBorder="1" applyAlignment="1">
      <alignment horizontal="center" vertical="center" wrapText="1"/>
    </xf>
    <xf numFmtId="0" fontId="81" fillId="14" borderId="1" xfId="0" applyFont="1" applyFill="1" applyBorder="1" applyAlignment="1">
      <alignment horizontal="center" vertical="center" wrapText="1"/>
    </xf>
    <xf numFmtId="0" fontId="78" fillId="12" borderId="1" xfId="0" applyFont="1" applyFill="1" applyBorder="1" applyAlignment="1">
      <alignment horizontal="left" vertical="center" wrapText="1"/>
    </xf>
    <xf numFmtId="166" fontId="78" fillId="12" borderId="1" xfId="0" applyNumberFormat="1" applyFont="1" applyFill="1" applyBorder="1" applyAlignment="1">
      <alignment horizontal="left" vertical="center" wrapText="1"/>
    </xf>
    <xf numFmtId="0" fontId="78" fillId="35" borderId="1" xfId="0" applyFont="1" applyFill="1" applyBorder="1" applyAlignment="1">
      <alignment horizontal="left" vertical="center" wrapText="1"/>
    </xf>
    <xf numFmtId="49" fontId="78" fillId="35" borderId="1" xfId="0" applyNumberFormat="1" applyFont="1" applyFill="1" applyBorder="1" applyAlignment="1">
      <alignment horizontal="left" vertical="center" wrapText="1"/>
    </xf>
    <xf numFmtId="166" fontId="78" fillId="12" borderId="4" xfId="0" applyNumberFormat="1" applyFont="1" applyFill="1" applyBorder="1" applyAlignment="1">
      <alignment horizontal="left" vertical="center" wrapText="1"/>
    </xf>
    <xf numFmtId="0" fontId="78" fillId="32" borderId="1" xfId="0" applyFont="1" applyFill="1" applyBorder="1" applyAlignment="1">
      <alignment horizontal="left" vertical="center" wrapText="1"/>
    </xf>
    <xf numFmtId="166" fontId="78" fillId="37" borderId="1" xfId="0" applyNumberFormat="1" applyFont="1" applyFill="1" applyBorder="1" applyAlignment="1">
      <alignment horizontal="center" vertical="center" wrapText="1"/>
    </xf>
    <xf numFmtId="166" fontId="78" fillId="11" borderId="1" xfId="0" applyNumberFormat="1" applyFont="1" applyFill="1" applyBorder="1" applyAlignment="1">
      <alignment horizontal="center" vertical="center" wrapText="1"/>
    </xf>
    <xf numFmtId="1" fontId="78" fillId="12" borderId="1" xfId="0" applyNumberFormat="1" applyFont="1" applyFill="1" applyBorder="1" applyAlignment="1">
      <alignment horizontal="left" vertical="center" wrapText="1"/>
    </xf>
    <xf numFmtId="0" fontId="78" fillId="35" borderId="5" xfId="0" applyFont="1" applyFill="1" applyBorder="1" applyAlignment="1">
      <alignment horizontal="center" vertical="center" wrapText="1"/>
    </xf>
    <xf numFmtId="0" fontId="78" fillId="13" borderId="16" xfId="0" applyFont="1" applyFill="1" applyBorder="1" applyAlignment="1">
      <alignment horizontal="left" vertical="center" wrapText="1"/>
    </xf>
    <xf numFmtId="0" fontId="78" fillId="13" borderId="17" xfId="0" applyFont="1" applyFill="1" applyBorder="1" applyAlignment="1">
      <alignment horizontal="left" vertical="center" wrapText="1"/>
    </xf>
    <xf numFmtId="0" fontId="78" fillId="13" borderId="18" xfId="0" applyFont="1" applyFill="1" applyBorder="1" applyAlignment="1">
      <alignment horizontal="left" vertical="center" wrapText="1"/>
    </xf>
    <xf numFmtId="0" fontId="78" fillId="13" borderId="13" xfId="0" applyFont="1" applyFill="1" applyBorder="1" applyAlignment="1">
      <alignment horizontal="left" vertical="center" wrapText="1"/>
    </xf>
    <xf numFmtId="0" fontId="78" fillId="13" borderId="5" xfId="0" applyFont="1" applyFill="1" applyBorder="1" applyAlignment="1">
      <alignment horizontal="left" vertical="center" wrapText="1"/>
    </xf>
    <xf numFmtId="0" fontId="78" fillId="13" borderId="8" xfId="0" applyFont="1" applyFill="1" applyBorder="1" applyAlignment="1">
      <alignment horizontal="left" vertical="center" wrapText="1"/>
    </xf>
    <xf numFmtId="0" fontId="79" fillId="37" borderId="16" xfId="0" applyFont="1" applyFill="1" applyBorder="1" applyAlignment="1">
      <alignment horizontal="center" vertical="center" wrapText="1"/>
    </xf>
    <xf numFmtId="0" fontId="79" fillId="37" borderId="17" xfId="0" applyFont="1" applyFill="1" applyBorder="1" applyAlignment="1">
      <alignment horizontal="center" vertical="center" wrapText="1"/>
    </xf>
    <xf numFmtId="0" fontId="79" fillId="37" borderId="18" xfId="0" applyFont="1" applyFill="1" applyBorder="1" applyAlignment="1">
      <alignment horizontal="center" vertical="center" wrapText="1"/>
    </xf>
    <xf numFmtId="0" fontId="79" fillId="37" borderId="13" xfId="0" applyFont="1" applyFill="1" applyBorder="1" applyAlignment="1">
      <alignment horizontal="center" vertical="center" wrapText="1"/>
    </xf>
    <xf numFmtId="0" fontId="79" fillId="37" borderId="5" xfId="0" applyFont="1" applyFill="1" applyBorder="1" applyAlignment="1">
      <alignment horizontal="center" vertical="center" wrapText="1"/>
    </xf>
    <xf numFmtId="0" fontId="79" fillId="37" borderId="8" xfId="0" applyFont="1" applyFill="1" applyBorder="1" applyAlignment="1">
      <alignment horizontal="center" vertical="center" wrapText="1"/>
    </xf>
    <xf numFmtId="0" fontId="78" fillId="11" borderId="1" xfId="0" applyFont="1" applyFill="1" applyBorder="1" applyAlignment="1">
      <alignment horizontal="left" vertical="center" wrapText="1"/>
    </xf>
    <xf numFmtId="0" fontId="78" fillId="13" borderId="1" xfId="0" applyFont="1" applyFill="1" applyBorder="1" applyAlignment="1">
      <alignment horizontal="center" vertical="center" wrapText="1"/>
    </xf>
    <xf numFmtId="0" fontId="78" fillId="11" borderId="1" xfId="0" applyFont="1" applyFill="1" applyBorder="1" applyAlignment="1">
      <alignment horizontal="center" vertical="center" wrapText="1"/>
    </xf>
    <xf numFmtId="0" fontId="92" fillId="16" borderId="0" xfId="0" applyFont="1" applyFill="1" applyAlignment="1">
      <alignment horizontal="center" vertical="center" wrapText="1"/>
    </xf>
    <xf numFmtId="0" fontId="1" fillId="5" borderId="7" xfId="0" applyFont="1" applyFill="1" applyBorder="1" applyAlignment="1">
      <alignment horizontal="center" vertical="center"/>
    </xf>
    <xf numFmtId="0" fontId="1" fillId="5" borderId="15" xfId="0" applyFont="1" applyFill="1" applyBorder="1" applyAlignment="1">
      <alignment horizontal="center" vertical="center"/>
    </xf>
    <xf numFmtId="0" fontId="1" fillId="31" borderId="1" xfId="0" applyFont="1" applyFill="1" applyBorder="1" applyAlignment="1">
      <alignment horizontal="left" vertical="center" wrapText="1"/>
    </xf>
    <xf numFmtId="0" fontId="1" fillId="27" borderId="7" xfId="0" applyFont="1" applyFill="1" applyBorder="1" applyAlignment="1">
      <alignment horizontal="center" vertical="center"/>
    </xf>
    <xf numFmtId="0" fontId="1" fillId="27" borderId="15" xfId="0" applyFont="1" applyFill="1" applyBorder="1" applyAlignment="1">
      <alignment horizontal="center" vertical="center"/>
    </xf>
    <xf numFmtId="0" fontId="1" fillId="0" borderId="0" xfId="0" applyFont="1" applyAlignment="1">
      <alignment horizontal="left" vertical="center" wrapText="1"/>
    </xf>
    <xf numFmtId="0" fontId="111" fillId="0" borderId="1" xfId="0" applyFont="1" applyBorder="1" applyAlignment="1">
      <alignment horizontal="center" vertical="center"/>
    </xf>
    <xf numFmtId="0" fontId="41" fillId="7" borderId="1" xfId="0" applyFont="1" applyFill="1" applyBorder="1" applyAlignment="1">
      <alignment horizontal="center" vertical="center" wrapText="1"/>
    </xf>
    <xf numFmtId="0" fontId="41" fillId="0" borderId="1" xfId="0" applyFont="1" applyBorder="1" applyAlignment="1">
      <alignment horizontal="center" vertical="center" wrapText="1"/>
    </xf>
    <xf numFmtId="0" fontId="59" fillId="34" borderId="7" xfId="0" applyFont="1" applyFill="1" applyBorder="1" applyAlignment="1">
      <alignment horizontal="center" vertical="center"/>
    </xf>
    <xf numFmtId="0" fontId="59" fillId="34" borderId="15" xfId="0" applyFont="1" applyFill="1" applyBorder="1" applyAlignment="1">
      <alignment horizontal="center" vertical="center"/>
    </xf>
    <xf numFmtId="0" fontId="1" fillId="16" borderId="1" xfId="0" applyFont="1" applyFill="1" applyBorder="1" applyAlignment="1">
      <alignment horizontal="left" vertical="center" wrapText="1"/>
    </xf>
    <xf numFmtId="0" fontId="1" fillId="2" borderId="7" xfId="0" applyFont="1" applyFill="1" applyBorder="1" applyAlignment="1">
      <alignment horizontal="center" vertical="center"/>
    </xf>
    <xf numFmtId="0" fontId="1" fillId="2" borderId="15" xfId="0" applyFont="1" applyFill="1" applyBorder="1" applyAlignment="1">
      <alignment horizontal="center" vertical="center"/>
    </xf>
    <xf numFmtId="0" fontId="1" fillId="22" borderId="1" xfId="0" applyFont="1" applyFill="1" applyBorder="1" applyAlignment="1">
      <alignment horizontal="left" vertical="center" wrapText="1"/>
    </xf>
    <xf numFmtId="0" fontId="111" fillId="0" borderId="1" xfId="0" applyFont="1" applyBorder="1" applyAlignment="1">
      <alignment horizontal="center" vertical="center" wrapText="1"/>
    </xf>
    <xf numFmtId="0" fontId="41" fillId="7" borderId="1" xfId="0" applyFont="1" applyFill="1" applyBorder="1" applyAlignment="1">
      <alignment horizontal="center" vertical="center"/>
    </xf>
    <xf numFmtId="0" fontId="41" fillId="0" borderId="1" xfId="0" applyFont="1" applyBorder="1" applyAlignment="1">
      <alignment horizontal="center" vertical="center"/>
    </xf>
    <xf numFmtId="0" fontId="107" fillId="7" borderId="13" xfId="0" applyFont="1" applyFill="1" applyBorder="1" applyAlignment="1">
      <alignment horizontal="left" vertical="center" wrapText="1"/>
    </xf>
    <xf numFmtId="0" fontId="107" fillId="7" borderId="5" xfId="0" applyFont="1" applyFill="1" applyBorder="1" applyAlignment="1">
      <alignment horizontal="left" vertical="center" wrapText="1"/>
    </xf>
    <xf numFmtId="0" fontId="108" fillId="0" borderId="4" xfId="0" applyFont="1" applyBorder="1" applyAlignment="1">
      <alignment horizontal="center" vertical="center" wrapText="1"/>
    </xf>
    <xf numFmtId="0" fontId="108" fillId="0" borderId="6" xfId="0" applyFont="1" applyBorder="1" applyAlignment="1">
      <alignment horizontal="center" vertical="center" wrapText="1"/>
    </xf>
    <xf numFmtId="0" fontId="108" fillId="0" borderId="3" xfId="0" applyFont="1" applyBorder="1" applyAlignment="1">
      <alignment horizontal="center" vertical="center" wrapText="1"/>
    </xf>
    <xf numFmtId="0" fontId="110" fillId="0" borderId="4" xfId="7" applyFont="1" applyBorder="1" applyAlignment="1">
      <alignment horizontal="center" vertical="center" wrapText="1"/>
    </xf>
    <xf numFmtId="0" fontId="110" fillId="0" borderId="6" xfId="7" applyFont="1" applyBorder="1" applyAlignment="1">
      <alignment horizontal="center" vertical="center" wrapText="1"/>
    </xf>
    <xf numFmtId="0" fontId="110" fillId="0" borderId="3" xfId="7" applyFont="1" applyBorder="1" applyAlignment="1">
      <alignment horizontal="center" vertical="center" wrapText="1"/>
    </xf>
    <xf numFmtId="0" fontId="107" fillId="0" borderId="4" xfId="0" applyFont="1" applyBorder="1" applyAlignment="1">
      <alignment horizontal="center" vertical="center"/>
    </xf>
    <xf numFmtId="0" fontId="107" fillId="0" borderId="6" xfId="0" applyFont="1" applyBorder="1" applyAlignment="1">
      <alignment horizontal="center" vertical="center"/>
    </xf>
    <xf numFmtId="0" fontId="107" fillId="0" borderId="3" xfId="0" applyFont="1" applyBorder="1" applyAlignment="1">
      <alignment horizontal="center" vertical="center"/>
    </xf>
    <xf numFmtId="0" fontId="50" fillId="12" borderId="7" xfId="0" applyFont="1" applyFill="1" applyBorder="1" applyAlignment="1">
      <alignment horizontal="left" vertical="center" wrapText="1"/>
    </xf>
    <xf numFmtId="0" fontId="50" fillId="12" borderId="2" xfId="0" applyFont="1" applyFill="1" applyBorder="1" applyAlignment="1">
      <alignment horizontal="left" vertical="center" wrapText="1"/>
    </xf>
    <xf numFmtId="14" fontId="130" fillId="50" borderId="7" xfId="0" applyNumberFormat="1" applyFont="1" applyFill="1" applyBorder="1" applyAlignment="1">
      <alignment horizontal="center" vertical="center" wrapText="1"/>
    </xf>
    <xf numFmtId="14" fontId="130" fillId="50" borderId="2" xfId="0" applyNumberFormat="1" applyFont="1" applyFill="1" applyBorder="1" applyAlignment="1">
      <alignment horizontal="center" vertical="center" wrapText="1"/>
    </xf>
    <xf numFmtId="0" fontId="50" fillId="48" borderId="7" xfId="0" applyFont="1" applyFill="1" applyBorder="1" applyAlignment="1">
      <alignment horizontal="center" vertical="center" wrapText="1"/>
    </xf>
    <xf numFmtId="0" fontId="50" fillId="48" borderId="15" xfId="0" applyFont="1" applyFill="1" applyBorder="1" applyAlignment="1">
      <alignment horizontal="center" vertical="center" wrapText="1"/>
    </xf>
    <xf numFmtId="0" fontId="50" fillId="48" borderId="2" xfId="0" applyFont="1" applyFill="1" applyBorder="1" applyAlignment="1">
      <alignment horizontal="center" vertical="center" wrapText="1"/>
    </xf>
    <xf numFmtId="0" fontId="50" fillId="49" borderId="7" xfId="0" applyFont="1" applyFill="1" applyBorder="1" applyAlignment="1">
      <alignment horizontal="center" vertical="center" wrapText="1"/>
    </xf>
    <xf numFmtId="0" fontId="50" fillId="49" borderId="15" xfId="0" applyFont="1" applyFill="1" applyBorder="1" applyAlignment="1">
      <alignment horizontal="center" vertical="center" wrapText="1"/>
    </xf>
    <xf numFmtId="0" fontId="50" fillId="49" borderId="2" xfId="0" applyFont="1" applyFill="1" applyBorder="1" applyAlignment="1">
      <alignment horizontal="center" vertical="center" wrapText="1"/>
    </xf>
    <xf numFmtId="164" fontId="104" fillId="8" borderId="4" xfId="0" applyNumberFormat="1" applyFont="1" applyFill="1" applyBorder="1" applyAlignment="1">
      <alignment horizontal="center" vertical="center" wrapText="1"/>
    </xf>
    <xf numFmtId="164" fontId="104" fillId="8" borderId="3" xfId="0" applyNumberFormat="1" applyFont="1" applyFill="1" applyBorder="1" applyAlignment="1">
      <alignment horizontal="center" vertical="center" wrapText="1"/>
    </xf>
    <xf numFmtId="165" fontId="108" fillId="0" borderId="4" xfId="0" applyNumberFormat="1" applyFont="1" applyBorder="1" applyAlignment="1">
      <alignment horizontal="center" vertical="center" wrapText="1"/>
    </xf>
    <xf numFmtId="165" fontId="108" fillId="0" borderId="6" xfId="0" applyNumberFormat="1" applyFont="1" applyBorder="1" applyAlignment="1">
      <alignment horizontal="center" vertical="center" wrapText="1"/>
    </xf>
    <xf numFmtId="165" fontId="108" fillId="0" borderId="3" xfId="0" applyNumberFormat="1" applyFont="1" applyBorder="1" applyAlignment="1">
      <alignment horizontal="center" vertical="center" wrapText="1"/>
    </xf>
    <xf numFmtId="0" fontId="76" fillId="0" borderId="1" xfId="0" applyFont="1" applyBorder="1" applyAlignment="1">
      <alignment horizontal="center" vertical="center"/>
    </xf>
    <xf numFmtId="0" fontId="104" fillId="30" borderId="4" xfId="0" applyFont="1" applyFill="1" applyBorder="1" applyAlignment="1">
      <alignment horizontal="center" vertical="center" wrapText="1"/>
    </xf>
    <xf numFmtId="0" fontId="104" fillId="30" borderId="3" xfId="0" applyFont="1" applyFill="1" applyBorder="1" applyAlignment="1">
      <alignment horizontal="center" vertical="center" wrapText="1"/>
    </xf>
    <xf numFmtId="0" fontId="104" fillId="8" borderId="4" xfId="0" applyFont="1" applyFill="1" applyBorder="1" applyAlignment="1">
      <alignment horizontal="center" vertical="center" wrapText="1"/>
    </xf>
    <xf numFmtId="0" fontId="104" fillId="8" borderId="3" xfId="0" applyFont="1" applyFill="1" applyBorder="1" applyAlignment="1">
      <alignment horizontal="center" vertical="center" wrapText="1"/>
    </xf>
    <xf numFmtId="0" fontId="104" fillId="8" borderId="7" xfId="0" applyFont="1" applyFill="1" applyBorder="1" applyAlignment="1">
      <alignment horizontal="center" vertical="center" wrapText="1"/>
    </xf>
    <xf numFmtId="0" fontId="104" fillId="8" borderId="15" xfId="0" applyFont="1" applyFill="1" applyBorder="1" applyAlignment="1">
      <alignment horizontal="center" vertical="center" wrapText="1"/>
    </xf>
    <xf numFmtId="0" fontId="104" fillId="8" borderId="2" xfId="0" applyFont="1" applyFill="1" applyBorder="1" applyAlignment="1">
      <alignment horizontal="center" vertical="center" wrapText="1"/>
    </xf>
    <xf numFmtId="0" fontId="105" fillId="38" borderId="4" xfId="0" applyFont="1" applyFill="1" applyBorder="1" applyAlignment="1">
      <alignment horizontal="center" vertical="center" wrapText="1"/>
    </xf>
    <xf numFmtId="0" fontId="105" fillId="38" borderId="3" xfId="0" applyFont="1" applyFill="1" applyBorder="1" applyAlignment="1">
      <alignment horizontal="center" vertical="center" wrapText="1"/>
    </xf>
    <xf numFmtId="0" fontId="50" fillId="12" borderId="15" xfId="0" applyFont="1" applyFill="1" applyBorder="1" applyAlignment="1">
      <alignment horizontal="left" vertical="center" wrapText="1"/>
    </xf>
    <xf numFmtId="14" fontId="48" fillId="12" borderId="7" xfId="0" applyNumberFormat="1" applyFont="1" applyFill="1" applyBorder="1" applyAlignment="1">
      <alignment horizontal="center" vertical="center" wrapText="1"/>
    </xf>
    <xf numFmtId="14" fontId="48" fillId="12" borderId="15" xfId="0" applyNumberFormat="1" applyFont="1" applyFill="1" applyBorder="1" applyAlignment="1">
      <alignment horizontal="center" vertical="center" wrapText="1"/>
    </xf>
    <xf numFmtId="14" fontId="48" fillId="12" borderId="2" xfId="0" applyNumberFormat="1" applyFont="1" applyFill="1" applyBorder="1" applyAlignment="1">
      <alignment horizontal="center" vertical="center" wrapText="1"/>
    </xf>
    <xf numFmtId="164" fontId="104" fillId="30" borderId="7" xfId="0" applyNumberFormat="1" applyFont="1" applyFill="1" applyBorder="1" applyAlignment="1">
      <alignment horizontal="center" vertical="center" wrapText="1"/>
    </xf>
    <xf numFmtId="164" fontId="104" fillId="30" borderId="2" xfId="0" applyNumberFormat="1" applyFont="1" applyFill="1" applyBorder="1" applyAlignment="1">
      <alignment horizontal="center" vertical="center" wrapText="1"/>
    </xf>
    <xf numFmtId="1" fontId="48" fillId="12" borderId="7" xfId="0" applyNumberFormat="1" applyFont="1" applyFill="1" applyBorder="1" applyAlignment="1">
      <alignment horizontal="center" vertical="center" wrapText="1"/>
    </xf>
    <xf numFmtId="1" fontId="48" fillId="12" borderId="15" xfId="0" applyNumberFormat="1" applyFont="1" applyFill="1" applyBorder="1" applyAlignment="1">
      <alignment horizontal="center" vertical="center" wrapText="1"/>
    </xf>
    <xf numFmtId="1" fontId="48" fillId="12" borderId="2" xfId="0" applyNumberFormat="1" applyFont="1" applyFill="1" applyBorder="1" applyAlignment="1">
      <alignment horizontal="center" vertical="center" wrapText="1"/>
    </xf>
    <xf numFmtId="0" fontId="48" fillId="12" borderId="7" xfId="0" applyFont="1" applyFill="1" applyBorder="1" applyAlignment="1">
      <alignment horizontal="center" vertical="center" wrapText="1"/>
    </xf>
    <xf numFmtId="0" fontId="48" fillId="12" borderId="15" xfId="0" applyFont="1" applyFill="1" applyBorder="1" applyAlignment="1">
      <alignment horizontal="center" vertical="center" wrapText="1"/>
    </xf>
    <xf numFmtId="0" fontId="48" fillId="12" borderId="2" xfId="0" applyFont="1" applyFill="1" applyBorder="1" applyAlignment="1">
      <alignment horizontal="center" vertical="center" wrapText="1"/>
    </xf>
    <xf numFmtId="0" fontId="50" fillId="12" borderId="7" xfId="0" applyFont="1" applyFill="1" applyBorder="1" applyAlignment="1">
      <alignment horizontal="center" vertical="center" wrapText="1"/>
    </xf>
    <xf numFmtId="0" fontId="50" fillId="12" borderId="2" xfId="0" applyFont="1" applyFill="1" applyBorder="1" applyAlignment="1">
      <alignment horizontal="center" vertical="center" wrapText="1"/>
    </xf>
    <xf numFmtId="0" fontId="50" fillId="12" borderId="16" xfId="0" applyFont="1" applyFill="1" applyBorder="1" applyAlignment="1">
      <alignment horizontal="left" vertical="center" wrapText="1"/>
    </xf>
    <xf numFmtId="0" fontId="50" fillId="12" borderId="17" xfId="0" applyFont="1" applyFill="1" applyBorder="1" applyAlignment="1">
      <alignment horizontal="left" vertical="center" wrapText="1"/>
    </xf>
    <xf numFmtId="0" fontId="50" fillId="12" borderId="18" xfId="0" applyFont="1" applyFill="1" applyBorder="1" applyAlignment="1">
      <alignment horizontal="left" vertical="center" wrapText="1"/>
    </xf>
    <xf numFmtId="0" fontId="50" fillId="12" borderId="13" xfId="0" applyFont="1" applyFill="1" applyBorder="1" applyAlignment="1">
      <alignment horizontal="left" vertical="center" wrapText="1"/>
    </xf>
    <xf numFmtId="0" fontId="50" fillId="12" borderId="5" xfId="0" applyFont="1" applyFill="1" applyBorder="1" applyAlignment="1">
      <alignment horizontal="left" vertical="center" wrapText="1"/>
    </xf>
    <xf numFmtId="0" fontId="50" fillId="12" borderId="8" xfId="0" applyFont="1" applyFill="1" applyBorder="1" applyAlignment="1">
      <alignment horizontal="left" vertical="center" wrapText="1"/>
    </xf>
    <xf numFmtId="0" fontId="78" fillId="13" borderId="34" xfId="0" applyFont="1" applyFill="1" applyBorder="1" applyAlignment="1">
      <alignment horizontal="center" vertical="center" wrapText="1"/>
    </xf>
    <xf numFmtId="0" fontId="50" fillId="13" borderId="35" xfId="0" applyFont="1" applyFill="1" applyBorder="1" applyAlignment="1">
      <alignment horizontal="center" vertical="center" wrapText="1"/>
    </xf>
    <xf numFmtId="0" fontId="50" fillId="13" borderId="36" xfId="0" applyFont="1" applyFill="1" applyBorder="1" applyAlignment="1">
      <alignment horizontal="center" vertical="center" wrapText="1"/>
    </xf>
    <xf numFmtId="0" fontId="50" fillId="13" borderId="7" xfId="0" applyFont="1" applyFill="1" applyBorder="1" applyAlignment="1">
      <alignment horizontal="center" vertical="center" wrapText="1"/>
    </xf>
    <xf numFmtId="0" fontId="50" fillId="13" borderId="15" xfId="0" applyFont="1" applyFill="1" applyBorder="1" applyAlignment="1">
      <alignment horizontal="center" vertical="center" wrapText="1"/>
    </xf>
    <xf numFmtId="0" fontId="50" fillId="13" borderId="2" xfId="0" applyFont="1" applyFill="1" applyBorder="1" applyAlignment="1">
      <alignment horizontal="center" vertical="center" wrapText="1"/>
    </xf>
    <xf numFmtId="0" fontId="50" fillId="13" borderId="37" xfId="0" applyFont="1" applyFill="1" applyBorder="1" applyAlignment="1">
      <alignment horizontal="center" vertical="center" wrapText="1"/>
    </xf>
    <xf numFmtId="0" fontId="50" fillId="13" borderId="38" xfId="0" applyFont="1" applyFill="1" applyBorder="1" applyAlignment="1">
      <alignment horizontal="center" vertical="center" wrapText="1"/>
    </xf>
    <xf numFmtId="0" fontId="50" fillId="13" borderId="39" xfId="0" applyFont="1" applyFill="1" applyBorder="1" applyAlignment="1">
      <alignment horizontal="center" vertical="center" wrapText="1"/>
    </xf>
    <xf numFmtId="0" fontId="101" fillId="0" borderId="27" xfId="0" applyFont="1" applyBorder="1" applyAlignment="1">
      <alignment horizontal="center" vertical="center" wrapText="1"/>
    </xf>
    <xf numFmtId="0" fontId="101" fillId="0" borderId="33" xfId="0" applyFont="1" applyBorder="1" applyAlignment="1">
      <alignment horizontal="center" vertical="center" wrapText="1"/>
    </xf>
    <xf numFmtId="0" fontId="102" fillId="0" borderId="9" xfId="0" applyFont="1" applyBorder="1" applyAlignment="1">
      <alignment horizontal="center" vertical="center" wrapText="1"/>
    </xf>
    <xf numFmtId="0" fontId="102" fillId="0" borderId="19" xfId="0" applyFont="1" applyBorder="1" applyAlignment="1">
      <alignment horizontal="center" vertical="center" wrapText="1"/>
    </xf>
    <xf numFmtId="0" fontId="102" fillId="0" borderId="11" xfId="0" applyFont="1" applyBorder="1" applyAlignment="1">
      <alignment horizontal="center" vertical="center" wrapText="1"/>
    </xf>
    <xf numFmtId="0" fontId="102" fillId="0" borderId="10" xfId="0" applyFont="1" applyBorder="1" applyAlignment="1">
      <alignment horizontal="center" vertical="center" wrapText="1"/>
    </xf>
    <xf numFmtId="0" fontId="102" fillId="0" borderId="0" xfId="0" applyFont="1" applyAlignment="1">
      <alignment horizontal="center" vertical="center" wrapText="1"/>
    </xf>
    <xf numFmtId="0" fontId="102" fillId="0" borderId="20" xfId="0" applyFont="1" applyBorder="1" applyAlignment="1">
      <alignment horizontal="center" vertical="center" wrapText="1"/>
    </xf>
    <xf numFmtId="0" fontId="60" fillId="0" borderId="10" xfId="0" applyFont="1" applyBorder="1" applyAlignment="1">
      <alignment horizontal="center" vertical="center" wrapText="1"/>
    </xf>
    <xf numFmtId="0" fontId="60" fillId="0" borderId="20" xfId="0" applyFont="1" applyBorder="1" applyAlignment="1">
      <alignment horizontal="center" vertical="center" wrapText="1"/>
    </xf>
    <xf numFmtId="0" fontId="115" fillId="27" borderId="7" xfId="0" applyFont="1" applyFill="1" applyBorder="1" applyAlignment="1">
      <alignment horizontal="center" vertical="center"/>
    </xf>
    <xf numFmtId="0" fontId="115" fillId="27" borderId="2" xfId="0" applyFont="1" applyFill="1" applyBorder="1" applyAlignment="1">
      <alignment horizontal="center" vertical="center"/>
    </xf>
    <xf numFmtId="0" fontId="115" fillId="31" borderId="7" xfId="0" applyFont="1" applyFill="1" applyBorder="1" applyAlignment="1">
      <alignment horizontal="left" vertical="center" wrapText="1"/>
    </xf>
    <xf numFmtId="0" fontId="115" fillId="31" borderId="15" xfId="0" applyFont="1" applyFill="1" applyBorder="1" applyAlignment="1">
      <alignment horizontal="left" vertical="center" wrapText="1"/>
    </xf>
    <xf numFmtId="0" fontId="115" fillId="31" borderId="2" xfId="0" applyFont="1" applyFill="1" applyBorder="1" applyAlignment="1">
      <alignment horizontal="left" vertical="center" wrapText="1"/>
    </xf>
    <xf numFmtId="0" fontId="115" fillId="0" borderId="0" xfId="0" applyFont="1" applyAlignment="1">
      <alignment horizontal="left" vertical="center" wrapText="1"/>
    </xf>
    <xf numFmtId="0" fontId="115" fillId="0" borderId="0" xfId="0" applyFont="1" applyAlignment="1">
      <alignment horizontal="center" vertical="center"/>
    </xf>
    <xf numFmtId="0" fontId="118" fillId="34" borderId="41" xfId="0" applyFont="1" applyFill="1" applyBorder="1" applyAlignment="1">
      <alignment horizontal="center" vertical="center"/>
    </xf>
    <xf numFmtId="0" fontId="118" fillId="34" borderId="15" xfId="0" applyFont="1" applyFill="1" applyBorder="1" applyAlignment="1">
      <alignment horizontal="center" vertical="center"/>
    </xf>
    <xf numFmtId="0" fontId="118" fillId="34" borderId="2" xfId="0" applyFont="1" applyFill="1" applyBorder="1" applyAlignment="1">
      <alignment horizontal="center" vertical="center"/>
    </xf>
    <xf numFmtId="0" fontId="115" fillId="16" borderId="7" xfId="0" applyFont="1" applyFill="1" applyBorder="1" applyAlignment="1">
      <alignment horizontal="left" vertical="center" wrapText="1"/>
    </xf>
    <xf numFmtId="0" fontId="115" fillId="16" borderId="15" xfId="0" applyFont="1" applyFill="1" applyBorder="1" applyAlignment="1">
      <alignment horizontal="left" vertical="center" wrapText="1"/>
    </xf>
    <xf numFmtId="0" fontId="115" fillId="16" borderId="2" xfId="0" applyFont="1" applyFill="1" applyBorder="1" applyAlignment="1">
      <alignment horizontal="left" vertical="center" wrapText="1"/>
    </xf>
    <xf numFmtId="0" fontId="115" fillId="2" borderId="7" xfId="0" applyFont="1" applyFill="1" applyBorder="1" applyAlignment="1">
      <alignment horizontal="center" vertical="center"/>
    </xf>
    <xf numFmtId="0" fontId="115" fillId="2" borderId="2" xfId="0" applyFont="1" applyFill="1" applyBorder="1" applyAlignment="1">
      <alignment horizontal="center" vertical="center"/>
    </xf>
    <xf numFmtId="0" fontId="115" fillId="22" borderId="7" xfId="0" applyFont="1" applyFill="1" applyBorder="1" applyAlignment="1">
      <alignment horizontal="left" vertical="center" wrapText="1"/>
    </xf>
    <xf numFmtId="0" fontId="115" fillId="22" borderId="15" xfId="0" applyFont="1" applyFill="1" applyBorder="1" applyAlignment="1">
      <alignment horizontal="left" vertical="center" wrapText="1"/>
    </xf>
    <xf numFmtId="0" fontId="115" fillId="22" borderId="2" xfId="0" applyFont="1" applyFill="1" applyBorder="1" applyAlignment="1">
      <alignment horizontal="left" vertical="center" wrapText="1"/>
    </xf>
    <xf numFmtId="0" fontId="115" fillId="5" borderId="7" xfId="0" applyFont="1" applyFill="1" applyBorder="1" applyAlignment="1">
      <alignment horizontal="center" vertical="center"/>
    </xf>
    <xf numFmtId="0" fontId="115" fillId="5" borderId="2" xfId="0" applyFont="1" applyFill="1" applyBorder="1" applyAlignment="1">
      <alignment horizontal="center" vertical="center"/>
    </xf>
    <xf numFmtId="0" fontId="115" fillId="0" borderId="10" xfId="0" applyFont="1" applyBorder="1" applyAlignment="1">
      <alignment horizontal="left" vertical="center" wrapText="1"/>
    </xf>
    <xf numFmtId="0" fontId="115" fillId="0" borderId="0" xfId="0" applyFont="1" applyAlignment="1">
      <alignment horizontal="center" vertical="center" wrapText="1"/>
    </xf>
    <xf numFmtId="0" fontId="126" fillId="0" borderId="0" xfId="0" applyFont="1" applyAlignment="1">
      <alignment horizontal="center" vertical="center" wrapText="1"/>
    </xf>
    <xf numFmtId="0" fontId="127" fillId="0" borderId="0" xfId="0" applyFont="1" applyAlignment="1">
      <alignment horizontal="center" vertical="center" wrapText="1"/>
    </xf>
    <xf numFmtId="0" fontId="125" fillId="0" borderId="10" xfId="0" applyFont="1" applyBorder="1" applyAlignment="1">
      <alignment horizontal="justify" vertical="center" wrapText="1"/>
    </xf>
    <xf numFmtId="0" fontId="125" fillId="0" borderId="0" xfId="0" applyFont="1" applyAlignment="1">
      <alignment horizontal="justify" vertical="center" wrapText="1"/>
    </xf>
    <xf numFmtId="0" fontId="125" fillId="0" borderId="45" xfId="0" applyFont="1" applyBorder="1" applyAlignment="1">
      <alignment horizontal="justify" vertical="center" wrapText="1"/>
    </xf>
    <xf numFmtId="0" fontId="125" fillId="0" borderId="43" xfId="0" applyFont="1" applyBorder="1" applyAlignment="1">
      <alignment horizontal="justify" vertical="center" wrapText="1"/>
    </xf>
    <xf numFmtId="0" fontId="127" fillId="0" borderId="0" xfId="0" applyFont="1" applyAlignment="1">
      <alignment horizontal="justify" vertical="center" wrapText="1"/>
    </xf>
    <xf numFmtId="0" fontId="120" fillId="0" borderId="1" xfId="0" applyFont="1" applyBorder="1" applyAlignment="1">
      <alignment horizontal="justify" vertical="center" wrapText="1"/>
    </xf>
    <xf numFmtId="0" fontId="120" fillId="0" borderId="24" xfId="0" applyFont="1" applyBorder="1" applyAlignment="1">
      <alignment horizontal="justify" vertical="center" wrapText="1"/>
    </xf>
    <xf numFmtId="0" fontId="124" fillId="0" borderId="41" xfId="0" applyFont="1" applyBorder="1" applyAlignment="1">
      <alignment horizontal="center" vertical="center"/>
    </xf>
    <xf numFmtId="0" fontId="124" fillId="0" borderId="15" xfId="0" applyFont="1" applyBorder="1" applyAlignment="1">
      <alignment horizontal="center" vertical="center"/>
    </xf>
    <xf numFmtId="0" fontId="124" fillId="0" borderId="8" xfId="0" applyFont="1" applyBorder="1" applyAlignment="1">
      <alignment horizontal="center" vertical="center"/>
    </xf>
    <xf numFmtId="0" fontId="126" fillId="0" borderId="10" xfId="0" applyFont="1" applyBorder="1" applyAlignment="1">
      <alignment horizontal="center" vertical="center" wrapText="1"/>
    </xf>
    <xf numFmtId="0" fontId="127" fillId="0" borderId="10" xfId="0" applyFont="1" applyBorder="1" applyAlignment="1">
      <alignment horizontal="center" vertical="center" wrapText="1"/>
    </xf>
    <xf numFmtId="0" fontId="120" fillId="0" borderId="4" xfId="0" applyFont="1" applyBorder="1" applyAlignment="1">
      <alignment horizontal="center" vertical="center" wrapText="1"/>
    </xf>
    <xf numFmtId="0" fontId="120" fillId="0" borderId="6" xfId="0" applyFont="1" applyBorder="1" applyAlignment="1">
      <alignment horizontal="center" vertical="center" wrapText="1"/>
    </xf>
    <xf numFmtId="0" fontId="120" fillId="0" borderId="3" xfId="0" applyFont="1" applyBorder="1" applyAlignment="1">
      <alignment horizontal="center" vertical="center" wrapText="1"/>
    </xf>
    <xf numFmtId="0" fontId="120" fillId="7" borderId="1" xfId="0" applyFont="1" applyFill="1" applyBorder="1" applyAlignment="1">
      <alignment horizontal="justify" vertical="center" wrapText="1"/>
    </xf>
    <xf numFmtId="14" fontId="120" fillId="0" borderId="4" xfId="0" applyNumberFormat="1" applyFont="1" applyBorder="1" applyAlignment="1">
      <alignment horizontal="center" vertical="center" wrapText="1"/>
    </xf>
    <xf numFmtId="14" fontId="120" fillId="0" borderId="6" xfId="0" applyNumberFormat="1" applyFont="1" applyBorder="1" applyAlignment="1">
      <alignment horizontal="center" vertical="center" wrapText="1"/>
    </xf>
    <xf numFmtId="14" fontId="120" fillId="0" borderId="3" xfId="0" applyNumberFormat="1" applyFont="1" applyBorder="1" applyAlignment="1">
      <alignment horizontal="center" vertical="center" wrapText="1"/>
    </xf>
    <xf numFmtId="0" fontId="123" fillId="0" borderId="4" xfId="7" applyFont="1" applyFill="1" applyBorder="1" applyAlignment="1">
      <alignment horizontal="center" vertical="center" wrapText="1"/>
    </xf>
    <xf numFmtId="0" fontId="122" fillId="0" borderId="6" xfId="7" applyFont="1" applyFill="1" applyBorder="1" applyAlignment="1">
      <alignment horizontal="center" vertical="center" wrapText="1"/>
    </xf>
    <xf numFmtId="0" fontId="122" fillId="0" borderId="3" xfId="7" applyFont="1" applyFill="1" applyBorder="1" applyAlignment="1">
      <alignment horizontal="center" vertical="center" wrapText="1"/>
    </xf>
    <xf numFmtId="0" fontId="120" fillId="0" borderId="4" xfId="0" applyFont="1" applyBorder="1" applyAlignment="1">
      <alignment horizontal="justify" vertical="center" wrapText="1"/>
    </xf>
    <xf numFmtId="0" fontId="120" fillId="0" borderId="6" xfId="0" applyFont="1" applyBorder="1" applyAlignment="1">
      <alignment horizontal="justify" vertical="center" wrapText="1"/>
    </xf>
    <xf numFmtId="0" fontId="120" fillId="0" borderId="3" xfId="0" applyFont="1" applyBorder="1" applyAlignment="1">
      <alignment horizontal="justify" vertical="center" wrapText="1"/>
    </xf>
    <xf numFmtId="0" fontId="123" fillId="0" borderId="4" xfId="7" applyFont="1" applyFill="1" applyBorder="1" applyAlignment="1">
      <alignment horizontal="justify" vertical="center" wrapText="1"/>
    </xf>
    <xf numFmtId="0" fontId="120" fillId="0" borderId="1" xfId="0" applyFont="1" applyBorder="1" applyAlignment="1">
      <alignment horizontal="center" vertical="center" wrapText="1"/>
    </xf>
    <xf numFmtId="164" fontId="118" fillId="8" borderId="4" xfId="0" applyNumberFormat="1" applyFont="1" applyFill="1" applyBorder="1" applyAlignment="1">
      <alignment horizontal="center" vertical="center" wrapText="1"/>
    </xf>
    <xf numFmtId="164" fontId="118" fillId="8" borderId="3" xfId="0" applyNumberFormat="1" applyFont="1" applyFill="1" applyBorder="1" applyAlignment="1">
      <alignment horizontal="center" vertical="center" wrapText="1"/>
    </xf>
    <xf numFmtId="164" fontId="118" fillId="30" borderId="1" xfId="0" applyNumberFormat="1" applyFont="1" applyFill="1" applyBorder="1" applyAlignment="1">
      <alignment horizontal="center" vertical="center" wrapText="1"/>
    </xf>
    <xf numFmtId="164" fontId="118" fillId="30" borderId="24" xfId="0" applyNumberFormat="1" applyFont="1" applyFill="1" applyBorder="1" applyAlignment="1">
      <alignment horizontal="center" vertical="center" wrapText="1"/>
    </xf>
    <xf numFmtId="0" fontId="118" fillId="30" borderId="4" xfId="0" applyFont="1" applyFill="1" applyBorder="1" applyAlignment="1">
      <alignment horizontal="center" vertical="center" wrapText="1"/>
    </xf>
    <xf numFmtId="0" fontId="118" fillId="30" borderId="3" xfId="0" applyFont="1" applyFill="1" applyBorder="1" applyAlignment="1">
      <alignment horizontal="center" vertical="center" wrapText="1"/>
    </xf>
    <xf numFmtId="0" fontId="118" fillId="8" borderId="1" xfId="0" applyFont="1" applyFill="1" applyBorder="1" applyAlignment="1">
      <alignment horizontal="center" vertical="center" wrapText="1"/>
    </xf>
    <xf numFmtId="0" fontId="120" fillId="0" borderId="52" xfId="0" applyFont="1" applyBorder="1" applyAlignment="1">
      <alignment horizontal="justify" vertical="center" wrapText="1"/>
    </xf>
    <xf numFmtId="0" fontId="120" fillId="0" borderId="30" xfId="0" applyFont="1" applyBorder="1" applyAlignment="1">
      <alignment horizontal="justify" vertical="center" wrapText="1"/>
    </xf>
    <xf numFmtId="0" fontId="120" fillId="0" borderId="23" xfId="0" applyFont="1" applyBorder="1" applyAlignment="1">
      <alignment horizontal="justify" vertical="center" wrapText="1"/>
    </xf>
    <xf numFmtId="0" fontId="118" fillId="30" borderId="50" xfId="0" applyFont="1" applyFill="1" applyBorder="1" applyAlignment="1">
      <alignment horizontal="center" vertical="center" wrapText="1"/>
    </xf>
    <xf numFmtId="0" fontId="118" fillId="30" borderId="51" xfId="0" applyFont="1" applyFill="1" applyBorder="1" applyAlignment="1">
      <alignment horizontal="center" vertical="center" wrapText="1"/>
    </xf>
    <xf numFmtId="0" fontId="119" fillId="38" borderId="1" xfId="0" applyFont="1" applyFill="1" applyBorder="1" applyAlignment="1">
      <alignment horizontal="center" vertical="center" wrapText="1"/>
    </xf>
    <xf numFmtId="0" fontId="118" fillId="30" borderId="1" xfId="0" applyFont="1" applyFill="1" applyBorder="1" applyAlignment="1">
      <alignment horizontal="center" vertical="center" wrapText="1"/>
    </xf>
    <xf numFmtId="0" fontId="118" fillId="13" borderId="46" xfId="0" applyFont="1" applyFill="1" applyBorder="1" applyAlignment="1">
      <alignment horizontal="center" vertical="center" wrapText="1"/>
    </xf>
    <xf numFmtId="0" fontId="118" fillId="13" borderId="47" xfId="0" applyFont="1" applyFill="1" applyBorder="1" applyAlignment="1">
      <alignment horizontal="center" vertical="center" wrapText="1"/>
    </xf>
    <xf numFmtId="0" fontId="118" fillId="13" borderId="48" xfId="0" applyFont="1" applyFill="1" applyBorder="1" applyAlignment="1">
      <alignment horizontal="center" vertical="center" wrapText="1"/>
    </xf>
    <xf numFmtId="0" fontId="118" fillId="11" borderId="37" xfId="0" applyFont="1" applyFill="1" applyBorder="1" applyAlignment="1">
      <alignment horizontal="center" vertical="center" wrapText="1"/>
    </xf>
    <xf numFmtId="0" fontId="118" fillId="11" borderId="38" xfId="0" applyFont="1" applyFill="1" applyBorder="1" applyAlignment="1">
      <alignment horizontal="center" vertical="center" wrapText="1"/>
    </xf>
    <xf numFmtId="0" fontId="118" fillId="11" borderId="39" xfId="0" applyFont="1" applyFill="1" applyBorder="1" applyAlignment="1">
      <alignment horizontal="center" vertical="center" wrapText="1"/>
    </xf>
    <xf numFmtId="0" fontId="118" fillId="13" borderId="38" xfId="0" applyFont="1" applyFill="1" applyBorder="1" applyAlignment="1">
      <alignment horizontal="center" vertical="center" wrapText="1"/>
    </xf>
    <xf numFmtId="0" fontId="118" fillId="13" borderId="49" xfId="0" applyFont="1" applyFill="1" applyBorder="1" applyAlignment="1">
      <alignment horizontal="center" vertical="center" wrapText="1"/>
    </xf>
    <xf numFmtId="0" fontId="118" fillId="12" borderId="41" xfId="0" applyFont="1" applyFill="1" applyBorder="1" applyAlignment="1">
      <alignment horizontal="left" vertical="center" wrapText="1"/>
    </xf>
    <xf numFmtId="0" fontId="118" fillId="12" borderId="15" xfId="0" applyFont="1" applyFill="1" applyBorder="1" applyAlignment="1">
      <alignment horizontal="left" vertical="center" wrapText="1"/>
    </xf>
    <xf numFmtId="0" fontId="118" fillId="12" borderId="2" xfId="0" applyFont="1" applyFill="1" applyBorder="1" applyAlignment="1">
      <alignment horizontal="left" vertical="center" wrapText="1"/>
    </xf>
    <xf numFmtId="1" fontId="118" fillId="12" borderId="7" xfId="0" applyNumberFormat="1" applyFont="1" applyFill="1" applyBorder="1" applyAlignment="1">
      <alignment horizontal="center" vertical="center" wrapText="1"/>
    </xf>
    <xf numFmtId="1" fontId="118" fillId="12" borderId="15" xfId="0" applyNumberFormat="1" applyFont="1" applyFill="1" applyBorder="1" applyAlignment="1">
      <alignment horizontal="center" vertical="center" wrapText="1"/>
    </xf>
    <xf numFmtId="1" fontId="118" fillId="12" borderId="2" xfId="0" applyNumberFormat="1" applyFont="1" applyFill="1" applyBorder="1" applyAlignment="1">
      <alignment horizontal="center" vertical="center" wrapText="1"/>
    </xf>
    <xf numFmtId="0" fontId="118" fillId="12" borderId="1" xfId="0" applyFont="1" applyFill="1" applyBorder="1" applyAlignment="1">
      <alignment horizontal="left" vertical="center" wrapText="1"/>
    </xf>
    <xf numFmtId="0" fontId="118" fillId="12" borderId="1" xfId="0" applyFont="1" applyFill="1" applyBorder="1" applyAlignment="1">
      <alignment horizontal="center" vertical="center" wrapText="1"/>
    </xf>
    <xf numFmtId="0" fontId="118" fillId="12" borderId="24" xfId="0" applyFont="1" applyFill="1" applyBorder="1" applyAlignment="1">
      <alignment horizontal="center" vertical="center" wrapText="1"/>
    </xf>
    <xf numFmtId="170" fontId="129" fillId="50" borderId="7" xfId="0" applyNumberFormat="1" applyFont="1" applyFill="1" applyBorder="1" applyAlignment="1">
      <alignment horizontal="center" vertical="center" wrapText="1"/>
    </xf>
    <xf numFmtId="170" fontId="129" fillId="50" borderId="2" xfId="0" applyNumberFormat="1" applyFont="1" applyFill="1" applyBorder="1" applyAlignment="1">
      <alignment horizontal="center" vertical="center" wrapText="1"/>
    </xf>
    <xf numFmtId="0" fontId="118" fillId="48" borderId="7" xfId="0" applyFont="1" applyFill="1" applyBorder="1" applyAlignment="1">
      <alignment horizontal="center" vertical="center" wrapText="1"/>
    </xf>
    <xf numFmtId="0" fontId="118" fillId="48" borderId="15" xfId="0" applyFont="1" applyFill="1" applyBorder="1" applyAlignment="1">
      <alignment horizontal="center" vertical="center" wrapText="1"/>
    </xf>
    <xf numFmtId="0" fontId="118" fillId="48" borderId="2" xfId="0" applyFont="1" applyFill="1" applyBorder="1" applyAlignment="1">
      <alignment horizontal="center" vertical="center" wrapText="1"/>
    </xf>
    <xf numFmtId="0" fontId="118" fillId="49" borderId="7" xfId="0" applyFont="1" applyFill="1" applyBorder="1" applyAlignment="1">
      <alignment horizontal="center" vertical="center" wrapText="1"/>
    </xf>
    <xf numFmtId="0" fontId="118" fillId="49" borderId="15" xfId="0" applyFont="1" applyFill="1" applyBorder="1" applyAlignment="1">
      <alignment horizontal="center" vertical="center" wrapText="1"/>
    </xf>
    <xf numFmtId="0" fontId="118" fillId="49" borderId="2" xfId="0" applyFont="1" applyFill="1" applyBorder="1" applyAlignment="1">
      <alignment horizontal="center" vertical="center" wrapText="1"/>
    </xf>
    <xf numFmtId="0" fontId="118" fillId="12" borderId="7" xfId="0" applyFont="1" applyFill="1" applyBorder="1" applyAlignment="1">
      <alignment horizontal="center" vertical="center" wrapText="1"/>
    </xf>
    <xf numFmtId="0" fontId="118" fillId="12" borderId="25" xfId="0" applyFont="1" applyFill="1" applyBorder="1" applyAlignment="1">
      <alignment horizontal="center" vertical="center" wrapText="1"/>
    </xf>
    <xf numFmtId="0" fontId="113" fillId="0" borderId="40" xfId="0" applyFont="1" applyBorder="1" applyAlignment="1">
      <alignment horizontal="center" vertical="center" wrapText="1"/>
    </xf>
    <xf numFmtId="0" fontId="113" fillId="0" borderId="41" xfId="0" applyFont="1" applyBorder="1" applyAlignment="1">
      <alignment horizontal="center" vertical="center" wrapText="1"/>
    </xf>
    <xf numFmtId="0" fontId="113" fillId="0" borderId="42" xfId="0" applyFont="1" applyBorder="1" applyAlignment="1">
      <alignment horizontal="center" vertical="center" wrapText="1"/>
    </xf>
    <xf numFmtId="0" fontId="114" fillId="0" borderId="19"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0" xfId="0" applyFont="1" applyAlignment="1">
      <alignment horizontal="center" vertical="center" wrapText="1"/>
    </xf>
    <xf numFmtId="0" fontId="114" fillId="0" borderId="20" xfId="0" applyFont="1" applyBorder="1" applyAlignment="1">
      <alignment horizontal="center" vertical="center" wrapText="1"/>
    </xf>
    <xf numFmtId="0" fontId="117" fillId="0" borderId="10" xfId="0" applyFont="1" applyBorder="1" applyAlignment="1">
      <alignment horizontal="center" vertical="center" wrapText="1"/>
    </xf>
    <xf numFmtId="0" fontId="117" fillId="0" borderId="20" xfId="0" applyFont="1" applyBorder="1" applyAlignment="1">
      <alignment horizontal="center" vertical="center" wrapText="1"/>
    </xf>
    <xf numFmtId="0" fontId="114" fillId="0" borderId="43" xfId="0" applyFont="1" applyBorder="1" applyAlignment="1">
      <alignment horizontal="center" vertical="center" wrapText="1"/>
    </xf>
    <xf numFmtId="0" fontId="114" fillId="0" borderId="44" xfId="0" applyFont="1" applyBorder="1" applyAlignment="1">
      <alignment horizontal="center" vertical="center" wrapText="1"/>
    </xf>
    <xf numFmtId="0" fontId="118" fillId="12" borderId="9" xfId="0" applyFont="1" applyFill="1" applyBorder="1" applyAlignment="1">
      <alignment horizontal="left" vertical="center" wrapText="1"/>
    </xf>
    <xf numFmtId="0" fontId="118" fillId="12" borderId="19" xfId="0" applyFont="1" applyFill="1" applyBorder="1" applyAlignment="1">
      <alignment horizontal="left" vertical="center" wrapText="1"/>
    </xf>
    <xf numFmtId="0" fontId="118" fillId="12" borderId="28" xfId="0" applyFont="1" applyFill="1" applyBorder="1" applyAlignment="1">
      <alignment horizontal="left" vertical="center" wrapText="1"/>
    </xf>
    <xf numFmtId="0" fontId="118" fillId="12" borderId="26" xfId="0" applyFont="1" applyFill="1" applyBorder="1" applyAlignment="1">
      <alignment horizontal="left" vertical="center" wrapText="1"/>
    </xf>
    <xf numFmtId="0" fontId="118" fillId="12" borderId="5" xfId="0" applyFont="1" applyFill="1" applyBorder="1" applyAlignment="1">
      <alignment horizontal="left" vertical="center" wrapText="1"/>
    </xf>
    <xf numFmtId="0" fontId="118" fillId="12" borderId="8" xfId="0" applyFont="1" applyFill="1" applyBorder="1" applyAlignment="1">
      <alignment horizontal="left" vertical="center" wrapText="1"/>
    </xf>
    <xf numFmtId="0" fontId="118" fillId="11" borderId="29" xfId="0" applyFont="1" applyFill="1" applyBorder="1" applyAlignment="1">
      <alignment horizontal="center" vertical="center" wrapText="1"/>
    </xf>
    <xf numFmtId="0" fontId="118" fillId="11" borderId="19" xfId="0" applyFont="1" applyFill="1" applyBorder="1" applyAlignment="1">
      <alignment horizontal="center" vertical="center" wrapText="1"/>
    </xf>
    <xf numFmtId="0" fontId="118" fillId="11" borderId="28" xfId="0" applyFont="1" applyFill="1" applyBorder="1" applyAlignment="1">
      <alignment horizontal="center" vertical="center" wrapText="1"/>
    </xf>
    <xf numFmtId="0" fontId="18" fillId="35" borderId="16" xfId="0" applyFont="1" applyFill="1" applyBorder="1" applyAlignment="1">
      <alignment horizontal="center" vertical="center" wrapText="1"/>
    </xf>
    <xf numFmtId="0" fontId="18" fillId="35" borderId="17" xfId="0" applyFont="1" applyFill="1" applyBorder="1" applyAlignment="1">
      <alignment horizontal="center" vertical="center" wrapText="1"/>
    </xf>
    <xf numFmtId="0" fontId="18" fillId="35" borderId="18" xfId="0" applyFont="1" applyFill="1" applyBorder="1" applyAlignment="1">
      <alignment horizontal="center" vertical="center" wrapText="1"/>
    </xf>
    <xf numFmtId="0" fontId="8" fillId="12" borderId="1" xfId="0" applyFont="1" applyFill="1" applyBorder="1" applyAlignment="1">
      <alignment horizontal="left" vertical="center" wrapText="1"/>
    </xf>
    <xf numFmtId="0" fontId="18" fillId="0" borderId="1" xfId="0" applyFont="1" applyBorder="1" applyAlignment="1">
      <alignment horizontal="center" vertical="center" wrapText="1"/>
    </xf>
    <xf numFmtId="0" fontId="3" fillId="12" borderId="1" xfId="0" applyFont="1" applyFill="1" applyBorder="1" applyAlignment="1">
      <alignment horizontal="center" vertical="center" wrapText="1"/>
    </xf>
    <xf numFmtId="166" fontId="2" fillId="13" borderId="1" xfId="0" applyNumberFormat="1" applyFont="1" applyFill="1" applyBorder="1" applyAlignment="1">
      <alignment horizontal="center" vertical="center" wrapText="1"/>
    </xf>
    <xf numFmtId="0" fontId="133" fillId="35" borderId="1" xfId="0" applyFont="1" applyFill="1" applyBorder="1" applyAlignment="1">
      <alignment horizontal="left" vertical="center" wrapText="1"/>
    </xf>
    <xf numFmtId="0" fontId="132" fillId="35" borderId="1" xfId="0" applyFont="1" applyFill="1" applyBorder="1" applyAlignment="1">
      <alignment horizontal="left" vertical="center" wrapText="1"/>
    </xf>
    <xf numFmtId="166" fontId="132" fillId="12" borderId="1" xfId="0" applyNumberFormat="1" applyFont="1" applyFill="1" applyBorder="1" applyAlignment="1">
      <alignment horizontal="left" vertical="center" wrapText="1"/>
    </xf>
    <xf numFmtId="0" fontId="16" fillId="32" borderId="1" xfId="0" applyFont="1" applyFill="1" applyBorder="1" applyAlignment="1">
      <alignment horizontal="left" vertical="center" wrapText="1"/>
    </xf>
    <xf numFmtId="166" fontId="8" fillId="37" borderId="7" xfId="0" applyNumberFormat="1" applyFont="1" applyFill="1" applyBorder="1" applyAlignment="1">
      <alignment horizontal="center" vertical="center" wrapText="1"/>
    </xf>
    <xf numFmtId="166" fontId="8" fillId="37" borderId="15" xfId="0" applyNumberFormat="1" applyFont="1" applyFill="1" applyBorder="1" applyAlignment="1">
      <alignment horizontal="center" vertical="center" wrapText="1"/>
    </xf>
    <xf numFmtId="166" fontId="8" fillId="37" borderId="2" xfId="0" applyNumberFormat="1" applyFont="1" applyFill="1" applyBorder="1" applyAlignment="1">
      <alignment horizontal="center" vertical="center" wrapText="1"/>
    </xf>
    <xf numFmtId="166" fontId="8" fillId="11" borderId="7" xfId="0" applyNumberFormat="1" applyFont="1" applyFill="1" applyBorder="1" applyAlignment="1">
      <alignment horizontal="center" vertical="center" wrapText="1"/>
    </xf>
    <xf numFmtId="166" fontId="8" fillId="11" borderId="15" xfId="0" applyNumberFormat="1" applyFont="1" applyFill="1" applyBorder="1" applyAlignment="1">
      <alignment horizontal="center" vertical="center" wrapText="1"/>
    </xf>
    <xf numFmtId="166" fontId="8" fillId="11" borderId="2" xfId="0" applyNumberFormat="1" applyFont="1" applyFill="1" applyBorder="1" applyAlignment="1">
      <alignment horizontal="center" vertical="center" wrapText="1"/>
    </xf>
    <xf numFmtId="166" fontId="5" fillId="12" borderId="7" xfId="0" applyNumberFormat="1" applyFont="1" applyFill="1" applyBorder="1" applyAlignment="1">
      <alignment horizontal="center" vertical="center" wrapText="1"/>
    </xf>
    <xf numFmtId="166" fontId="5" fillId="12" borderId="2" xfId="0" applyNumberFormat="1" applyFont="1" applyFill="1" applyBorder="1" applyAlignment="1">
      <alignment horizontal="center" vertical="center" wrapText="1"/>
    </xf>
    <xf numFmtId="1" fontId="132" fillId="12" borderId="1" xfId="0" applyNumberFormat="1" applyFont="1" applyFill="1" applyBorder="1" applyAlignment="1">
      <alignment horizontal="left" vertical="center" wrapText="1"/>
    </xf>
    <xf numFmtId="0" fontId="132" fillId="12" borderId="1" xfId="0" applyFont="1" applyFill="1" applyBorder="1" applyAlignment="1">
      <alignment horizontal="left" vertical="center" wrapText="1"/>
    </xf>
    <xf numFmtId="0" fontId="16" fillId="30" borderId="1" xfId="0" applyFont="1" applyFill="1" applyBorder="1" applyAlignment="1">
      <alignment horizontal="center" vertical="center" wrapText="1"/>
    </xf>
    <xf numFmtId="0" fontId="16" fillId="30" borderId="1" xfId="0" applyFont="1" applyFill="1" applyBorder="1" applyAlignment="1">
      <alignment horizontal="center" vertical="center" textRotation="90" wrapText="1"/>
    </xf>
    <xf numFmtId="0" fontId="16" fillId="14" borderId="1" xfId="0" applyFont="1" applyFill="1" applyBorder="1" applyAlignment="1">
      <alignment horizontal="center" vertical="center" wrapText="1"/>
    </xf>
    <xf numFmtId="0" fontId="16" fillId="14" borderId="1" xfId="0" applyFont="1" applyFill="1" applyBorder="1" applyAlignment="1">
      <alignment horizontal="center" vertical="center" textRotation="90" wrapText="1"/>
    </xf>
    <xf numFmtId="0" fontId="16" fillId="35" borderId="1" xfId="0" applyFont="1" applyFill="1" applyBorder="1" applyAlignment="1">
      <alignment horizontal="left" vertical="center" wrapText="1"/>
    </xf>
    <xf numFmtId="0" fontId="137" fillId="0" borderId="4" xfId="0" applyFont="1" applyBorder="1" applyAlignment="1">
      <alignment horizontal="center" vertical="center" wrapText="1"/>
    </xf>
    <xf numFmtId="0" fontId="137" fillId="0" borderId="3" xfId="0" applyFont="1" applyBorder="1" applyAlignment="1">
      <alignment horizontal="center" vertical="center" wrapText="1"/>
    </xf>
    <xf numFmtId="0" fontId="139" fillId="0" borderId="4" xfId="0" applyFont="1" applyBorder="1" applyAlignment="1">
      <alignment horizontal="center" vertical="center" wrapText="1"/>
    </xf>
    <xf numFmtId="0" fontId="139" fillId="0" borderId="3" xfId="0" applyFont="1" applyBorder="1" applyAlignment="1">
      <alignment horizontal="center" vertical="center" wrapText="1"/>
    </xf>
    <xf numFmtId="0" fontId="139" fillId="0" borderId="4" xfId="0" applyFont="1" applyBorder="1" applyAlignment="1">
      <alignment horizontal="left" vertical="center" wrapText="1"/>
    </xf>
    <xf numFmtId="0" fontId="139" fillId="0" borderId="3" xfId="0" applyFont="1" applyBorder="1" applyAlignment="1">
      <alignment horizontal="left" vertical="center" wrapText="1"/>
    </xf>
    <xf numFmtId="166" fontId="16" fillId="14" borderId="1" xfId="0" applyNumberFormat="1" applyFont="1" applyFill="1" applyBorder="1" applyAlignment="1">
      <alignment horizontal="center" vertical="center" wrapText="1"/>
    </xf>
    <xf numFmtId="166" fontId="16" fillId="14" borderId="4" xfId="0" applyNumberFormat="1" applyFont="1" applyFill="1" applyBorder="1" applyAlignment="1">
      <alignment horizontal="center" vertical="center" wrapText="1"/>
    </xf>
    <xf numFmtId="166" fontId="16" fillId="14" borderId="3" xfId="0" applyNumberFormat="1" applyFont="1" applyFill="1" applyBorder="1" applyAlignment="1">
      <alignment horizontal="center" vertical="center" wrapText="1"/>
    </xf>
    <xf numFmtId="164" fontId="16" fillId="30" borderId="1" xfId="0" applyNumberFormat="1" applyFont="1" applyFill="1" applyBorder="1" applyAlignment="1">
      <alignment horizontal="center" vertical="center" wrapText="1"/>
    </xf>
    <xf numFmtId="0" fontId="158" fillId="0" borderId="4" xfId="0" applyFont="1" applyBorder="1" applyAlignment="1">
      <alignment horizontal="center" vertical="center"/>
    </xf>
    <xf numFmtId="0" fontId="158" fillId="0" borderId="3" xfId="0" applyFont="1" applyBorder="1" applyAlignment="1">
      <alignment horizontal="center" vertical="center"/>
    </xf>
    <xf numFmtId="0" fontId="135" fillId="0" borderId="4" xfId="0" applyFont="1" applyBorder="1" applyAlignment="1">
      <alignment horizontal="left" vertical="center" wrapText="1"/>
    </xf>
    <xf numFmtId="0" fontId="137" fillId="0" borderId="3" xfId="0" applyFont="1" applyBorder="1" applyAlignment="1">
      <alignment horizontal="left" vertical="center" wrapText="1"/>
    </xf>
    <xf numFmtId="0" fontId="138" fillId="0" borderId="4" xfId="0" applyFont="1" applyBorder="1" applyAlignment="1">
      <alignment horizontal="center" vertical="center" textRotation="90" wrapText="1"/>
    </xf>
    <xf numFmtId="0" fontId="138" fillId="0" borderId="3" xfId="0" applyFont="1" applyBorder="1" applyAlignment="1">
      <alignment horizontal="center" vertical="center" textRotation="90" wrapText="1"/>
    </xf>
    <xf numFmtId="0" fontId="160" fillId="0" borderId="3" xfId="0" applyFont="1" applyBorder="1" applyAlignment="1">
      <alignment horizontal="center" vertical="center" wrapText="1"/>
    </xf>
    <xf numFmtId="0" fontId="159" fillId="5" borderId="4" xfId="0" applyFont="1" applyFill="1" applyBorder="1" applyAlignment="1">
      <alignment horizontal="center" vertical="center" textRotation="90" wrapText="1"/>
    </xf>
    <xf numFmtId="0" fontId="159" fillId="5" borderId="3" xfId="0" applyFont="1" applyFill="1" applyBorder="1" applyAlignment="1">
      <alignment horizontal="center" vertical="center" textRotation="90" wrapText="1"/>
    </xf>
    <xf numFmtId="0" fontId="158" fillId="0" borderId="1" xfId="0" applyFont="1" applyBorder="1" applyAlignment="1">
      <alignment horizontal="center" vertical="center"/>
    </xf>
    <xf numFmtId="0" fontId="140" fillId="0" borderId="4" xfId="0" applyFont="1" applyBorder="1" applyAlignment="1">
      <alignment horizontal="left" vertical="center" wrapText="1"/>
    </xf>
    <xf numFmtId="0" fontId="140" fillId="0" borderId="6" xfId="0" applyFont="1" applyBorder="1" applyAlignment="1">
      <alignment horizontal="left" vertical="center" wrapText="1"/>
    </xf>
    <xf numFmtId="0" fontId="138" fillId="0" borderId="1" xfId="0" applyFont="1" applyBorder="1" applyAlignment="1">
      <alignment horizontal="center" vertical="center" textRotation="90" wrapText="1"/>
    </xf>
    <xf numFmtId="0" fontId="161" fillId="0" borderId="4" xfId="0" applyFont="1" applyBorder="1" applyAlignment="1">
      <alignment horizontal="center" vertical="center"/>
    </xf>
    <xf numFmtId="0" fontId="161" fillId="0" borderId="3" xfId="0" applyFont="1" applyBorder="1" applyAlignment="1">
      <alignment horizontal="center" vertical="center"/>
    </xf>
    <xf numFmtId="0" fontId="29" fillId="41" borderId="4" xfId="0" applyFont="1" applyFill="1" applyBorder="1" applyAlignment="1">
      <alignment horizontal="center" vertical="center" wrapText="1"/>
    </xf>
    <xf numFmtId="0" fontId="29" fillId="41" borderId="3" xfId="0" applyFont="1" applyFill="1" applyBorder="1" applyAlignment="1">
      <alignment horizontal="center" vertical="center" wrapText="1"/>
    </xf>
    <xf numFmtId="0" fontId="29" fillId="0" borderId="4" xfId="0" applyFont="1" applyBorder="1" applyAlignment="1">
      <alignment horizontal="center" vertical="center" wrapText="1"/>
    </xf>
    <xf numFmtId="0" fontId="29" fillId="0" borderId="3" xfId="0" applyFont="1" applyBorder="1" applyAlignment="1">
      <alignment horizontal="center" vertical="center" wrapText="1"/>
    </xf>
    <xf numFmtId="0" fontId="135" fillId="0" borderId="4" xfId="0" applyFont="1" applyBorder="1" applyAlignment="1">
      <alignment horizontal="center" vertical="center" wrapText="1"/>
    </xf>
    <xf numFmtId="164" fontId="139" fillId="0" borderId="4" xfId="0" applyNumberFormat="1" applyFont="1" applyBorder="1" applyAlignment="1">
      <alignment horizontal="center" vertical="center" textRotation="90" wrapText="1"/>
    </xf>
    <xf numFmtId="164" fontId="139" fillId="0" borderId="3" xfId="0" applyNumberFormat="1" applyFont="1" applyBorder="1" applyAlignment="1">
      <alignment horizontal="center" vertical="center" textRotation="90" wrapText="1"/>
    </xf>
    <xf numFmtId="0" fontId="140" fillId="0" borderId="4" xfId="0" applyFont="1" applyBorder="1" applyAlignment="1">
      <alignment horizontal="center" vertical="center" wrapText="1"/>
    </xf>
    <xf numFmtId="0" fontId="140" fillId="0" borderId="3" xfId="0" applyFont="1" applyBorder="1" applyAlignment="1">
      <alignment horizontal="center" vertical="center" wrapText="1"/>
    </xf>
    <xf numFmtId="14" fontId="139" fillId="0" borderId="4" xfId="0" applyNumberFormat="1" applyFont="1" applyBorder="1" applyAlignment="1">
      <alignment horizontal="center" vertical="center" wrapText="1"/>
    </xf>
    <xf numFmtId="14" fontId="139" fillId="0" borderId="3" xfId="0" applyNumberFormat="1" applyFont="1" applyBorder="1" applyAlignment="1">
      <alignment horizontal="center" vertical="center" wrapText="1"/>
    </xf>
    <xf numFmtId="0" fontId="159" fillId="0" borderId="4" xfId="0" applyFont="1" applyBorder="1" applyAlignment="1">
      <alignment horizontal="center" vertical="center" textRotation="90" wrapText="1"/>
    </xf>
    <xf numFmtId="0" fontId="159" fillId="0" borderId="3" xfId="0" applyFont="1" applyBorder="1" applyAlignment="1">
      <alignment horizontal="center" vertical="center" textRotation="90" wrapText="1"/>
    </xf>
    <xf numFmtId="0" fontId="135" fillId="2" borderId="4" xfId="0" applyFont="1" applyFill="1" applyBorder="1" applyAlignment="1">
      <alignment horizontal="center" vertical="center" wrapText="1"/>
    </xf>
    <xf numFmtId="0" fontId="135" fillId="2" borderId="3" xfId="0" applyFont="1" applyFill="1" applyBorder="1" applyAlignment="1">
      <alignment horizontal="center" vertical="center" wrapText="1"/>
    </xf>
    <xf numFmtId="0" fontId="161" fillId="0" borderId="1" xfId="0" applyFont="1" applyBorder="1" applyAlignment="1">
      <alignment horizontal="center" vertical="center"/>
    </xf>
    <xf numFmtId="0" fontId="161" fillId="5" borderId="1" xfId="0" applyFont="1" applyFill="1" applyBorder="1" applyAlignment="1">
      <alignment horizontal="center" vertical="center"/>
    </xf>
    <xf numFmtId="0" fontId="139" fillId="0" borderId="1" xfId="0" applyFont="1" applyBorder="1" applyAlignment="1">
      <alignment horizontal="center" vertical="center" wrapText="1"/>
    </xf>
    <xf numFmtId="164" fontId="139" fillId="0" borderId="1" xfId="0" applyNumberFormat="1" applyFont="1" applyBorder="1" applyAlignment="1">
      <alignment horizontal="center" vertical="center" textRotation="90" wrapText="1"/>
    </xf>
    <xf numFmtId="0" fontId="143" fillId="19" borderId="3" xfId="0" applyFont="1" applyFill="1" applyBorder="1" applyAlignment="1">
      <alignment horizontal="center" vertical="center" wrapText="1"/>
    </xf>
    <xf numFmtId="0" fontId="139" fillId="0" borderId="0" xfId="0" applyFont="1" applyAlignment="1">
      <alignment horizontal="center" vertical="center" wrapText="1"/>
    </xf>
    <xf numFmtId="0" fontId="140" fillId="0" borderId="1" xfId="0" applyFont="1" applyBorder="1" applyAlignment="1">
      <alignment horizontal="center" vertical="center" wrapText="1"/>
    </xf>
    <xf numFmtId="14" fontId="139" fillId="0" borderId="1" xfId="0" applyNumberFormat="1" applyFont="1" applyBorder="1" applyAlignment="1">
      <alignment horizontal="center" vertical="center" wrapText="1"/>
    </xf>
    <xf numFmtId="0" fontId="135" fillId="0" borderId="1" xfId="0" applyFont="1" applyBorder="1" applyAlignment="1">
      <alignment horizontal="center" vertical="center" wrapText="1"/>
    </xf>
    <xf numFmtId="0" fontId="143" fillId="0" borderId="1" xfId="0" applyFont="1" applyBorder="1" applyAlignment="1">
      <alignment horizontal="center" vertical="center" wrapText="1"/>
    </xf>
    <xf numFmtId="0" fontId="135" fillId="0" borderId="0" xfId="0" applyFont="1" applyAlignment="1">
      <alignment horizontal="center" vertical="center" wrapText="1"/>
    </xf>
    <xf numFmtId="0" fontId="163" fillId="0" borderId="0" xfId="0" applyFont="1" applyAlignment="1">
      <alignment horizontal="center"/>
    </xf>
    <xf numFmtId="164" fontId="163" fillId="0" borderId="0" xfId="0" applyNumberFormat="1" applyFont="1" applyAlignment="1">
      <alignment horizontal="center"/>
    </xf>
    <xf numFmtId="0" fontId="164" fillId="0" borderId="43" xfId="0" applyFont="1" applyBorder="1" applyAlignment="1">
      <alignment horizontal="center" vertical="center" wrapText="1"/>
    </xf>
    <xf numFmtId="0" fontId="164" fillId="0" borderId="0" xfId="0" applyFont="1" applyAlignment="1">
      <alignment horizontal="center" vertical="center" wrapText="1"/>
    </xf>
    <xf numFmtId="0" fontId="166" fillId="16" borderId="0" xfId="0" applyFont="1" applyFill="1" applyAlignment="1">
      <alignment horizontal="center" vertical="center" wrapText="1"/>
    </xf>
    <xf numFmtId="0" fontId="143" fillId="0" borderId="0" xfId="0" applyFont="1" applyAlignment="1">
      <alignment horizontal="center"/>
    </xf>
    <xf numFmtId="0" fontId="135" fillId="0" borderId="19" xfId="0" applyFont="1" applyBorder="1" applyAlignment="1">
      <alignment horizontal="center" vertical="center" wrapText="1"/>
    </xf>
    <xf numFmtId="0" fontId="145" fillId="12" borderId="1" xfId="0" applyFont="1" applyFill="1" applyBorder="1" applyAlignment="1">
      <alignment horizontal="left" vertical="center" wrapText="1"/>
    </xf>
    <xf numFmtId="1" fontId="145" fillId="12" borderId="1" xfId="0" applyNumberFormat="1" applyFont="1" applyFill="1" applyBorder="1" applyAlignment="1">
      <alignment horizontal="left" vertical="center" wrapText="1"/>
    </xf>
    <xf numFmtId="0" fontId="145" fillId="35" borderId="5" xfId="0" applyFont="1" applyFill="1" applyBorder="1" applyAlignment="1">
      <alignment horizontal="center" vertical="center" wrapText="1"/>
    </xf>
    <xf numFmtId="0" fontId="145" fillId="13" borderId="16" xfId="0" applyFont="1" applyFill="1" applyBorder="1" applyAlignment="1">
      <alignment horizontal="left" vertical="center" wrapText="1"/>
    </xf>
    <xf numFmtId="0" fontId="145" fillId="13" borderId="13" xfId="0" applyFont="1" applyFill="1" applyBorder="1" applyAlignment="1">
      <alignment horizontal="left" vertical="center" wrapText="1"/>
    </xf>
    <xf numFmtId="0" fontId="145" fillId="0" borderId="16" xfId="0" applyFont="1" applyBorder="1" applyAlignment="1">
      <alignment horizontal="center" vertical="center" wrapText="1"/>
    </xf>
    <xf numFmtId="0" fontId="145" fillId="0" borderId="17" xfId="0" applyFont="1" applyBorder="1" applyAlignment="1">
      <alignment horizontal="center" vertical="center" wrapText="1"/>
    </xf>
    <xf numFmtId="0" fontId="145" fillId="0" borderId="18" xfId="0" applyFont="1" applyBorder="1" applyAlignment="1">
      <alignment horizontal="center" vertical="center" wrapText="1"/>
    </xf>
    <xf numFmtId="0" fontId="145" fillId="0" borderId="13" xfId="0" applyFont="1" applyBorder="1" applyAlignment="1">
      <alignment horizontal="center" vertical="center" wrapText="1"/>
    </xf>
    <xf numFmtId="0" fontId="145" fillId="0" borderId="5" xfId="0" applyFont="1" applyBorder="1" applyAlignment="1">
      <alignment horizontal="center" vertical="center" wrapText="1"/>
    </xf>
    <xf numFmtId="0" fontId="145" fillId="0" borderId="8" xfId="0" applyFont="1" applyBorder="1" applyAlignment="1">
      <alignment horizontal="center" vertical="center" wrapText="1"/>
    </xf>
    <xf numFmtId="0" fontId="145" fillId="11" borderId="1" xfId="0" applyFont="1" applyFill="1" applyBorder="1" applyAlignment="1">
      <alignment horizontal="left" vertical="center" wrapText="1"/>
    </xf>
    <xf numFmtId="0" fontId="145" fillId="13" borderId="1" xfId="0" applyFont="1" applyFill="1" applyBorder="1" applyAlignment="1">
      <alignment horizontal="center" vertical="center" wrapText="1"/>
    </xf>
    <xf numFmtId="0" fontId="145" fillId="11" borderId="1" xfId="0" applyFont="1" applyFill="1" applyBorder="1" applyAlignment="1">
      <alignment horizontal="center" vertical="center" wrapText="1"/>
    </xf>
    <xf numFmtId="0" fontId="145" fillId="30" borderId="1" xfId="0" applyFont="1" applyFill="1" applyBorder="1" applyAlignment="1">
      <alignment horizontal="center" vertical="center" wrapText="1"/>
    </xf>
    <xf numFmtId="0" fontId="145" fillId="14" borderId="1" xfId="0" applyFont="1" applyFill="1" applyBorder="1" applyAlignment="1">
      <alignment horizontal="center" vertical="center" wrapText="1"/>
    </xf>
    <xf numFmtId="166" fontId="145" fillId="12" borderId="1" xfId="0" applyNumberFormat="1" applyFont="1" applyFill="1" applyBorder="1" applyAlignment="1">
      <alignment horizontal="left" vertical="center" wrapText="1"/>
    </xf>
    <xf numFmtId="0" fontId="145" fillId="35" borderId="1" xfId="0" applyFont="1" applyFill="1" applyBorder="1" applyAlignment="1">
      <alignment horizontal="left" vertical="center" wrapText="1"/>
    </xf>
    <xf numFmtId="49" fontId="145" fillId="35" borderId="1" xfId="0" applyNumberFormat="1" applyFont="1" applyFill="1" applyBorder="1" applyAlignment="1">
      <alignment horizontal="left" vertical="center" wrapText="1"/>
    </xf>
    <xf numFmtId="0" fontId="145" fillId="32" borderId="1" xfId="0" applyFont="1" applyFill="1" applyBorder="1" applyAlignment="1">
      <alignment horizontal="left" vertical="center" wrapText="1"/>
    </xf>
    <xf numFmtId="166" fontId="145" fillId="37" borderId="1" xfId="0" applyNumberFormat="1" applyFont="1" applyFill="1" applyBorder="1" applyAlignment="1">
      <alignment horizontal="center" vertical="center" wrapText="1"/>
    </xf>
    <xf numFmtId="166" fontId="145" fillId="11" borderId="1" xfId="0" applyNumberFormat="1" applyFont="1" applyFill="1" applyBorder="1" applyAlignment="1">
      <alignment horizontal="center" vertical="center" wrapText="1"/>
    </xf>
    <xf numFmtId="165" fontId="145" fillId="14" borderId="1" xfId="0" applyNumberFormat="1" applyFont="1" applyFill="1" applyBorder="1" applyAlignment="1">
      <alignment horizontal="center" vertical="center" wrapText="1"/>
    </xf>
    <xf numFmtId="166" fontId="145" fillId="14" borderId="1" xfId="0" applyNumberFormat="1" applyFont="1" applyFill="1" applyBorder="1" applyAlignment="1">
      <alignment horizontal="center" vertical="center" wrapText="1"/>
    </xf>
    <xf numFmtId="164" fontId="145" fillId="30" borderId="1" xfId="0" applyNumberFormat="1" applyFont="1" applyFill="1" applyBorder="1" applyAlignment="1">
      <alignment horizontal="center" vertical="center" wrapText="1"/>
    </xf>
    <xf numFmtId="0" fontId="149" fillId="0" borderId="6" xfId="0" applyFont="1" applyBorder="1" applyAlignment="1">
      <alignment horizontal="center" vertical="center"/>
    </xf>
    <xf numFmtId="0" fontId="149" fillId="0" borderId="3" xfId="0" applyFont="1" applyBorder="1" applyAlignment="1">
      <alignment horizontal="center" vertical="center"/>
    </xf>
    <xf numFmtId="0" fontId="150" fillId="0" borderId="6" xfId="0" applyFont="1" applyBorder="1" applyAlignment="1">
      <alignment horizontal="center" vertical="center" wrapText="1"/>
    </xf>
    <xf numFmtId="0" fontId="150" fillId="0" borderId="3" xfId="0" applyFont="1" applyBorder="1" applyAlignment="1">
      <alignment horizontal="center" vertical="center" wrapText="1"/>
    </xf>
    <xf numFmtId="49" fontId="151" fillId="0" borderId="4" xfId="0" applyNumberFormat="1" applyFont="1" applyBorder="1" applyAlignment="1">
      <alignment horizontal="center" vertical="center" wrapText="1"/>
    </xf>
    <xf numFmtId="49" fontId="151" fillId="0" borderId="6" xfId="0" applyNumberFormat="1" applyFont="1" applyBorder="1" applyAlignment="1">
      <alignment horizontal="center" vertical="center" wrapText="1"/>
    </xf>
    <xf numFmtId="49" fontId="151" fillId="0" borderId="3" xfId="0" applyNumberFormat="1" applyFont="1" applyBorder="1" applyAlignment="1">
      <alignment horizontal="center" vertical="center" wrapText="1"/>
    </xf>
    <xf numFmtId="0" fontId="151" fillId="0" borderId="6" xfId="0" applyFont="1" applyBorder="1" applyAlignment="1">
      <alignment horizontal="center" vertical="center" wrapText="1"/>
    </xf>
    <xf numFmtId="0" fontId="151" fillId="0" borderId="3" xfId="0" applyFont="1" applyBorder="1" applyAlignment="1">
      <alignment horizontal="center" vertical="center" wrapText="1"/>
    </xf>
    <xf numFmtId="0" fontId="149" fillId="0" borderId="4" xfId="0" applyFont="1" applyBorder="1" applyAlignment="1">
      <alignment horizontal="center" vertical="center" wrapText="1"/>
    </xf>
    <xf numFmtId="0" fontId="149" fillId="0" borderId="3" xfId="0" applyFont="1" applyBorder="1" applyAlignment="1">
      <alignment horizontal="center" vertical="center" wrapText="1"/>
    </xf>
    <xf numFmtId="0" fontId="151" fillId="0" borderId="4" xfId="0" applyFont="1" applyBorder="1" applyAlignment="1">
      <alignment horizontal="center" vertical="center" wrapText="1"/>
    </xf>
    <xf numFmtId="0" fontId="148" fillId="38" borderId="1" xfId="0" applyFont="1" applyFill="1" applyBorder="1" applyAlignment="1">
      <alignment horizontal="center" vertical="center" wrapText="1"/>
    </xf>
    <xf numFmtId="0" fontId="145" fillId="30" borderId="4" xfId="0" applyFont="1" applyFill="1" applyBorder="1" applyAlignment="1">
      <alignment horizontal="center" vertical="center" wrapText="1"/>
    </xf>
    <xf numFmtId="0" fontId="145" fillId="30" borderId="3" xfId="0" applyFont="1" applyFill="1" applyBorder="1" applyAlignment="1">
      <alignment horizontal="center" vertical="center" wrapText="1"/>
    </xf>
    <xf numFmtId="0" fontId="149" fillId="0" borderId="6" xfId="0" applyFont="1" applyBorder="1" applyAlignment="1">
      <alignment horizontal="center" vertical="center" wrapText="1"/>
    </xf>
    <xf numFmtId="0" fontId="149" fillId="0" borderId="4" xfId="0" applyFont="1" applyBorder="1" applyAlignment="1">
      <alignment horizontal="center" vertical="center"/>
    </xf>
    <xf numFmtId="0" fontId="149" fillId="0" borderId="0" xfId="0" applyFont="1" applyAlignment="1">
      <alignment horizontal="center" vertical="center"/>
    </xf>
    <xf numFmtId="0" fontId="149" fillId="0" borderId="0" xfId="0" applyFont="1" applyAlignment="1">
      <alignment horizontal="center" vertical="center" wrapText="1"/>
    </xf>
    <xf numFmtId="0" fontId="151" fillId="0" borderId="0" xfId="0" applyFont="1" applyAlignment="1">
      <alignment horizontal="center" vertical="top" wrapText="1"/>
    </xf>
    <xf numFmtId="0" fontId="149" fillId="7" borderId="1" xfId="0" applyFont="1" applyFill="1" applyBorder="1" applyAlignment="1">
      <alignment horizontal="center" vertical="center" wrapText="1"/>
    </xf>
    <xf numFmtId="0" fontId="151" fillId="7" borderId="7" xfId="0" applyFont="1" applyFill="1" applyBorder="1" applyAlignment="1">
      <alignment horizontal="center" vertical="center" wrapText="1"/>
    </xf>
    <xf numFmtId="0" fontId="151" fillId="7" borderId="15" xfId="0" applyFont="1" applyFill="1" applyBorder="1" applyAlignment="1">
      <alignment horizontal="center" vertical="center" wrapText="1"/>
    </xf>
    <xf numFmtId="0" fontId="151" fillId="7" borderId="2" xfId="0" applyFont="1" applyFill="1" applyBorder="1" applyAlignment="1">
      <alignment horizontal="center" vertical="center" wrapText="1"/>
    </xf>
    <xf numFmtId="0" fontId="151" fillId="7" borderId="1" xfId="0" applyFont="1" applyFill="1" applyBorder="1" applyAlignment="1">
      <alignment horizontal="center" vertical="center" wrapText="1"/>
    </xf>
    <xf numFmtId="0" fontId="149" fillId="0" borderId="0" xfId="0" applyFont="1" applyAlignment="1">
      <alignment horizontal="center"/>
    </xf>
    <xf numFmtId="0" fontId="151" fillId="0" borderId="0" xfId="0" applyFont="1" applyAlignment="1">
      <alignment horizontal="center" vertical="top"/>
    </xf>
    <xf numFmtId="0" fontId="151" fillId="0" borderId="0" xfId="0" applyFont="1" applyAlignment="1">
      <alignment horizontal="center"/>
    </xf>
    <xf numFmtId="0" fontId="8" fillId="9" borderId="7" xfId="0" applyFont="1" applyFill="1" applyBorder="1" applyAlignment="1">
      <alignment horizontal="center" vertical="center" wrapText="1"/>
    </xf>
    <xf numFmtId="0" fontId="8" fillId="9" borderId="15"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149" fillId="0" borderId="1" xfId="0" applyFont="1" applyBorder="1" applyAlignment="1">
      <alignment horizontal="center" vertical="center"/>
    </xf>
    <xf numFmtId="0" fontId="151" fillId="0" borderId="1" xfId="0" applyFont="1" applyBorder="1" applyAlignment="1">
      <alignment horizontal="center" vertical="center" wrapText="1"/>
    </xf>
    <xf numFmtId="0" fontId="97" fillId="7" borderId="1" xfId="0" applyFont="1" applyFill="1" applyBorder="1" applyAlignment="1">
      <alignment horizontal="center" vertical="center" wrapText="1"/>
    </xf>
    <xf numFmtId="0" fontId="58" fillId="7" borderId="1" xfId="0" applyFont="1" applyFill="1" applyBorder="1" applyAlignment="1">
      <alignment horizontal="center" vertical="top" wrapText="1"/>
    </xf>
    <xf numFmtId="0" fontId="11" fillId="7" borderId="1" xfId="0" applyFont="1" applyFill="1" applyBorder="1" applyAlignment="1">
      <alignment horizontal="center" vertical="center" wrapText="1"/>
    </xf>
    <xf numFmtId="0" fontId="150" fillId="0" borderId="1" xfId="0" applyFont="1" applyBorder="1" applyAlignment="1">
      <alignment horizontal="center" vertical="center" wrapText="1"/>
    </xf>
  </cellXfs>
  <cellStyles count="8">
    <cellStyle name="Hipervínculo" xfId="7" builtinId="8"/>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Normal 7" xfId="5" xr:uid="{00000000-0005-0000-0000-000005000000}"/>
    <cellStyle name="Porcentaje" xfId="6" builtinId="5"/>
  </cellStyles>
  <dxfs count="0"/>
  <tableStyles count="0" defaultTableStyle="TableStyleMedium2" defaultPivotStyle="PivotStyleLight16"/>
  <colors>
    <mruColors>
      <color rgb="FF33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cked"/>
        <c:varyColors val="0"/>
        <c:ser>
          <c:idx val="0"/>
          <c:order val="0"/>
          <c:tx>
            <c:strRef>
              <c:f>'BULEVAR ENEA (PM ABIERTA)'!$AQ$27</c:f>
              <c:strCache>
                <c:ptCount val="1"/>
                <c:pt idx="0">
                  <c:v>RESULTADOS DE LA  EVALUACION DEL PLAN DE MEJORAMIENTO  FECHA  CORTE DICIEMBRE  2024</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'BULEVAR ENEA (PM ABIERTA)'!$AR$26:$AS$26</c:f>
              <c:strCache>
                <c:ptCount val="2"/>
                <c:pt idx="0">
                  <c:v>PORCENTAJE OBTENIDO A DICIEMBRE DE 2024</c:v>
                </c:pt>
                <c:pt idx="1">
                  <c:v>PORCENTAJE EN EL QUE  DEBERIA ESTAR A DICIEMBRE  DE 2024</c:v>
                </c:pt>
              </c:strCache>
            </c:strRef>
          </c:cat>
          <c:val>
            <c:numRef>
              <c:f>'BULEVAR ENEA (PM ABIERTA)'!$AR$27:$AS$27</c:f>
              <c:numCache>
                <c:formatCode>0%</c:formatCode>
                <c:ptCount val="2"/>
                <c:pt idx="0">
                  <c:v>0.26666666666666666</c:v>
                </c:pt>
                <c:pt idx="1">
                  <c:v>0.5</c:v>
                </c:pt>
              </c:numCache>
            </c:numRef>
          </c:val>
          <c:smooth val="0"/>
          <c:extLst>
            <c:ext xmlns:c16="http://schemas.microsoft.com/office/drawing/2014/chart" uri="{C3380CC4-5D6E-409C-BE32-E72D297353CC}">
              <c16:uniqueId val="{00000000-D298-40E1-A74C-B98C4AF6AD04}"/>
            </c:ext>
          </c:extLst>
        </c:ser>
        <c:dLbls>
          <c:showLegendKey val="0"/>
          <c:showVal val="0"/>
          <c:showCatName val="0"/>
          <c:showSerName val="0"/>
          <c:showPercent val="0"/>
          <c:showBubbleSize val="0"/>
        </c:dLbls>
        <c:smooth val="0"/>
        <c:axId val="393779880"/>
        <c:axId val="393786152"/>
      </c:lineChart>
      <c:catAx>
        <c:axId val="393779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86152"/>
        <c:crosses val="autoZero"/>
        <c:auto val="1"/>
        <c:lblAlgn val="ctr"/>
        <c:lblOffset val="100"/>
        <c:noMultiLvlLbl val="0"/>
      </c:catAx>
      <c:valAx>
        <c:axId val="393786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79880"/>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COMPARATIVO</a:t>
            </a:r>
            <a:r>
              <a:rPr lang="es-CO" baseline="0"/>
              <a:t> DE AVANCE DE L PLAN DE MEJORAMIENTO  VIGENCIAS 2024-2025</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'ACTU ESPECIALBULEVAR 19 (ABIER)'!$BO$30:$BO$32</c:f>
              <c:strCache>
                <c:ptCount val="3"/>
                <c:pt idx="0">
                  <c:v>RESULTADOS DE LA  EVALUACION DEL PLAN DE MEJORAMIENTO  FECHA  CORTE MARZO DE  2025</c:v>
                </c:pt>
                <c:pt idx="1">
                  <c:v>RESULTADOS DE LA  EVALUACION DEL PLAN DE MEJORAMIENTO  FECHA  CORTE JUNIO DE  2025</c:v>
                </c:pt>
                <c:pt idx="2">
                  <c:v>RESULTADOS DE LA  EVALUACION DEL PLAN DE MEJORAMIENTO  FECHA  CORTE SEPTIEMBRE DE  2025</c:v>
                </c:pt>
              </c:strCache>
            </c:strRef>
          </c:cat>
          <c:val>
            <c:numRef>
              <c:f>'ACTU ESPECIALBULEVAR 19 (ABIER)'!$BP$30:$BP$32</c:f>
              <c:numCache>
                <c:formatCode>0%</c:formatCode>
                <c:ptCount val="3"/>
                <c:pt idx="0">
                  <c:v>0.5714285714285714</c:v>
                </c:pt>
                <c:pt idx="1">
                  <c:v>0.5714285714285714</c:v>
                </c:pt>
                <c:pt idx="2">
                  <c:v>0.5714285714285714</c:v>
                </c:pt>
              </c:numCache>
            </c:numRef>
          </c:val>
          <c:smooth val="0"/>
          <c:extLst>
            <c:ext xmlns:c16="http://schemas.microsoft.com/office/drawing/2014/chart" uri="{C3380CC4-5D6E-409C-BE32-E72D297353CC}">
              <c16:uniqueId val="{00000000-7C9E-441D-AF6C-F9B300A7E94C}"/>
            </c:ext>
          </c:extLst>
        </c:ser>
        <c:ser>
          <c:idx val="1"/>
          <c:order val="1"/>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'ACTU ESPECIALBULEVAR 19 (ABIER)'!$BO$30:$BO$32</c:f>
              <c:strCache>
                <c:ptCount val="3"/>
                <c:pt idx="0">
                  <c:v>RESULTADOS DE LA  EVALUACION DEL PLAN DE MEJORAMIENTO  FECHA  CORTE MARZO DE  2025</c:v>
                </c:pt>
                <c:pt idx="1">
                  <c:v>RESULTADOS DE LA  EVALUACION DEL PLAN DE MEJORAMIENTO  FECHA  CORTE JUNIO DE  2025</c:v>
                </c:pt>
                <c:pt idx="2">
                  <c:v>RESULTADOS DE LA  EVALUACION DEL PLAN DE MEJORAMIENTO  FECHA  CORTE SEPTIEMBRE DE  2025</c:v>
                </c:pt>
              </c:strCache>
            </c:strRef>
          </c:cat>
          <c:val>
            <c:numRef>
              <c:f>'ACTU ESPECIALBULEVAR 19 (ABIER)'!$BQ$30:$BQ$32</c:f>
              <c:numCache>
                <c:formatCode>0%</c:formatCode>
                <c:ptCount val="3"/>
                <c:pt idx="0">
                  <c:v>0.5</c:v>
                </c:pt>
                <c:pt idx="1">
                  <c:v>1</c:v>
                </c:pt>
                <c:pt idx="2">
                  <c:v>1</c:v>
                </c:pt>
              </c:numCache>
            </c:numRef>
          </c:val>
          <c:smooth val="0"/>
          <c:extLst>
            <c:ext xmlns:c16="http://schemas.microsoft.com/office/drawing/2014/chart" uri="{C3380CC4-5D6E-409C-BE32-E72D297353CC}">
              <c16:uniqueId val="{00000001-7C9E-441D-AF6C-F9B300A7E94C}"/>
            </c:ext>
          </c:extLst>
        </c:ser>
        <c:dLbls>
          <c:showLegendKey val="0"/>
          <c:showVal val="0"/>
          <c:showCatName val="0"/>
          <c:showSerName val="0"/>
          <c:showPercent val="0"/>
          <c:showBubbleSize val="0"/>
        </c:dLbls>
        <c:smooth val="0"/>
        <c:axId val="1611241519"/>
        <c:axId val="1611242479"/>
      </c:lineChart>
      <c:catAx>
        <c:axId val="16112415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11242479"/>
        <c:crosses val="autoZero"/>
        <c:auto val="1"/>
        <c:lblAlgn val="ctr"/>
        <c:lblOffset val="100"/>
        <c:noMultiLvlLbl val="0"/>
      </c:catAx>
      <c:valAx>
        <c:axId val="16112424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11241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'CONTRATO PISO 4 ALCALDIA'!$AE$25</c:f>
              <c:strCache>
                <c:ptCount val="1"/>
                <c:pt idx="0">
                  <c:v>RESULTADOS DE LA  EVALUACION DEL PLAN DE MEJORAMIENTO  FECHA  CORTE MARZO DE  2025</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'CONTRATO PISO 4 ALCALDIA'!$AF$24:$AG$24</c:f>
              <c:strCache>
                <c:ptCount val="2"/>
                <c:pt idx="0">
                  <c:v>PORCENTAJE OBTENIDO </c:v>
                </c:pt>
                <c:pt idx="1">
                  <c:v>PORCENTAJE EN EL QUE  DEBERIA ESTAR </c:v>
                </c:pt>
              </c:strCache>
            </c:strRef>
          </c:cat>
          <c:val>
            <c:numRef>
              <c:f>'CONTRATO PISO 4 ALCALDIA'!$AF$25:$AG$25</c:f>
              <c:numCache>
                <c:formatCode>0%</c:formatCode>
                <c:ptCount val="2"/>
                <c:pt idx="0">
                  <c:v>0</c:v>
                </c:pt>
                <c:pt idx="1">
                  <c:v>0.5</c:v>
                </c:pt>
              </c:numCache>
            </c:numRef>
          </c:val>
          <c:smooth val="0"/>
          <c:extLst>
            <c:ext xmlns:c16="http://schemas.microsoft.com/office/drawing/2014/chart" uri="{C3380CC4-5D6E-409C-BE32-E72D297353CC}">
              <c16:uniqueId val="{00000000-BA74-4A13-AA0D-4E2392D5160D}"/>
            </c:ext>
          </c:extLst>
        </c:ser>
        <c:dLbls>
          <c:showLegendKey val="0"/>
          <c:showVal val="0"/>
          <c:showCatName val="0"/>
          <c:showSerName val="0"/>
          <c:showPercent val="0"/>
          <c:showBubbleSize val="0"/>
        </c:dLbls>
        <c:smooth val="0"/>
        <c:axId val="393778704"/>
        <c:axId val="393780664"/>
      </c:lineChart>
      <c:catAx>
        <c:axId val="393778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80664"/>
        <c:crosses val="autoZero"/>
        <c:auto val="1"/>
        <c:lblAlgn val="ctr"/>
        <c:lblOffset val="100"/>
        <c:noMultiLvlLbl val="0"/>
      </c:catAx>
      <c:valAx>
        <c:axId val="393780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787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'CONTRATO PISO 4 ALCALDIA'!$AQ$25</c:f>
              <c:strCache>
                <c:ptCount val="1"/>
                <c:pt idx="0">
                  <c:v>RESULTADOS DE LA  EVALUACION DEL PLAN DE MEJORAMIENTO  FECHA  CORTE MARZO DE  2025</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'CONTRATO PISO 4 ALCALDIA'!$AR$24:$AS$24</c:f>
              <c:strCache>
                <c:ptCount val="2"/>
                <c:pt idx="0">
                  <c:v>PORCENTAJE OBTENIDO </c:v>
                </c:pt>
                <c:pt idx="1">
                  <c:v>PORCENTAJE EN EL QUE  DEBERIA ESTAR </c:v>
                </c:pt>
              </c:strCache>
            </c:strRef>
          </c:cat>
          <c:val>
            <c:numRef>
              <c:f>'CONTRATO PISO 4 ALCALDIA'!$AR$25:$AS$25</c:f>
              <c:numCache>
                <c:formatCode>0%</c:formatCode>
                <c:ptCount val="2"/>
                <c:pt idx="0">
                  <c:v>0</c:v>
                </c:pt>
                <c:pt idx="1">
                  <c:v>0.5</c:v>
                </c:pt>
              </c:numCache>
            </c:numRef>
          </c:val>
          <c:smooth val="0"/>
          <c:extLst>
            <c:ext xmlns:c16="http://schemas.microsoft.com/office/drawing/2014/chart" uri="{C3380CC4-5D6E-409C-BE32-E72D297353CC}">
              <c16:uniqueId val="{00000000-B2D3-444E-8FCD-1C09A441A34D}"/>
            </c:ext>
          </c:extLst>
        </c:ser>
        <c:dLbls>
          <c:dLblPos val="t"/>
          <c:showLegendKey val="0"/>
          <c:showVal val="1"/>
          <c:showCatName val="0"/>
          <c:showSerName val="0"/>
          <c:showPercent val="0"/>
          <c:showBubbleSize val="0"/>
        </c:dLbls>
        <c:smooth val="0"/>
        <c:axId val="393778704"/>
        <c:axId val="393780664"/>
      </c:lineChart>
      <c:catAx>
        <c:axId val="393778704"/>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80664"/>
        <c:crosses val="autoZero"/>
        <c:auto val="1"/>
        <c:lblAlgn val="ctr"/>
        <c:lblOffset val="100"/>
        <c:noMultiLvlLbl val="0"/>
      </c:catAx>
      <c:valAx>
        <c:axId val="393780664"/>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787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COMPARATIVO DE   AVANCE DEL PLAN DE MEJORAMIENTO VIGENCIAS 2024-2025  (SEPTIEMBRE)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'CONTRATO PISO 4 ALCALDIA'!$BA$24</c:f>
              <c:strCache>
                <c:ptCount val="1"/>
                <c:pt idx="0">
                  <c:v>PORCENTAJE OBTENIDO </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'CONTRATO PISO 4 ALCALDIA'!$AZ$25:$AZ$27</c:f>
              <c:strCache>
                <c:ptCount val="3"/>
                <c:pt idx="0">
                  <c:v>RESULTADOS DE LA  EVALUACION DEL PLAN DE MEJORAMIENTO  FECHA  CORTE MARZO DE  2025</c:v>
                </c:pt>
                <c:pt idx="1">
                  <c:v>RESULTADOS DE LA  EVALUACION DEL PLAN DE MEJORAMIENTO  FECHA  CORTE JUNIO DE  2025</c:v>
                </c:pt>
                <c:pt idx="2">
                  <c:v>RESULTADOS DE LA  EVALUACION DEL PLAN DE MEJORAMIENTO  FECHA  CORTE SEPTIEMBRE DE  2025</c:v>
                </c:pt>
              </c:strCache>
            </c:strRef>
          </c:cat>
          <c:val>
            <c:numRef>
              <c:f>'CONTRATO PISO 4 ALCALDIA'!$BA$25:$BA$27</c:f>
              <c:numCache>
                <c:formatCode>0%</c:formatCode>
                <c:ptCount val="3"/>
                <c:pt idx="0">
                  <c:v>0</c:v>
                </c:pt>
                <c:pt idx="1">
                  <c:v>0.8</c:v>
                </c:pt>
                <c:pt idx="2">
                  <c:v>0.8</c:v>
                </c:pt>
              </c:numCache>
            </c:numRef>
          </c:val>
          <c:smooth val="0"/>
          <c:extLst>
            <c:ext xmlns:c16="http://schemas.microsoft.com/office/drawing/2014/chart" uri="{C3380CC4-5D6E-409C-BE32-E72D297353CC}">
              <c16:uniqueId val="{00000000-9F9E-4AD1-986D-4C04721B579F}"/>
            </c:ext>
          </c:extLst>
        </c:ser>
        <c:ser>
          <c:idx val="1"/>
          <c:order val="1"/>
          <c:tx>
            <c:strRef>
              <c:f>'CONTRATO PISO 4 ALCALDIA'!$BB$24</c:f>
              <c:strCache>
                <c:ptCount val="1"/>
                <c:pt idx="0">
                  <c:v>PORCENTAJE EN EL QUE  DEBERIA ESTAR </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'CONTRATO PISO 4 ALCALDIA'!$AZ$25:$AZ$27</c:f>
              <c:strCache>
                <c:ptCount val="3"/>
                <c:pt idx="0">
                  <c:v>RESULTADOS DE LA  EVALUACION DEL PLAN DE MEJORAMIENTO  FECHA  CORTE MARZO DE  2025</c:v>
                </c:pt>
                <c:pt idx="1">
                  <c:v>RESULTADOS DE LA  EVALUACION DEL PLAN DE MEJORAMIENTO  FECHA  CORTE JUNIO DE  2025</c:v>
                </c:pt>
                <c:pt idx="2">
                  <c:v>RESULTADOS DE LA  EVALUACION DEL PLAN DE MEJORAMIENTO  FECHA  CORTE SEPTIEMBRE DE  2025</c:v>
                </c:pt>
              </c:strCache>
            </c:strRef>
          </c:cat>
          <c:val>
            <c:numRef>
              <c:f>'CONTRATO PISO 4 ALCALDIA'!$BB$25:$BB$27</c:f>
              <c:numCache>
                <c:formatCode>0%</c:formatCode>
                <c:ptCount val="3"/>
                <c:pt idx="0">
                  <c:v>0.5</c:v>
                </c:pt>
                <c:pt idx="1">
                  <c:v>1</c:v>
                </c:pt>
                <c:pt idx="2">
                  <c:v>1</c:v>
                </c:pt>
              </c:numCache>
            </c:numRef>
          </c:val>
          <c:smooth val="0"/>
          <c:extLst>
            <c:ext xmlns:c16="http://schemas.microsoft.com/office/drawing/2014/chart" uri="{C3380CC4-5D6E-409C-BE32-E72D297353CC}">
              <c16:uniqueId val="{00000001-9F9E-4AD1-986D-4C04721B579F}"/>
            </c:ext>
          </c:extLst>
        </c:ser>
        <c:dLbls>
          <c:showLegendKey val="0"/>
          <c:showVal val="0"/>
          <c:showCatName val="0"/>
          <c:showSerName val="0"/>
          <c:showPercent val="0"/>
          <c:showBubbleSize val="0"/>
        </c:dLbls>
        <c:smooth val="0"/>
        <c:axId val="1590130239"/>
        <c:axId val="1590132159"/>
      </c:lineChart>
      <c:catAx>
        <c:axId val="159013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90132159"/>
        <c:crosses val="autoZero"/>
        <c:auto val="1"/>
        <c:lblAlgn val="ctr"/>
        <c:lblOffset val="100"/>
        <c:noMultiLvlLbl val="0"/>
      </c:catAx>
      <c:valAx>
        <c:axId val="15901321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901302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3462854508760888"/>
          <c:y val="2.216066481994459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'AC2,3 PLAN DE DESARROLLO (2)'!$AR$28</c:f>
              <c:strCache>
                <c:ptCount val="1"/>
                <c:pt idx="0">
                  <c:v>RESULTADOS DE LA  EVALUACION DEL PLAN DE MEJORAMIENTO  FECHA  CORTE MARZO DE  2025</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'AC2,3 PLAN DE DESARROLLO (2)'!$AS$27:$AT$27</c:f>
              <c:strCache>
                <c:ptCount val="2"/>
                <c:pt idx="0">
                  <c:v>PORCENTAJE OBTENIDO </c:v>
                </c:pt>
                <c:pt idx="1">
                  <c:v>PORCENTAJE EN EL QUE  DEBERIA ESTAR </c:v>
                </c:pt>
              </c:strCache>
            </c:strRef>
          </c:cat>
          <c:val>
            <c:numRef>
              <c:f>'AC2,3 PLAN DE DESARROLLO (2)'!$AS$28:$AT$28</c:f>
              <c:numCache>
                <c:formatCode>0%</c:formatCode>
                <c:ptCount val="2"/>
                <c:pt idx="0">
                  <c:v>0.44000000000000006</c:v>
                </c:pt>
                <c:pt idx="1">
                  <c:v>0.5</c:v>
                </c:pt>
              </c:numCache>
            </c:numRef>
          </c:val>
          <c:smooth val="0"/>
          <c:extLst>
            <c:ext xmlns:c16="http://schemas.microsoft.com/office/drawing/2014/chart" uri="{C3380CC4-5D6E-409C-BE32-E72D297353CC}">
              <c16:uniqueId val="{00000000-41D9-4C53-9E66-7EE766F68951}"/>
            </c:ext>
          </c:extLst>
        </c:ser>
        <c:dLbls>
          <c:showLegendKey val="0"/>
          <c:showVal val="0"/>
          <c:showCatName val="0"/>
          <c:showSerName val="0"/>
          <c:showPercent val="0"/>
          <c:showBubbleSize val="0"/>
        </c:dLbls>
        <c:smooth val="0"/>
        <c:axId val="393781056"/>
        <c:axId val="393782232"/>
      </c:lineChart>
      <c:catAx>
        <c:axId val="393781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82232"/>
        <c:crosses val="autoZero"/>
        <c:auto val="1"/>
        <c:lblAlgn val="ctr"/>
        <c:lblOffset val="100"/>
        <c:noMultiLvlLbl val="0"/>
      </c:catAx>
      <c:valAx>
        <c:axId val="393782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81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RESULTADOS DE LA  EVALUACION DEL PLAN DE MEJORAMIENTO  FECHA  CORTE JUNIO</a:t>
            </a:r>
            <a:r>
              <a:rPr lang="en-US" baseline="0"/>
              <a:t> </a:t>
            </a:r>
            <a:r>
              <a:rPr lang="en-US"/>
              <a:t>DE  2025</a:t>
            </a:r>
          </a:p>
        </c:rich>
      </c:tx>
      <c:layout>
        <c:manualLayout>
          <c:xMode val="edge"/>
          <c:yMode val="edge"/>
          <c:x val="0.13462854508760888"/>
          <c:y val="2.216066481994459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'AC2,3 PLAN DE DESARROLLO (2)'!$BC$28</c:f>
              <c:strCache>
                <c:ptCount val="1"/>
                <c:pt idx="0">
                  <c:v>RESULTADOS DE LA  EVALUACION DEL PLAN DE MEJORAMIENTO  FECHA  CORTE MARZO DE  2025</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'AC2,3 PLAN DE DESARROLLO (2)'!$BD$27:$BE$27</c:f>
              <c:strCache>
                <c:ptCount val="2"/>
                <c:pt idx="0">
                  <c:v>PORCENTAJE OBTENIDO </c:v>
                </c:pt>
                <c:pt idx="1">
                  <c:v>PORCENTAJE EN EL QUE  DEBERIA ESTAR </c:v>
                </c:pt>
              </c:strCache>
            </c:strRef>
          </c:cat>
          <c:val>
            <c:numRef>
              <c:f>'AC2,3 PLAN DE DESARROLLO (2)'!$BD$28:$BE$28</c:f>
              <c:numCache>
                <c:formatCode>0%</c:formatCode>
                <c:ptCount val="2"/>
                <c:pt idx="0">
                  <c:v>0.44000000000000006</c:v>
                </c:pt>
                <c:pt idx="1">
                  <c:v>0.5</c:v>
                </c:pt>
              </c:numCache>
            </c:numRef>
          </c:val>
          <c:smooth val="0"/>
          <c:extLst>
            <c:ext xmlns:c16="http://schemas.microsoft.com/office/drawing/2014/chart" uri="{C3380CC4-5D6E-409C-BE32-E72D297353CC}">
              <c16:uniqueId val="{00000000-C5F0-49C7-9043-C555007A231D}"/>
            </c:ext>
          </c:extLst>
        </c:ser>
        <c:ser>
          <c:idx val="1"/>
          <c:order val="1"/>
          <c:tx>
            <c:strRef>
              <c:f>'AC2,3 PLAN DE DESARROLLO (2)'!$BC$29</c:f>
              <c:strCache>
                <c:ptCount val="1"/>
                <c:pt idx="0">
                  <c:v>RESULTADOS DE LA  EVALUACION DEL PLAN DE MEJORAMIENTO  FECHA  CORTE JUNIO DE  2025</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'AC2,3 PLAN DE DESARROLLO (2)'!$BD$27:$BE$27</c:f>
              <c:strCache>
                <c:ptCount val="2"/>
                <c:pt idx="0">
                  <c:v>PORCENTAJE OBTENIDO </c:v>
                </c:pt>
                <c:pt idx="1">
                  <c:v>PORCENTAJE EN EL QUE  DEBERIA ESTAR </c:v>
                </c:pt>
              </c:strCache>
            </c:strRef>
          </c:cat>
          <c:val>
            <c:numRef>
              <c:f>'AC2,3 PLAN DE DESARROLLO (2)'!$BD$29:$BE$29</c:f>
              <c:numCache>
                <c:formatCode>0%</c:formatCode>
                <c:ptCount val="2"/>
                <c:pt idx="0">
                  <c:v>0.72</c:v>
                </c:pt>
                <c:pt idx="1">
                  <c:v>1</c:v>
                </c:pt>
              </c:numCache>
            </c:numRef>
          </c:val>
          <c:smooth val="0"/>
          <c:extLst>
            <c:ext xmlns:c16="http://schemas.microsoft.com/office/drawing/2014/chart" uri="{C3380CC4-5D6E-409C-BE32-E72D297353CC}">
              <c16:uniqueId val="{00000000-AFDB-41B4-AE28-9DD85C88DBD2}"/>
            </c:ext>
          </c:extLst>
        </c:ser>
        <c:dLbls>
          <c:dLblPos val="t"/>
          <c:showLegendKey val="0"/>
          <c:showVal val="1"/>
          <c:showCatName val="0"/>
          <c:showSerName val="0"/>
          <c:showPercent val="0"/>
          <c:showBubbleSize val="0"/>
        </c:dLbls>
        <c:smooth val="0"/>
        <c:axId val="393781056"/>
        <c:axId val="393782232"/>
      </c:lineChart>
      <c:catAx>
        <c:axId val="393781056"/>
        <c:scaling>
          <c:orientation val="minMax"/>
        </c:scaling>
        <c:delete val="1"/>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crossAx val="393782232"/>
        <c:crosses val="autoZero"/>
        <c:auto val="1"/>
        <c:lblAlgn val="ctr"/>
        <c:lblOffset val="100"/>
        <c:noMultiLvlLbl val="0"/>
      </c:catAx>
      <c:valAx>
        <c:axId val="393782232"/>
        <c:scaling>
          <c:orientation val="minMax"/>
        </c:scaling>
        <c:delete val="1"/>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crossAx val="393781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COMPARATIVO  DE  AVANCE PLAN DE MEJORAMIENTO</a:t>
            </a:r>
            <a:r>
              <a:rPr lang="es-CO" baseline="0"/>
              <a:t> VIGENCIA 2025  ( SEPTIEMBRE DE 2025)</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'AC2,3 PLAN DE DESARROLLO (2)'!$BM$27</c:f>
              <c:strCache>
                <c:ptCount val="1"/>
                <c:pt idx="0">
                  <c:v>PORCENTAJE OBTENIDO </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'AC2,3 PLAN DE DESARROLLO (2)'!$BL$28:$BL$30</c:f>
              <c:strCache>
                <c:ptCount val="3"/>
                <c:pt idx="0">
                  <c:v>RESULTADOS DE LA  EVALUACION DEL PLAN DE MEJORAMIENTO  FECHA  CORTE MARZO DE  2025</c:v>
                </c:pt>
                <c:pt idx="1">
                  <c:v>RESULTADOS DE LA  EVALUACION DEL PLAN DE MEJORAMIENTO  FECHA  CORTE JUNIO DE  2025</c:v>
                </c:pt>
                <c:pt idx="2">
                  <c:v>RESULTADOS DE LA  EVALUACION DEL PLAN DE MEJORAMIENTO  FECHA  CORTE SEPTIEMBRE DE  2025</c:v>
                </c:pt>
              </c:strCache>
            </c:strRef>
          </c:cat>
          <c:val>
            <c:numRef>
              <c:f>'AC2,3 PLAN DE DESARROLLO (2)'!$BM$28:$BM$30</c:f>
              <c:numCache>
                <c:formatCode>0%</c:formatCode>
                <c:ptCount val="3"/>
                <c:pt idx="0">
                  <c:v>0.44000000000000006</c:v>
                </c:pt>
                <c:pt idx="1">
                  <c:v>0.72</c:v>
                </c:pt>
                <c:pt idx="2">
                  <c:v>0.82000000000000017</c:v>
                </c:pt>
              </c:numCache>
            </c:numRef>
          </c:val>
          <c:smooth val="0"/>
          <c:extLst>
            <c:ext xmlns:c16="http://schemas.microsoft.com/office/drawing/2014/chart" uri="{C3380CC4-5D6E-409C-BE32-E72D297353CC}">
              <c16:uniqueId val="{00000000-A499-4FD1-BC65-CF482BBD46CC}"/>
            </c:ext>
          </c:extLst>
        </c:ser>
        <c:ser>
          <c:idx val="1"/>
          <c:order val="1"/>
          <c:tx>
            <c:strRef>
              <c:f>'AC2,3 PLAN DE DESARROLLO (2)'!$BN$27</c:f>
              <c:strCache>
                <c:ptCount val="1"/>
                <c:pt idx="0">
                  <c:v>PORCENTAJE EN EL QUE  DEBERIA ESTAR </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'AC2,3 PLAN DE DESARROLLO (2)'!$BL$28:$BL$30</c:f>
              <c:strCache>
                <c:ptCount val="3"/>
                <c:pt idx="0">
                  <c:v>RESULTADOS DE LA  EVALUACION DEL PLAN DE MEJORAMIENTO  FECHA  CORTE MARZO DE  2025</c:v>
                </c:pt>
                <c:pt idx="1">
                  <c:v>RESULTADOS DE LA  EVALUACION DEL PLAN DE MEJORAMIENTO  FECHA  CORTE JUNIO DE  2025</c:v>
                </c:pt>
                <c:pt idx="2">
                  <c:v>RESULTADOS DE LA  EVALUACION DEL PLAN DE MEJORAMIENTO  FECHA  CORTE SEPTIEMBRE DE  2025</c:v>
                </c:pt>
              </c:strCache>
            </c:strRef>
          </c:cat>
          <c:val>
            <c:numRef>
              <c:f>'AC2,3 PLAN DE DESARROLLO (2)'!$BN$28:$BN$30</c:f>
              <c:numCache>
                <c:formatCode>0%</c:formatCode>
                <c:ptCount val="3"/>
                <c:pt idx="0">
                  <c:v>0.5</c:v>
                </c:pt>
                <c:pt idx="1">
                  <c:v>1</c:v>
                </c:pt>
                <c:pt idx="2">
                  <c:v>1</c:v>
                </c:pt>
              </c:numCache>
            </c:numRef>
          </c:val>
          <c:smooth val="0"/>
          <c:extLst>
            <c:ext xmlns:c16="http://schemas.microsoft.com/office/drawing/2014/chart" uri="{C3380CC4-5D6E-409C-BE32-E72D297353CC}">
              <c16:uniqueId val="{00000001-A499-4FD1-BC65-CF482BBD46CC}"/>
            </c:ext>
          </c:extLst>
        </c:ser>
        <c:dLbls>
          <c:showLegendKey val="0"/>
          <c:showVal val="0"/>
          <c:showCatName val="0"/>
          <c:showSerName val="0"/>
          <c:showPercent val="0"/>
          <c:showBubbleSize val="0"/>
        </c:dLbls>
        <c:smooth val="0"/>
        <c:axId val="839679392"/>
        <c:axId val="839654432"/>
      </c:lineChart>
      <c:catAx>
        <c:axId val="839679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9654432"/>
        <c:crosses val="autoZero"/>
        <c:auto val="1"/>
        <c:lblAlgn val="ctr"/>
        <c:lblOffset val="100"/>
        <c:noMultiLvlLbl val="0"/>
      </c:catAx>
      <c:valAx>
        <c:axId val="8396544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9679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4.7344132521429126E-2"/>
          <c:y val="0.24773512284311344"/>
          <c:w val="0.933334474360486"/>
          <c:h val="0.67608457826726553"/>
        </c:manualLayout>
      </c:layout>
      <c:lineChart>
        <c:grouping val="standard"/>
        <c:varyColors val="0"/>
        <c:ser>
          <c:idx val="0"/>
          <c:order val="0"/>
          <c:tx>
            <c:strRef>
              <c:f>'AC2,1,2024 COM AMBIEN ( ABI (2)'!$AQ$26</c:f>
              <c:strCache>
                <c:ptCount val="1"/>
                <c:pt idx="0">
                  <c:v>RESULTADOS DE LA  EVALUACION DEL PLAN DE MEJORAMIENTO  FECHA  CORTE MARZO DE  2025</c:v>
                </c:pt>
              </c:strCache>
            </c:strRef>
          </c:tx>
          <c:spPr>
            <a:ln w="28575" cap="rnd">
              <a:solidFill>
                <a:schemeClr val="accent1"/>
              </a:solidFill>
              <a:round/>
            </a:ln>
            <a:effectLst/>
          </c:spPr>
          <c:marker>
            <c:symbol val="none"/>
          </c:marker>
          <c:cat>
            <c:strRef>
              <c:f>'AC2,1,2024 COM AMBIEN ( ABI (2)'!$AE$25:$AF$25</c:f>
              <c:strCache>
                <c:ptCount val="2"/>
                <c:pt idx="0">
                  <c:v>PORCENTAJE OBTENIDO </c:v>
                </c:pt>
                <c:pt idx="1">
                  <c:v>PORCENTAJE EN EL QUE  DEBERIA ESTAR </c:v>
                </c:pt>
              </c:strCache>
            </c:strRef>
          </c:cat>
          <c:val>
            <c:numRef>
              <c:f>'AC2,1,2024 COM AMBIEN ( ABI (2)'!$AR$26:$AS$26</c:f>
              <c:numCache>
                <c:formatCode>0%</c:formatCode>
                <c:ptCount val="2"/>
                <c:pt idx="0">
                  <c:v>0.66666666666666674</c:v>
                </c:pt>
                <c:pt idx="1">
                  <c:v>0.5</c:v>
                </c:pt>
              </c:numCache>
            </c:numRef>
          </c:val>
          <c:smooth val="0"/>
          <c:extLst>
            <c:ext xmlns:c16="http://schemas.microsoft.com/office/drawing/2014/chart" uri="{C3380CC4-5D6E-409C-BE32-E72D297353CC}">
              <c16:uniqueId val="{00000000-B372-41E2-ACF8-6E67D774A319}"/>
            </c:ext>
          </c:extLst>
        </c:ser>
        <c:dLbls>
          <c:showLegendKey val="0"/>
          <c:showVal val="0"/>
          <c:showCatName val="0"/>
          <c:showSerName val="0"/>
          <c:showPercent val="0"/>
          <c:showBubbleSize val="0"/>
        </c:dLbls>
        <c:smooth val="0"/>
        <c:axId val="393783408"/>
        <c:axId val="393783800"/>
      </c:lineChart>
      <c:catAx>
        <c:axId val="393783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83800"/>
        <c:crosses val="autoZero"/>
        <c:auto val="1"/>
        <c:lblAlgn val="ctr"/>
        <c:lblOffset val="100"/>
        <c:noMultiLvlLbl val="0"/>
      </c:catAx>
      <c:valAx>
        <c:axId val="393783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83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COMPARATIVO DE  AVANCE DEL PLAN DE  MEJORAMIENTO  VIUGENCIA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'AC2,1,2024 COM AMBIEN ( ABI (2)'!$AR$25</c:f>
              <c:strCache>
                <c:ptCount val="1"/>
                <c:pt idx="0">
                  <c:v>PORCENTAJE OBTENIDO </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'AC2,1,2024 COM AMBIEN ( ABI (2)'!$AQ$26:$AQ$27</c:f>
              <c:strCache>
                <c:ptCount val="2"/>
                <c:pt idx="0">
                  <c:v>RESULTADOS DE LA  EVALUACION DEL PLAN DE MEJORAMIENTO  FECHA  CORTE MARZO DE  2025</c:v>
                </c:pt>
                <c:pt idx="1">
                  <c:v>RESULTADOS DE LA  EVALUACION DEL PLAN DE MEJORAMIENTO  FECHA  CORTE JUNIO DE  2025</c:v>
                </c:pt>
              </c:strCache>
            </c:strRef>
          </c:cat>
          <c:val>
            <c:numRef>
              <c:f>'AC2,1,2024 COM AMBIEN ( ABI (2)'!$AR$26:$AR$27</c:f>
              <c:numCache>
                <c:formatCode>0%</c:formatCode>
                <c:ptCount val="2"/>
                <c:pt idx="0">
                  <c:v>0.66666666666666674</c:v>
                </c:pt>
                <c:pt idx="1">
                  <c:v>0.66666666666666674</c:v>
                </c:pt>
              </c:numCache>
            </c:numRef>
          </c:val>
          <c:smooth val="0"/>
          <c:extLst>
            <c:ext xmlns:c16="http://schemas.microsoft.com/office/drawing/2014/chart" uri="{C3380CC4-5D6E-409C-BE32-E72D297353CC}">
              <c16:uniqueId val="{00000000-FE56-407E-92D8-BB7E5EE061E0}"/>
            </c:ext>
          </c:extLst>
        </c:ser>
        <c:ser>
          <c:idx val="1"/>
          <c:order val="1"/>
          <c:tx>
            <c:strRef>
              <c:f>'AC2,1,2024 COM AMBIEN ( ABI (2)'!$AS$25</c:f>
              <c:strCache>
                <c:ptCount val="1"/>
                <c:pt idx="0">
                  <c:v>PORCENTAJE EN EL QUE  DEBERIA ESTAR </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'AC2,1,2024 COM AMBIEN ( ABI (2)'!$AQ$26:$AQ$27</c:f>
              <c:strCache>
                <c:ptCount val="2"/>
                <c:pt idx="0">
                  <c:v>RESULTADOS DE LA  EVALUACION DEL PLAN DE MEJORAMIENTO  FECHA  CORTE MARZO DE  2025</c:v>
                </c:pt>
                <c:pt idx="1">
                  <c:v>RESULTADOS DE LA  EVALUACION DEL PLAN DE MEJORAMIENTO  FECHA  CORTE JUNIO DE  2025</c:v>
                </c:pt>
              </c:strCache>
            </c:strRef>
          </c:cat>
          <c:val>
            <c:numRef>
              <c:f>'AC2,1,2024 COM AMBIEN ( ABI (2)'!$AS$26:$AS$27</c:f>
              <c:numCache>
                <c:formatCode>0%</c:formatCode>
                <c:ptCount val="2"/>
                <c:pt idx="0">
                  <c:v>0.5</c:v>
                </c:pt>
                <c:pt idx="1">
                  <c:v>0.8</c:v>
                </c:pt>
              </c:numCache>
            </c:numRef>
          </c:val>
          <c:smooth val="0"/>
          <c:extLst>
            <c:ext xmlns:c16="http://schemas.microsoft.com/office/drawing/2014/chart" uri="{C3380CC4-5D6E-409C-BE32-E72D297353CC}">
              <c16:uniqueId val="{00000001-FE56-407E-92D8-BB7E5EE061E0}"/>
            </c:ext>
          </c:extLst>
        </c:ser>
        <c:dLbls>
          <c:showLegendKey val="0"/>
          <c:showVal val="0"/>
          <c:showCatName val="0"/>
          <c:showSerName val="0"/>
          <c:showPercent val="0"/>
          <c:showBubbleSize val="0"/>
        </c:dLbls>
        <c:smooth val="0"/>
        <c:axId val="839661632"/>
        <c:axId val="839679872"/>
      </c:lineChart>
      <c:catAx>
        <c:axId val="83966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9679872"/>
        <c:crosses val="autoZero"/>
        <c:auto val="1"/>
        <c:lblAlgn val="ctr"/>
        <c:lblOffset val="100"/>
        <c:noMultiLvlLbl val="0"/>
      </c:catAx>
      <c:valAx>
        <c:axId val="8396798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9661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COMPARATIVO DE  AVANCE DEL  PLAN DE MEJORAMIENTO  VIGENCIA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'AC2,1,2024 COM AMBIEN ( ABI (2)'!$BD$25</c:f>
              <c:strCache>
                <c:ptCount val="1"/>
                <c:pt idx="0">
                  <c:v>PORCENTAJE OBTENIDO </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'AC2,1,2024 COM AMBIEN ( ABI (2)'!$BC$26:$BC$28</c:f>
              <c:strCache>
                <c:ptCount val="3"/>
                <c:pt idx="0">
                  <c:v>RESULTADOS DE LA  EVALUACION DEL PLAN DE MEJORAMIENTO  FECHA  CORTE MARZO DE  2025</c:v>
                </c:pt>
                <c:pt idx="1">
                  <c:v>RESULTADOS DE LA  EVALUACION DEL PLAN DE MEJORAMIENTO  FECHA  CORTE JUNIO DE  2025</c:v>
                </c:pt>
                <c:pt idx="2">
                  <c:v>RESULTADOS DE LA  EVALUACION DEL PLAN DE MEJORAMIENTO  FECHA  CORTE SEPTIEMBRE DE  2025</c:v>
                </c:pt>
              </c:strCache>
            </c:strRef>
          </c:cat>
          <c:val>
            <c:numRef>
              <c:f>'AC2,1,2024 COM AMBIEN ( ABI (2)'!$BD$26:$BD$28</c:f>
              <c:numCache>
                <c:formatCode>0%</c:formatCode>
                <c:ptCount val="3"/>
                <c:pt idx="0">
                  <c:v>0.66666666666666674</c:v>
                </c:pt>
                <c:pt idx="1">
                  <c:v>0.66666666666666674</c:v>
                </c:pt>
                <c:pt idx="2">
                  <c:v>0.93333333333333335</c:v>
                </c:pt>
              </c:numCache>
            </c:numRef>
          </c:val>
          <c:smooth val="0"/>
          <c:extLst>
            <c:ext xmlns:c16="http://schemas.microsoft.com/office/drawing/2014/chart" uri="{C3380CC4-5D6E-409C-BE32-E72D297353CC}">
              <c16:uniqueId val="{00000000-7A6B-4C5D-B979-A65A78EA3854}"/>
            </c:ext>
          </c:extLst>
        </c:ser>
        <c:ser>
          <c:idx val="1"/>
          <c:order val="1"/>
          <c:tx>
            <c:strRef>
              <c:f>'AC2,1,2024 COM AMBIEN ( ABI (2)'!$BE$25</c:f>
              <c:strCache>
                <c:ptCount val="1"/>
                <c:pt idx="0">
                  <c:v>PORCENTAJE EN EL QUE  DEBERIA ESTAR </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'AC2,1,2024 COM AMBIEN ( ABI (2)'!$BC$26:$BC$28</c:f>
              <c:strCache>
                <c:ptCount val="3"/>
                <c:pt idx="0">
                  <c:v>RESULTADOS DE LA  EVALUACION DEL PLAN DE MEJORAMIENTO  FECHA  CORTE MARZO DE  2025</c:v>
                </c:pt>
                <c:pt idx="1">
                  <c:v>RESULTADOS DE LA  EVALUACION DEL PLAN DE MEJORAMIENTO  FECHA  CORTE JUNIO DE  2025</c:v>
                </c:pt>
                <c:pt idx="2">
                  <c:v>RESULTADOS DE LA  EVALUACION DEL PLAN DE MEJORAMIENTO  FECHA  CORTE SEPTIEMBRE DE  2025</c:v>
                </c:pt>
              </c:strCache>
            </c:strRef>
          </c:cat>
          <c:val>
            <c:numRef>
              <c:f>'AC2,1,2024 COM AMBIEN ( ABI (2)'!$BE$26:$BE$28</c:f>
              <c:numCache>
                <c:formatCode>0%</c:formatCode>
                <c:ptCount val="3"/>
                <c:pt idx="0">
                  <c:v>0.5</c:v>
                </c:pt>
                <c:pt idx="1">
                  <c:v>0.8</c:v>
                </c:pt>
                <c:pt idx="2">
                  <c:v>1</c:v>
                </c:pt>
              </c:numCache>
            </c:numRef>
          </c:val>
          <c:smooth val="0"/>
          <c:extLst>
            <c:ext xmlns:c16="http://schemas.microsoft.com/office/drawing/2014/chart" uri="{C3380CC4-5D6E-409C-BE32-E72D297353CC}">
              <c16:uniqueId val="{00000001-7A6B-4C5D-B979-A65A78EA3854}"/>
            </c:ext>
          </c:extLst>
        </c:ser>
        <c:dLbls>
          <c:showLegendKey val="0"/>
          <c:showVal val="0"/>
          <c:showCatName val="0"/>
          <c:showSerName val="0"/>
          <c:showPercent val="0"/>
          <c:showBubbleSize val="0"/>
        </c:dLbls>
        <c:smooth val="0"/>
        <c:axId val="839677472"/>
        <c:axId val="839661152"/>
      </c:lineChart>
      <c:catAx>
        <c:axId val="83967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9661152"/>
        <c:crosses val="autoZero"/>
        <c:auto val="1"/>
        <c:lblAlgn val="ctr"/>
        <c:lblOffset val="100"/>
        <c:noMultiLvlLbl val="0"/>
      </c:catAx>
      <c:valAx>
        <c:axId val="839661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9677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cked"/>
        <c:varyColors val="0"/>
        <c:ser>
          <c:idx val="0"/>
          <c:order val="0"/>
          <c:tx>
            <c:strRef>
              <c:f>'BULEVAR ENEA (PM ABIERTA)'!$BA$27</c:f>
              <c:strCache>
                <c:ptCount val="1"/>
                <c:pt idx="0">
                  <c:v>RESULTADOS DE LA  EVALUACION DEL PLAN DE MEJORAMIENTO  FECHA  CORTE DICIEMBRE  2024</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'BULEVAR ENEA (PM ABIERTA)'!$BB$26:$BC$26</c:f>
              <c:strCache>
                <c:ptCount val="2"/>
                <c:pt idx="0">
                  <c:v>PORCENTAJE OBTENIDO </c:v>
                </c:pt>
                <c:pt idx="1">
                  <c:v>PORCENTAJE EN EL QUE  DEBERIA IR</c:v>
                </c:pt>
              </c:strCache>
            </c:strRef>
          </c:cat>
          <c:val>
            <c:numRef>
              <c:f>'BULEVAR ENEA (PM ABIERTA)'!$BB$27:$BC$27</c:f>
              <c:numCache>
                <c:formatCode>0%</c:formatCode>
                <c:ptCount val="2"/>
                <c:pt idx="0">
                  <c:v>0.26666666666666666</c:v>
                </c:pt>
                <c:pt idx="1">
                  <c:v>0.5</c:v>
                </c:pt>
              </c:numCache>
            </c:numRef>
          </c:val>
          <c:smooth val="0"/>
          <c:extLst>
            <c:ext xmlns:c16="http://schemas.microsoft.com/office/drawing/2014/chart" uri="{C3380CC4-5D6E-409C-BE32-E72D297353CC}">
              <c16:uniqueId val="{00000000-2FEC-46E1-9E82-D781FE1218CA}"/>
            </c:ext>
          </c:extLst>
        </c:ser>
        <c:ser>
          <c:idx val="1"/>
          <c:order val="1"/>
          <c:tx>
            <c:strRef>
              <c:f>'BULEVAR ENEA (PM ABIERTA)'!$BA$28</c:f>
              <c:strCache>
                <c:ptCount val="1"/>
                <c:pt idx="0">
                  <c:v>RESULTADOS DE LA  EVALUACION DEL PLAN DE MEJORAMIENTO  FECHA  CORTE MARZO DE  2025</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'BULEVAR ENEA (PM ABIERTA)'!$BB$26:$BC$26</c:f>
              <c:strCache>
                <c:ptCount val="2"/>
                <c:pt idx="0">
                  <c:v>PORCENTAJE OBTENIDO </c:v>
                </c:pt>
                <c:pt idx="1">
                  <c:v>PORCENTAJE EN EL QUE  DEBERIA IR</c:v>
                </c:pt>
              </c:strCache>
            </c:strRef>
          </c:cat>
          <c:val>
            <c:numRef>
              <c:f>'BULEVAR ENEA (PM ABIERTA)'!$BB$28:$BC$28</c:f>
              <c:numCache>
                <c:formatCode>0%</c:formatCode>
                <c:ptCount val="2"/>
                <c:pt idx="0">
                  <c:v>0.43333333333333335</c:v>
                </c:pt>
                <c:pt idx="1">
                  <c:v>1</c:v>
                </c:pt>
              </c:numCache>
            </c:numRef>
          </c:val>
          <c:smooth val="0"/>
          <c:extLst>
            <c:ext xmlns:c16="http://schemas.microsoft.com/office/drawing/2014/chart" uri="{C3380CC4-5D6E-409C-BE32-E72D297353CC}">
              <c16:uniqueId val="{00000001-2FEC-46E1-9E82-D781FE1218CA}"/>
            </c:ext>
          </c:extLst>
        </c:ser>
        <c:dLbls>
          <c:showLegendKey val="0"/>
          <c:showVal val="0"/>
          <c:showCatName val="0"/>
          <c:showSerName val="0"/>
          <c:showPercent val="0"/>
          <c:showBubbleSize val="0"/>
        </c:dLbls>
        <c:smooth val="0"/>
        <c:axId val="393785760"/>
        <c:axId val="393784976"/>
      </c:lineChart>
      <c:catAx>
        <c:axId val="39378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84976"/>
        <c:crosses val="autoZero"/>
        <c:auto val="1"/>
        <c:lblAlgn val="ctr"/>
        <c:lblOffset val="100"/>
        <c:noMultiLvlLbl val="0"/>
      </c:catAx>
      <c:valAx>
        <c:axId val="393784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85760"/>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'1,1-2025 FINANCIERA Y GESTION '!$BD$48</c:f>
              <c:strCache>
                <c:ptCount val="1"/>
                <c:pt idx="0">
                  <c:v>RESULTADOS DE LA  EVALUACION DEL PLAN DE MEJORAMIENTO  FECHA  CORTE SEPTIEMBRE DE  2025</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'1,1-2025 FINANCIERA Y GESTION '!$BE$47:$BF$47</c:f>
              <c:strCache>
                <c:ptCount val="2"/>
                <c:pt idx="0">
                  <c:v>PORCENTAJE OBTENIDO </c:v>
                </c:pt>
                <c:pt idx="1">
                  <c:v>PORCENTAJE EN EL QUE  DEBERIA ESTAR </c:v>
                </c:pt>
              </c:strCache>
            </c:strRef>
          </c:cat>
          <c:val>
            <c:numRef>
              <c:f>'1,1-2025 FINANCIERA Y GESTION '!$BE$48:$BF$48</c:f>
              <c:numCache>
                <c:formatCode>0%</c:formatCode>
                <c:ptCount val="2"/>
                <c:pt idx="0">
                  <c:v>0.42222222222222228</c:v>
                </c:pt>
                <c:pt idx="1">
                  <c:v>0.27777777777777779</c:v>
                </c:pt>
              </c:numCache>
            </c:numRef>
          </c:val>
          <c:smooth val="0"/>
          <c:extLst>
            <c:ext xmlns:c16="http://schemas.microsoft.com/office/drawing/2014/chart" uri="{C3380CC4-5D6E-409C-BE32-E72D297353CC}">
              <c16:uniqueId val="{00000000-9723-47CC-9830-38DDFD6A417B}"/>
            </c:ext>
          </c:extLst>
        </c:ser>
        <c:dLbls>
          <c:showLegendKey val="0"/>
          <c:showVal val="0"/>
          <c:showCatName val="0"/>
          <c:showSerName val="0"/>
          <c:showPercent val="0"/>
          <c:showBubbleSize val="0"/>
        </c:dLbls>
        <c:smooth val="0"/>
        <c:axId val="1000851088"/>
        <c:axId val="1000842448"/>
      </c:lineChart>
      <c:catAx>
        <c:axId val="1000851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00842448"/>
        <c:crosses val="autoZero"/>
        <c:auto val="1"/>
        <c:lblAlgn val="ctr"/>
        <c:lblOffset val="100"/>
        <c:noMultiLvlLbl val="0"/>
      </c:catAx>
      <c:valAx>
        <c:axId val="1000842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008510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 3.3.2025 Hurtos IE oficiales'!$AO$34</c:f>
              <c:strCache>
                <c:ptCount val="1"/>
                <c:pt idx="0">
                  <c:v>RESULTADOS DE LA  EVALUACION DEL PLAN DE MEJORAMIENTO  FECHA  CORTE SEPTIEMBRE DE  2025</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3.3.2025 Hurtos IE oficiales'!$AP$33:$AQ$33</c:f>
              <c:strCache>
                <c:ptCount val="2"/>
                <c:pt idx="0">
                  <c:v>PORCENTAJE OBTENIDO </c:v>
                </c:pt>
                <c:pt idx="1">
                  <c:v>PORCENTAJE EN EL QUE  DEBERIA ESTAR </c:v>
                </c:pt>
              </c:strCache>
            </c:strRef>
          </c:cat>
          <c:val>
            <c:numRef>
              <c:f>' 3.3.2025 Hurtos IE oficiales'!$AP$34:$AQ$34</c:f>
              <c:numCache>
                <c:formatCode>0%</c:formatCode>
                <c:ptCount val="2"/>
                <c:pt idx="0">
                  <c:v>1.2500000000000001E-2</c:v>
                </c:pt>
                <c:pt idx="1">
                  <c:v>0</c:v>
                </c:pt>
              </c:numCache>
            </c:numRef>
          </c:val>
          <c:smooth val="0"/>
          <c:extLst>
            <c:ext xmlns:c16="http://schemas.microsoft.com/office/drawing/2014/chart" uri="{C3380CC4-5D6E-409C-BE32-E72D297353CC}">
              <c16:uniqueId val="{00000000-1C5E-4973-B00B-575691080832}"/>
            </c:ext>
          </c:extLst>
        </c:ser>
        <c:dLbls>
          <c:showLegendKey val="0"/>
          <c:showVal val="0"/>
          <c:showCatName val="0"/>
          <c:showSerName val="0"/>
          <c:showPercent val="0"/>
          <c:showBubbleSize val="0"/>
        </c:dLbls>
        <c:smooth val="0"/>
        <c:axId val="686367824"/>
        <c:axId val="686368784"/>
      </c:lineChart>
      <c:catAx>
        <c:axId val="686367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6368784"/>
        <c:crosses val="autoZero"/>
        <c:auto val="1"/>
        <c:lblAlgn val="ctr"/>
        <c:lblOffset val="100"/>
        <c:noMultiLvlLbl val="0"/>
      </c:catAx>
      <c:valAx>
        <c:axId val="686368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63678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cked"/>
        <c:varyColors val="0"/>
        <c:ser>
          <c:idx val="0"/>
          <c:order val="0"/>
          <c:tx>
            <c:strRef>
              <c:f>'BULEVAR ENEA (PM ABIERTA)'!$BN$27</c:f>
              <c:strCache>
                <c:ptCount val="1"/>
                <c:pt idx="0">
                  <c:v>RESULTADOS DE LA  EVALUACION DEL PLAN DE MEJORAMIENTO  FECHA  CORTE DICIEMBRE  2024</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'BULEVAR ENEA (PM ABIERTA)'!$BO$26:$BP$26</c:f>
              <c:strCache>
                <c:ptCount val="2"/>
                <c:pt idx="0">
                  <c:v>PORCENTAJE OBTENIDO </c:v>
                </c:pt>
                <c:pt idx="1">
                  <c:v>PORCENTAJE EN EL QUE  DEBERIA IR</c:v>
                </c:pt>
              </c:strCache>
            </c:strRef>
          </c:cat>
          <c:val>
            <c:numRef>
              <c:f>'BULEVAR ENEA (PM ABIERTA)'!$BO$27:$BP$27</c:f>
              <c:numCache>
                <c:formatCode>0%</c:formatCode>
                <c:ptCount val="2"/>
                <c:pt idx="0">
                  <c:v>0.26666666666666666</c:v>
                </c:pt>
                <c:pt idx="1">
                  <c:v>0.5</c:v>
                </c:pt>
              </c:numCache>
            </c:numRef>
          </c:val>
          <c:smooth val="0"/>
          <c:extLst>
            <c:ext xmlns:c16="http://schemas.microsoft.com/office/drawing/2014/chart" uri="{C3380CC4-5D6E-409C-BE32-E72D297353CC}">
              <c16:uniqueId val="{00000000-2FEC-46E1-9E82-D781FE1218CA}"/>
            </c:ext>
          </c:extLst>
        </c:ser>
        <c:ser>
          <c:idx val="1"/>
          <c:order val="1"/>
          <c:tx>
            <c:strRef>
              <c:f>'BULEVAR ENEA (PM ABIERTA)'!$BN$28</c:f>
              <c:strCache>
                <c:ptCount val="1"/>
                <c:pt idx="0">
                  <c:v>RESULTADOS DE LA  EVALUACION DEL PLAN DE MEJORAMIENTO  FECHA  CORTE MARZO DE  2025</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'BULEVAR ENEA (PM ABIERTA)'!$BO$26:$BP$26</c:f>
              <c:strCache>
                <c:ptCount val="2"/>
                <c:pt idx="0">
                  <c:v>PORCENTAJE OBTENIDO </c:v>
                </c:pt>
                <c:pt idx="1">
                  <c:v>PORCENTAJE EN EL QUE  DEBERIA IR</c:v>
                </c:pt>
              </c:strCache>
            </c:strRef>
          </c:cat>
          <c:val>
            <c:numRef>
              <c:f>'BULEVAR ENEA (PM ABIERTA)'!$BO$28:$BP$28</c:f>
              <c:numCache>
                <c:formatCode>0%</c:formatCode>
                <c:ptCount val="2"/>
                <c:pt idx="0">
                  <c:v>0.43333333333333335</c:v>
                </c:pt>
                <c:pt idx="1">
                  <c:v>1</c:v>
                </c:pt>
              </c:numCache>
            </c:numRef>
          </c:val>
          <c:smooth val="0"/>
          <c:extLst>
            <c:ext xmlns:c16="http://schemas.microsoft.com/office/drawing/2014/chart" uri="{C3380CC4-5D6E-409C-BE32-E72D297353CC}">
              <c16:uniqueId val="{00000001-2FEC-46E1-9E82-D781FE1218CA}"/>
            </c:ext>
          </c:extLst>
        </c:ser>
        <c:ser>
          <c:idx val="2"/>
          <c:order val="2"/>
          <c:tx>
            <c:strRef>
              <c:f>'BULEVAR ENEA (PM ABIERTA)'!$BN$29</c:f>
              <c:strCache>
                <c:ptCount val="1"/>
                <c:pt idx="0">
                  <c:v>RESULTADOS DE LA  EVALUACION DEL PLAN DE MEJORAMIENTO  FECHA  CORTE JUNIO DE  2025</c:v>
                </c:pt>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'BULEVAR ENEA (PM ABIERTA)'!$BO$26:$BP$26</c:f>
              <c:strCache>
                <c:ptCount val="2"/>
                <c:pt idx="0">
                  <c:v>PORCENTAJE OBTENIDO </c:v>
                </c:pt>
                <c:pt idx="1">
                  <c:v>PORCENTAJE EN EL QUE  DEBERIA IR</c:v>
                </c:pt>
              </c:strCache>
            </c:strRef>
          </c:cat>
          <c:val>
            <c:numRef>
              <c:f>'BULEVAR ENEA (PM ABIERTA)'!$BO$29:$BP$29</c:f>
              <c:numCache>
                <c:formatCode>0%</c:formatCode>
                <c:ptCount val="2"/>
                <c:pt idx="0">
                  <c:v>0.43333333333333335</c:v>
                </c:pt>
                <c:pt idx="1">
                  <c:v>1</c:v>
                </c:pt>
              </c:numCache>
            </c:numRef>
          </c:val>
          <c:smooth val="0"/>
          <c:extLst>
            <c:ext xmlns:c16="http://schemas.microsoft.com/office/drawing/2014/chart" uri="{C3380CC4-5D6E-409C-BE32-E72D297353CC}">
              <c16:uniqueId val="{00000000-1A2A-439F-8FE3-87BEF7EDA3E7}"/>
            </c:ext>
          </c:extLst>
        </c:ser>
        <c:dLbls>
          <c:showLegendKey val="0"/>
          <c:showVal val="0"/>
          <c:showCatName val="0"/>
          <c:showSerName val="0"/>
          <c:showPercent val="0"/>
          <c:showBubbleSize val="0"/>
        </c:dLbls>
        <c:smooth val="0"/>
        <c:axId val="393781448"/>
        <c:axId val="393787328"/>
      </c:lineChart>
      <c:catAx>
        <c:axId val="393781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87328"/>
        <c:crosses val="autoZero"/>
        <c:auto val="1"/>
        <c:lblAlgn val="ctr"/>
        <c:lblOffset val="100"/>
        <c:noMultiLvlLbl val="0"/>
      </c:catAx>
      <c:valAx>
        <c:axId val="393787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81448"/>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cked"/>
        <c:varyColors val="0"/>
        <c:ser>
          <c:idx val="0"/>
          <c:order val="0"/>
          <c:tx>
            <c:strRef>
              <c:f>'BULEVAR ENEA (PM ABIERTA)'!$CF$27</c:f>
              <c:strCache>
                <c:ptCount val="1"/>
                <c:pt idx="0">
                  <c:v>RESULTADOS DE LA  EVALUACION DEL PLAN DE MEJORAMIENTO  FECHA  CORTE DICIEMBRE  2024</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'BULEVAR ENEA (PM ABIERTA)'!$CG$26:$CH$26</c:f>
              <c:strCache>
                <c:ptCount val="2"/>
                <c:pt idx="0">
                  <c:v>PORCENTAJE OBTENIDO </c:v>
                </c:pt>
                <c:pt idx="1">
                  <c:v>PORCENTAJE EN EL QUE  DEBERIA IR</c:v>
                </c:pt>
              </c:strCache>
            </c:strRef>
          </c:cat>
          <c:val>
            <c:numRef>
              <c:f>'BULEVAR ENEA (PM ABIERTA)'!$CG$27:$CH$27</c:f>
              <c:numCache>
                <c:formatCode>0%</c:formatCode>
                <c:ptCount val="2"/>
                <c:pt idx="0">
                  <c:v>0.26666666666666666</c:v>
                </c:pt>
                <c:pt idx="1">
                  <c:v>0.5</c:v>
                </c:pt>
              </c:numCache>
            </c:numRef>
          </c:val>
          <c:smooth val="0"/>
          <c:extLst>
            <c:ext xmlns:c16="http://schemas.microsoft.com/office/drawing/2014/chart" uri="{C3380CC4-5D6E-409C-BE32-E72D297353CC}">
              <c16:uniqueId val="{00000000-D381-446D-B218-7B9BFF08B90D}"/>
            </c:ext>
          </c:extLst>
        </c:ser>
        <c:ser>
          <c:idx val="1"/>
          <c:order val="1"/>
          <c:tx>
            <c:strRef>
              <c:f>'BULEVAR ENEA (PM ABIERTA)'!$CF$28</c:f>
              <c:strCache>
                <c:ptCount val="1"/>
                <c:pt idx="0">
                  <c:v>RESULTADOS DE LA  EVALUACION DEL PLAN DE MEJORAMIENTO  FECHA  CORTE MARZO DE  2025</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'BULEVAR ENEA (PM ABIERTA)'!$CG$26:$CH$26</c:f>
              <c:strCache>
                <c:ptCount val="2"/>
                <c:pt idx="0">
                  <c:v>PORCENTAJE OBTENIDO </c:v>
                </c:pt>
                <c:pt idx="1">
                  <c:v>PORCENTAJE EN EL QUE  DEBERIA IR</c:v>
                </c:pt>
              </c:strCache>
            </c:strRef>
          </c:cat>
          <c:val>
            <c:numRef>
              <c:f>'BULEVAR ENEA (PM ABIERTA)'!$CG$28:$CH$28</c:f>
              <c:numCache>
                <c:formatCode>0%</c:formatCode>
                <c:ptCount val="2"/>
                <c:pt idx="0">
                  <c:v>0.43333333333333335</c:v>
                </c:pt>
                <c:pt idx="1">
                  <c:v>1</c:v>
                </c:pt>
              </c:numCache>
            </c:numRef>
          </c:val>
          <c:smooth val="0"/>
          <c:extLst>
            <c:ext xmlns:c16="http://schemas.microsoft.com/office/drawing/2014/chart" uri="{C3380CC4-5D6E-409C-BE32-E72D297353CC}">
              <c16:uniqueId val="{00000001-D381-446D-B218-7B9BFF08B90D}"/>
            </c:ext>
          </c:extLst>
        </c:ser>
        <c:ser>
          <c:idx val="2"/>
          <c:order val="2"/>
          <c:tx>
            <c:strRef>
              <c:f>'BULEVAR ENEA (PM ABIERTA)'!$CF$29</c:f>
              <c:strCache>
                <c:ptCount val="1"/>
                <c:pt idx="0">
                  <c:v>RESULTADOS DE LA  EVALUACION DEL PLAN DE MEJORAMIENTO  FECHA  CORTE JUNIO DE  2025</c:v>
                </c:pt>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'BULEVAR ENEA (PM ABIERTA)'!$CG$26:$CH$26</c:f>
              <c:strCache>
                <c:ptCount val="2"/>
                <c:pt idx="0">
                  <c:v>PORCENTAJE OBTENIDO </c:v>
                </c:pt>
                <c:pt idx="1">
                  <c:v>PORCENTAJE EN EL QUE  DEBERIA IR</c:v>
                </c:pt>
              </c:strCache>
            </c:strRef>
          </c:cat>
          <c:val>
            <c:numRef>
              <c:f>'BULEVAR ENEA (PM ABIERTA)'!$CG$29:$CH$29</c:f>
              <c:numCache>
                <c:formatCode>0%</c:formatCode>
                <c:ptCount val="2"/>
                <c:pt idx="0">
                  <c:v>0.43333333333333335</c:v>
                </c:pt>
                <c:pt idx="1">
                  <c:v>1</c:v>
                </c:pt>
              </c:numCache>
            </c:numRef>
          </c:val>
          <c:smooth val="0"/>
          <c:extLst>
            <c:ext xmlns:c16="http://schemas.microsoft.com/office/drawing/2014/chart" uri="{C3380CC4-5D6E-409C-BE32-E72D297353CC}">
              <c16:uniqueId val="{00000002-D381-446D-B218-7B9BFF08B90D}"/>
            </c:ext>
          </c:extLst>
        </c:ser>
        <c:ser>
          <c:idx val="3"/>
          <c:order val="3"/>
          <c:tx>
            <c:strRef>
              <c:f>'BULEVAR ENEA (PM ABIERTA)'!$CF$30</c:f>
              <c:strCache>
                <c:ptCount val="1"/>
                <c:pt idx="0">
                  <c:v>RESULTADOS DE LA  EVALUACION DEL PLAN DE MEJORAMIENTO  FECHA  CORTE SEPTIEMBRE DE  2025</c:v>
                </c:pt>
              </c:strCache>
            </c:strRef>
          </c:tx>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'BULEVAR ENEA (PM ABIERTA)'!$CG$26:$CH$26</c:f>
              <c:strCache>
                <c:ptCount val="2"/>
                <c:pt idx="0">
                  <c:v>PORCENTAJE OBTENIDO </c:v>
                </c:pt>
                <c:pt idx="1">
                  <c:v>PORCENTAJE EN EL QUE  DEBERIA IR</c:v>
                </c:pt>
              </c:strCache>
            </c:strRef>
          </c:cat>
          <c:val>
            <c:numRef>
              <c:f>'BULEVAR ENEA (PM ABIERTA)'!$CG$30:$CH$30</c:f>
              <c:numCache>
                <c:formatCode>0%</c:formatCode>
                <c:ptCount val="2"/>
                <c:pt idx="0">
                  <c:v>0.60000000000000009</c:v>
                </c:pt>
                <c:pt idx="1">
                  <c:v>1</c:v>
                </c:pt>
              </c:numCache>
            </c:numRef>
          </c:val>
          <c:smooth val="0"/>
          <c:extLst>
            <c:ext xmlns:c16="http://schemas.microsoft.com/office/drawing/2014/chart" uri="{C3380CC4-5D6E-409C-BE32-E72D297353CC}">
              <c16:uniqueId val="{00000003-D381-446D-B218-7B9BFF08B90D}"/>
            </c:ext>
          </c:extLst>
        </c:ser>
        <c:dLbls>
          <c:showLegendKey val="0"/>
          <c:showVal val="0"/>
          <c:showCatName val="0"/>
          <c:showSerName val="0"/>
          <c:showPercent val="0"/>
          <c:showBubbleSize val="0"/>
        </c:dLbls>
        <c:smooth val="0"/>
        <c:axId val="393781448"/>
        <c:axId val="393787328"/>
      </c:lineChart>
      <c:catAx>
        <c:axId val="393781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87328"/>
        <c:crosses val="autoZero"/>
        <c:auto val="1"/>
        <c:lblAlgn val="ctr"/>
        <c:lblOffset val="100"/>
        <c:noMultiLvlLbl val="0"/>
      </c:catAx>
      <c:valAx>
        <c:axId val="393787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81448"/>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cked"/>
        <c:varyColors val="0"/>
        <c:ser>
          <c:idx val="0"/>
          <c:order val="0"/>
          <c:tx>
            <c:strRef>
              <c:f>'BULEVAR ENEA (PM ABIERTA)'!$BA$27</c:f>
              <c:strCache>
                <c:ptCount val="1"/>
                <c:pt idx="0">
                  <c:v>RESULTADOS DE LA  EVALUACION DEL PLAN DE MEJORAMIENTO  FECHA  CORTE DICIEMBRE  2024</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'BULEVAR ENEA (PM ABIERTA)'!$BB$26:$BC$26</c:f>
              <c:strCache>
                <c:ptCount val="2"/>
                <c:pt idx="0">
                  <c:v>PORCENTAJE OBTENIDO </c:v>
                </c:pt>
                <c:pt idx="1">
                  <c:v>PORCENTAJE EN EL QUE  DEBERIA IR</c:v>
                </c:pt>
              </c:strCache>
            </c:strRef>
          </c:cat>
          <c:val>
            <c:numRef>
              <c:f>'BULEVAR ENEA (PM ABIERTA)'!$BB$27:$BC$27</c:f>
              <c:numCache>
                <c:formatCode>0%</c:formatCode>
                <c:ptCount val="2"/>
                <c:pt idx="0">
                  <c:v>0.26666666666666666</c:v>
                </c:pt>
                <c:pt idx="1">
                  <c:v>0.5</c:v>
                </c:pt>
              </c:numCache>
            </c:numRef>
          </c:val>
          <c:smooth val="0"/>
          <c:extLst>
            <c:ext xmlns:c16="http://schemas.microsoft.com/office/drawing/2014/chart" uri="{C3380CC4-5D6E-409C-BE32-E72D297353CC}">
              <c16:uniqueId val="{00000000-935D-4AFD-9506-AF38E5912ADB}"/>
            </c:ext>
          </c:extLst>
        </c:ser>
        <c:ser>
          <c:idx val="1"/>
          <c:order val="1"/>
          <c:tx>
            <c:strRef>
              <c:f>'BULEVAR ENEA (PM ABIERTA)'!$BA$28</c:f>
              <c:strCache>
                <c:ptCount val="1"/>
                <c:pt idx="0">
                  <c:v>RESULTADOS DE LA  EVALUACION DEL PLAN DE MEJORAMIENTO  FECHA  CORTE MARZO DE  2025</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'BULEVAR ENEA (PM ABIERTA)'!$BB$26:$BC$26</c:f>
              <c:strCache>
                <c:ptCount val="2"/>
                <c:pt idx="0">
                  <c:v>PORCENTAJE OBTENIDO </c:v>
                </c:pt>
                <c:pt idx="1">
                  <c:v>PORCENTAJE EN EL QUE  DEBERIA IR</c:v>
                </c:pt>
              </c:strCache>
            </c:strRef>
          </c:cat>
          <c:val>
            <c:numRef>
              <c:f>'BULEVAR ENEA (PM ABIERTA)'!$BB$28:$BC$28</c:f>
              <c:numCache>
                <c:formatCode>0%</c:formatCode>
                <c:ptCount val="2"/>
                <c:pt idx="0">
                  <c:v>0.43333333333333335</c:v>
                </c:pt>
                <c:pt idx="1">
                  <c:v>1</c:v>
                </c:pt>
              </c:numCache>
            </c:numRef>
          </c:val>
          <c:smooth val="0"/>
          <c:extLst>
            <c:ext xmlns:c16="http://schemas.microsoft.com/office/drawing/2014/chart" uri="{C3380CC4-5D6E-409C-BE32-E72D297353CC}">
              <c16:uniqueId val="{00000001-935D-4AFD-9506-AF38E5912ADB}"/>
            </c:ext>
          </c:extLst>
        </c:ser>
        <c:dLbls>
          <c:showLegendKey val="0"/>
          <c:showVal val="0"/>
          <c:showCatName val="0"/>
          <c:showSerName val="0"/>
          <c:showPercent val="0"/>
          <c:showBubbleSize val="0"/>
        </c:dLbls>
        <c:smooth val="0"/>
        <c:axId val="393781840"/>
        <c:axId val="393776352"/>
      </c:lineChart>
      <c:catAx>
        <c:axId val="39378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76352"/>
        <c:crosses val="autoZero"/>
        <c:auto val="1"/>
        <c:lblAlgn val="ctr"/>
        <c:lblOffset val="100"/>
        <c:noMultiLvlLbl val="0"/>
      </c:catAx>
      <c:valAx>
        <c:axId val="393776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81840"/>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cked"/>
        <c:varyColors val="0"/>
        <c:ser>
          <c:idx val="0"/>
          <c:order val="0"/>
          <c:tx>
            <c:strRef>
              <c:f>'LOCALES  COMERCIALES'!$AG$27</c:f>
              <c:strCache>
                <c:ptCount val="1"/>
                <c:pt idx="0">
                  <c:v>RESULTADOS DE LA  EVALUACION DEL PLAN DE MEJORAMIENTO  FECHA  CORTE MARZO DE  2025</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'LOCALES  COMERCIALES'!$AH$26:$AI$26</c:f>
              <c:strCache>
                <c:ptCount val="2"/>
                <c:pt idx="0">
                  <c:v>PORCENTAJE OBTENIDO</c:v>
                </c:pt>
                <c:pt idx="1">
                  <c:v>PORCENTAJE EN EL QUE  DEBERIA ESTAR</c:v>
                </c:pt>
              </c:strCache>
            </c:strRef>
          </c:cat>
          <c:val>
            <c:numRef>
              <c:f>'LOCALES  COMERCIALES'!$AH$27:$AI$27</c:f>
              <c:numCache>
                <c:formatCode>0%</c:formatCode>
                <c:ptCount val="2"/>
                <c:pt idx="0">
                  <c:v>0</c:v>
                </c:pt>
                <c:pt idx="1">
                  <c:v>0.5</c:v>
                </c:pt>
              </c:numCache>
            </c:numRef>
          </c:val>
          <c:smooth val="0"/>
          <c:extLst>
            <c:ext xmlns:c16="http://schemas.microsoft.com/office/drawing/2014/chart" uri="{C3380CC4-5D6E-409C-BE32-E72D297353CC}">
              <c16:uniqueId val="{00000000-935D-4AFD-9506-AF38E5912ADB}"/>
            </c:ext>
          </c:extLst>
        </c:ser>
        <c:ser>
          <c:idx val="1"/>
          <c:order val="1"/>
          <c:tx>
            <c:strRef>
              <c:f>'LOCALES  COMERCIALES'!$AG$28</c:f>
              <c:strCache>
                <c:ptCount val="1"/>
                <c:pt idx="0">
                  <c:v>RESULTADOS DE LA  EVALUACION DEL PLAN DE MEJORAMIENTO  FECHA  CORTE JUNIO DE  2025</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'LOCALES  COMERCIALES'!$AH$26:$AI$26</c:f>
              <c:strCache>
                <c:ptCount val="2"/>
                <c:pt idx="0">
                  <c:v>PORCENTAJE OBTENIDO</c:v>
                </c:pt>
                <c:pt idx="1">
                  <c:v>PORCENTAJE EN EL QUE  DEBERIA ESTAR</c:v>
                </c:pt>
              </c:strCache>
            </c:strRef>
          </c:cat>
          <c:val>
            <c:numRef>
              <c:f>'LOCALES  COMERCIALES'!$AH$28:$AI$28</c:f>
              <c:numCache>
                <c:formatCode>0%</c:formatCode>
                <c:ptCount val="2"/>
                <c:pt idx="0">
                  <c:v>0.32500000000000001</c:v>
                </c:pt>
                <c:pt idx="1">
                  <c:v>1</c:v>
                </c:pt>
              </c:numCache>
            </c:numRef>
          </c:val>
          <c:smooth val="0"/>
          <c:extLst xmlns:c15="http://schemas.microsoft.com/office/drawing/2012/chart">
            <c:ext xmlns:c16="http://schemas.microsoft.com/office/drawing/2014/chart" uri="{C3380CC4-5D6E-409C-BE32-E72D297353CC}">
              <c16:uniqueId val="{00000001-935D-4AFD-9506-AF38E5912ADB}"/>
            </c:ext>
          </c:extLst>
        </c:ser>
        <c:dLbls>
          <c:dLblPos val="t"/>
          <c:showLegendKey val="0"/>
          <c:showVal val="1"/>
          <c:showCatName val="0"/>
          <c:showSerName val="0"/>
          <c:showPercent val="0"/>
          <c:showBubbleSize val="0"/>
        </c:dLbls>
        <c:smooth val="0"/>
        <c:axId val="393779488"/>
        <c:axId val="393778312"/>
        <c:extLst/>
      </c:lineChart>
      <c:catAx>
        <c:axId val="393779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78312"/>
        <c:crosses val="autoZero"/>
        <c:auto val="1"/>
        <c:lblAlgn val="ctr"/>
        <c:lblOffset val="100"/>
        <c:noMultiLvlLbl val="0"/>
      </c:catAx>
      <c:valAx>
        <c:axId val="393778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79488"/>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cked"/>
        <c:varyColors val="0"/>
        <c:ser>
          <c:idx val="0"/>
          <c:order val="0"/>
          <c:tx>
            <c:strRef>
              <c:f>'LOCALES  COMERCIALES'!$AR$27</c:f>
              <c:strCache>
                <c:ptCount val="1"/>
                <c:pt idx="0">
                  <c:v>RESULTADOS DE LA  EVALUACION DEL PLAN DE MEJORAMIENTO  FECHA  CORTE MARZO DE  2025</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'LOCALES  COMERCIALES'!$AS$26:$AT$26</c:f>
              <c:strCache>
                <c:ptCount val="2"/>
                <c:pt idx="0">
                  <c:v>PORCENTAJE OBTENIDO</c:v>
                </c:pt>
                <c:pt idx="1">
                  <c:v>PORCENTAJE EN EL QUE  DEBERIA ESTAR</c:v>
                </c:pt>
              </c:strCache>
            </c:strRef>
          </c:cat>
          <c:val>
            <c:numRef>
              <c:f>'LOCALES  COMERCIALES'!$AS$27:$AT$27</c:f>
              <c:numCache>
                <c:formatCode>0%</c:formatCode>
                <c:ptCount val="2"/>
                <c:pt idx="0">
                  <c:v>0</c:v>
                </c:pt>
                <c:pt idx="1">
                  <c:v>0.5</c:v>
                </c:pt>
              </c:numCache>
            </c:numRef>
          </c:val>
          <c:smooth val="0"/>
          <c:extLst>
            <c:ext xmlns:c16="http://schemas.microsoft.com/office/drawing/2014/chart" uri="{C3380CC4-5D6E-409C-BE32-E72D297353CC}">
              <c16:uniqueId val="{00000000-0F7D-4F19-8B2F-2E5894B942A1}"/>
            </c:ext>
          </c:extLst>
        </c:ser>
        <c:ser>
          <c:idx val="1"/>
          <c:order val="1"/>
          <c:tx>
            <c:strRef>
              <c:f>'LOCALES  COMERCIALES'!$AR$28</c:f>
              <c:strCache>
                <c:ptCount val="1"/>
                <c:pt idx="0">
                  <c:v>RESULTADOS DE LA  EVALUACION DEL PLAN DE MEJORAMIENTO  FECHA  CORTE JUNIO DE  2025</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'LOCALES  COMERCIALES'!$AS$26:$AT$26</c:f>
              <c:strCache>
                <c:ptCount val="2"/>
                <c:pt idx="0">
                  <c:v>PORCENTAJE OBTENIDO</c:v>
                </c:pt>
                <c:pt idx="1">
                  <c:v>PORCENTAJE EN EL QUE  DEBERIA ESTAR</c:v>
                </c:pt>
              </c:strCache>
            </c:strRef>
          </c:cat>
          <c:val>
            <c:numRef>
              <c:f>'LOCALES  COMERCIALES'!$AS$28:$AT$28</c:f>
              <c:numCache>
                <c:formatCode>0%</c:formatCode>
                <c:ptCount val="2"/>
                <c:pt idx="0">
                  <c:v>0.32500000000000001</c:v>
                </c:pt>
                <c:pt idx="1">
                  <c:v>1</c:v>
                </c:pt>
              </c:numCache>
            </c:numRef>
          </c:val>
          <c:smooth val="0"/>
          <c:extLst xmlns:c15="http://schemas.microsoft.com/office/drawing/2012/chart">
            <c:ext xmlns:c16="http://schemas.microsoft.com/office/drawing/2014/chart" uri="{C3380CC4-5D6E-409C-BE32-E72D297353CC}">
              <c16:uniqueId val="{00000001-0F7D-4F19-8B2F-2E5894B942A1}"/>
            </c:ext>
          </c:extLst>
        </c:ser>
        <c:ser>
          <c:idx val="2"/>
          <c:order val="2"/>
          <c:tx>
            <c:strRef>
              <c:f>'LOCALES  COMERCIALES'!$AR$29</c:f>
              <c:strCache>
                <c:ptCount val="1"/>
                <c:pt idx="0">
                  <c:v>RESULTADOS DE LA  EVALUACION DEL PLAN DE MEJORAMIENTO  FECHA  CORTE SEPTIEMBRE DE  2025</c:v>
                </c:pt>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'LOCALES  COMERCIALES'!$AS$26:$AT$26</c:f>
              <c:strCache>
                <c:ptCount val="2"/>
                <c:pt idx="0">
                  <c:v>PORCENTAJE OBTENIDO</c:v>
                </c:pt>
                <c:pt idx="1">
                  <c:v>PORCENTAJE EN EL QUE  DEBERIA ESTAR</c:v>
                </c:pt>
              </c:strCache>
            </c:strRef>
          </c:cat>
          <c:val>
            <c:numRef>
              <c:f>'LOCALES  COMERCIALES'!$AS$29:$AT$29</c:f>
              <c:numCache>
                <c:formatCode>0%</c:formatCode>
                <c:ptCount val="2"/>
                <c:pt idx="0">
                  <c:v>0.625</c:v>
                </c:pt>
                <c:pt idx="1">
                  <c:v>1</c:v>
                </c:pt>
              </c:numCache>
            </c:numRef>
          </c:val>
          <c:smooth val="0"/>
          <c:extLst>
            <c:ext xmlns:c16="http://schemas.microsoft.com/office/drawing/2014/chart" uri="{C3380CC4-5D6E-409C-BE32-E72D297353CC}">
              <c16:uniqueId val="{00000002-0F7D-4F19-8B2F-2E5894B942A1}"/>
            </c:ext>
          </c:extLst>
        </c:ser>
        <c:dLbls>
          <c:dLblPos val="t"/>
          <c:showLegendKey val="0"/>
          <c:showVal val="1"/>
          <c:showCatName val="0"/>
          <c:showSerName val="0"/>
          <c:showPercent val="0"/>
          <c:showBubbleSize val="0"/>
        </c:dLbls>
        <c:smooth val="0"/>
        <c:axId val="393779488"/>
        <c:axId val="393778312"/>
        <c:extLst/>
      </c:lineChart>
      <c:catAx>
        <c:axId val="393779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78312"/>
        <c:crosses val="autoZero"/>
        <c:auto val="1"/>
        <c:lblAlgn val="ctr"/>
        <c:lblOffset val="100"/>
        <c:noMultiLvlLbl val="0"/>
      </c:catAx>
      <c:valAx>
        <c:axId val="393778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79488"/>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101321084864392"/>
          <c:y val="0.35310185185185183"/>
          <c:w val="0.88498840769903764"/>
          <c:h val="0.56264690871974332"/>
        </c:manualLayout>
      </c:layout>
      <c:lineChart>
        <c:grouping val="standard"/>
        <c:varyColors val="0"/>
        <c:ser>
          <c:idx val="0"/>
          <c:order val="0"/>
          <c:tx>
            <c:strRef>
              <c:f>'ACTU ESPECIALBULEVAR 19 (ABIER)'!$AG$30</c:f>
              <c:strCache>
                <c:ptCount val="1"/>
                <c:pt idx="0">
                  <c:v>RESULTADOS DE LA  EVALUACION DEL PLAN DE MEJORAMIENTO  FECHA  CORTE MARZO DE  2025</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cat>
            <c:strRef>
              <c:f>'ACTU ESPECIALBULEVAR 19 (ABIER)'!$AH$29:$AI$29</c:f>
              <c:strCache>
                <c:ptCount val="2"/>
                <c:pt idx="0">
                  <c:v>PORCENTAJE OBTENIDO </c:v>
                </c:pt>
                <c:pt idx="1">
                  <c:v>PORCENTAJE EN EL QUE  DEBERIA ESTAR </c:v>
                </c:pt>
              </c:strCache>
            </c:strRef>
          </c:cat>
          <c:val>
            <c:numRef>
              <c:f>'ACTU ESPECIALBULEVAR 19 (ABIER)'!$AH$30:$AI$30</c:f>
              <c:numCache>
                <c:formatCode>0%</c:formatCode>
                <c:ptCount val="2"/>
                <c:pt idx="0">
                  <c:v>0.5714285714285714</c:v>
                </c:pt>
                <c:pt idx="1">
                  <c:v>0.5</c:v>
                </c:pt>
              </c:numCache>
            </c:numRef>
          </c:val>
          <c:smooth val="0"/>
          <c:extLst>
            <c:ext xmlns:c16="http://schemas.microsoft.com/office/drawing/2014/chart" uri="{C3380CC4-5D6E-409C-BE32-E72D297353CC}">
              <c16:uniqueId val="{00000000-D994-4225-980E-FF763849436C}"/>
            </c:ext>
          </c:extLst>
        </c:ser>
        <c:dLbls>
          <c:showLegendKey val="0"/>
          <c:showVal val="0"/>
          <c:showCatName val="0"/>
          <c:showSerName val="0"/>
          <c:showPercent val="0"/>
          <c:showBubbleSize val="0"/>
        </c:dLbls>
        <c:smooth val="0"/>
        <c:axId val="393788112"/>
        <c:axId val="393786544"/>
      </c:lineChart>
      <c:catAx>
        <c:axId val="39378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86544"/>
        <c:crosses val="autoZero"/>
        <c:auto val="1"/>
        <c:lblAlgn val="ctr"/>
        <c:lblOffset val="100"/>
        <c:noMultiLvlLbl val="0"/>
      </c:catAx>
      <c:valAx>
        <c:axId val="393786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881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1321084864392"/>
          <c:y val="0.35310185185185183"/>
          <c:w val="0.88498840769903764"/>
          <c:h val="0.56264690871974332"/>
        </c:manualLayout>
      </c:layout>
      <c:lineChart>
        <c:grouping val="standard"/>
        <c:varyColors val="0"/>
        <c:ser>
          <c:idx val="0"/>
          <c:order val="0"/>
          <c:tx>
            <c:strRef>
              <c:f>'ACTU ESPECIALBULEVAR 19 (ABIER)'!$AV$30</c:f>
              <c:strCache>
                <c:ptCount val="1"/>
                <c:pt idx="0">
                  <c:v>RESULTADOS DE LA  EVALUACION DEL PLAN DE MEJORAMIENTO  FECHA  CORTE MARZO DE  2025</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cat>
            <c:strRef>
              <c:f>'ACTU ESPECIALBULEVAR 19 (ABIER)'!$AW$29:$AX$29</c:f>
              <c:strCache>
                <c:ptCount val="2"/>
                <c:pt idx="0">
                  <c:v>PORCENTAJE OBTENIDO </c:v>
                </c:pt>
                <c:pt idx="1">
                  <c:v>PORCENTAJE EN EL QUE  DEBERIA ESTAR </c:v>
                </c:pt>
              </c:strCache>
            </c:strRef>
          </c:cat>
          <c:val>
            <c:numRef>
              <c:f>'ACTU ESPECIALBULEVAR 19 (ABIER)'!$AW$30:$AX$30</c:f>
              <c:numCache>
                <c:formatCode>0%</c:formatCode>
                <c:ptCount val="2"/>
                <c:pt idx="0">
                  <c:v>0.5714285714285714</c:v>
                </c:pt>
                <c:pt idx="1">
                  <c:v>0.5</c:v>
                </c:pt>
              </c:numCache>
            </c:numRef>
          </c:val>
          <c:smooth val="0"/>
          <c:extLst>
            <c:ext xmlns:c16="http://schemas.microsoft.com/office/drawing/2014/chart" uri="{C3380CC4-5D6E-409C-BE32-E72D297353CC}">
              <c16:uniqueId val="{00000001-F827-43AC-BE50-A5FD7F67AE71}"/>
            </c:ext>
          </c:extLst>
        </c:ser>
        <c:ser>
          <c:idx val="1"/>
          <c:order val="1"/>
          <c:tx>
            <c:strRef>
              <c:f>'ACTU ESPECIALBULEVAR 19 (ABIER)'!$AV$31</c:f>
              <c:strCache>
                <c:ptCount val="1"/>
                <c:pt idx="0">
                  <c:v>RESULTADOS DE LA  EVALUACION DEL PLAN DE MEJORAMIENTO  FECHA  CORTE JUNIO DE  2025</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'ACTU ESPECIALBULEVAR 19 (ABIER)'!$AW$29:$AX$29</c:f>
              <c:strCache>
                <c:ptCount val="2"/>
                <c:pt idx="0">
                  <c:v>PORCENTAJE OBTENIDO </c:v>
                </c:pt>
                <c:pt idx="1">
                  <c:v>PORCENTAJE EN EL QUE  DEBERIA ESTAR </c:v>
                </c:pt>
              </c:strCache>
            </c:strRef>
          </c:cat>
          <c:val>
            <c:numRef>
              <c:f>'ACTU ESPECIALBULEVAR 19 (ABIER)'!$AW$31:$AX$31</c:f>
              <c:numCache>
                <c:formatCode>0%</c:formatCode>
                <c:ptCount val="2"/>
                <c:pt idx="0">
                  <c:v>0.5714285714285714</c:v>
                </c:pt>
                <c:pt idx="1">
                  <c:v>1</c:v>
                </c:pt>
              </c:numCache>
            </c:numRef>
          </c:val>
          <c:smooth val="0"/>
          <c:extLst>
            <c:ext xmlns:c16="http://schemas.microsoft.com/office/drawing/2014/chart" uri="{C3380CC4-5D6E-409C-BE32-E72D297353CC}">
              <c16:uniqueId val="{00000001-A7E4-442F-9CA2-37B30EE40CAD}"/>
            </c:ext>
          </c:extLst>
        </c:ser>
        <c:dLbls>
          <c:dLblPos val="t"/>
          <c:showLegendKey val="0"/>
          <c:showVal val="1"/>
          <c:showCatName val="0"/>
          <c:showSerName val="0"/>
          <c:showPercent val="0"/>
          <c:showBubbleSize val="0"/>
        </c:dLbls>
        <c:smooth val="0"/>
        <c:axId val="393788112"/>
        <c:axId val="393786544"/>
      </c:lineChart>
      <c:catAx>
        <c:axId val="39378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86544"/>
        <c:crosses val="autoZero"/>
        <c:auto val="1"/>
        <c:lblAlgn val="ctr"/>
        <c:lblOffset val="100"/>
        <c:noMultiLvlLbl val="0"/>
      </c:catAx>
      <c:valAx>
        <c:axId val="393786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7881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image" Target="../media/image4.emf"/><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3.emf"/></Relationships>
</file>

<file path=xl/drawings/_rels/drawing1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1.png"/><Relationship Id="rId5" Type="http://schemas.openxmlformats.org/officeDocument/2006/relationships/image" Target="../media/image11.emf"/><Relationship Id="rId4"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chart" Target="../charts/chart14.xml"/><Relationship Id="rId1" Type="http://schemas.openxmlformats.org/officeDocument/2006/relationships/image" Target="../media/image1.png"/><Relationship Id="rId6" Type="http://schemas.openxmlformats.org/officeDocument/2006/relationships/image" Target="../media/image13.emf"/><Relationship Id="rId5" Type="http://schemas.openxmlformats.org/officeDocument/2006/relationships/chart" Target="../charts/chart16.xml"/><Relationship Id="rId4" Type="http://schemas.openxmlformats.org/officeDocument/2006/relationships/chart" Target="../charts/chart15.xml"/></Relationships>
</file>

<file path=xl/drawings/_rels/drawing12.xml.rels><?xml version="1.0" encoding="UTF-8" standalone="yes"?>
<Relationships xmlns="http://schemas.openxmlformats.org/package/2006/relationships"><Relationship Id="rId3" Type="http://schemas.openxmlformats.org/officeDocument/2006/relationships/image" Target="../media/image14.emf"/><Relationship Id="rId7" Type="http://schemas.openxmlformats.org/officeDocument/2006/relationships/image" Target="../media/image16.emf"/><Relationship Id="rId2" Type="http://schemas.openxmlformats.org/officeDocument/2006/relationships/chart" Target="../charts/chart17.xml"/><Relationship Id="rId1" Type="http://schemas.openxmlformats.org/officeDocument/2006/relationships/image" Target="../media/image1.png"/><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image" Target="../media/image15.emf"/></Relationships>
</file>

<file path=xl/drawings/_rels/drawing13.x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17.emf"/><Relationship Id="rId1" Type="http://schemas.openxmlformats.org/officeDocument/2006/relationships/image" Target="../media/image1.png"/><Relationship Id="rId6" Type="http://schemas.openxmlformats.org/officeDocument/2006/relationships/chart" Target="../charts/chart20.xml"/><Relationship Id="rId5" Type="http://schemas.openxmlformats.org/officeDocument/2006/relationships/image" Target="../media/image20.emf"/><Relationship Id="rId4" Type="http://schemas.openxmlformats.org/officeDocument/2006/relationships/image" Target="../media/image19.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image" Target="../media/image21.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chart" Target="../charts/chart6.xml"/><Relationship Id="rId7" Type="http://schemas.openxmlformats.org/officeDocument/2006/relationships/image" Target="../media/image7.jpeg"/><Relationship Id="rId2" Type="http://schemas.openxmlformats.org/officeDocument/2006/relationships/chart" Target="../charts/chart5.xml"/><Relationship Id="rId1" Type="http://schemas.openxmlformats.org/officeDocument/2006/relationships/image" Target="../media/image1.png"/><Relationship Id="rId6" Type="http://schemas.openxmlformats.org/officeDocument/2006/relationships/chart" Target="../charts/chart7.xml"/><Relationship Id="rId5" Type="http://schemas.openxmlformats.org/officeDocument/2006/relationships/image" Target="../media/image6.jpe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chart" Target="../charts/chart8.xml"/><Relationship Id="rId1" Type="http://schemas.openxmlformats.org/officeDocument/2006/relationships/image" Target="../media/image1.png"/><Relationship Id="rId6" Type="http://schemas.openxmlformats.org/officeDocument/2006/relationships/chart" Target="../charts/chart10.xml"/><Relationship Id="rId5" Type="http://schemas.openxmlformats.org/officeDocument/2006/relationships/image" Target="../media/image10.emf"/><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571500</xdr:colOff>
      <xdr:row>0</xdr:row>
      <xdr:rowOff>171450</xdr:rowOff>
    </xdr:from>
    <xdr:to>
      <xdr:col>1</xdr:col>
      <xdr:colOff>444954</xdr:colOff>
      <xdr:row>7</xdr:row>
      <xdr:rowOff>292694</xdr:rowOff>
    </xdr:to>
    <xdr:pic>
      <xdr:nvPicPr>
        <xdr:cNvPr id="2" name="4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171450"/>
          <a:ext cx="1054554" cy="1168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42</xdr:col>
      <xdr:colOff>2724150</xdr:colOff>
      <xdr:row>30</xdr:row>
      <xdr:rowOff>180976</xdr:rowOff>
    </xdr:from>
    <xdr:to>
      <xdr:col>44</xdr:col>
      <xdr:colOff>1943100</xdr:colOff>
      <xdr:row>39</xdr:row>
      <xdr:rowOff>252413</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52</xdr:col>
      <xdr:colOff>2724150</xdr:colOff>
      <xdr:row>30</xdr:row>
      <xdr:rowOff>180976</xdr:rowOff>
    </xdr:from>
    <xdr:to>
      <xdr:col>55</xdr:col>
      <xdr:colOff>419100</xdr:colOff>
      <xdr:row>39</xdr:row>
      <xdr:rowOff>252413</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55</xdr:col>
      <xdr:colOff>257175</xdr:colOff>
      <xdr:row>12</xdr:row>
      <xdr:rowOff>2486025</xdr:rowOff>
    </xdr:from>
    <xdr:to>
      <xdr:col>55</xdr:col>
      <xdr:colOff>5869305</xdr:colOff>
      <xdr:row>12</xdr:row>
      <xdr:rowOff>4614545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1517450" y="10553700"/>
          <a:ext cx="5612130" cy="2128520"/>
        </a:xfrm>
        <a:prstGeom prst="rect">
          <a:avLst/>
        </a:prstGeom>
        <a:noFill/>
        <a:ln>
          <a:noFill/>
        </a:ln>
      </xdr:spPr>
    </xdr:pic>
    <xdr:clientData/>
  </xdr:twoCellAnchor>
  <xdr:oneCellAnchor>
    <xdr:from>
      <xdr:col>68</xdr:col>
      <xdr:colOff>257175</xdr:colOff>
      <xdr:row>12</xdr:row>
      <xdr:rowOff>2486025</xdr:rowOff>
    </xdr:from>
    <xdr:ext cx="5612130" cy="2128520"/>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1539675" y="10582275"/>
          <a:ext cx="5612130" cy="2128520"/>
        </a:xfrm>
        <a:prstGeom prst="rect">
          <a:avLst/>
        </a:prstGeom>
        <a:noFill/>
        <a:ln>
          <a:noFill/>
        </a:ln>
      </xdr:spPr>
    </xdr:pic>
    <xdr:clientData/>
  </xdr:oneCellAnchor>
  <xdr:twoCellAnchor>
    <xdr:from>
      <xdr:col>65</xdr:col>
      <xdr:colOff>45243</xdr:colOff>
      <xdr:row>30</xdr:row>
      <xdr:rowOff>42069</xdr:rowOff>
    </xdr:from>
    <xdr:to>
      <xdr:col>67</xdr:col>
      <xdr:colOff>3075782</xdr:colOff>
      <xdr:row>40</xdr:row>
      <xdr:rowOff>238125</xdr:rowOff>
    </xdr:to>
    <xdr:graphicFrame macro="">
      <xdr:nvGraphicFramePr>
        <xdr:cNvPr id="12" name="Gráfico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68</xdr:col>
      <xdr:colOff>257175</xdr:colOff>
      <xdr:row>12</xdr:row>
      <xdr:rowOff>2486025</xdr:rowOff>
    </xdr:from>
    <xdr:ext cx="5612130" cy="2128520"/>
    <xdr:pic>
      <xdr:nvPicPr>
        <xdr:cNvPr id="13" name="Imagen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1539675" y="10582275"/>
          <a:ext cx="5612130" cy="2128520"/>
        </a:xfrm>
        <a:prstGeom prst="rect">
          <a:avLst/>
        </a:prstGeom>
        <a:noFill/>
        <a:ln>
          <a:noFill/>
        </a:ln>
      </xdr:spPr>
    </xdr:pic>
    <xdr:clientData/>
  </xdr:oneCellAnchor>
  <xdr:twoCellAnchor>
    <xdr:from>
      <xdr:col>83</xdr:col>
      <xdr:colOff>61118</xdr:colOff>
      <xdr:row>32</xdr:row>
      <xdr:rowOff>232569</xdr:rowOff>
    </xdr:from>
    <xdr:to>
      <xdr:col>86</xdr:col>
      <xdr:colOff>11907</xdr:colOff>
      <xdr:row>42</xdr:row>
      <xdr:rowOff>508000</xdr:rowOff>
    </xdr:to>
    <xdr:graphicFrame macro="">
      <xdr:nvGraphicFramePr>
        <xdr:cNvPr id="8" name="Gráfico 7">
          <a:extLst>
            <a:ext uri="{FF2B5EF4-FFF2-40B4-BE49-F238E27FC236}">
              <a16:creationId xmlns:a16="http://schemas.microsoft.com/office/drawing/2014/main" id="{BEEEE11D-AE20-4FA3-95D5-DE844507C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86</xdr:col>
      <xdr:colOff>222250</xdr:colOff>
      <xdr:row>12</xdr:row>
      <xdr:rowOff>1275896</xdr:rowOff>
    </xdr:from>
    <xdr:to>
      <xdr:col>86</xdr:col>
      <xdr:colOff>5757132</xdr:colOff>
      <xdr:row>12</xdr:row>
      <xdr:rowOff>2841624</xdr:rowOff>
    </xdr:to>
    <xdr:pic>
      <xdr:nvPicPr>
        <xdr:cNvPr id="14" name="Imagen 13">
          <a:extLst>
            <a:ext uri="{FF2B5EF4-FFF2-40B4-BE49-F238E27FC236}">
              <a16:creationId xmlns:a16="http://schemas.microsoft.com/office/drawing/2014/main" id="{83A39BEE-416E-5767-E4A4-BBC8ADC1E92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01310875" y="9324521"/>
          <a:ext cx="5534882" cy="1565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1152525</xdr:colOff>
      <xdr:row>2</xdr:row>
      <xdr:rowOff>273644</xdr:rowOff>
    </xdr:to>
    <xdr:pic>
      <xdr:nvPicPr>
        <xdr:cNvPr id="3" name="4 Imagen">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52525" cy="1168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2381250</xdr:colOff>
      <xdr:row>28</xdr:row>
      <xdr:rowOff>85725</xdr:rowOff>
    </xdr:from>
    <xdr:to>
      <xdr:col>32</xdr:col>
      <xdr:colOff>1381125</xdr:colOff>
      <xdr:row>35</xdr:row>
      <xdr:rowOff>185737</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42</xdr:col>
      <xdr:colOff>993321</xdr:colOff>
      <xdr:row>30</xdr:row>
      <xdr:rowOff>17690</xdr:rowOff>
    </xdr:from>
    <xdr:to>
      <xdr:col>43</xdr:col>
      <xdr:colOff>3721554</xdr:colOff>
      <xdr:row>37</xdr:row>
      <xdr:rowOff>117702</xdr:rowOff>
    </xdr:to>
    <xdr:graphicFrame macro="">
      <xdr:nvGraphicFramePr>
        <xdr:cNvPr id="2" name="Gráfico 1">
          <a:extLst>
            <a:ext uri="{FF2B5EF4-FFF2-40B4-BE49-F238E27FC236}">
              <a16:creationId xmlns:a16="http://schemas.microsoft.com/office/drawing/2014/main" id="{88FB6749-9573-4746-AFC1-C9AE07CF98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51</xdr:col>
      <xdr:colOff>748393</xdr:colOff>
      <xdr:row>28</xdr:row>
      <xdr:rowOff>329292</xdr:rowOff>
    </xdr:from>
    <xdr:to>
      <xdr:col>53</xdr:col>
      <xdr:colOff>217715</xdr:colOff>
      <xdr:row>40</xdr:row>
      <xdr:rowOff>326571</xdr:rowOff>
    </xdr:to>
    <xdr:graphicFrame macro="">
      <xdr:nvGraphicFramePr>
        <xdr:cNvPr id="6" name="Gráfico 5">
          <a:extLst>
            <a:ext uri="{FF2B5EF4-FFF2-40B4-BE49-F238E27FC236}">
              <a16:creationId xmlns:a16="http://schemas.microsoft.com/office/drawing/2014/main" id="{1EA91A77-6174-B323-5664-B4EF65C616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54</xdr:col>
      <xdr:colOff>244929</xdr:colOff>
      <xdr:row>12</xdr:row>
      <xdr:rowOff>2190750</xdr:rowOff>
    </xdr:from>
    <xdr:to>
      <xdr:col>54</xdr:col>
      <xdr:colOff>5197929</xdr:colOff>
      <xdr:row>12</xdr:row>
      <xdr:rowOff>4657726</xdr:rowOff>
    </xdr:to>
    <xdr:pic>
      <xdr:nvPicPr>
        <xdr:cNvPr id="8" name="Imagen 7">
          <a:extLst>
            <a:ext uri="{FF2B5EF4-FFF2-40B4-BE49-F238E27FC236}">
              <a16:creationId xmlns:a16="http://schemas.microsoft.com/office/drawing/2014/main" id="{FFF1298D-C7B1-8F0A-1E89-B4FF7FBF04F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6169179" y="8939893"/>
          <a:ext cx="4953000" cy="2466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571500</xdr:colOff>
      <xdr:row>0</xdr:row>
      <xdr:rowOff>171450</xdr:rowOff>
    </xdr:from>
    <xdr:to>
      <xdr:col>1</xdr:col>
      <xdr:colOff>295275</xdr:colOff>
      <xdr:row>8</xdr:row>
      <xdr:rowOff>130769</xdr:rowOff>
    </xdr:to>
    <xdr:pic>
      <xdr:nvPicPr>
        <xdr:cNvPr id="2" name="4 Imagen">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171450"/>
          <a:ext cx="1057275" cy="2359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43</xdr:col>
      <xdr:colOff>3676650</xdr:colOff>
      <xdr:row>31</xdr:row>
      <xdr:rowOff>28575</xdr:rowOff>
    </xdr:from>
    <xdr:to>
      <xdr:col>45</xdr:col>
      <xdr:colOff>2457450</xdr:colOff>
      <xdr:row>43</xdr:row>
      <xdr:rowOff>252412</xdr:rowOff>
    </xdr:to>
    <xdr:graphicFrame macro="">
      <xdr:nvGraphicFramePr>
        <xdr:cNvPr id="5" name="Gráfico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47</xdr:col>
      <xdr:colOff>2743200</xdr:colOff>
      <xdr:row>12</xdr:row>
      <xdr:rowOff>3324225</xdr:rowOff>
    </xdr:from>
    <xdr:to>
      <xdr:col>47</xdr:col>
      <xdr:colOff>8355330</xdr:colOff>
      <xdr:row>12</xdr:row>
      <xdr:rowOff>4736465</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21900" y="11439525"/>
          <a:ext cx="5612130" cy="1412240"/>
        </a:xfrm>
        <a:prstGeom prst="rect">
          <a:avLst/>
        </a:prstGeom>
        <a:noFill/>
        <a:ln>
          <a:noFill/>
        </a:ln>
      </xdr:spPr>
    </xdr:pic>
    <xdr:clientData/>
  </xdr:twoCellAnchor>
  <xdr:twoCellAnchor>
    <xdr:from>
      <xdr:col>54</xdr:col>
      <xdr:colOff>3676650</xdr:colOff>
      <xdr:row>31</xdr:row>
      <xdr:rowOff>28575</xdr:rowOff>
    </xdr:from>
    <xdr:to>
      <xdr:col>56</xdr:col>
      <xdr:colOff>2457450</xdr:colOff>
      <xdr:row>43</xdr:row>
      <xdr:rowOff>252412</xdr:rowOff>
    </xdr:to>
    <xdr:graphicFrame macro="">
      <xdr:nvGraphicFramePr>
        <xdr:cNvPr id="3" name="Gráfico 2">
          <a:extLst>
            <a:ext uri="{FF2B5EF4-FFF2-40B4-BE49-F238E27FC236}">
              <a16:creationId xmlns:a16="http://schemas.microsoft.com/office/drawing/2014/main" id="{F5BB2247-DC75-48C8-82BB-9BCF81A11F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63</xdr:col>
      <xdr:colOff>3648074</xdr:colOff>
      <xdr:row>32</xdr:row>
      <xdr:rowOff>157162</xdr:rowOff>
    </xdr:from>
    <xdr:to>
      <xdr:col>65</xdr:col>
      <xdr:colOff>1228724</xdr:colOff>
      <xdr:row>46</xdr:row>
      <xdr:rowOff>104776</xdr:rowOff>
    </xdr:to>
    <xdr:graphicFrame macro="">
      <xdr:nvGraphicFramePr>
        <xdr:cNvPr id="7" name="Gráfico 6">
          <a:extLst>
            <a:ext uri="{FF2B5EF4-FFF2-40B4-BE49-F238E27FC236}">
              <a16:creationId xmlns:a16="http://schemas.microsoft.com/office/drawing/2014/main" id="{59527B5F-3A5C-1ED2-575B-C9778F2C41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66</xdr:col>
      <xdr:colOff>125800</xdr:colOff>
      <xdr:row>12</xdr:row>
      <xdr:rowOff>1066441</xdr:rowOff>
    </xdr:from>
    <xdr:to>
      <xdr:col>66</xdr:col>
      <xdr:colOff>4869705</xdr:colOff>
      <xdr:row>12</xdr:row>
      <xdr:rowOff>2342791</xdr:rowOff>
    </xdr:to>
    <xdr:pic>
      <xdr:nvPicPr>
        <xdr:cNvPr id="10" name="Imagen 9">
          <a:extLst>
            <a:ext uri="{FF2B5EF4-FFF2-40B4-BE49-F238E27FC236}">
              <a16:creationId xmlns:a16="http://schemas.microsoft.com/office/drawing/2014/main" id="{C98208D9-282A-CE1B-4E6D-7C003192239E}"/>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3180517" y="9153705"/>
          <a:ext cx="4743905"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0</xdr:col>
      <xdr:colOff>1247775</xdr:colOff>
      <xdr:row>4</xdr:row>
      <xdr:rowOff>38100</xdr:rowOff>
    </xdr:to>
    <xdr:pic>
      <xdr:nvPicPr>
        <xdr:cNvPr id="2" name="4 Imagen">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0"/>
          <a:ext cx="105727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2171700</xdr:colOff>
      <xdr:row>29</xdr:row>
      <xdr:rowOff>9524</xdr:rowOff>
    </xdr:from>
    <xdr:to>
      <xdr:col>31</xdr:col>
      <xdr:colOff>1091890</xdr:colOff>
      <xdr:row>38</xdr:row>
      <xdr:rowOff>116158</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33</xdr:col>
      <xdr:colOff>2257425</xdr:colOff>
      <xdr:row>13</xdr:row>
      <xdr:rowOff>2886075</xdr:rowOff>
    </xdr:from>
    <xdr:to>
      <xdr:col>33</xdr:col>
      <xdr:colOff>7869555</xdr:colOff>
      <xdr:row>13</xdr:row>
      <xdr:rowOff>4256405</xdr:rowOff>
    </xdr:to>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3437750" y="15601950"/>
          <a:ext cx="5612130" cy="1370330"/>
        </a:xfrm>
        <a:prstGeom prst="rect">
          <a:avLst/>
        </a:prstGeom>
        <a:noFill/>
        <a:ln>
          <a:noFill/>
        </a:ln>
      </xdr:spPr>
    </xdr:pic>
    <xdr:clientData/>
  </xdr:twoCellAnchor>
  <xdr:twoCellAnchor editAs="oneCell">
    <xdr:from>
      <xdr:col>46</xdr:col>
      <xdr:colOff>3066586</xdr:colOff>
      <xdr:row>13</xdr:row>
      <xdr:rowOff>2114085</xdr:rowOff>
    </xdr:from>
    <xdr:to>
      <xdr:col>46</xdr:col>
      <xdr:colOff>9106830</xdr:colOff>
      <xdr:row>14</xdr:row>
      <xdr:rowOff>11698</xdr:rowOff>
    </xdr:to>
    <xdr:pic>
      <xdr:nvPicPr>
        <xdr:cNvPr id="10" name="Imagen 9">
          <a:extLst>
            <a:ext uri="{FF2B5EF4-FFF2-40B4-BE49-F238E27FC236}">
              <a16:creationId xmlns:a16="http://schemas.microsoft.com/office/drawing/2014/main" id="{8197289D-14F9-1169-1B4E-B5841CB09DE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6008781" y="13567317"/>
          <a:ext cx="6040244" cy="3101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42</xdr:col>
      <xdr:colOff>3048001</xdr:colOff>
      <xdr:row>28</xdr:row>
      <xdr:rowOff>122463</xdr:rowOff>
    </xdr:from>
    <xdr:to>
      <xdr:col>44</xdr:col>
      <xdr:colOff>2952751</xdr:colOff>
      <xdr:row>39</xdr:row>
      <xdr:rowOff>231322</xdr:rowOff>
    </xdr:to>
    <xdr:graphicFrame macro="">
      <xdr:nvGraphicFramePr>
        <xdr:cNvPr id="11" name="Gráfico 10">
          <a:extLst>
            <a:ext uri="{FF2B5EF4-FFF2-40B4-BE49-F238E27FC236}">
              <a16:creationId xmlns:a16="http://schemas.microsoft.com/office/drawing/2014/main" id="{E60CDC3C-A106-BAE5-C00D-ED3983D322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54</xdr:col>
      <xdr:colOff>2177144</xdr:colOff>
      <xdr:row>30</xdr:row>
      <xdr:rowOff>288472</xdr:rowOff>
    </xdr:from>
    <xdr:to>
      <xdr:col>56</xdr:col>
      <xdr:colOff>4626428</xdr:colOff>
      <xdr:row>38</xdr:row>
      <xdr:rowOff>176893</xdr:rowOff>
    </xdr:to>
    <xdr:graphicFrame macro="">
      <xdr:nvGraphicFramePr>
        <xdr:cNvPr id="12" name="Gráfico 11">
          <a:extLst>
            <a:ext uri="{FF2B5EF4-FFF2-40B4-BE49-F238E27FC236}">
              <a16:creationId xmlns:a16="http://schemas.microsoft.com/office/drawing/2014/main" id="{41749595-1845-02C1-3764-5C13BE43D3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58</xdr:col>
      <xdr:colOff>3184071</xdr:colOff>
      <xdr:row>13</xdr:row>
      <xdr:rowOff>3038389</xdr:rowOff>
    </xdr:from>
    <xdr:to>
      <xdr:col>58</xdr:col>
      <xdr:colOff>10341429</xdr:colOff>
      <xdr:row>13</xdr:row>
      <xdr:rowOff>4982934</xdr:rowOff>
    </xdr:to>
    <xdr:pic>
      <xdr:nvPicPr>
        <xdr:cNvPr id="15" name="Imagen 14">
          <a:extLst>
            <a:ext uri="{FF2B5EF4-FFF2-40B4-BE49-F238E27FC236}">
              <a16:creationId xmlns:a16="http://schemas.microsoft.com/office/drawing/2014/main" id="{8B9688CF-E218-3BA8-5858-21C13B156DA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8445321" y="15339246"/>
          <a:ext cx="7157358" cy="1944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333375</xdr:colOff>
      <xdr:row>0</xdr:row>
      <xdr:rowOff>171450</xdr:rowOff>
    </xdr:from>
    <xdr:to>
      <xdr:col>0</xdr:col>
      <xdr:colOff>1390650</xdr:colOff>
      <xdr:row>0</xdr:row>
      <xdr:rowOff>1426169</xdr:rowOff>
    </xdr:to>
    <xdr:pic>
      <xdr:nvPicPr>
        <xdr:cNvPr id="2" name="4 Imagen">
          <a:extLst>
            <a:ext uri="{FF2B5EF4-FFF2-40B4-BE49-F238E27FC236}">
              <a16:creationId xmlns:a16="http://schemas.microsoft.com/office/drawing/2014/main" id="{61461847-4B3C-47EE-BA87-AE2A38882F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71450"/>
          <a:ext cx="1057275" cy="1254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59</xdr:col>
      <xdr:colOff>261937</xdr:colOff>
      <xdr:row>16</xdr:row>
      <xdr:rowOff>415785</xdr:rowOff>
    </xdr:from>
    <xdr:to>
      <xdr:col>59</xdr:col>
      <xdr:colOff>10111863</xdr:colOff>
      <xdr:row>16</xdr:row>
      <xdr:rowOff>2269100</xdr:rowOff>
    </xdr:to>
    <xdr:pic>
      <xdr:nvPicPr>
        <xdr:cNvPr id="7" name="Imagen 6">
          <a:extLst>
            <a:ext uri="{FF2B5EF4-FFF2-40B4-BE49-F238E27FC236}">
              <a16:creationId xmlns:a16="http://schemas.microsoft.com/office/drawing/2014/main" id="{EBDEB258-846C-0447-A230-77856E068A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4254875" y="34884379"/>
          <a:ext cx="9849926" cy="1853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58</xdr:col>
      <xdr:colOff>228523</xdr:colOff>
      <xdr:row>20</xdr:row>
      <xdr:rowOff>262157</xdr:rowOff>
    </xdr:from>
    <xdr:to>
      <xdr:col>58</xdr:col>
      <xdr:colOff>8478402</xdr:colOff>
      <xdr:row>20</xdr:row>
      <xdr:rowOff>1339260</xdr:rowOff>
    </xdr:to>
    <xdr:pic>
      <xdr:nvPicPr>
        <xdr:cNvPr id="9" name="Imagen 8">
          <a:extLst>
            <a:ext uri="{FF2B5EF4-FFF2-40B4-BE49-F238E27FC236}">
              <a16:creationId xmlns:a16="http://schemas.microsoft.com/office/drawing/2014/main" id="{DA3F81A9-7D40-6417-BE28-3BB0677DF2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5601336" y="54614188"/>
          <a:ext cx="8249879" cy="1077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58</xdr:col>
      <xdr:colOff>168992</xdr:colOff>
      <xdr:row>24</xdr:row>
      <xdr:rowOff>59751</xdr:rowOff>
    </xdr:from>
    <xdr:ext cx="8249879" cy="1077103"/>
    <xdr:pic>
      <xdr:nvPicPr>
        <xdr:cNvPr id="10" name="Imagen 9">
          <a:extLst>
            <a:ext uri="{FF2B5EF4-FFF2-40B4-BE49-F238E27FC236}">
              <a16:creationId xmlns:a16="http://schemas.microsoft.com/office/drawing/2014/main" id="{FCBE9D0D-99E8-4EAE-AB47-72F4B06B369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3656008" y="53845275"/>
          <a:ext cx="8249879" cy="107710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702468</xdr:colOff>
      <xdr:row>19</xdr:row>
      <xdr:rowOff>416722</xdr:rowOff>
    </xdr:from>
    <xdr:ext cx="6393655" cy="892404"/>
    <xdr:pic>
      <xdr:nvPicPr>
        <xdr:cNvPr id="15" name="Imagen 14">
          <a:extLst>
            <a:ext uri="{FF2B5EF4-FFF2-40B4-BE49-F238E27FC236}">
              <a16:creationId xmlns:a16="http://schemas.microsoft.com/office/drawing/2014/main" id="{B8EE6EBC-010C-4F4D-869D-56B6842104B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6075281" y="47886941"/>
          <a:ext cx="6393655" cy="892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511969</xdr:colOff>
      <xdr:row>18</xdr:row>
      <xdr:rowOff>142878</xdr:rowOff>
    </xdr:from>
    <xdr:ext cx="6393655" cy="892404"/>
    <xdr:pic>
      <xdr:nvPicPr>
        <xdr:cNvPr id="16" name="Imagen 15">
          <a:extLst>
            <a:ext uri="{FF2B5EF4-FFF2-40B4-BE49-F238E27FC236}">
              <a16:creationId xmlns:a16="http://schemas.microsoft.com/office/drawing/2014/main" id="{EA9AB344-BC6F-42DC-962C-7460809374B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5884782" y="44803222"/>
          <a:ext cx="6393655" cy="892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1047751</xdr:colOff>
      <xdr:row>17</xdr:row>
      <xdr:rowOff>488157</xdr:rowOff>
    </xdr:from>
    <xdr:ext cx="6215062" cy="1301215"/>
    <xdr:pic>
      <xdr:nvPicPr>
        <xdr:cNvPr id="17" name="Imagen 16">
          <a:extLst>
            <a:ext uri="{FF2B5EF4-FFF2-40B4-BE49-F238E27FC236}">
              <a16:creationId xmlns:a16="http://schemas.microsoft.com/office/drawing/2014/main" id="{86EF001C-469C-405A-8DD2-8D7554CC408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6420564" y="40159782"/>
          <a:ext cx="6215062" cy="13012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261936</xdr:colOff>
      <xdr:row>27</xdr:row>
      <xdr:rowOff>130971</xdr:rowOff>
    </xdr:from>
    <xdr:ext cx="7786687" cy="892404"/>
    <xdr:pic>
      <xdr:nvPicPr>
        <xdr:cNvPr id="18" name="Imagen 17">
          <a:extLst>
            <a:ext uri="{FF2B5EF4-FFF2-40B4-BE49-F238E27FC236}">
              <a16:creationId xmlns:a16="http://schemas.microsoft.com/office/drawing/2014/main" id="{79FB1029-950E-483A-A8ED-A8E1E6FFBB1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5634749" y="88106252"/>
          <a:ext cx="7786687" cy="892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58</xdr:col>
      <xdr:colOff>285751</xdr:colOff>
      <xdr:row>27</xdr:row>
      <xdr:rowOff>1154905</xdr:rowOff>
    </xdr:from>
    <xdr:to>
      <xdr:col>58</xdr:col>
      <xdr:colOff>8330612</xdr:colOff>
      <xdr:row>27</xdr:row>
      <xdr:rowOff>2042647</xdr:rowOff>
    </xdr:to>
    <xdr:pic>
      <xdr:nvPicPr>
        <xdr:cNvPr id="20" name="Imagen 19">
          <a:extLst>
            <a:ext uri="{FF2B5EF4-FFF2-40B4-BE49-F238E27FC236}">
              <a16:creationId xmlns:a16="http://schemas.microsoft.com/office/drawing/2014/main" id="{1FEBE38B-C1E7-C637-6AFE-1E056F0D251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flipV="1">
          <a:off x="125658564" y="89130186"/>
          <a:ext cx="8044861" cy="887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58</xdr:col>
      <xdr:colOff>250030</xdr:colOff>
      <xdr:row>26</xdr:row>
      <xdr:rowOff>83346</xdr:rowOff>
    </xdr:from>
    <xdr:ext cx="7786687" cy="892404"/>
    <xdr:pic>
      <xdr:nvPicPr>
        <xdr:cNvPr id="21" name="Imagen 20">
          <a:extLst>
            <a:ext uri="{FF2B5EF4-FFF2-40B4-BE49-F238E27FC236}">
              <a16:creationId xmlns:a16="http://schemas.microsoft.com/office/drawing/2014/main" id="{5F68C2AF-8332-4E12-8496-2CB2BCA834A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5622843" y="82855596"/>
          <a:ext cx="7786687" cy="892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107157</xdr:colOff>
      <xdr:row>26</xdr:row>
      <xdr:rowOff>928686</xdr:rowOff>
    </xdr:from>
    <xdr:ext cx="8044861" cy="887742"/>
    <xdr:pic>
      <xdr:nvPicPr>
        <xdr:cNvPr id="22" name="Imagen 21">
          <a:extLst>
            <a:ext uri="{FF2B5EF4-FFF2-40B4-BE49-F238E27FC236}">
              <a16:creationId xmlns:a16="http://schemas.microsoft.com/office/drawing/2014/main" id="{B4E82353-D2EF-48E8-BB8F-2B5A1FEC007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flipV="1">
          <a:off x="125479970" y="83700936"/>
          <a:ext cx="8044861" cy="8877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55</xdr:col>
      <xdr:colOff>1142998</xdr:colOff>
      <xdr:row>50</xdr:row>
      <xdr:rowOff>75008</xdr:rowOff>
    </xdr:from>
    <xdr:to>
      <xdr:col>57</xdr:col>
      <xdr:colOff>2024061</xdr:colOff>
      <xdr:row>58</xdr:row>
      <xdr:rowOff>619124</xdr:rowOff>
    </xdr:to>
    <xdr:graphicFrame macro="">
      <xdr:nvGraphicFramePr>
        <xdr:cNvPr id="23" name="Gráfico 22">
          <a:extLst>
            <a:ext uri="{FF2B5EF4-FFF2-40B4-BE49-F238E27FC236}">
              <a16:creationId xmlns:a16="http://schemas.microsoft.com/office/drawing/2014/main" id="{164A80FD-1377-9182-6117-4DEDF6FD68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159635</xdr:colOff>
      <xdr:row>0</xdr:row>
      <xdr:rowOff>227920</xdr:rowOff>
    </xdr:from>
    <xdr:to>
      <xdr:col>0</xdr:col>
      <xdr:colOff>874258</xdr:colOff>
      <xdr:row>7</xdr:row>
      <xdr:rowOff>4082</xdr:rowOff>
    </xdr:to>
    <xdr:pic>
      <xdr:nvPicPr>
        <xdr:cNvPr id="2" name="4 Imagen">
          <a:extLst>
            <a:ext uri="{FF2B5EF4-FFF2-40B4-BE49-F238E27FC236}">
              <a16:creationId xmlns:a16="http://schemas.microsoft.com/office/drawing/2014/main" id="{E294B5A1-C645-4C9B-972F-C440385350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635" y="227920"/>
          <a:ext cx="714623" cy="1023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166439</xdr:colOff>
      <xdr:row>0</xdr:row>
      <xdr:rowOff>0</xdr:rowOff>
    </xdr:from>
    <xdr:to>
      <xdr:col>2</xdr:col>
      <xdr:colOff>884633</xdr:colOff>
      <xdr:row>4</xdr:row>
      <xdr:rowOff>504825</xdr:rowOff>
    </xdr:to>
    <xdr:pic>
      <xdr:nvPicPr>
        <xdr:cNvPr id="2" name="4 Imagen">
          <a:extLst>
            <a:ext uri="{FF2B5EF4-FFF2-40B4-BE49-F238E27FC236}">
              <a16:creationId xmlns:a16="http://schemas.microsoft.com/office/drawing/2014/main" id="{46A4BB90-978A-47C5-B697-971EC94D55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6964" y="0"/>
          <a:ext cx="718194"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333375</xdr:colOff>
      <xdr:row>0</xdr:row>
      <xdr:rowOff>171450</xdr:rowOff>
    </xdr:from>
    <xdr:to>
      <xdr:col>0</xdr:col>
      <xdr:colOff>1390650</xdr:colOff>
      <xdr:row>0</xdr:row>
      <xdr:rowOff>1426169</xdr:rowOff>
    </xdr:to>
    <xdr:pic>
      <xdr:nvPicPr>
        <xdr:cNvPr id="2" name="4 Imagen">
          <a:extLst>
            <a:ext uri="{FF2B5EF4-FFF2-40B4-BE49-F238E27FC236}">
              <a16:creationId xmlns:a16="http://schemas.microsoft.com/office/drawing/2014/main" id="{9D8C4890-A387-4F90-B6F4-5D8155172E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71450"/>
          <a:ext cx="1057275" cy="1254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43</xdr:col>
      <xdr:colOff>1395413</xdr:colOff>
      <xdr:row>9</xdr:row>
      <xdr:rowOff>1343819</xdr:rowOff>
    </xdr:from>
    <xdr:to>
      <xdr:col>43</xdr:col>
      <xdr:colOff>8501063</xdr:colOff>
      <xdr:row>10</xdr:row>
      <xdr:rowOff>2307431</xdr:rowOff>
    </xdr:to>
    <xdr:pic>
      <xdr:nvPicPr>
        <xdr:cNvPr id="14" name="Imagen 13">
          <a:extLst>
            <a:ext uri="{FF2B5EF4-FFF2-40B4-BE49-F238E27FC236}">
              <a16:creationId xmlns:a16="http://schemas.microsoft.com/office/drawing/2014/main" id="{578FE965-A1DF-6F00-28F5-E237D571B1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458663" y="12833350"/>
          <a:ext cx="7105650" cy="236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40</xdr:col>
      <xdr:colOff>5124450</xdr:colOff>
      <xdr:row>35</xdr:row>
      <xdr:rowOff>571500</xdr:rowOff>
    </xdr:from>
    <xdr:to>
      <xdr:col>41</xdr:col>
      <xdr:colOff>2266950</xdr:colOff>
      <xdr:row>44</xdr:row>
      <xdr:rowOff>1047750</xdr:rowOff>
    </xdr:to>
    <xdr:graphicFrame macro="">
      <xdr:nvGraphicFramePr>
        <xdr:cNvPr id="16" name="Gráfico 15">
          <a:extLst>
            <a:ext uri="{FF2B5EF4-FFF2-40B4-BE49-F238E27FC236}">
              <a16:creationId xmlns:a16="http://schemas.microsoft.com/office/drawing/2014/main" id="{742B6749-5AB5-77FF-C462-F7D3DD1DEB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0.11185</cdr:x>
      <cdr:y>0.06847</cdr:y>
    </cdr:from>
    <cdr:to>
      <cdr:x>0.84186</cdr:x>
      <cdr:y>0.17621</cdr:y>
    </cdr:to>
    <cdr:pic>
      <cdr:nvPicPr>
        <cdr:cNvPr id="2" name="chart">
          <a:extLst xmlns:a="http://schemas.openxmlformats.org/drawingml/2006/main">
            <a:ext uri="{FF2B5EF4-FFF2-40B4-BE49-F238E27FC236}">
              <a16:creationId xmlns:a16="http://schemas.microsoft.com/office/drawing/2014/main" id="{2BC0D4B2-6904-1E1C-9B4A-EC560BCCFCE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114425" y="228600"/>
          <a:ext cx="7273158" cy="359695"/>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0.11185</cdr:x>
      <cdr:y>0.06847</cdr:y>
    </cdr:from>
    <cdr:to>
      <cdr:x>0.84186</cdr:x>
      <cdr:y>0.17621</cdr:y>
    </cdr:to>
    <cdr:pic>
      <cdr:nvPicPr>
        <cdr:cNvPr id="2" name="chart">
          <a:extLst xmlns:a="http://schemas.openxmlformats.org/drawingml/2006/main">
            <a:ext uri="{FF2B5EF4-FFF2-40B4-BE49-F238E27FC236}">
              <a16:creationId xmlns:a16="http://schemas.microsoft.com/office/drawing/2014/main" id="{2BC0D4B2-6904-1E1C-9B4A-EC560BCCFCE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114425" y="228600"/>
          <a:ext cx="7273158" cy="359695"/>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0.09047</cdr:x>
      <cdr:y>0</cdr:y>
    </cdr:from>
    <cdr:to>
      <cdr:x>0.82048</cdr:x>
      <cdr:y>0.10774</cdr:y>
    </cdr:to>
    <cdr:pic>
      <cdr:nvPicPr>
        <cdr:cNvPr id="2" name="chart">
          <a:extLst xmlns:a="http://schemas.openxmlformats.org/drawingml/2006/main">
            <a:ext uri="{FF2B5EF4-FFF2-40B4-BE49-F238E27FC236}">
              <a16:creationId xmlns:a16="http://schemas.microsoft.com/office/drawing/2014/main" id="{2BC0D4B2-6904-1E1C-9B4A-EC560BCCFCE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477684" y="0"/>
          <a:ext cx="11923830" cy="397405"/>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twoCellAnchor editAs="oneCell">
    <xdr:from>
      <xdr:col>1</xdr:col>
      <xdr:colOff>142875</xdr:colOff>
      <xdr:row>0</xdr:row>
      <xdr:rowOff>19050</xdr:rowOff>
    </xdr:from>
    <xdr:to>
      <xdr:col>1</xdr:col>
      <xdr:colOff>781050</xdr:colOff>
      <xdr:row>3</xdr:row>
      <xdr:rowOff>161925</xdr:rowOff>
    </xdr:to>
    <xdr:pic>
      <xdr:nvPicPr>
        <xdr:cNvPr id="4" name="4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19050"/>
          <a:ext cx="6381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2724150</xdr:colOff>
      <xdr:row>30</xdr:row>
      <xdr:rowOff>180976</xdr:rowOff>
    </xdr:from>
    <xdr:to>
      <xdr:col>23</xdr:col>
      <xdr:colOff>419100</xdr:colOff>
      <xdr:row>39</xdr:row>
      <xdr:rowOff>252413</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32</xdr:col>
      <xdr:colOff>38100</xdr:colOff>
      <xdr:row>30</xdr:row>
      <xdr:rowOff>153591</xdr:rowOff>
    </xdr:from>
    <xdr:to>
      <xdr:col>34</xdr:col>
      <xdr:colOff>2324100</xdr:colOff>
      <xdr:row>43</xdr:row>
      <xdr:rowOff>193476</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35</xdr:col>
      <xdr:colOff>4381500</xdr:colOff>
      <xdr:row>12</xdr:row>
      <xdr:rowOff>2724150</xdr:rowOff>
    </xdr:from>
    <xdr:to>
      <xdr:col>35</xdr:col>
      <xdr:colOff>7962900</xdr:colOff>
      <xdr:row>12</xdr:row>
      <xdr:rowOff>5055235</xdr:rowOff>
    </xdr:to>
    <xdr:pic>
      <xdr:nvPicPr>
        <xdr:cNvPr id="6" name="Imagen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4"/>
        <a:stretch>
          <a:fillRect/>
        </a:stretch>
      </xdr:blipFill>
      <xdr:spPr>
        <a:xfrm>
          <a:off x="86848950" y="7600950"/>
          <a:ext cx="3581400" cy="2331085"/>
        </a:xfrm>
        <a:prstGeom prst="rect">
          <a:avLst/>
        </a:prstGeom>
      </xdr:spPr>
    </xdr:pic>
    <xdr:clientData/>
  </xdr:twoCellAnchor>
  <xdr:twoCellAnchor editAs="oneCell">
    <xdr:from>
      <xdr:col>35</xdr:col>
      <xdr:colOff>8385175</xdr:colOff>
      <xdr:row>12</xdr:row>
      <xdr:rowOff>2682875</xdr:rowOff>
    </xdr:from>
    <xdr:to>
      <xdr:col>35</xdr:col>
      <xdr:colOff>11977370</xdr:colOff>
      <xdr:row>12</xdr:row>
      <xdr:rowOff>4338320</xdr:rowOff>
    </xdr:to>
    <xdr:pic>
      <xdr:nvPicPr>
        <xdr:cNvPr id="7" name="Imagen 6">
          <a:extLst>
            <a:ext uri="{FF2B5EF4-FFF2-40B4-BE49-F238E27FC236}">
              <a16:creationId xmlns:a16="http://schemas.microsoft.com/office/drawing/2014/main" id="{00000000-0008-0000-0100-000007000000}"/>
            </a:ext>
          </a:extLst>
        </xdr:cNvPr>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8968"/>
        <a:stretch/>
      </xdr:blipFill>
      <xdr:spPr bwMode="auto">
        <a:xfrm rot="16200000">
          <a:off x="91821000" y="6591300"/>
          <a:ext cx="1655445" cy="3592195"/>
        </a:xfrm>
        <a:prstGeom prst="rect">
          <a:avLst/>
        </a:prstGeom>
        <a:noFill/>
        <a:ln>
          <a:noFill/>
        </a:ln>
        <a:extLst>
          <a:ext uri="{53640926-AAD7-44D8-BBD7-CCE9431645EC}">
            <a14:shadowObscured xmlns:a14="http://schemas.microsoft.com/office/drawing/2010/main"/>
          </a:ext>
        </a:extLst>
      </xdr:spPr>
    </xdr:pic>
    <xdr:clientData/>
  </xdr:twoCellAnchor>
  <xdr:twoCellAnchor>
    <xdr:from>
      <xdr:col>43</xdr:col>
      <xdr:colOff>38100</xdr:colOff>
      <xdr:row>30</xdr:row>
      <xdr:rowOff>153591</xdr:rowOff>
    </xdr:from>
    <xdr:to>
      <xdr:col>45</xdr:col>
      <xdr:colOff>2324100</xdr:colOff>
      <xdr:row>43</xdr:row>
      <xdr:rowOff>193476</xdr:rowOff>
    </xdr:to>
    <xdr:graphicFrame macro="">
      <xdr:nvGraphicFramePr>
        <xdr:cNvPr id="3" name="Gráfico 2">
          <a:extLst>
            <a:ext uri="{FF2B5EF4-FFF2-40B4-BE49-F238E27FC236}">
              <a16:creationId xmlns:a16="http://schemas.microsoft.com/office/drawing/2014/main" id="{E30B2B6C-4208-49BD-BC1F-A57E0DC4AE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46</xdr:col>
      <xdr:colOff>9197707</xdr:colOff>
      <xdr:row>12</xdr:row>
      <xdr:rowOff>3679938</xdr:rowOff>
    </xdr:from>
    <xdr:ext cx="2821780" cy="1393160"/>
    <xdr:pic>
      <xdr:nvPicPr>
        <xdr:cNvPr id="8" name="Imagen 7">
          <a:extLst>
            <a:ext uri="{FF2B5EF4-FFF2-40B4-BE49-F238E27FC236}">
              <a16:creationId xmlns:a16="http://schemas.microsoft.com/office/drawing/2014/main" id="{394A9EBB-75A7-4131-AE62-ABCF40504D68}"/>
            </a:ext>
          </a:extLst>
        </xdr:cNvPr>
        <xdr:cNvPicPr/>
      </xdr:nvPicPr>
      <xdr:blipFill>
        <a:blip xmlns:r="http://schemas.openxmlformats.org/officeDocument/2006/relationships" r:embed="rId4"/>
        <a:stretch>
          <a:fillRect/>
        </a:stretch>
      </xdr:blipFill>
      <xdr:spPr>
        <a:xfrm>
          <a:off x="140663414" y="8504558"/>
          <a:ext cx="2821780" cy="1393160"/>
        </a:xfrm>
        <a:prstGeom prst="rect">
          <a:avLst/>
        </a:prstGeom>
      </xdr:spPr>
    </xdr:pic>
    <xdr:clientData/>
  </xdr:oneCellAnchor>
  <xdr:oneCellAnchor>
    <xdr:from>
      <xdr:col>46</xdr:col>
      <xdr:colOff>12866842</xdr:colOff>
      <xdr:row>12</xdr:row>
      <xdr:rowOff>3732437</xdr:rowOff>
    </xdr:from>
    <xdr:ext cx="3592195" cy="1382073"/>
    <xdr:pic>
      <xdr:nvPicPr>
        <xdr:cNvPr id="9" name="Imagen 8">
          <a:extLst>
            <a:ext uri="{FF2B5EF4-FFF2-40B4-BE49-F238E27FC236}">
              <a16:creationId xmlns:a16="http://schemas.microsoft.com/office/drawing/2014/main" id="{E525C4B5-53B7-4999-9428-2A6C99F52557}"/>
            </a:ext>
          </a:extLst>
        </xdr:cNvPr>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38968"/>
        <a:stretch/>
      </xdr:blipFill>
      <xdr:spPr bwMode="auto">
        <a:xfrm rot="16200000">
          <a:off x="145437610" y="7451996"/>
          <a:ext cx="1382073" cy="3592195"/>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46</xdr:col>
      <xdr:colOff>9276523</xdr:colOff>
      <xdr:row>12</xdr:row>
      <xdr:rowOff>33264</xdr:rowOff>
    </xdr:from>
    <xdr:to>
      <xdr:col>46</xdr:col>
      <xdr:colOff>13771132</xdr:colOff>
      <xdr:row>12</xdr:row>
      <xdr:rowOff>1470810</xdr:rowOff>
    </xdr:to>
    <xdr:pic>
      <xdr:nvPicPr>
        <xdr:cNvPr id="11" name="Imagen 10">
          <a:extLst>
            <a:ext uri="{FF2B5EF4-FFF2-40B4-BE49-F238E27FC236}">
              <a16:creationId xmlns:a16="http://schemas.microsoft.com/office/drawing/2014/main" id="{11965362-155F-F00C-F390-965D63C9CEC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40742230" y="4857884"/>
          <a:ext cx="4494609" cy="14375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c:userShapes xmlns:c="http://schemas.openxmlformats.org/drawingml/2006/chart">
  <cdr:relSizeAnchor xmlns:cdr="http://schemas.openxmlformats.org/drawingml/2006/chartDrawing">
    <cdr:from>
      <cdr:x>0.11185</cdr:x>
      <cdr:y>0.06847</cdr:y>
    </cdr:from>
    <cdr:to>
      <cdr:x>0.84186</cdr:x>
      <cdr:y>0.17621</cdr:y>
    </cdr:to>
    <cdr:pic>
      <cdr:nvPicPr>
        <cdr:cNvPr id="2" name="chart">
          <a:extLst xmlns:a="http://schemas.openxmlformats.org/drawingml/2006/main">
            <a:ext uri="{FF2B5EF4-FFF2-40B4-BE49-F238E27FC236}">
              <a16:creationId xmlns:a16="http://schemas.microsoft.com/office/drawing/2014/main" id="{2BC0D4B2-6904-1E1C-9B4A-EC560BCCFCE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114425" y="228600"/>
          <a:ext cx="7273158" cy="359695"/>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0.2464</cdr:x>
      <cdr:y>0.08509</cdr:y>
    </cdr:from>
    <cdr:to>
      <cdr:x>0.77924</cdr:x>
      <cdr:y>0.18652</cdr:y>
    </cdr:to>
    <cdr:pic>
      <cdr:nvPicPr>
        <cdr:cNvPr id="2" name="chart">
          <a:extLst xmlns:a="http://schemas.openxmlformats.org/drawingml/2006/main">
            <a:ext uri="{FF2B5EF4-FFF2-40B4-BE49-F238E27FC236}">
              <a16:creationId xmlns:a16="http://schemas.microsoft.com/office/drawing/2014/main" id="{2BC0D4B2-6904-1E1C-9B4A-EC560BCCFCEF}"/>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srcRect xmlns:a="http://schemas.openxmlformats.org/drawingml/2006/main" t="1" r="27009" b="5856"/>
        <a:stretch xmlns:a="http://schemas.openxmlformats.org/drawingml/2006/main">
          <a:fillRect/>
        </a:stretch>
      </cdr:blipFill>
      <cdr:spPr>
        <a:xfrm xmlns:a="http://schemas.openxmlformats.org/drawingml/2006/main">
          <a:off x="2788994" y="146291"/>
          <a:ext cx="6031156" cy="174383"/>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0.2464</cdr:x>
      <cdr:y>0.08509</cdr:y>
    </cdr:from>
    <cdr:to>
      <cdr:x>0.77924</cdr:x>
      <cdr:y>0.18652</cdr:y>
    </cdr:to>
    <cdr:pic>
      <cdr:nvPicPr>
        <cdr:cNvPr id="2" name="chart">
          <a:extLst xmlns:a="http://schemas.openxmlformats.org/drawingml/2006/main">
            <a:ext uri="{FF2B5EF4-FFF2-40B4-BE49-F238E27FC236}">
              <a16:creationId xmlns:a16="http://schemas.microsoft.com/office/drawing/2014/main" id="{2BC0D4B2-6904-1E1C-9B4A-EC560BCCFCEF}"/>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srcRect xmlns:a="http://schemas.openxmlformats.org/drawingml/2006/main" t="1" r="27009" b="5856"/>
        <a:stretch xmlns:a="http://schemas.openxmlformats.org/drawingml/2006/main">
          <a:fillRect/>
        </a:stretch>
      </cdr:blipFill>
      <cdr:spPr>
        <a:xfrm xmlns:a="http://schemas.openxmlformats.org/drawingml/2006/main">
          <a:off x="2788994" y="146291"/>
          <a:ext cx="6031156" cy="174383"/>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571501</xdr:colOff>
      <xdr:row>0</xdr:row>
      <xdr:rowOff>171450</xdr:rowOff>
    </xdr:from>
    <xdr:to>
      <xdr:col>0</xdr:col>
      <xdr:colOff>2724151</xdr:colOff>
      <xdr:row>1</xdr:row>
      <xdr:rowOff>646480</xdr:rowOff>
    </xdr:to>
    <xdr:pic>
      <xdr:nvPicPr>
        <xdr:cNvPr id="4" name="4 Imagen">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171450"/>
          <a:ext cx="2152650" cy="1170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32</xdr:col>
      <xdr:colOff>3143250</xdr:colOff>
      <xdr:row>34</xdr:row>
      <xdr:rowOff>28576</xdr:rowOff>
    </xdr:from>
    <xdr:to>
      <xdr:col>33</xdr:col>
      <xdr:colOff>3095625</xdr:colOff>
      <xdr:row>47</xdr:row>
      <xdr:rowOff>123826</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36</xdr:col>
      <xdr:colOff>866775</xdr:colOff>
      <xdr:row>13</xdr:row>
      <xdr:rowOff>2181225</xdr:rowOff>
    </xdr:from>
    <xdr:to>
      <xdr:col>36</xdr:col>
      <xdr:colOff>6478905</xdr:colOff>
      <xdr:row>13</xdr:row>
      <xdr:rowOff>3545840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267800" y="16087725"/>
          <a:ext cx="5612130" cy="1364615"/>
        </a:xfrm>
        <a:prstGeom prst="rect">
          <a:avLst/>
        </a:prstGeom>
        <a:noFill/>
        <a:ln>
          <a:noFill/>
        </a:ln>
      </xdr:spPr>
    </xdr:pic>
    <xdr:clientData/>
  </xdr:twoCellAnchor>
  <xdr:oneCellAnchor>
    <xdr:from>
      <xdr:col>36</xdr:col>
      <xdr:colOff>866775</xdr:colOff>
      <xdr:row>14</xdr:row>
      <xdr:rowOff>2181225</xdr:rowOff>
    </xdr:from>
    <xdr:ext cx="5612130" cy="1364615"/>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267800" y="16087725"/>
          <a:ext cx="5612130" cy="1364615"/>
        </a:xfrm>
        <a:prstGeom prst="rect">
          <a:avLst/>
        </a:prstGeom>
        <a:noFill/>
        <a:ln>
          <a:noFill/>
        </a:ln>
      </xdr:spPr>
    </xdr:pic>
    <xdr:clientData/>
  </xdr:oneCellAnchor>
  <xdr:twoCellAnchor>
    <xdr:from>
      <xdr:col>47</xdr:col>
      <xdr:colOff>3143250</xdr:colOff>
      <xdr:row>34</xdr:row>
      <xdr:rowOff>28576</xdr:rowOff>
    </xdr:from>
    <xdr:to>
      <xdr:col>48</xdr:col>
      <xdr:colOff>3095625</xdr:colOff>
      <xdr:row>47</xdr:row>
      <xdr:rowOff>123826</xdr:rowOff>
    </xdr:to>
    <xdr:graphicFrame macro="">
      <xdr:nvGraphicFramePr>
        <xdr:cNvPr id="2" name="Gráfico 1">
          <a:extLst>
            <a:ext uri="{FF2B5EF4-FFF2-40B4-BE49-F238E27FC236}">
              <a16:creationId xmlns:a16="http://schemas.microsoft.com/office/drawing/2014/main" id="{13E6F86F-F90C-4688-92FF-8FE5C2E87C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51</xdr:col>
      <xdr:colOff>866775</xdr:colOff>
      <xdr:row>13</xdr:row>
      <xdr:rowOff>2181225</xdr:rowOff>
    </xdr:from>
    <xdr:ext cx="5612130" cy="1364615"/>
    <xdr:pic>
      <xdr:nvPicPr>
        <xdr:cNvPr id="6" name="Imagen 5">
          <a:extLst>
            <a:ext uri="{FF2B5EF4-FFF2-40B4-BE49-F238E27FC236}">
              <a16:creationId xmlns:a16="http://schemas.microsoft.com/office/drawing/2014/main" id="{AD3E64CF-7E1D-4FFE-8DE2-0F5C1D33FFB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282088" y="15962709"/>
          <a:ext cx="5612130" cy="1364615"/>
        </a:xfrm>
        <a:prstGeom prst="rect">
          <a:avLst/>
        </a:prstGeom>
        <a:noFill/>
        <a:ln>
          <a:noFill/>
        </a:ln>
      </xdr:spPr>
    </xdr:pic>
    <xdr:clientData/>
  </xdr:oneCellAnchor>
  <xdr:oneCellAnchor>
    <xdr:from>
      <xdr:col>51</xdr:col>
      <xdr:colOff>866775</xdr:colOff>
      <xdr:row>14</xdr:row>
      <xdr:rowOff>2181225</xdr:rowOff>
    </xdr:from>
    <xdr:ext cx="5612130" cy="1364615"/>
    <xdr:pic>
      <xdr:nvPicPr>
        <xdr:cNvPr id="8" name="Imagen 7">
          <a:extLst>
            <a:ext uri="{FF2B5EF4-FFF2-40B4-BE49-F238E27FC236}">
              <a16:creationId xmlns:a16="http://schemas.microsoft.com/office/drawing/2014/main" id="{EF2E0574-7A6C-4D4B-8972-4A0AD77BADE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282088" y="19832241"/>
          <a:ext cx="5612130" cy="1364615"/>
        </a:xfrm>
        <a:prstGeom prst="rect">
          <a:avLst/>
        </a:prstGeom>
        <a:noFill/>
        <a:ln>
          <a:noFill/>
        </a:ln>
      </xdr:spPr>
    </xdr:pic>
    <xdr:clientData/>
  </xdr:oneCellAnchor>
  <xdr:oneCellAnchor>
    <xdr:from>
      <xdr:col>70</xdr:col>
      <xdr:colOff>866775</xdr:colOff>
      <xdr:row>13</xdr:row>
      <xdr:rowOff>2181225</xdr:rowOff>
    </xdr:from>
    <xdr:ext cx="5612130" cy="1364615"/>
    <xdr:pic>
      <xdr:nvPicPr>
        <xdr:cNvPr id="10" name="Imagen 9">
          <a:extLst>
            <a:ext uri="{FF2B5EF4-FFF2-40B4-BE49-F238E27FC236}">
              <a16:creationId xmlns:a16="http://schemas.microsoft.com/office/drawing/2014/main" id="{A68E1288-76CF-4B10-AD03-1E66E750F1A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5048963" y="16587788"/>
          <a:ext cx="5612130" cy="1364615"/>
        </a:xfrm>
        <a:prstGeom prst="rect">
          <a:avLst/>
        </a:prstGeom>
        <a:noFill/>
        <a:ln>
          <a:noFill/>
        </a:ln>
      </xdr:spPr>
    </xdr:pic>
    <xdr:clientData/>
  </xdr:oneCellAnchor>
  <xdr:oneCellAnchor>
    <xdr:from>
      <xdr:col>70</xdr:col>
      <xdr:colOff>866775</xdr:colOff>
      <xdr:row>14</xdr:row>
      <xdr:rowOff>2181225</xdr:rowOff>
    </xdr:from>
    <xdr:ext cx="5612130" cy="1364615"/>
    <xdr:pic>
      <xdr:nvPicPr>
        <xdr:cNvPr id="11" name="Imagen 10">
          <a:extLst>
            <a:ext uri="{FF2B5EF4-FFF2-40B4-BE49-F238E27FC236}">
              <a16:creationId xmlns:a16="http://schemas.microsoft.com/office/drawing/2014/main" id="{6030FA5D-356F-4503-BA0B-AC78D3A3ED6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5048963" y="20437475"/>
          <a:ext cx="5612130" cy="1364615"/>
        </a:xfrm>
        <a:prstGeom prst="rect">
          <a:avLst/>
        </a:prstGeom>
        <a:noFill/>
        <a:ln>
          <a:noFill/>
        </a:ln>
      </xdr:spPr>
    </xdr:pic>
    <xdr:clientData/>
  </xdr:oneCellAnchor>
  <xdr:twoCellAnchor editAs="oneCell">
    <xdr:from>
      <xdr:col>70</xdr:col>
      <xdr:colOff>2639220</xdr:colOff>
      <xdr:row>12</xdr:row>
      <xdr:rowOff>3075975</xdr:rowOff>
    </xdr:from>
    <xdr:to>
      <xdr:col>70</xdr:col>
      <xdr:colOff>10479088</xdr:colOff>
      <xdr:row>13</xdr:row>
      <xdr:rowOff>80168</xdr:rowOff>
    </xdr:to>
    <xdr:pic>
      <xdr:nvPicPr>
        <xdr:cNvPr id="13" name="Imagen 12">
          <a:extLst>
            <a:ext uri="{FF2B5EF4-FFF2-40B4-BE49-F238E27FC236}">
              <a16:creationId xmlns:a16="http://schemas.microsoft.com/office/drawing/2014/main" id="{194E62AA-76AD-7398-3F8D-DFC6A62FC0E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0199845" y="12283475"/>
          <a:ext cx="7839868" cy="22032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69</xdr:col>
      <xdr:colOff>130401</xdr:colOff>
      <xdr:row>33</xdr:row>
      <xdr:rowOff>40822</xdr:rowOff>
    </xdr:from>
    <xdr:to>
      <xdr:col>70</xdr:col>
      <xdr:colOff>3905250</xdr:colOff>
      <xdr:row>50</xdr:row>
      <xdr:rowOff>452438</xdr:rowOff>
    </xdr:to>
    <xdr:graphicFrame macro="">
      <xdr:nvGraphicFramePr>
        <xdr:cNvPr id="14" name="Gráfico 13">
          <a:extLst>
            <a:ext uri="{FF2B5EF4-FFF2-40B4-BE49-F238E27FC236}">
              <a16:creationId xmlns:a16="http://schemas.microsoft.com/office/drawing/2014/main" id="{312F1FB7-5157-4E78-79CA-FD3570DC75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mailto:yeion.athortua@manizales.gov.co"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diego.rivera@manizales.gov.co" TargetMode="External"/><Relationship Id="rId2" Type="http://schemas.openxmlformats.org/officeDocument/2006/relationships/hyperlink" Target="mailto:huber.londono@manizales.gov.co" TargetMode="External"/><Relationship Id="rId1" Type="http://schemas.openxmlformats.org/officeDocument/2006/relationships/hyperlink" Target="mailto:oscar.arango@manizales.gov.co" TargetMode="External"/><Relationship Id="rId6" Type="http://schemas.openxmlformats.org/officeDocument/2006/relationships/drawing" Target="../drawings/drawing15.xml"/><Relationship Id="rId5" Type="http://schemas.openxmlformats.org/officeDocument/2006/relationships/printerSettings" Target="../printerSettings/printerSettings5.bin"/><Relationship Id="rId4" Type="http://schemas.openxmlformats.org/officeDocument/2006/relationships/hyperlink" Target="mailto:leandra.meza@manizales.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8">
    <tabColor theme="8"/>
  </sheetPr>
  <dimension ref="A1:FI52"/>
  <sheetViews>
    <sheetView tabSelected="1" topLeftCell="CE26" zoomScale="41" zoomScaleNormal="41" workbookViewId="0">
      <selection activeCell="CJ47" sqref="CJ47"/>
    </sheetView>
  </sheetViews>
  <sheetFormatPr baseColWidth="10" defaultColWidth="11.42578125" defaultRowHeight="20.25" x14ac:dyDescent="0.3"/>
  <cols>
    <col min="1" max="1" width="17.7109375" style="97" customWidth="1"/>
    <col min="2" max="2" width="50.5703125" style="97" customWidth="1"/>
    <col min="3" max="3" width="26.42578125" style="74" customWidth="1"/>
    <col min="4" max="4" width="30.7109375" style="74" customWidth="1"/>
    <col min="5" max="5" width="7.42578125" style="74" customWidth="1"/>
    <col min="6" max="6" width="13.28515625" style="74" customWidth="1"/>
    <col min="7" max="7" width="7.28515625" style="79" customWidth="1"/>
    <col min="8" max="8" width="11.85546875" style="79" customWidth="1"/>
    <col min="9" max="9" width="71.42578125" style="74" customWidth="1"/>
    <col min="10" max="10" width="35.28515625" style="74" customWidth="1"/>
    <col min="11" max="11" width="29" style="74" customWidth="1"/>
    <col min="12" max="12" width="18.7109375" style="74" customWidth="1"/>
    <col min="13" max="13" width="19.28515625" style="74" customWidth="1"/>
    <col min="14" max="14" width="26.140625" style="74" customWidth="1"/>
    <col min="15" max="15" width="61.42578125" style="74" customWidth="1"/>
    <col min="16" max="16" width="28.42578125" style="98" customWidth="1"/>
    <col min="17" max="17" width="28.140625" style="99" customWidth="1"/>
    <col min="18" max="18" width="27.5703125" style="99" customWidth="1"/>
    <col min="19" max="19" width="20.140625" style="99" customWidth="1"/>
    <col min="20" max="20" width="26.28515625" style="100" customWidth="1"/>
    <col min="21" max="21" width="27.140625" style="100" customWidth="1"/>
    <col min="22" max="22" width="20.5703125" style="99" customWidth="1"/>
    <col min="23" max="23" width="20.42578125" style="99" customWidth="1"/>
    <col min="24" max="24" width="11.85546875" style="99" customWidth="1"/>
    <col min="25" max="25" width="10.85546875" style="98" customWidth="1"/>
    <col min="26" max="28" width="0" style="73" hidden="1" customWidth="1"/>
    <col min="29" max="29" width="45.7109375" style="73" hidden="1" customWidth="1"/>
    <col min="30" max="33" width="0" style="73" hidden="1" customWidth="1"/>
    <col min="34" max="34" width="57.7109375" style="73" hidden="1" customWidth="1"/>
    <col min="35" max="35" width="48.140625" style="73" hidden="1" customWidth="1"/>
    <col min="36" max="37" width="43.42578125" style="73" hidden="1" customWidth="1"/>
    <col min="38" max="38" width="48.42578125" style="73" hidden="1" customWidth="1"/>
    <col min="39" max="39" width="69.5703125" style="73" hidden="1" customWidth="1"/>
    <col min="40" max="40" width="69.5703125" style="73" customWidth="1"/>
    <col min="41" max="41" width="25.28515625" style="73" customWidth="1"/>
    <col min="42" max="42" width="69.5703125" style="73" customWidth="1"/>
    <col min="43" max="43" width="74.42578125" style="73" customWidth="1"/>
    <col min="44" max="44" width="53.85546875" style="118" customWidth="1"/>
    <col min="45" max="45" width="55.7109375" style="118" customWidth="1"/>
    <col min="46" max="46" width="71.85546875" style="118" customWidth="1"/>
    <col min="47" max="47" width="116.5703125" style="118" customWidth="1"/>
    <col min="48" max="48" width="32.140625" style="73" customWidth="1"/>
    <col min="49" max="50" width="11.42578125" style="73"/>
    <col min="51" max="51" width="25.28515625" style="73" customWidth="1"/>
    <col min="52" max="52" width="69.5703125" style="73" customWidth="1"/>
    <col min="53" max="53" width="74.42578125" style="73" customWidth="1"/>
    <col min="54" max="54" width="53.85546875" style="118" customWidth="1"/>
    <col min="55" max="55" width="55.7109375" style="118" customWidth="1"/>
    <col min="56" max="56" width="91.85546875" style="118" customWidth="1"/>
    <col min="57" max="57" width="116.5703125" style="118" customWidth="1"/>
    <col min="58" max="58" width="32.140625" style="73" customWidth="1"/>
    <col min="59" max="63" width="11.42578125" style="74"/>
    <col min="64" max="64" width="26.5703125" style="74" customWidth="1"/>
    <col min="65" max="65" width="109.7109375" style="74" bestFit="1" customWidth="1"/>
    <col min="66" max="66" width="163" style="74" bestFit="1" customWidth="1"/>
    <col min="67" max="67" width="36.42578125" style="74" bestFit="1" customWidth="1"/>
    <col min="68" max="68" width="46.28515625" style="74" bestFit="1" customWidth="1"/>
    <col min="69" max="69" width="90.5703125" style="74" bestFit="1" customWidth="1"/>
    <col min="70" max="70" width="187" style="74" bestFit="1" customWidth="1"/>
    <col min="71" max="71" width="43.28515625" style="74" customWidth="1"/>
    <col min="72" max="81" width="11.42578125" style="74"/>
    <col min="82" max="82" width="26.5703125" style="74" customWidth="1"/>
    <col min="83" max="83" width="109.7109375" style="74" bestFit="1" customWidth="1"/>
    <col min="84" max="84" width="163" style="74" bestFit="1" customWidth="1"/>
    <col min="85" max="85" width="36.42578125" style="74" bestFit="1" customWidth="1"/>
    <col min="86" max="86" width="46.28515625" style="74" bestFit="1" customWidth="1"/>
    <col min="87" max="87" width="90.5703125" style="74" bestFit="1" customWidth="1"/>
    <col min="88" max="88" width="201.7109375" style="74" customWidth="1"/>
    <col min="89" max="89" width="71.42578125" style="74" customWidth="1"/>
    <col min="90" max="16384" width="11.42578125" style="74"/>
  </cols>
  <sheetData>
    <row r="1" spans="1:165" x14ac:dyDescent="0.3">
      <c r="A1" s="650" t="s">
        <v>91</v>
      </c>
      <c r="B1" s="650"/>
      <c r="C1" s="650"/>
      <c r="D1" s="650"/>
      <c r="E1" s="650"/>
      <c r="F1" s="650"/>
      <c r="G1" s="650"/>
      <c r="H1" s="650"/>
      <c r="I1" s="650"/>
      <c r="J1" s="650"/>
      <c r="K1" s="650"/>
      <c r="L1" s="650"/>
      <c r="M1" s="650"/>
      <c r="N1" s="650"/>
      <c r="O1" s="650"/>
      <c r="P1" s="650"/>
      <c r="Q1" s="650"/>
      <c r="R1" s="650"/>
      <c r="S1" s="650"/>
      <c r="T1" s="650"/>
      <c r="U1" s="650"/>
      <c r="V1" s="650"/>
      <c r="W1" s="650"/>
      <c r="X1" s="650"/>
      <c r="Y1" s="650"/>
    </row>
    <row r="2" spans="1:165" x14ac:dyDescent="0.3">
      <c r="A2" s="650"/>
      <c r="B2" s="650"/>
      <c r="C2" s="650"/>
      <c r="D2" s="650"/>
      <c r="E2" s="650"/>
      <c r="F2" s="650"/>
      <c r="G2" s="650"/>
      <c r="H2" s="650"/>
      <c r="I2" s="650"/>
      <c r="J2" s="650"/>
      <c r="K2" s="650"/>
      <c r="L2" s="650"/>
      <c r="M2" s="650"/>
      <c r="N2" s="650"/>
      <c r="O2" s="650"/>
      <c r="P2" s="650"/>
      <c r="Q2" s="650"/>
      <c r="R2" s="650"/>
      <c r="S2" s="650"/>
      <c r="T2" s="650"/>
      <c r="U2" s="650"/>
      <c r="V2" s="650"/>
      <c r="W2" s="650"/>
      <c r="X2" s="650"/>
      <c r="Y2" s="650"/>
    </row>
    <row r="3" spans="1:165" x14ac:dyDescent="0.3">
      <c r="A3" s="650"/>
      <c r="B3" s="650"/>
      <c r="C3" s="650"/>
      <c r="D3" s="650"/>
      <c r="E3" s="650"/>
      <c r="F3" s="650"/>
      <c r="G3" s="650"/>
      <c r="H3" s="650"/>
      <c r="I3" s="650"/>
      <c r="J3" s="650"/>
      <c r="K3" s="650"/>
      <c r="L3" s="650"/>
      <c r="M3" s="650"/>
      <c r="N3" s="650"/>
      <c r="O3" s="650"/>
      <c r="P3" s="650"/>
      <c r="Q3" s="650"/>
      <c r="R3" s="650"/>
      <c r="S3" s="650"/>
      <c r="T3" s="650"/>
      <c r="U3" s="650"/>
      <c r="V3" s="650"/>
      <c r="W3" s="650"/>
      <c r="X3" s="650"/>
      <c r="Y3" s="650"/>
    </row>
    <row r="4" spans="1:165" s="75" customFormat="1" x14ac:dyDescent="0.3">
      <c r="A4" s="651"/>
      <c r="B4" s="651"/>
      <c r="C4" s="651"/>
      <c r="D4" s="651"/>
      <c r="E4" s="651"/>
      <c r="F4" s="651"/>
      <c r="G4" s="651"/>
      <c r="H4" s="651"/>
      <c r="I4" s="651"/>
      <c r="J4" s="651"/>
      <c r="K4" s="651"/>
      <c r="L4" s="651"/>
      <c r="M4" s="651"/>
      <c r="N4" s="651"/>
      <c r="O4" s="651"/>
      <c r="P4" s="651"/>
      <c r="Q4" s="651"/>
      <c r="R4" s="651"/>
      <c r="S4" s="651"/>
      <c r="T4" s="651"/>
      <c r="U4" s="651"/>
      <c r="V4" s="651"/>
      <c r="W4" s="651"/>
      <c r="X4" s="651"/>
      <c r="Y4" s="651"/>
      <c r="Z4" s="73"/>
      <c r="AA4" s="73"/>
      <c r="AB4" s="73"/>
      <c r="AC4" s="73"/>
      <c r="AD4" s="73"/>
      <c r="AE4" s="73"/>
      <c r="AF4" s="73"/>
      <c r="AG4" s="73"/>
      <c r="AH4" s="73"/>
      <c r="AI4" s="73"/>
      <c r="AJ4" s="73"/>
      <c r="AK4" s="73"/>
      <c r="AL4" s="73"/>
      <c r="AM4" s="73"/>
      <c r="AN4" s="73"/>
      <c r="AO4" s="73"/>
      <c r="AP4" s="73"/>
      <c r="AQ4" s="73"/>
      <c r="AR4" s="118"/>
      <c r="AS4" s="118"/>
      <c r="AT4" s="118"/>
      <c r="AU4" s="118"/>
      <c r="AV4" s="73"/>
      <c r="AW4" s="73"/>
      <c r="AX4" s="73"/>
      <c r="AY4" s="73"/>
      <c r="AZ4" s="73"/>
      <c r="BA4" s="73"/>
      <c r="BB4" s="118"/>
      <c r="BC4" s="118"/>
      <c r="BD4" s="118"/>
      <c r="BE4" s="118"/>
      <c r="BF4" s="73"/>
      <c r="BG4" s="74"/>
      <c r="BH4" s="74"/>
      <c r="BI4" s="74"/>
      <c r="BJ4" s="74"/>
      <c r="BK4" s="74"/>
      <c r="BL4" s="73"/>
      <c r="BM4" s="73"/>
      <c r="BN4" s="73"/>
      <c r="BO4" s="118"/>
      <c r="BP4" s="118"/>
      <c r="BQ4" s="118"/>
      <c r="BR4" s="118"/>
      <c r="BS4" s="73"/>
      <c r="BT4" s="74"/>
      <c r="BU4" s="74"/>
      <c r="BV4" s="74"/>
      <c r="BW4" s="74"/>
      <c r="BX4" s="74"/>
      <c r="BY4" s="74"/>
      <c r="BZ4" s="74"/>
      <c r="CA4" s="74"/>
      <c r="CB4" s="74"/>
      <c r="CC4" s="74"/>
      <c r="CD4" s="73"/>
      <c r="CE4" s="73"/>
      <c r="CF4" s="73"/>
      <c r="CG4" s="118"/>
      <c r="CH4" s="118"/>
      <c r="CI4" s="118"/>
      <c r="CJ4" s="118"/>
      <c r="CK4" s="73"/>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4"/>
      <c r="DL4" s="74"/>
      <c r="DM4" s="74"/>
      <c r="DN4" s="74"/>
      <c r="DO4" s="74"/>
      <c r="DP4" s="74"/>
      <c r="DQ4" s="74"/>
      <c r="DR4" s="74"/>
      <c r="DS4" s="74"/>
      <c r="DT4" s="74"/>
      <c r="DU4" s="74"/>
      <c r="DV4" s="74"/>
      <c r="DW4" s="74"/>
      <c r="DX4" s="74"/>
      <c r="DY4" s="74"/>
      <c r="DZ4" s="74"/>
      <c r="EA4" s="74"/>
      <c r="EB4" s="74"/>
      <c r="EC4" s="74"/>
      <c r="ED4" s="74"/>
      <c r="EE4" s="74"/>
      <c r="EF4" s="74"/>
      <c r="EG4" s="74"/>
      <c r="EH4" s="74"/>
      <c r="EI4" s="74"/>
      <c r="EJ4" s="74"/>
      <c r="EK4" s="74"/>
      <c r="EL4" s="74"/>
      <c r="EM4" s="74"/>
      <c r="EN4" s="74"/>
      <c r="EO4" s="74"/>
      <c r="EP4" s="74"/>
      <c r="EQ4" s="74"/>
      <c r="ER4" s="74"/>
      <c r="ES4" s="74"/>
      <c r="ET4" s="74"/>
      <c r="EU4" s="74"/>
      <c r="EV4" s="74"/>
      <c r="EW4" s="74"/>
      <c r="EX4" s="74"/>
      <c r="EY4" s="74"/>
      <c r="EZ4" s="74"/>
      <c r="FA4" s="74"/>
      <c r="FB4" s="74"/>
      <c r="FC4" s="74"/>
      <c r="FD4" s="74"/>
      <c r="FE4" s="74"/>
      <c r="FF4" s="74"/>
      <c r="FG4" s="74"/>
      <c r="FH4" s="74"/>
      <c r="FI4" s="74"/>
    </row>
    <row r="5" spans="1:165" s="77" customFormat="1" ht="61.5" x14ac:dyDescent="0.25">
      <c r="A5" s="647" t="s">
        <v>37</v>
      </c>
      <c r="B5" s="647"/>
      <c r="C5" s="647"/>
      <c r="D5" s="652" t="s">
        <v>17</v>
      </c>
      <c r="E5" s="653"/>
      <c r="F5" s="653"/>
      <c r="G5" s="654"/>
      <c r="H5" s="655" t="s">
        <v>9</v>
      </c>
      <c r="I5" s="655"/>
      <c r="J5" s="655"/>
      <c r="K5" s="655"/>
      <c r="L5" s="655"/>
      <c r="M5" s="656" t="s">
        <v>18</v>
      </c>
      <c r="N5" s="656"/>
      <c r="O5" s="656"/>
      <c r="P5" s="31"/>
      <c r="Q5" s="645"/>
      <c r="R5" s="645"/>
      <c r="S5" s="645"/>
      <c r="T5" s="645"/>
      <c r="U5" s="646" t="s">
        <v>19</v>
      </c>
      <c r="V5" s="646"/>
      <c r="W5" s="646"/>
      <c r="X5" s="646"/>
      <c r="Y5" s="31"/>
      <c r="Z5" s="76"/>
      <c r="AA5" s="76"/>
      <c r="AB5" s="76"/>
      <c r="AC5" s="76"/>
      <c r="AD5" s="76"/>
      <c r="AE5" s="76"/>
      <c r="AF5" s="76"/>
      <c r="AG5" s="76"/>
      <c r="AH5" s="76"/>
      <c r="AI5" s="76"/>
      <c r="AJ5" s="76"/>
      <c r="AK5" s="76"/>
      <c r="AL5" s="76"/>
      <c r="AM5" s="76"/>
      <c r="AN5" s="76"/>
      <c r="AO5" s="76"/>
      <c r="AP5" s="76"/>
      <c r="AQ5" s="76"/>
      <c r="AR5" s="634" t="s">
        <v>127</v>
      </c>
      <c r="AS5" s="634"/>
      <c r="AT5" s="634"/>
      <c r="AU5" s="634"/>
      <c r="AV5" s="76"/>
      <c r="AW5" s="76"/>
      <c r="AX5" s="76"/>
      <c r="AY5" s="76"/>
      <c r="AZ5" s="76"/>
      <c r="BA5" s="76"/>
      <c r="BB5" s="634" t="s">
        <v>1060</v>
      </c>
      <c r="BC5" s="634"/>
      <c r="BD5" s="634"/>
      <c r="BE5" s="634"/>
      <c r="BF5" s="76"/>
      <c r="BL5" s="76"/>
      <c r="BM5" s="76"/>
      <c r="BN5" s="76"/>
      <c r="BO5" s="634" t="s">
        <v>458</v>
      </c>
      <c r="BP5" s="634"/>
      <c r="BQ5" s="634"/>
      <c r="BR5" s="634"/>
      <c r="BS5" s="76"/>
      <c r="CD5" s="76"/>
      <c r="CE5" s="76"/>
      <c r="CF5" s="76"/>
      <c r="CG5" s="634" t="s">
        <v>1059</v>
      </c>
      <c r="CH5" s="634"/>
      <c r="CI5" s="634"/>
      <c r="CJ5" s="634"/>
      <c r="CK5" s="76"/>
    </row>
    <row r="6" spans="1:165" s="77" customFormat="1" ht="35.25" x14ac:dyDescent="0.25">
      <c r="A6" s="647"/>
      <c r="B6" s="647"/>
      <c r="C6" s="647"/>
      <c r="D6" s="657"/>
      <c r="E6" s="657"/>
      <c r="F6" s="657"/>
      <c r="G6" s="657"/>
      <c r="H6" s="658"/>
      <c r="I6" s="658"/>
      <c r="J6" s="658"/>
      <c r="K6" s="658"/>
      <c r="L6" s="658"/>
      <c r="M6" s="656" t="s">
        <v>21</v>
      </c>
      <c r="N6" s="656"/>
      <c r="O6" s="656"/>
      <c r="P6" s="31"/>
      <c r="Q6" s="645"/>
      <c r="R6" s="645"/>
      <c r="S6" s="645"/>
      <c r="T6" s="645"/>
      <c r="U6" s="646" t="s">
        <v>22</v>
      </c>
      <c r="V6" s="646"/>
      <c r="W6" s="646"/>
      <c r="X6" s="646"/>
      <c r="Y6" s="31"/>
      <c r="Z6" s="76"/>
      <c r="AA6" s="76"/>
      <c r="AB6" s="76"/>
      <c r="AC6" s="76"/>
      <c r="AD6" s="76"/>
      <c r="AE6" s="76"/>
      <c r="AF6" s="76"/>
      <c r="AG6" s="76"/>
      <c r="AH6" s="76"/>
      <c r="AI6" s="76"/>
      <c r="AJ6" s="76"/>
      <c r="AK6" s="76"/>
      <c r="AL6" s="76"/>
      <c r="AM6" s="76"/>
      <c r="AN6" s="76"/>
      <c r="AO6" s="76"/>
      <c r="AP6" s="76"/>
      <c r="AQ6" s="76"/>
      <c r="AR6" s="635"/>
      <c r="AS6" s="635"/>
      <c r="AT6" s="635"/>
      <c r="AU6" s="635"/>
      <c r="AV6" s="76"/>
      <c r="AW6" s="76"/>
      <c r="AX6" s="76"/>
      <c r="AY6" s="76"/>
      <c r="AZ6" s="76"/>
      <c r="BA6" s="76"/>
      <c r="BB6" s="635"/>
      <c r="BC6" s="635"/>
      <c r="BD6" s="635"/>
      <c r="BE6" s="635"/>
      <c r="BF6" s="76"/>
      <c r="BL6" s="76"/>
      <c r="BM6" s="76"/>
      <c r="BN6" s="76"/>
      <c r="BO6" s="635"/>
      <c r="BP6" s="635"/>
      <c r="BQ6" s="635"/>
      <c r="BR6" s="635"/>
      <c r="BS6" s="76"/>
      <c r="CD6" s="76"/>
      <c r="CE6" s="76"/>
      <c r="CF6" s="76"/>
      <c r="CG6" s="635"/>
      <c r="CH6" s="635"/>
      <c r="CI6" s="635"/>
      <c r="CJ6" s="635"/>
      <c r="CK6" s="76"/>
    </row>
    <row r="7" spans="1:165" s="77" customFormat="1" ht="34.5" x14ac:dyDescent="0.25">
      <c r="A7" s="647" t="s">
        <v>38</v>
      </c>
      <c r="B7" s="647"/>
      <c r="C7" s="647"/>
      <c r="D7" s="648" t="s">
        <v>92</v>
      </c>
      <c r="E7" s="648"/>
      <c r="F7" s="648"/>
      <c r="G7" s="648"/>
      <c r="H7" s="648"/>
      <c r="I7" s="648"/>
      <c r="J7" s="648"/>
      <c r="K7" s="648"/>
      <c r="L7" s="648"/>
      <c r="M7" s="647" t="s">
        <v>39</v>
      </c>
      <c r="N7" s="647"/>
      <c r="O7" s="649">
        <v>2024</v>
      </c>
      <c r="P7" s="649"/>
      <c r="Q7" s="649"/>
      <c r="R7" s="649"/>
      <c r="S7" s="649"/>
      <c r="T7" s="649"/>
      <c r="U7" s="649"/>
      <c r="V7" s="649"/>
      <c r="W7" s="649"/>
      <c r="X7" s="649"/>
      <c r="Y7" s="649"/>
      <c r="Z7" s="76"/>
      <c r="AA7" s="76"/>
      <c r="AB7" s="76"/>
      <c r="AC7" s="76"/>
      <c r="AD7" s="76"/>
      <c r="AE7" s="76"/>
      <c r="AF7" s="76"/>
      <c r="AG7" s="76"/>
      <c r="AH7" s="76"/>
      <c r="AI7" s="76"/>
      <c r="AJ7" s="76"/>
      <c r="AK7" s="76"/>
      <c r="AL7" s="76"/>
      <c r="AM7" s="76"/>
      <c r="AN7" s="76"/>
      <c r="AO7" s="76"/>
      <c r="AP7" s="76"/>
      <c r="AQ7" s="76"/>
      <c r="AR7" s="635"/>
      <c r="AS7" s="635"/>
      <c r="AT7" s="635"/>
      <c r="AU7" s="635"/>
      <c r="AV7" s="76"/>
      <c r="AW7" s="76"/>
      <c r="AX7" s="76"/>
      <c r="AY7" s="76"/>
      <c r="AZ7" s="76"/>
      <c r="BA7" s="76"/>
      <c r="BB7" s="635"/>
      <c r="BC7" s="635"/>
      <c r="BD7" s="635"/>
      <c r="BE7" s="635"/>
      <c r="BF7" s="76"/>
      <c r="BL7" s="76"/>
      <c r="BM7" s="76"/>
      <c r="BN7" s="76"/>
      <c r="BO7" s="635"/>
      <c r="BP7" s="635"/>
      <c r="BQ7" s="635"/>
      <c r="BR7" s="635"/>
      <c r="BS7" s="76"/>
      <c r="CD7" s="76"/>
      <c r="CE7" s="76"/>
      <c r="CF7" s="76"/>
      <c r="CG7" s="635"/>
      <c r="CH7" s="635"/>
      <c r="CI7" s="635"/>
      <c r="CJ7" s="635"/>
      <c r="CK7" s="76"/>
    </row>
    <row r="8" spans="1:165" s="77" customFormat="1" ht="34.5" customHeight="1" x14ac:dyDescent="0.25">
      <c r="A8" s="647" t="s">
        <v>40</v>
      </c>
      <c r="B8" s="647"/>
      <c r="C8" s="647"/>
      <c r="D8" s="648" t="s">
        <v>93</v>
      </c>
      <c r="E8" s="648"/>
      <c r="F8" s="648"/>
      <c r="G8" s="648"/>
      <c r="H8" s="648"/>
      <c r="I8" s="648"/>
      <c r="J8" s="648"/>
      <c r="K8" s="648"/>
      <c r="L8" s="648"/>
      <c r="M8" s="647" t="s">
        <v>41</v>
      </c>
      <c r="N8" s="647"/>
      <c r="O8" s="649" t="s">
        <v>89</v>
      </c>
      <c r="P8" s="649"/>
      <c r="Q8" s="649"/>
      <c r="R8" s="649"/>
      <c r="S8" s="649"/>
      <c r="T8" s="649"/>
      <c r="U8" s="649"/>
      <c r="V8" s="649"/>
      <c r="W8" s="649"/>
      <c r="X8" s="649"/>
      <c r="Y8" s="649"/>
      <c r="Z8" s="76"/>
      <c r="AA8" s="76"/>
      <c r="AB8" s="76"/>
      <c r="AC8" s="76"/>
      <c r="AD8" s="76"/>
      <c r="AE8" s="76"/>
      <c r="AF8" s="76"/>
      <c r="AG8" s="76"/>
      <c r="AH8" s="76"/>
      <c r="AI8" s="76"/>
      <c r="AJ8" s="76"/>
      <c r="AK8" s="76"/>
      <c r="AL8" s="76"/>
      <c r="AM8" s="76"/>
      <c r="AN8" s="76"/>
      <c r="AO8" s="76"/>
      <c r="AP8" s="76"/>
      <c r="AQ8" s="76"/>
      <c r="AR8" s="635" t="s">
        <v>123</v>
      </c>
      <c r="AS8" s="635"/>
      <c r="AT8" s="635"/>
      <c r="AU8" s="635"/>
      <c r="AV8" s="76"/>
      <c r="AW8" s="76"/>
      <c r="AX8" s="76"/>
      <c r="AY8" s="76"/>
      <c r="AZ8" s="76"/>
      <c r="BA8" s="76"/>
      <c r="BB8" s="635" t="s">
        <v>261</v>
      </c>
      <c r="BC8" s="635"/>
      <c r="BD8" s="635"/>
      <c r="BE8" s="635"/>
      <c r="BF8" s="76"/>
      <c r="BL8" s="76"/>
      <c r="BM8" s="76"/>
      <c r="BN8" s="76"/>
      <c r="BO8" s="635" t="s">
        <v>417</v>
      </c>
      <c r="BP8" s="635"/>
      <c r="BQ8" s="635"/>
      <c r="BR8" s="635"/>
      <c r="BS8" s="76"/>
      <c r="CD8" s="76"/>
      <c r="CE8" s="76"/>
      <c r="CF8" s="76"/>
      <c r="CG8" s="635" t="s">
        <v>632</v>
      </c>
      <c r="CH8" s="635"/>
      <c r="CI8" s="635"/>
      <c r="CJ8" s="635"/>
      <c r="CK8" s="76"/>
    </row>
    <row r="9" spans="1:165" s="77" customFormat="1" ht="166.5" customHeight="1" x14ac:dyDescent="0.25">
      <c r="A9" s="647" t="s">
        <v>42</v>
      </c>
      <c r="B9" s="647"/>
      <c r="C9" s="647"/>
      <c r="D9" s="659">
        <v>45547</v>
      </c>
      <c r="E9" s="659"/>
      <c r="F9" s="659"/>
      <c r="G9" s="659"/>
      <c r="H9" s="659"/>
      <c r="I9" s="659"/>
      <c r="J9" s="659"/>
      <c r="K9" s="659"/>
      <c r="L9" s="659"/>
      <c r="M9" s="660" t="s">
        <v>27</v>
      </c>
      <c r="N9" s="660"/>
      <c r="O9" s="660"/>
      <c r="P9" s="660"/>
      <c r="Q9" s="660"/>
      <c r="R9" s="660"/>
      <c r="S9" s="660"/>
      <c r="T9" s="660"/>
      <c r="U9" s="660"/>
      <c r="V9" s="660"/>
      <c r="W9" s="660"/>
      <c r="X9" s="660"/>
      <c r="Y9" s="660"/>
      <c r="Z9" s="76"/>
      <c r="AA9" s="76"/>
      <c r="AB9" s="76"/>
      <c r="AC9" s="76"/>
      <c r="AD9" s="661" t="s">
        <v>2</v>
      </c>
      <c r="AE9" s="662"/>
      <c r="AF9" s="662"/>
      <c r="AG9" s="662"/>
      <c r="AH9" s="663"/>
      <c r="AI9" s="106" t="s">
        <v>29</v>
      </c>
      <c r="AJ9" s="106" t="s">
        <v>30</v>
      </c>
      <c r="AK9" s="106" t="s">
        <v>119</v>
      </c>
      <c r="AL9" s="106" t="s">
        <v>120</v>
      </c>
      <c r="AM9" s="110" t="s">
        <v>122</v>
      </c>
      <c r="AN9" s="76"/>
      <c r="AO9" s="76"/>
      <c r="AP9" s="76"/>
      <c r="AQ9" s="76"/>
      <c r="AR9" s="635"/>
      <c r="AS9" s="635"/>
      <c r="AT9" s="635"/>
      <c r="AU9" s="635"/>
      <c r="AV9" s="76"/>
      <c r="AW9" s="76"/>
      <c r="AX9" s="76"/>
      <c r="AY9" s="76"/>
      <c r="AZ9" s="76"/>
      <c r="BA9" s="76"/>
      <c r="BB9" s="635"/>
      <c r="BC9" s="635"/>
      <c r="BD9" s="635"/>
      <c r="BE9" s="635"/>
      <c r="BF9" s="76"/>
      <c r="BL9" s="76"/>
      <c r="BM9" s="76"/>
      <c r="BN9" s="76"/>
      <c r="BO9" s="635"/>
      <c r="BP9" s="635"/>
      <c r="BQ9" s="635"/>
      <c r="BR9" s="635"/>
      <c r="BS9" s="76"/>
      <c r="CD9" s="76"/>
      <c r="CE9" s="76"/>
      <c r="CF9" s="76"/>
      <c r="CG9" s="635"/>
      <c r="CH9" s="635"/>
      <c r="CI9" s="635"/>
      <c r="CJ9" s="635"/>
      <c r="CK9" s="76"/>
    </row>
    <row r="10" spans="1:165" s="77" customFormat="1" ht="93.75" customHeight="1" x14ac:dyDescent="0.25">
      <c r="A10" s="647" t="s">
        <v>28</v>
      </c>
      <c r="B10" s="647"/>
      <c r="C10" s="647"/>
      <c r="D10" s="659">
        <v>45547</v>
      </c>
      <c r="E10" s="659"/>
      <c r="F10" s="659"/>
      <c r="G10" s="659"/>
      <c r="H10" s="659"/>
      <c r="I10" s="669"/>
      <c r="J10" s="669"/>
      <c r="K10" s="669"/>
      <c r="L10" s="659"/>
      <c r="M10" s="670" t="s">
        <v>65</v>
      </c>
      <c r="N10" s="670"/>
      <c r="O10" s="108">
        <v>45561</v>
      </c>
      <c r="P10" s="672" t="s">
        <v>66</v>
      </c>
      <c r="Q10" s="672"/>
      <c r="R10" s="672"/>
      <c r="S10" s="672"/>
      <c r="T10" s="673" t="s">
        <v>88</v>
      </c>
      <c r="U10" s="673"/>
      <c r="V10" s="673"/>
      <c r="W10" s="673"/>
      <c r="X10" s="34"/>
      <c r="Y10" s="34"/>
      <c r="Z10" s="76"/>
      <c r="AA10" s="76"/>
      <c r="AB10" s="76"/>
      <c r="AC10" s="76"/>
      <c r="AD10" s="664" t="s">
        <v>118</v>
      </c>
      <c r="AE10" s="664"/>
      <c r="AF10" s="664"/>
      <c r="AG10" s="664"/>
      <c r="AH10" s="664"/>
      <c r="AI10" s="109">
        <f>+O10</f>
        <v>45561</v>
      </c>
      <c r="AJ10" s="105">
        <v>3</v>
      </c>
      <c r="AK10" s="109">
        <f>+P13</f>
        <v>45566</v>
      </c>
      <c r="AL10" s="109">
        <f>+U15</f>
        <v>45747</v>
      </c>
      <c r="AM10" s="107">
        <v>0</v>
      </c>
      <c r="AN10" s="76"/>
      <c r="AO10" s="76"/>
      <c r="AP10" s="218" t="s">
        <v>376</v>
      </c>
      <c r="AQ10" s="218" t="s">
        <v>377</v>
      </c>
      <c r="AR10" s="1" t="s">
        <v>0</v>
      </c>
      <c r="AS10" s="11" t="s">
        <v>1</v>
      </c>
      <c r="AT10" s="636" t="s">
        <v>124</v>
      </c>
      <c r="AU10" s="639" t="s">
        <v>64</v>
      </c>
      <c r="AV10" s="76"/>
      <c r="AW10" s="76"/>
      <c r="AX10" s="76"/>
      <c r="AY10" s="76"/>
      <c r="AZ10" s="218" t="s">
        <v>376</v>
      </c>
      <c r="BA10" s="218" t="s">
        <v>377</v>
      </c>
      <c r="BB10" s="1" t="s">
        <v>0</v>
      </c>
      <c r="BC10" s="11" t="s">
        <v>1</v>
      </c>
      <c r="BD10" s="636" t="s">
        <v>124</v>
      </c>
      <c r="BE10" s="639" t="s">
        <v>64</v>
      </c>
      <c r="BF10" s="76"/>
      <c r="BL10" s="76"/>
      <c r="BM10" s="218" t="s">
        <v>376</v>
      </c>
      <c r="BN10" s="218" t="s">
        <v>459</v>
      </c>
      <c r="BO10" s="1" t="s">
        <v>0</v>
      </c>
      <c r="BP10" s="11" t="s">
        <v>1</v>
      </c>
      <c r="BQ10" s="636" t="s">
        <v>124</v>
      </c>
      <c r="BR10" s="639" t="s">
        <v>64</v>
      </c>
      <c r="BS10" s="76"/>
      <c r="CD10" s="76"/>
      <c r="CE10" s="218" t="s">
        <v>376</v>
      </c>
      <c r="CF10" s="218" t="s">
        <v>631</v>
      </c>
      <c r="CG10" s="1" t="s">
        <v>0</v>
      </c>
      <c r="CH10" s="11" t="s">
        <v>1</v>
      </c>
      <c r="CI10" s="636" t="s">
        <v>634</v>
      </c>
      <c r="CJ10" s="639" t="s">
        <v>64</v>
      </c>
      <c r="CK10" s="76"/>
    </row>
    <row r="11" spans="1:165" s="79" customFormat="1" ht="54" customHeight="1" x14ac:dyDescent="0.3">
      <c r="A11" s="642" t="s">
        <v>43</v>
      </c>
      <c r="B11" s="642" t="s">
        <v>15</v>
      </c>
      <c r="C11" s="642" t="s">
        <v>47</v>
      </c>
      <c r="D11" s="665" t="s">
        <v>3</v>
      </c>
      <c r="E11" s="665" t="s">
        <v>4</v>
      </c>
      <c r="F11" s="665"/>
      <c r="G11" s="665"/>
      <c r="H11" s="665" t="s">
        <v>48</v>
      </c>
      <c r="I11" s="642" t="s">
        <v>31</v>
      </c>
      <c r="J11" s="666" t="s">
        <v>32</v>
      </c>
      <c r="K11" s="642" t="s">
        <v>33</v>
      </c>
      <c r="L11" s="667" t="s">
        <v>34</v>
      </c>
      <c r="M11" s="642" t="s">
        <v>67</v>
      </c>
      <c r="N11" s="642" t="s">
        <v>68</v>
      </c>
      <c r="O11" s="642" t="s">
        <v>69</v>
      </c>
      <c r="P11" s="671" t="s">
        <v>70</v>
      </c>
      <c r="Q11" s="671" t="s">
        <v>71</v>
      </c>
      <c r="R11" s="671" t="s">
        <v>72</v>
      </c>
      <c r="S11" s="671" t="s">
        <v>73</v>
      </c>
      <c r="T11" s="684" t="s">
        <v>74</v>
      </c>
      <c r="U11" s="684" t="s">
        <v>75</v>
      </c>
      <c r="V11" s="671" t="s">
        <v>76</v>
      </c>
      <c r="W11" s="671" t="s">
        <v>77</v>
      </c>
      <c r="X11" s="683" t="s">
        <v>44</v>
      </c>
      <c r="Y11" s="683"/>
      <c r="Z11" s="78"/>
      <c r="AA11" s="78"/>
      <c r="AB11" s="78"/>
      <c r="AC11" s="78"/>
      <c r="AD11" s="664"/>
      <c r="AE11" s="664"/>
      <c r="AF11" s="664"/>
      <c r="AG11" s="664"/>
      <c r="AH11" s="664"/>
      <c r="AI11" s="78"/>
      <c r="AJ11" s="78"/>
      <c r="AK11" s="78"/>
      <c r="AL11" s="78"/>
      <c r="AM11" s="78"/>
      <c r="AN11" s="78"/>
      <c r="AO11" s="642" t="s">
        <v>43</v>
      </c>
      <c r="AP11" s="642" t="s">
        <v>15</v>
      </c>
      <c r="AQ11" s="642" t="s">
        <v>31</v>
      </c>
      <c r="AR11" s="643" t="s">
        <v>5</v>
      </c>
      <c r="AS11" s="643" t="s">
        <v>6</v>
      </c>
      <c r="AT11" s="637"/>
      <c r="AU11" s="640"/>
      <c r="AV11" s="78"/>
      <c r="AW11" s="78"/>
      <c r="AX11" s="78"/>
      <c r="AY11" s="642" t="s">
        <v>43</v>
      </c>
      <c r="AZ11" s="642" t="s">
        <v>15</v>
      </c>
      <c r="BA11" s="642" t="s">
        <v>31</v>
      </c>
      <c r="BB11" s="643" t="s">
        <v>5</v>
      </c>
      <c r="BC11" s="643" t="s">
        <v>6</v>
      </c>
      <c r="BD11" s="637"/>
      <c r="BE11" s="640"/>
      <c r="BF11" s="78"/>
      <c r="BL11" s="642" t="s">
        <v>43</v>
      </c>
      <c r="BM11" s="642" t="s">
        <v>15</v>
      </c>
      <c r="BN11" s="642" t="s">
        <v>31</v>
      </c>
      <c r="BO11" s="643" t="s">
        <v>5</v>
      </c>
      <c r="BP11" s="643" t="s">
        <v>6</v>
      </c>
      <c r="BQ11" s="637"/>
      <c r="BR11" s="640"/>
      <c r="BS11" s="78"/>
      <c r="CD11" s="642" t="s">
        <v>43</v>
      </c>
      <c r="CE11" s="642" t="s">
        <v>15</v>
      </c>
      <c r="CF11" s="642" t="s">
        <v>31</v>
      </c>
      <c r="CG11" s="643" t="s">
        <v>5</v>
      </c>
      <c r="CH11" s="643" t="s">
        <v>6</v>
      </c>
      <c r="CI11" s="637"/>
      <c r="CJ11" s="640"/>
      <c r="CK11" s="78"/>
    </row>
    <row r="12" spans="1:165" s="79" customFormat="1" ht="130.5" customHeight="1" x14ac:dyDescent="0.3">
      <c r="A12" s="642"/>
      <c r="B12" s="642"/>
      <c r="C12" s="642"/>
      <c r="D12" s="665"/>
      <c r="E12" s="36" t="s">
        <v>16</v>
      </c>
      <c r="F12" s="36" t="s">
        <v>7</v>
      </c>
      <c r="G12" s="36" t="s">
        <v>8</v>
      </c>
      <c r="H12" s="665"/>
      <c r="I12" s="642"/>
      <c r="J12" s="666"/>
      <c r="K12" s="642"/>
      <c r="L12" s="668"/>
      <c r="M12" s="642"/>
      <c r="N12" s="642"/>
      <c r="O12" s="642"/>
      <c r="P12" s="671"/>
      <c r="Q12" s="671"/>
      <c r="R12" s="671"/>
      <c r="S12" s="671"/>
      <c r="T12" s="684"/>
      <c r="U12" s="684"/>
      <c r="V12" s="671"/>
      <c r="W12" s="671"/>
      <c r="X12" s="37" t="s">
        <v>35</v>
      </c>
      <c r="Y12" s="37" t="s">
        <v>36</v>
      </c>
      <c r="Z12" s="78"/>
      <c r="AA12" s="78"/>
      <c r="AB12" s="78"/>
      <c r="AC12" s="78"/>
      <c r="AD12" s="664"/>
      <c r="AE12" s="664"/>
      <c r="AF12" s="664"/>
      <c r="AG12" s="664"/>
      <c r="AH12" s="664"/>
      <c r="AI12" s="78"/>
      <c r="AJ12" s="78"/>
      <c r="AK12" s="78"/>
      <c r="AL12" s="78"/>
      <c r="AM12" s="78"/>
      <c r="AN12" s="78"/>
      <c r="AO12" s="642"/>
      <c r="AP12" s="642"/>
      <c r="AQ12" s="642"/>
      <c r="AR12" s="644"/>
      <c r="AS12" s="644"/>
      <c r="AT12" s="638"/>
      <c r="AU12" s="641"/>
      <c r="AV12" s="78"/>
      <c r="AW12" s="78"/>
      <c r="AX12" s="78"/>
      <c r="AY12" s="642"/>
      <c r="AZ12" s="642"/>
      <c r="BA12" s="642"/>
      <c r="BB12" s="644"/>
      <c r="BC12" s="644"/>
      <c r="BD12" s="638"/>
      <c r="BE12" s="641"/>
      <c r="BF12" s="78"/>
      <c r="BL12" s="642"/>
      <c r="BM12" s="642"/>
      <c r="BN12" s="642"/>
      <c r="BO12" s="644"/>
      <c r="BP12" s="644"/>
      <c r="BQ12" s="638"/>
      <c r="BR12" s="641"/>
      <c r="BS12" s="78"/>
      <c r="CD12" s="642"/>
      <c r="CE12" s="642"/>
      <c r="CF12" s="642"/>
      <c r="CG12" s="644"/>
      <c r="CH12" s="644"/>
      <c r="CI12" s="638"/>
      <c r="CJ12" s="641"/>
      <c r="CK12" s="78"/>
    </row>
    <row r="13" spans="1:165" s="84" customFormat="1" ht="398.25" customHeight="1" x14ac:dyDescent="0.3">
      <c r="A13" s="40">
        <v>1</v>
      </c>
      <c r="B13" s="80" t="s">
        <v>94</v>
      </c>
      <c r="C13" s="81" t="s">
        <v>45</v>
      </c>
      <c r="D13" s="82" t="s">
        <v>95</v>
      </c>
      <c r="E13" s="625"/>
      <c r="F13" s="625" t="s">
        <v>9</v>
      </c>
      <c r="G13" s="677"/>
      <c r="H13" s="679">
        <v>1</v>
      </c>
      <c r="I13" s="621" t="s">
        <v>116</v>
      </c>
      <c r="J13" s="681" t="s">
        <v>96</v>
      </c>
      <c r="K13" s="685" t="s">
        <v>97</v>
      </c>
      <c r="L13" s="685" t="s">
        <v>80</v>
      </c>
      <c r="M13" s="685" t="s">
        <v>63</v>
      </c>
      <c r="N13" s="685" t="s">
        <v>81</v>
      </c>
      <c r="O13" s="674" t="s">
        <v>98</v>
      </c>
      <c r="P13" s="676">
        <v>45566</v>
      </c>
      <c r="Q13" s="676">
        <v>45747</v>
      </c>
      <c r="R13" s="700" t="s">
        <v>99</v>
      </c>
      <c r="S13" s="704" t="s">
        <v>82</v>
      </c>
      <c r="T13" s="706">
        <v>45566</v>
      </c>
      <c r="U13" s="706">
        <v>45747</v>
      </c>
      <c r="V13" s="700" t="s">
        <v>99</v>
      </c>
      <c r="W13" s="700" t="s">
        <v>82</v>
      </c>
      <c r="X13" s="702"/>
      <c r="Y13" s="702" t="s">
        <v>9</v>
      </c>
      <c r="Z13" s="78"/>
      <c r="AA13" s="78"/>
      <c r="AB13" s="78"/>
      <c r="AC13" s="78"/>
      <c r="AD13" s="78"/>
      <c r="AE13" s="78"/>
      <c r="AF13" s="78"/>
      <c r="AG13" s="78"/>
      <c r="AH13" s="78"/>
      <c r="AI13" s="78"/>
      <c r="AJ13" s="78"/>
      <c r="AK13" s="78"/>
      <c r="AL13" s="78"/>
      <c r="AM13" s="78"/>
      <c r="AN13" s="78"/>
      <c r="AO13" s="40">
        <v>1</v>
      </c>
      <c r="AP13" s="80" t="s">
        <v>94</v>
      </c>
      <c r="AQ13" s="621" t="s">
        <v>116</v>
      </c>
      <c r="AR13" s="621">
        <v>0</v>
      </c>
      <c r="AS13" s="621">
        <v>0</v>
      </c>
      <c r="AT13" s="719" t="s">
        <v>398</v>
      </c>
      <c r="AU13" s="712" t="s">
        <v>263</v>
      </c>
      <c r="AV13" s="213" t="s">
        <v>271</v>
      </c>
      <c r="AW13" s="78"/>
      <c r="AX13" s="78"/>
      <c r="AY13" s="40">
        <v>1</v>
      </c>
      <c r="AZ13" s="80" t="s">
        <v>94</v>
      </c>
      <c r="BA13" s="621" t="s">
        <v>116</v>
      </c>
      <c r="BB13" s="621">
        <v>1</v>
      </c>
      <c r="BC13" s="621">
        <v>0</v>
      </c>
      <c r="BD13" s="623" t="s">
        <v>274</v>
      </c>
      <c r="BE13" s="712" t="s">
        <v>400</v>
      </c>
      <c r="BF13" s="213" t="s">
        <v>399</v>
      </c>
      <c r="BL13" s="40">
        <v>1</v>
      </c>
      <c r="BM13" s="80" t="s">
        <v>94</v>
      </c>
      <c r="BN13" s="621" t="s">
        <v>116</v>
      </c>
      <c r="BO13" s="621">
        <v>1</v>
      </c>
      <c r="BP13" s="621">
        <v>0</v>
      </c>
      <c r="BQ13" s="623" t="s">
        <v>274</v>
      </c>
      <c r="BR13" s="712" t="s">
        <v>455</v>
      </c>
      <c r="BS13" s="213" t="s">
        <v>425</v>
      </c>
      <c r="CD13" s="40">
        <v>1</v>
      </c>
      <c r="CE13" s="80" t="s">
        <v>94</v>
      </c>
      <c r="CF13" s="621" t="s">
        <v>116</v>
      </c>
      <c r="CG13" s="621">
        <v>2</v>
      </c>
      <c r="CH13" s="621">
        <v>1</v>
      </c>
      <c r="CI13" s="623" t="s">
        <v>636</v>
      </c>
      <c r="CJ13" s="712" t="s">
        <v>683</v>
      </c>
      <c r="CK13" s="725" t="s">
        <v>640</v>
      </c>
    </row>
    <row r="14" spans="1:165" s="84" customFormat="1" ht="311.25" customHeight="1" x14ac:dyDescent="0.3">
      <c r="A14" s="625">
        <v>2</v>
      </c>
      <c r="B14" s="627" t="s">
        <v>100</v>
      </c>
      <c r="C14" s="708" t="s">
        <v>45</v>
      </c>
      <c r="D14" s="82" t="s">
        <v>95</v>
      </c>
      <c r="E14" s="626"/>
      <c r="F14" s="626"/>
      <c r="G14" s="678"/>
      <c r="H14" s="680"/>
      <c r="I14" s="622"/>
      <c r="J14" s="682"/>
      <c r="K14" s="686"/>
      <c r="L14" s="686"/>
      <c r="M14" s="686"/>
      <c r="N14" s="686"/>
      <c r="O14" s="675"/>
      <c r="P14" s="676"/>
      <c r="Q14" s="676"/>
      <c r="R14" s="701"/>
      <c r="S14" s="705"/>
      <c r="T14" s="707"/>
      <c r="U14" s="707"/>
      <c r="V14" s="701"/>
      <c r="W14" s="701"/>
      <c r="X14" s="703"/>
      <c r="Y14" s="703"/>
      <c r="Z14" s="78"/>
      <c r="AA14" s="78"/>
      <c r="AB14" s="78"/>
      <c r="AC14" s="78"/>
      <c r="AD14" s="78"/>
      <c r="AE14" s="78"/>
      <c r="AF14" s="78"/>
      <c r="AG14" s="78"/>
      <c r="AH14" s="78"/>
      <c r="AI14" s="78"/>
      <c r="AJ14" s="78"/>
      <c r="AK14" s="78"/>
      <c r="AL14" s="78"/>
      <c r="AM14" s="78"/>
      <c r="AN14" s="78"/>
      <c r="AO14" s="625">
        <v>2</v>
      </c>
      <c r="AP14" s="627" t="s">
        <v>100</v>
      </c>
      <c r="AQ14" s="622"/>
      <c r="AR14" s="622"/>
      <c r="AS14" s="622"/>
      <c r="AT14" s="720"/>
      <c r="AU14" s="713"/>
      <c r="AV14" s="213" t="s">
        <v>271</v>
      </c>
      <c r="AW14" s="78"/>
      <c r="AX14" s="78"/>
      <c r="AY14" s="625">
        <v>2</v>
      </c>
      <c r="AZ14" s="627" t="s">
        <v>401</v>
      </c>
      <c r="BA14" s="622"/>
      <c r="BB14" s="622"/>
      <c r="BC14" s="622"/>
      <c r="BD14" s="624"/>
      <c r="BE14" s="713"/>
      <c r="BF14" s="213" t="s">
        <v>399</v>
      </c>
      <c r="BL14" s="625">
        <v>2</v>
      </c>
      <c r="BM14" s="627" t="s">
        <v>401</v>
      </c>
      <c r="BN14" s="622"/>
      <c r="BO14" s="622"/>
      <c r="BP14" s="622"/>
      <c r="BQ14" s="624"/>
      <c r="BR14" s="713"/>
      <c r="BS14" s="213" t="s">
        <v>425</v>
      </c>
      <c r="CD14" s="625">
        <v>2</v>
      </c>
      <c r="CE14" s="627" t="s">
        <v>401</v>
      </c>
      <c r="CF14" s="622"/>
      <c r="CG14" s="622"/>
      <c r="CH14" s="622"/>
      <c r="CI14" s="624"/>
      <c r="CJ14" s="713"/>
      <c r="CK14" s="726"/>
    </row>
    <row r="15" spans="1:165" s="84" customFormat="1" ht="360.75" customHeight="1" x14ac:dyDescent="0.3">
      <c r="A15" s="626"/>
      <c r="B15" s="628"/>
      <c r="C15" s="709"/>
      <c r="D15" s="82" t="s">
        <v>101</v>
      </c>
      <c r="E15" s="710"/>
      <c r="F15" s="710" t="s">
        <v>9</v>
      </c>
      <c r="G15" s="711"/>
      <c r="H15" s="41">
        <v>1</v>
      </c>
      <c r="I15" s="85" t="s">
        <v>117</v>
      </c>
      <c r="J15" s="86" t="s">
        <v>102</v>
      </c>
      <c r="K15" s="4" t="s">
        <v>97</v>
      </c>
      <c r="L15" s="26" t="s">
        <v>80</v>
      </c>
      <c r="M15" s="26" t="s">
        <v>63</v>
      </c>
      <c r="N15" s="26" t="s">
        <v>81</v>
      </c>
      <c r="O15" s="83" t="s">
        <v>98</v>
      </c>
      <c r="P15" s="35">
        <v>45566</v>
      </c>
      <c r="Q15" s="212">
        <v>45747</v>
      </c>
      <c r="R15" s="87" t="s">
        <v>99</v>
      </c>
      <c r="S15" s="63" t="s">
        <v>82</v>
      </c>
      <c r="T15" s="35">
        <v>45566</v>
      </c>
      <c r="U15" s="35">
        <v>45747</v>
      </c>
      <c r="V15" s="87" t="s">
        <v>99</v>
      </c>
      <c r="W15" s="87" t="s">
        <v>82</v>
      </c>
      <c r="X15" s="695"/>
      <c r="Y15" s="695" t="s">
        <v>9</v>
      </c>
      <c r="Z15" s="78"/>
      <c r="AA15" s="78"/>
      <c r="AB15" s="78"/>
      <c r="AC15" s="78"/>
      <c r="AD15" s="78"/>
      <c r="AE15" s="78"/>
      <c r="AF15" s="78"/>
      <c r="AG15" s="78"/>
      <c r="AH15" s="78"/>
      <c r="AI15" s="78"/>
      <c r="AJ15" s="78"/>
      <c r="AK15" s="78"/>
      <c r="AL15" s="78"/>
      <c r="AM15" s="78"/>
      <c r="AN15" s="78"/>
      <c r="AO15" s="626"/>
      <c r="AP15" s="628"/>
      <c r="AQ15" s="85" t="s">
        <v>117</v>
      </c>
      <c r="AR15" s="85">
        <v>2</v>
      </c>
      <c r="AS15" s="85">
        <v>0</v>
      </c>
      <c r="AT15" s="120" t="s">
        <v>130</v>
      </c>
      <c r="AU15" s="17" t="s">
        <v>129</v>
      </c>
      <c r="AV15" s="213" t="s">
        <v>271</v>
      </c>
      <c r="AW15" s="78"/>
      <c r="AX15" s="78"/>
      <c r="AY15" s="626"/>
      <c r="AZ15" s="628"/>
      <c r="BA15" s="85" t="s">
        <v>117</v>
      </c>
      <c r="BB15" s="85">
        <v>2</v>
      </c>
      <c r="BC15" s="85">
        <v>1</v>
      </c>
      <c r="BD15" s="120" t="s">
        <v>402</v>
      </c>
      <c r="BE15" s="17" t="s">
        <v>406</v>
      </c>
      <c r="BF15" s="213" t="s">
        <v>271</v>
      </c>
      <c r="BL15" s="626"/>
      <c r="BM15" s="628"/>
      <c r="BN15" s="85" t="s">
        <v>117</v>
      </c>
      <c r="BO15" s="85">
        <v>2</v>
      </c>
      <c r="BP15" s="85">
        <v>1</v>
      </c>
      <c r="BQ15" s="120" t="s">
        <v>402</v>
      </c>
      <c r="BR15" s="17" t="s">
        <v>456</v>
      </c>
      <c r="BS15" s="213" t="s">
        <v>271</v>
      </c>
      <c r="CD15" s="626"/>
      <c r="CE15" s="628"/>
      <c r="CF15" s="85" t="s">
        <v>117</v>
      </c>
      <c r="CG15" s="85">
        <v>2</v>
      </c>
      <c r="CH15" s="353">
        <v>1</v>
      </c>
      <c r="CI15" s="120" t="s">
        <v>635</v>
      </c>
      <c r="CJ15" s="17" t="s">
        <v>685</v>
      </c>
      <c r="CK15" s="213" t="s">
        <v>638</v>
      </c>
    </row>
    <row r="16" spans="1:165" s="84" customFormat="1" ht="409.6" customHeight="1" x14ac:dyDescent="0.3">
      <c r="A16" s="40">
        <v>3</v>
      </c>
      <c r="B16" s="80" t="s">
        <v>103</v>
      </c>
      <c r="C16" s="81" t="s">
        <v>78</v>
      </c>
      <c r="D16" s="62" t="s">
        <v>101</v>
      </c>
      <c r="E16" s="710"/>
      <c r="F16" s="710"/>
      <c r="G16" s="711"/>
      <c r="H16" s="41">
        <v>2</v>
      </c>
      <c r="I16" s="104" t="s">
        <v>104</v>
      </c>
      <c r="J16" s="86" t="s">
        <v>105</v>
      </c>
      <c r="K16" s="4" t="s">
        <v>97</v>
      </c>
      <c r="L16" s="26" t="s">
        <v>80</v>
      </c>
      <c r="M16" s="26" t="s">
        <v>63</v>
      </c>
      <c r="N16" s="26" t="s">
        <v>81</v>
      </c>
      <c r="O16" s="83" t="s">
        <v>98</v>
      </c>
      <c r="P16" s="35">
        <v>45566</v>
      </c>
      <c r="Q16" s="35">
        <v>45747</v>
      </c>
      <c r="R16" s="87" t="s">
        <v>99</v>
      </c>
      <c r="S16" s="63" t="s">
        <v>82</v>
      </c>
      <c r="T16" s="35">
        <v>45566</v>
      </c>
      <c r="U16" s="35">
        <v>45747</v>
      </c>
      <c r="V16" s="87" t="s">
        <v>99</v>
      </c>
      <c r="W16" s="87" t="s">
        <v>82</v>
      </c>
      <c r="X16" s="695"/>
      <c r="Y16" s="695"/>
      <c r="Z16" s="78"/>
      <c r="AA16" s="78"/>
      <c r="AB16" s="78"/>
      <c r="AC16" s="78"/>
      <c r="AD16" s="78"/>
      <c r="AE16" s="78"/>
      <c r="AF16" s="78"/>
      <c r="AG16" s="78"/>
      <c r="AH16" s="78"/>
      <c r="AI16" s="78"/>
      <c r="AJ16" s="78"/>
      <c r="AK16" s="78"/>
      <c r="AL16" s="78"/>
      <c r="AM16" s="78"/>
      <c r="AN16" s="78"/>
      <c r="AO16" s="40">
        <v>3</v>
      </c>
      <c r="AP16" s="80" t="s">
        <v>103</v>
      </c>
      <c r="AQ16" s="104" t="s">
        <v>104</v>
      </c>
      <c r="AR16" s="85">
        <v>2</v>
      </c>
      <c r="AS16" s="85">
        <v>1</v>
      </c>
      <c r="AT16" s="120" t="s">
        <v>131</v>
      </c>
      <c r="AU16" s="17" t="s">
        <v>132</v>
      </c>
      <c r="AV16" s="213" t="s">
        <v>270</v>
      </c>
      <c r="AW16" s="78"/>
      <c r="AX16" s="78"/>
      <c r="AY16" s="40">
        <v>3</v>
      </c>
      <c r="AZ16" s="80" t="s">
        <v>404</v>
      </c>
      <c r="BA16" s="104" t="s">
        <v>104</v>
      </c>
      <c r="BB16" s="85">
        <v>2</v>
      </c>
      <c r="BC16" s="85">
        <v>1</v>
      </c>
      <c r="BD16" s="120" t="s">
        <v>403</v>
      </c>
      <c r="BE16" s="17" t="s">
        <v>405</v>
      </c>
      <c r="BF16" s="213" t="s">
        <v>270</v>
      </c>
      <c r="BL16" s="40">
        <v>3</v>
      </c>
      <c r="BM16" s="80" t="s">
        <v>404</v>
      </c>
      <c r="BN16" s="104" t="s">
        <v>104</v>
      </c>
      <c r="BO16" s="85">
        <v>2</v>
      </c>
      <c r="BP16" s="85">
        <v>1</v>
      </c>
      <c r="BQ16" s="120" t="s">
        <v>403</v>
      </c>
      <c r="BR16" s="17" t="s">
        <v>457</v>
      </c>
      <c r="BS16" s="213" t="s">
        <v>270</v>
      </c>
      <c r="CD16" s="40">
        <v>3</v>
      </c>
      <c r="CE16" s="80" t="s">
        <v>404</v>
      </c>
      <c r="CF16" s="104" t="s">
        <v>104</v>
      </c>
      <c r="CG16" s="85">
        <v>2</v>
      </c>
      <c r="CH16" s="85">
        <v>1</v>
      </c>
      <c r="CI16" s="120" t="s">
        <v>637</v>
      </c>
      <c r="CJ16" s="17" t="s">
        <v>639</v>
      </c>
      <c r="CK16" s="213" t="s">
        <v>638</v>
      </c>
    </row>
    <row r="17" spans="1:89" s="90" customFormat="1" ht="59.25" customHeight="1" x14ac:dyDescent="0.25">
      <c r="A17" s="42"/>
      <c r="B17" s="42"/>
      <c r="C17" s="43"/>
      <c r="D17" s="43"/>
      <c r="E17" s="696" t="s">
        <v>30</v>
      </c>
      <c r="F17" s="696"/>
      <c r="G17" s="696"/>
      <c r="H17" s="88">
        <v>3</v>
      </c>
      <c r="I17" s="697" t="s">
        <v>56</v>
      </c>
      <c r="J17" s="697"/>
      <c r="K17" s="697"/>
      <c r="L17" s="44"/>
      <c r="M17" s="45"/>
      <c r="N17" s="45"/>
      <c r="O17" s="45"/>
      <c r="P17" s="45"/>
      <c r="Q17" s="45"/>
      <c r="R17" s="45"/>
      <c r="S17" s="45"/>
      <c r="T17" s="45"/>
      <c r="U17" s="45"/>
      <c r="V17" s="45"/>
      <c r="W17" s="45"/>
      <c r="X17" s="45"/>
      <c r="Y17" s="46"/>
      <c r="Z17" s="89"/>
      <c r="AA17" s="89"/>
      <c r="AB17" s="89"/>
      <c r="AC17" s="89"/>
      <c r="AD17" s="89"/>
      <c r="AE17" s="89"/>
      <c r="AF17" s="89"/>
      <c r="AG17" s="89"/>
      <c r="AH17" s="89"/>
      <c r="AI17" s="89"/>
      <c r="AJ17" s="89"/>
      <c r="AK17" s="89"/>
      <c r="AL17" s="89"/>
      <c r="AM17" s="89"/>
      <c r="AN17" s="89"/>
      <c r="AO17" s="89"/>
      <c r="AP17" s="89"/>
      <c r="AQ17" s="114" t="s">
        <v>11</v>
      </c>
      <c r="AR17" s="7">
        <f>SUM(AR13:AR16)</f>
        <v>4</v>
      </c>
      <c r="AS17" s="7">
        <f>SUM(AS13:AS16)</f>
        <v>1</v>
      </c>
      <c r="AT17" s="115"/>
      <c r="AU17" s="115"/>
      <c r="AV17" s="89"/>
      <c r="AW17" s="89"/>
      <c r="AX17" s="89"/>
      <c r="AY17" s="89"/>
      <c r="AZ17" s="89"/>
      <c r="BA17" s="114" t="s">
        <v>11</v>
      </c>
      <c r="BB17" s="7">
        <f>SUM(BB13:BB16)</f>
        <v>5</v>
      </c>
      <c r="BC17" s="7">
        <f>SUM(BC13:BC16)</f>
        <v>2</v>
      </c>
      <c r="BD17" s="115"/>
      <c r="BE17" s="115"/>
      <c r="BF17" s="89"/>
      <c r="BL17" s="89"/>
      <c r="BM17" s="89"/>
      <c r="BN17" s="114" t="s">
        <v>11</v>
      </c>
      <c r="BO17" s="7">
        <f>SUM(BO13:BO16)</f>
        <v>5</v>
      </c>
      <c r="BP17" s="7">
        <f>SUM(BP13:BP16)</f>
        <v>2</v>
      </c>
      <c r="BQ17" s="115"/>
      <c r="BR17" s="115"/>
      <c r="BS17" s="89"/>
      <c r="CD17" s="89"/>
      <c r="CE17" s="89"/>
      <c r="CF17" s="114" t="s">
        <v>11</v>
      </c>
      <c r="CG17" s="7">
        <f>SUM(CG13:CG16)</f>
        <v>6</v>
      </c>
      <c r="CH17" s="7">
        <f>SUM(CH13:CH16)</f>
        <v>3</v>
      </c>
      <c r="CI17" s="115"/>
      <c r="CJ17" s="115"/>
      <c r="CK17" s="89"/>
    </row>
    <row r="18" spans="1:89" s="90" customFormat="1" ht="35.25" customHeight="1" x14ac:dyDescent="0.2">
      <c r="A18" s="48"/>
      <c r="B18" s="49"/>
      <c r="C18" s="49"/>
      <c r="D18" s="49"/>
      <c r="E18" s="49"/>
      <c r="F18" s="49"/>
      <c r="G18" s="49"/>
      <c r="H18" s="50"/>
      <c r="I18" s="26" t="s">
        <v>16</v>
      </c>
      <c r="J18" s="698" t="s">
        <v>57</v>
      </c>
      <c r="K18" s="699"/>
      <c r="L18" s="51"/>
      <c r="M18" s="52"/>
      <c r="N18" s="52"/>
      <c r="O18" s="52"/>
      <c r="P18" s="52"/>
      <c r="Q18" s="52"/>
      <c r="R18" s="52"/>
      <c r="S18" s="52"/>
      <c r="T18" s="52"/>
      <c r="U18" s="52"/>
      <c r="V18" s="52"/>
      <c r="W18" s="52"/>
      <c r="X18" s="52"/>
      <c r="Y18" s="53"/>
      <c r="Z18" s="89"/>
      <c r="AA18" s="89"/>
      <c r="AB18" s="89"/>
      <c r="AC18" s="89"/>
      <c r="AD18" s="89"/>
      <c r="AE18" s="89"/>
      <c r="AF18" s="89"/>
      <c r="AG18" s="89"/>
      <c r="AH18" s="89"/>
      <c r="AI18" s="89"/>
      <c r="AJ18" s="89"/>
      <c r="AK18" s="89"/>
      <c r="AL18" s="89"/>
      <c r="AM18" s="89"/>
      <c r="AN18" s="89"/>
      <c r="AO18" s="89"/>
      <c r="AP18" s="89"/>
      <c r="AQ18" s="9" t="s">
        <v>12</v>
      </c>
      <c r="AR18" s="5">
        <v>0.2</v>
      </c>
      <c r="AS18" s="5">
        <v>0.8</v>
      </c>
      <c r="AT18" s="23"/>
      <c r="AU18" s="23"/>
      <c r="AV18" s="89"/>
      <c r="AW18" s="89"/>
      <c r="AX18" s="89"/>
      <c r="AY18" s="89"/>
      <c r="AZ18" s="89"/>
      <c r="BA18" s="9" t="s">
        <v>12</v>
      </c>
      <c r="BB18" s="5">
        <v>0.2</v>
      </c>
      <c r="BC18" s="5">
        <v>0.8</v>
      </c>
      <c r="BD18" s="23"/>
      <c r="BE18" s="23"/>
      <c r="BF18" s="89"/>
      <c r="BL18" s="89"/>
      <c r="BM18" s="89"/>
      <c r="BN18" s="9" t="s">
        <v>12</v>
      </c>
      <c r="BO18" s="5">
        <v>0.2</v>
      </c>
      <c r="BP18" s="5">
        <v>0.8</v>
      </c>
      <c r="BQ18" s="23"/>
      <c r="BR18" s="23"/>
      <c r="BS18" s="89"/>
      <c r="CD18" s="89"/>
      <c r="CE18" s="89"/>
      <c r="CF18" s="9" t="s">
        <v>12</v>
      </c>
      <c r="CG18" s="5">
        <v>0.2</v>
      </c>
      <c r="CH18" s="5">
        <v>0.8</v>
      </c>
      <c r="CI18" s="23"/>
      <c r="CJ18" s="23"/>
      <c r="CK18" s="89"/>
    </row>
    <row r="19" spans="1:89" s="90" customFormat="1" ht="39" customHeight="1" x14ac:dyDescent="0.2">
      <c r="A19" s="54"/>
      <c r="B19" s="55"/>
      <c r="C19" s="55"/>
      <c r="D19" s="55"/>
      <c r="E19" s="55"/>
      <c r="F19" s="55"/>
      <c r="G19" s="55"/>
      <c r="H19" s="56"/>
      <c r="I19" s="26" t="s">
        <v>7</v>
      </c>
      <c r="J19" s="698" t="s">
        <v>58</v>
      </c>
      <c r="K19" s="699"/>
      <c r="L19" s="51"/>
      <c r="M19" s="52"/>
      <c r="N19" s="52"/>
      <c r="O19" s="52"/>
      <c r="P19" s="52"/>
      <c r="Q19" s="52"/>
      <c r="R19" s="52"/>
      <c r="S19" s="52"/>
      <c r="T19" s="52"/>
      <c r="U19" s="52"/>
      <c r="V19" s="52"/>
      <c r="W19" s="52"/>
      <c r="X19" s="52"/>
      <c r="Y19" s="53"/>
      <c r="Z19" s="89"/>
      <c r="AA19" s="89"/>
      <c r="AB19" s="89"/>
      <c r="AC19" s="89"/>
      <c r="AD19" s="89"/>
      <c r="AE19" s="89"/>
      <c r="AF19" s="89"/>
      <c r="AG19" s="89"/>
      <c r="AH19" s="89"/>
      <c r="AI19" s="89"/>
      <c r="AJ19" s="89"/>
      <c r="AK19" s="89"/>
      <c r="AL19" s="89"/>
      <c r="AM19" s="89"/>
      <c r="AN19" s="89"/>
      <c r="AO19" s="89"/>
      <c r="AP19" s="89"/>
      <c r="AQ19" s="8" t="s">
        <v>13</v>
      </c>
      <c r="AR19" s="10">
        <f>+(AR17*100%/AR21)*AR18</f>
        <v>0.13333333333333333</v>
      </c>
      <c r="AS19" s="10">
        <f>+(AS17*100%/AS21)*AS18</f>
        <v>0.13333333333333333</v>
      </c>
      <c r="AT19" s="23"/>
      <c r="AU19" s="23"/>
      <c r="AV19" s="89"/>
      <c r="AW19" s="89"/>
      <c r="AX19" s="89"/>
      <c r="AY19" s="89"/>
      <c r="AZ19" s="89"/>
      <c r="BA19" s="8" t="s">
        <v>13</v>
      </c>
      <c r="BB19" s="10">
        <f>+(BB17*100%/BB21)*BB18</f>
        <v>0.16666666666666669</v>
      </c>
      <c r="BC19" s="10">
        <f>+(BC17*100%/BC21)*BC18</f>
        <v>0.26666666666666666</v>
      </c>
      <c r="BD19" s="23"/>
      <c r="BE19" s="23"/>
      <c r="BF19" s="89"/>
      <c r="BL19" s="89"/>
      <c r="BM19" s="89"/>
      <c r="BN19" s="8" t="s">
        <v>13</v>
      </c>
      <c r="BO19" s="10">
        <f>+(BO17*100%/BO21)*BO18</f>
        <v>0.16666666666666669</v>
      </c>
      <c r="BP19" s="10">
        <f>+(BP17*100%/BP21)*BP18</f>
        <v>0.26666666666666666</v>
      </c>
      <c r="BQ19" s="23"/>
      <c r="BR19" s="23"/>
      <c r="BS19" s="89"/>
      <c r="CD19" s="89"/>
      <c r="CE19" s="89"/>
      <c r="CF19" s="8" t="s">
        <v>13</v>
      </c>
      <c r="CG19" s="10">
        <f>+(CG17*100%/CG21)*CG18</f>
        <v>0.2</v>
      </c>
      <c r="CH19" s="10">
        <f>+(CH17*100%/CH21)*CH18</f>
        <v>0.4</v>
      </c>
      <c r="CI19" s="23"/>
      <c r="CJ19" s="23"/>
      <c r="CK19" s="89"/>
    </row>
    <row r="20" spans="1:89" s="90" customFormat="1" ht="88.5" customHeight="1" x14ac:dyDescent="0.2">
      <c r="A20" s="54"/>
      <c r="B20" s="55"/>
      <c r="C20" s="55"/>
      <c r="D20" s="55"/>
      <c r="E20" s="55"/>
      <c r="F20" s="55"/>
      <c r="G20" s="55"/>
      <c r="H20" s="56"/>
      <c r="I20" s="26" t="s">
        <v>84</v>
      </c>
      <c r="J20" s="690" t="s">
        <v>59</v>
      </c>
      <c r="K20" s="690"/>
      <c r="L20" s="52"/>
      <c r="M20" s="52"/>
      <c r="N20" s="52"/>
      <c r="O20" s="52"/>
      <c r="P20" s="52"/>
      <c r="Q20" s="52"/>
      <c r="R20" s="52"/>
      <c r="S20" s="52"/>
      <c r="T20" s="52"/>
      <c r="U20" s="52"/>
      <c r="V20" s="52"/>
      <c r="W20" s="52"/>
      <c r="X20" s="52"/>
      <c r="Y20" s="52"/>
      <c r="Z20" s="89"/>
      <c r="AA20" s="89"/>
      <c r="AB20" s="89"/>
      <c r="AC20" s="89"/>
      <c r="AD20" s="89"/>
      <c r="AE20" s="89"/>
      <c r="AF20" s="89"/>
      <c r="AG20" s="89"/>
      <c r="AH20" s="89"/>
      <c r="AI20" s="89"/>
      <c r="AJ20" s="89"/>
      <c r="AK20" s="89"/>
      <c r="AL20" s="89"/>
      <c r="AM20" s="89"/>
      <c r="AN20" s="89"/>
      <c r="AO20" s="89"/>
      <c r="AP20" s="89"/>
      <c r="AQ20" s="28" t="s">
        <v>264</v>
      </c>
      <c r="AR20" s="629">
        <f>SUM(AR19:AS19)</f>
        <v>0.26666666666666666</v>
      </c>
      <c r="AS20" s="630"/>
      <c r="AT20" s="23"/>
      <c r="AU20" s="23"/>
      <c r="AV20" s="89"/>
      <c r="AW20" s="89"/>
      <c r="AX20" s="89"/>
      <c r="AY20" s="89"/>
      <c r="AZ20" s="89"/>
      <c r="BA20" s="28" t="s">
        <v>273</v>
      </c>
      <c r="BB20" s="629">
        <f>SUM(BB19:BC19)</f>
        <v>0.43333333333333335</v>
      </c>
      <c r="BC20" s="630"/>
      <c r="BD20" s="23"/>
      <c r="BE20" s="23"/>
      <c r="BF20" s="89"/>
      <c r="BL20" s="89"/>
      <c r="BM20" s="89"/>
      <c r="BN20" s="28" t="s">
        <v>422</v>
      </c>
      <c r="BO20" s="629">
        <f>SUM(BO19:BP19)</f>
        <v>0.43333333333333335</v>
      </c>
      <c r="BP20" s="630"/>
      <c r="BQ20" s="23"/>
      <c r="BR20" s="23"/>
      <c r="BS20" s="89"/>
      <c r="CD20" s="89"/>
      <c r="CE20" s="89"/>
      <c r="CF20" s="28" t="s">
        <v>641</v>
      </c>
      <c r="CG20" s="629">
        <f>SUM(CG19:CH19)</f>
        <v>0.60000000000000009</v>
      </c>
      <c r="CH20" s="630"/>
      <c r="CI20" s="23"/>
      <c r="CJ20" s="23"/>
      <c r="CK20" s="89"/>
    </row>
    <row r="21" spans="1:89" s="90" customFormat="1" ht="36" customHeight="1" x14ac:dyDescent="0.25">
      <c r="A21" s="55"/>
      <c r="B21" s="55"/>
      <c r="C21" s="55"/>
      <c r="D21" s="55"/>
      <c r="E21" s="55"/>
      <c r="F21" s="55"/>
      <c r="G21" s="55"/>
      <c r="H21" s="55"/>
      <c r="I21" s="691"/>
      <c r="J21" s="691"/>
      <c r="K21" s="691"/>
      <c r="L21" s="691"/>
      <c r="M21" s="691"/>
      <c r="N21" s="691"/>
      <c r="O21" s="691"/>
      <c r="P21" s="691"/>
      <c r="Q21" s="691"/>
      <c r="R21" s="691"/>
      <c r="S21" s="691"/>
      <c r="T21" s="691"/>
      <c r="U21" s="691"/>
      <c r="V21" s="691"/>
      <c r="W21" s="691"/>
      <c r="X21" s="691"/>
      <c r="Y21" s="691"/>
      <c r="Z21" s="89"/>
      <c r="AA21" s="89"/>
      <c r="AB21" s="89"/>
      <c r="AC21" s="89"/>
      <c r="AD21" s="89"/>
      <c r="AE21" s="89"/>
      <c r="AF21" s="89"/>
      <c r="AG21" s="89"/>
      <c r="AH21" s="89"/>
      <c r="AI21" s="89"/>
      <c r="AJ21" s="89"/>
      <c r="AK21" s="89"/>
      <c r="AL21" s="89"/>
      <c r="AM21" s="89"/>
      <c r="AN21" s="89"/>
      <c r="AO21" s="89"/>
      <c r="AP21" s="89"/>
      <c r="AQ21" s="631" t="s">
        <v>265</v>
      </c>
      <c r="AR21" s="6">
        <f>2*3</f>
        <v>6</v>
      </c>
      <c r="AS21" s="6">
        <f>2*3</f>
        <v>6</v>
      </c>
      <c r="AT21" s="116"/>
      <c r="AU21" s="116"/>
      <c r="AV21" s="89"/>
      <c r="AW21" s="89"/>
      <c r="AX21" s="89"/>
      <c r="AY21" s="89"/>
      <c r="AZ21" s="89"/>
      <c r="BA21" s="631" t="s">
        <v>262</v>
      </c>
      <c r="BB21" s="6">
        <f>2*3</f>
        <v>6</v>
      </c>
      <c r="BC21" s="6">
        <f>2*3</f>
        <v>6</v>
      </c>
      <c r="BD21" s="116"/>
      <c r="BE21" s="116"/>
      <c r="BF21" s="89"/>
      <c r="BL21" s="89"/>
      <c r="BM21" s="89"/>
      <c r="BN21" s="631" t="s">
        <v>441</v>
      </c>
      <c r="BO21" s="6">
        <f>2*3</f>
        <v>6</v>
      </c>
      <c r="BP21" s="6">
        <f>2*3</f>
        <v>6</v>
      </c>
      <c r="BQ21" s="116"/>
      <c r="BR21" s="116"/>
      <c r="BS21" s="89"/>
      <c r="CD21" s="89"/>
      <c r="CE21" s="89"/>
      <c r="CF21" s="631" t="s">
        <v>642</v>
      </c>
      <c r="CG21" s="6">
        <f>2*3</f>
        <v>6</v>
      </c>
      <c r="CH21" s="6">
        <f>2*3</f>
        <v>6</v>
      </c>
      <c r="CI21" s="116"/>
      <c r="CJ21" s="116"/>
      <c r="CK21" s="89"/>
    </row>
    <row r="22" spans="1:89" s="90" customFormat="1" ht="37.5" customHeight="1" x14ac:dyDescent="0.25">
      <c r="A22" s="55"/>
      <c r="B22" s="55"/>
      <c r="C22" s="55"/>
      <c r="D22" s="55"/>
      <c r="E22" s="55"/>
      <c r="F22" s="55"/>
      <c r="G22" s="55"/>
      <c r="H22" s="55"/>
      <c r="I22" s="691"/>
      <c r="J22" s="691"/>
      <c r="K22" s="691"/>
      <c r="L22" s="691"/>
      <c r="M22" s="691"/>
      <c r="N22" s="691"/>
      <c r="O22" s="691"/>
      <c r="P22" s="691"/>
      <c r="Q22" s="691"/>
      <c r="R22" s="691"/>
      <c r="S22" s="691"/>
      <c r="T22" s="691"/>
      <c r="U22" s="691"/>
      <c r="V22" s="691"/>
      <c r="W22" s="691"/>
      <c r="X22" s="691"/>
      <c r="Y22" s="691"/>
      <c r="Z22" s="89"/>
      <c r="AA22" s="89"/>
      <c r="AB22" s="89"/>
      <c r="AC22" s="89"/>
      <c r="AD22" s="89"/>
      <c r="AE22" s="89"/>
      <c r="AF22" s="89"/>
      <c r="AG22" s="89"/>
      <c r="AH22" s="89"/>
      <c r="AI22" s="89"/>
      <c r="AJ22" s="89"/>
      <c r="AK22" s="89"/>
      <c r="AL22" s="89"/>
      <c r="AM22" s="89"/>
      <c r="AN22" s="89"/>
      <c r="AO22" s="89"/>
      <c r="AP22" s="89"/>
      <c r="AQ22" s="631"/>
      <c r="AR22" s="632">
        <v>0.5</v>
      </c>
      <c r="AS22" s="633"/>
      <c r="AT22" s="116"/>
      <c r="AU22" s="116"/>
      <c r="AV22" s="89"/>
      <c r="AW22" s="89"/>
      <c r="AX22" s="89"/>
      <c r="AY22" s="89"/>
      <c r="AZ22" s="89"/>
      <c r="BA22" s="631"/>
      <c r="BB22" s="632">
        <v>1</v>
      </c>
      <c r="BC22" s="633"/>
      <c r="BD22" s="116"/>
      <c r="BE22" s="116"/>
      <c r="BF22" s="89"/>
      <c r="BL22" s="89"/>
      <c r="BM22" s="89"/>
      <c r="BN22" s="631"/>
      <c r="BO22" s="632">
        <v>1</v>
      </c>
      <c r="BP22" s="633"/>
      <c r="BQ22" s="116"/>
      <c r="BR22" s="116"/>
      <c r="BS22" s="89"/>
      <c r="CD22" s="89"/>
      <c r="CE22" s="89"/>
      <c r="CF22" s="631"/>
      <c r="CG22" s="632">
        <v>1</v>
      </c>
      <c r="CH22" s="633"/>
      <c r="CI22" s="116"/>
      <c r="CJ22" s="116"/>
      <c r="CK22" s="89"/>
    </row>
    <row r="23" spans="1:89" s="90" customFormat="1" ht="30.75" customHeight="1" x14ac:dyDescent="0.25">
      <c r="A23" s="55"/>
      <c r="B23" s="55"/>
      <c r="C23" s="55"/>
      <c r="D23" s="55"/>
      <c r="E23" s="55"/>
      <c r="F23" s="55"/>
      <c r="G23" s="55"/>
      <c r="H23" s="55"/>
      <c r="I23" s="691"/>
      <c r="J23" s="691"/>
      <c r="K23" s="691"/>
      <c r="L23" s="691"/>
      <c r="M23" s="691"/>
      <c r="N23" s="691"/>
      <c r="O23" s="691"/>
      <c r="P23" s="691"/>
      <c r="Q23" s="691"/>
      <c r="R23" s="691"/>
      <c r="S23" s="691"/>
      <c r="T23" s="691"/>
      <c r="U23" s="691"/>
      <c r="V23" s="691"/>
      <c r="W23" s="691"/>
      <c r="X23" s="691"/>
      <c r="Y23" s="691"/>
      <c r="Z23" s="89"/>
      <c r="AA23" s="89"/>
      <c r="AB23" s="89"/>
      <c r="AC23" s="89"/>
      <c r="AD23" s="89"/>
      <c r="AE23" s="89"/>
      <c r="AF23" s="89"/>
      <c r="AG23" s="89"/>
      <c r="AH23" s="89"/>
      <c r="AI23" s="89"/>
      <c r="AJ23" s="89"/>
      <c r="AK23" s="89"/>
      <c r="AL23" s="89"/>
      <c r="AM23" s="89"/>
      <c r="AN23" s="89"/>
      <c r="AO23" s="89"/>
      <c r="AP23" s="89"/>
      <c r="AQ23" s="89"/>
      <c r="AR23" s="116"/>
      <c r="AS23" s="116"/>
      <c r="AT23" s="116"/>
      <c r="AU23" s="116"/>
      <c r="AV23" s="89"/>
      <c r="AW23" s="89"/>
      <c r="AX23" s="89"/>
      <c r="AY23" s="89"/>
      <c r="AZ23" s="89"/>
      <c r="BA23" s="89"/>
      <c r="BB23" s="116"/>
      <c r="BC23" s="116"/>
      <c r="BD23" s="116"/>
      <c r="BE23" s="116"/>
      <c r="BF23" s="89"/>
      <c r="BL23" s="89"/>
      <c r="BM23" s="89"/>
      <c r="BN23" s="89"/>
      <c r="BO23" s="116"/>
      <c r="BP23" s="116"/>
      <c r="BQ23" s="116"/>
      <c r="BR23" s="116"/>
      <c r="BS23" s="89"/>
      <c r="CD23" s="89"/>
      <c r="CE23" s="89"/>
      <c r="CF23" s="89"/>
      <c r="CG23" s="116"/>
      <c r="CH23" s="116"/>
      <c r="CI23" s="116"/>
      <c r="CJ23" s="116"/>
      <c r="CK23" s="89"/>
    </row>
    <row r="24" spans="1:89" s="94" customFormat="1" ht="45" x14ac:dyDescent="0.6">
      <c r="A24" s="692"/>
      <c r="B24" s="693" t="s">
        <v>106</v>
      </c>
      <c r="C24" s="693"/>
      <c r="D24" s="693"/>
      <c r="E24" s="693"/>
      <c r="F24" s="693"/>
      <c r="G24" s="693"/>
      <c r="H24" s="693"/>
      <c r="I24" s="693" t="s">
        <v>107</v>
      </c>
      <c r="J24" s="693"/>
      <c r="K24" s="693" t="s">
        <v>108</v>
      </c>
      <c r="L24" s="693"/>
      <c r="M24" s="693"/>
      <c r="N24" s="693"/>
      <c r="O24" s="91"/>
      <c r="P24" s="693" t="s">
        <v>109</v>
      </c>
      <c r="Q24" s="693"/>
      <c r="R24" s="693"/>
      <c r="S24" s="693"/>
      <c r="T24" s="65"/>
      <c r="U24" s="65"/>
      <c r="V24" s="65"/>
      <c r="W24" s="65"/>
      <c r="X24" s="92"/>
      <c r="Y24" s="92"/>
      <c r="Z24" s="93"/>
      <c r="AA24" s="93"/>
      <c r="AB24" s="93"/>
      <c r="AC24" s="93"/>
      <c r="AD24" s="93"/>
      <c r="AE24" s="93"/>
      <c r="AF24" s="93"/>
      <c r="AG24" s="93"/>
      <c r="AH24" s="93"/>
      <c r="AI24" s="93"/>
      <c r="AJ24" s="93"/>
      <c r="AK24" s="93"/>
      <c r="AL24" s="93"/>
      <c r="AM24" s="93"/>
      <c r="AN24" s="93"/>
      <c r="AO24" s="93"/>
      <c r="AP24" s="93"/>
      <c r="AQ24" s="93"/>
      <c r="AR24" s="116"/>
      <c r="AS24" s="116"/>
      <c r="AT24" s="116"/>
      <c r="AU24" s="116"/>
      <c r="AV24" s="93"/>
      <c r="AW24" s="93"/>
      <c r="AX24" s="93"/>
      <c r="AY24" s="93"/>
      <c r="AZ24" s="93"/>
      <c r="BA24" s="93"/>
      <c r="BB24" s="116"/>
      <c r="BC24" s="116"/>
      <c r="BD24" s="116"/>
      <c r="BE24" s="116"/>
      <c r="BF24" s="93"/>
      <c r="BL24" s="93"/>
      <c r="BM24" s="93"/>
      <c r="BN24" s="93"/>
      <c r="BO24" s="116"/>
      <c r="BP24" s="116"/>
      <c r="BQ24" s="116"/>
      <c r="BR24" s="116"/>
      <c r="BS24" s="93"/>
      <c r="CD24" s="93"/>
      <c r="CE24" s="93"/>
      <c r="CF24" s="93"/>
      <c r="CG24" s="116"/>
      <c r="CH24" s="116"/>
      <c r="CI24" s="116"/>
      <c r="CJ24" s="116"/>
      <c r="CK24" s="93"/>
    </row>
    <row r="25" spans="1:89" s="94" customFormat="1" ht="106.5" customHeight="1" x14ac:dyDescent="0.65">
      <c r="A25" s="692"/>
      <c r="B25" s="694" t="s">
        <v>110</v>
      </c>
      <c r="C25" s="694"/>
      <c r="D25" s="694"/>
      <c r="E25" s="694"/>
      <c r="F25" s="694"/>
      <c r="G25" s="694"/>
      <c r="H25" s="694"/>
      <c r="I25" s="694" t="s">
        <v>111</v>
      </c>
      <c r="J25" s="694"/>
      <c r="K25" s="694" t="s">
        <v>112</v>
      </c>
      <c r="L25" s="694"/>
      <c r="M25" s="694"/>
      <c r="N25" s="694"/>
      <c r="O25" s="95"/>
      <c r="P25" s="694" t="s">
        <v>112</v>
      </c>
      <c r="Q25" s="694" t="s">
        <v>112</v>
      </c>
      <c r="R25" s="694"/>
      <c r="S25" s="694"/>
      <c r="T25" s="66"/>
      <c r="U25" s="66"/>
      <c r="V25" s="66"/>
      <c r="W25" s="66"/>
      <c r="X25" s="92"/>
      <c r="Y25" s="92"/>
      <c r="Z25" s="93"/>
      <c r="AA25" s="93"/>
      <c r="AB25" s="93"/>
      <c r="AC25" s="93"/>
      <c r="AD25" s="93"/>
      <c r="AE25" s="93"/>
      <c r="AF25" s="93"/>
      <c r="AG25" s="93"/>
      <c r="AH25" s="93"/>
      <c r="AI25" s="93"/>
      <c r="AJ25" s="93"/>
      <c r="AK25" s="93"/>
      <c r="AL25" s="93"/>
      <c r="AM25" s="93"/>
      <c r="AN25" s="93"/>
      <c r="AO25" s="93"/>
      <c r="AP25" s="93"/>
      <c r="AQ25" s="714" t="s">
        <v>257</v>
      </c>
      <c r="AR25" s="715"/>
      <c r="AS25" s="715"/>
      <c r="AT25" s="116"/>
      <c r="AU25" s="116"/>
      <c r="AV25" s="93"/>
      <c r="AW25" s="93"/>
      <c r="AX25" s="93"/>
      <c r="AY25" s="93"/>
      <c r="AZ25" s="93"/>
      <c r="BA25" s="714" t="s">
        <v>257</v>
      </c>
      <c r="BB25" s="715"/>
      <c r="BC25" s="715"/>
      <c r="BD25" s="116"/>
      <c r="BE25" s="116"/>
      <c r="BF25" s="93"/>
      <c r="BL25" s="93"/>
      <c r="BM25" s="93"/>
      <c r="BN25" s="714" t="s">
        <v>460</v>
      </c>
      <c r="BO25" s="715"/>
      <c r="BP25" s="715"/>
      <c r="BQ25" s="116"/>
      <c r="BR25" s="116"/>
      <c r="BS25" s="93"/>
      <c r="CD25" s="93"/>
      <c r="CE25" s="93"/>
      <c r="CF25" s="714" t="s">
        <v>643</v>
      </c>
      <c r="CG25" s="715"/>
      <c r="CH25" s="715"/>
      <c r="CI25" s="116"/>
      <c r="CJ25" s="116"/>
      <c r="CK25" s="93"/>
    </row>
    <row r="26" spans="1:89" ht="162" customHeight="1" x14ac:dyDescent="0.3">
      <c r="A26" s="687"/>
      <c r="B26" s="687"/>
      <c r="C26" s="687"/>
      <c r="D26" s="687"/>
      <c r="E26" s="687"/>
      <c r="F26" s="687"/>
      <c r="G26" s="687"/>
      <c r="H26" s="687"/>
      <c r="I26" s="687"/>
      <c r="J26" s="687"/>
      <c r="K26" s="687"/>
      <c r="L26" s="687"/>
      <c r="M26" s="687"/>
      <c r="N26" s="687"/>
      <c r="O26" s="687"/>
      <c r="P26" s="687"/>
      <c r="Q26" s="687"/>
      <c r="R26" s="687"/>
      <c r="S26" s="687"/>
      <c r="T26" s="687"/>
      <c r="U26" s="687"/>
      <c r="V26" s="687"/>
      <c r="W26" s="687"/>
      <c r="X26" s="687"/>
      <c r="Y26" s="687"/>
      <c r="AQ26" s="103" t="s">
        <v>113</v>
      </c>
      <c r="AR26" s="103" t="s">
        <v>268</v>
      </c>
      <c r="AS26" s="103" t="s">
        <v>267</v>
      </c>
      <c r="AT26" s="116"/>
      <c r="AU26" s="116"/>
      <c r="BA26" s="103" t="s">
        <v>113</v>
      </c>
      <c r="BB26" s="103" t="s">
        <v>289</v>
      </c>
      <c r="BC26" s="103" t="s">
        <v>644</v>
      </c>
      <c r="BD26" s="116"/>
      <c r="BE26" s="116"/>
      <c r="BL26" s="73"/>
      <c r="BM26" s="73"/>
      <c r="BN26" s="103" t="s">
        <v>113</v>
      </c>
      <c r="BO26" s="103" t="s">
        <v>289</v>
      </c>
      <c r="BP26" s="103" t="s">
        <v>644</v>
      </c>
      <c r="BQ26" s="116"/>
      <c r="BR26" s="116"/>
      <c r="BS26" s="73"/>
      <c r="CD26" s="73"/>
      <c r="CE26" s="73"/>
      <c r="CF26" s="103" t="s">
        <v>113</v>
      </c>
      <c r="CG26" s="103" t="s">
        <v>289</v>
      </c>
      <c r="CH26" s="103" t="s">
        <v>644</v>
      </c>
      <c r="CI26" s="116"/>
      <c r="CJ26" s="116"/>
      <c r="CK26" s="73"/>
    </row>
    <row r="27" spans="1:89" ht="60.75" customHeight="1" x14ac:dyDescent="0.3">
      <c r="A27" s="687"/>
      <c r="B27" s="687"/>
      <c r="C27" s="687"/>
      <c r="D27" s="687"/>
      <c r="E27" s="687"/>
      <c r="F27" s="687"/>
      <c r="G27" s="687"/>
      <c r="H27" s="687"/>
      <c r="I27" s="687"/>
      <c r="J27" s="687"/>
      <c r="K27" s="687"/>
      <c r="L27" s="687"/>
      <c r="M27" s="687"/>
      <c r="N27" s="687"/>
      <c r="O27" s="687"/>
      <c r="P27" s="687"/>
      <c r="Q27" s="687"/>
      <c r="R27" s="687"/>
      <c r="S27" s="687"/>
      <c r="T27" s="687"/>
      <c r="U27" s="687"/>
      <c r="V27" s="687"/>
      <c r="W27" s="687"/>
      <c r="X27" s="687"/>
      <c r="Y27" s="687"/>
      <c r="AQ27" s="26" t="str">
        <f>+AQ20</f>
        <v>RESULTADOS DE LA  EVALUACION DEL PLAN DE MEJORAMIENTO  FECHA  CORTE DICIEMBRE  2024</v>
      </c>
      <c r="AR27" s="207">
        <f>+AR20</f>
        <v>0.26666666666666666</v>
      </c>
      <c r="AS27" s="206">
        <f>3*100%/6</f>
        <v>0.5</v>
      </c>
      <c r="AT27" s="718" t="s">
        <v>128</v>
      </c>
      <c r="AU27" s="116"/>
      <c r="BA27" s="26" t="str">
        <f>+AQ27</f>
        <v>RESULTADOS DE LA  EVALUACION DEL PLAN DE MEJORAMIENTO  FECHA  CORTE DICIEMBRE  2024</v>
      </c>
      <c r="BB27" s="207">
        <f>+AR27</f>
        <v>0.26666666666666666</v>
      </c>
      <c r="BC27" s="206">
        <f>3*100%/6</f>
        <v>0.5</v>
      </c>
      <c r="BD27" s="718" t="s">
        <v>128</v>
      </c>
      <c r="BE27" s="116"/>
      <c r="BL27" s="73"/>
      <c r="BM27" s="73"/>
      <c r="BN27" s="26" t="str">
        <f>+BA27</f>
        <v>RESULTADOS DE LA  EVALUACION DEL PLAN DE MEJORAMIENTO  FECHA  CORTE DICIEMBRE  2024</v>
      </c>
      <c r="BO27" s="207">
        <f>+BB27</f>
        <v>0.26666666666666666</v>
      </c>
      <c r="BP27" s="206">
        <f>3*100%/6</f>
        <v>0.5</v>
      </c>
      <c r="BQ27" s="718" t="s">
        <v>128</v>
      </c>
      <c r="BR27" s="116"/>
      <c r="BS27" s="73"/>
      <c r="CD27" s="73"/>
      <c r="CE27" s="73"/>
      <c r="CF27" s="26" t="str">
        <f t="shared" ref="CF27:CG29" si="0">+BN27</f>
        <v>RESULTADOS DE LA  EVALUACION DEL PLAN DE MEJORAMIENTO  FECHA  CORTE DICIEMBRE  2024</v>
      </c>
      <c r="CG27" s="207">
        <f t="shared" si="0"/>
        <v>0.26666666666666666</v>
      </c>
      <c r="CH27" s="206">
        <f>3*100%/6</f>
        <v>0.5</v>
      </c>
      <c r="CI27" s="718" t="s">
        <v>128</v>
      </c>
      <c r="CJ27" s="116"/>
      <c r="CK27" s="73"/>
    </row>
    <row r="28" spans="1:89" ht="67.5" customHeight="1" x14ac:dyDescent="0.3">
      <c r="A28" s="687"/>
      <c r="B28" s="688"/>
      <c r="C28" s="688"/>
      <c r="D28" s="688"/>
      <c r="E28" s="688"/>
      <c r="F28" s="688"/>
      <c r="G28" s="688"/>
      <c r="H28" s="688"/>
      <c r="I28" s="688"/>
      <c r="J28" s="688"/>
      <c r="K28" s="688"/>
      <c r="L28" s="688"/>
      <c r="M28" s="688"/>
      <c r="N28" s="688"/>
      <c r="O28" s="688"/>
      <c r="P28" s="688"/>
      <c r="Q28" s="688"/>
      <c r="R28" s="688"/>
      <c r="S28" s="688"/>
      <c r="T28" s="688"/>
      <c r="U28" s="688"/>
      <c r="V28" s="688"/>
      <c r="W28" s="688"/>
      <c r="X28" s="688"/>
      <c r="Y28" s="96"/>
      <c r="AQ28" s="12"/>
      <c r="AR28" s="206"/>
      <c r="AS28" s="206"/>
      <c r="AT28" s="718"/>
      <c r="AU28" s="116"/>
      <c r="BA28" s="12" t="str">
        <f>+BA20</f>
        <v>RESULTADOS DE LA  EVALUACION DEL PLAN DE MEJORAMIENTO  FECHA  CORTE MARZO DE  2025</v>
      </c>
      <c r="BB28" s="206">
        <f>+BB20</f>
        <v>0.43333333333333335</v>
      </c>
      <c r="BC28" s="206">
        <v>1</v>
      </c>
      <c r="BD28" s="718"/>
      <c r="BE28" s="116"/>
      <c r="BL28" s="73"/>
      <c r="BM28" s="73"/>
      <c r="BN28" s="12" t="str">
        <f>+BA28</f>
        <v>RESULTADOS DE LA  EVALUACION DEL PLAN DE MEJORAMIENTO  FECHA  CORTE MARZO DE  2025</v>
      </c>
      <c r="BO28" s="206">
        <f>+BO20</f>
        <v>0.43333333333333335</v>
      </c>
      <c r="BP28" s="206">
        <v>1</v>
      </c>
      <c r="BQ28" s="718"/>
      <c r="BR28" s="116"/>
      <c r="BS28" s="73"/>
      <c r="CD28" s="73"/>
      <c r="CE28" s="73"/>
      <c r="CF28" s="12" t="str">
        <f t="shared" si="0"/>
        <v>RESULTADOS DE LA  EVALUACION DEL PLAN DE MEJORAMIENTO  FECHA  CORTE MARZO DE  2025</v>
      </c>
      <c r="CG28" s="206">
        <f t="shared" si="0"/>
        <v>0.43333333333333335</v>
      </c>
      <c r="CH28" s="206">
        <v>1</v>
      </c>
      <c r="CI28" s="718"/>
      <c r="CJ28" s="116"/>
      <c r="CK28" s="73"/>
    </row>
    <row r="29" spans="1:89" ht="81.75" customHeight="1" x14ac:dyDescent="0.3">
      <c r="A29" s="687"/>
      <c r="B29" s="689"/>
      <c r="C29" s="689"/>
      <c r="D29" s="689"/>
      <c r="E29" s="689"/>
      <c r="F29" s="689"/>
      <c r="G29" s="689"/>
      <c r="H29" s="689"/>
      <c r="I29" s="689"/>
      <c r="J29" s="689"/>
      <c r="K29" s="689"/>
      <c r="L29" s="689"/>
      <c r="M29" s="689"/>
      <c r="N29" s="689"/>
      <c r="O29" s="689"/>
      <c r="P29" s="689"/>
      <c r="Q29" s="689"/>
      <c r="R29" s="689"/>
      <c r="S29" s="689"/>
      <c r="T29" s="689"/>
      <c r="U29" s="689"/>
      <c r="V29" s="689"/>
      <c r="W29" s="96"/>
      <c r="X29" s="96"/>
      <c r="Y29" s="96"/>
      <c r="AQ29" s="716" t="s">
        <v>266</v>
      </c>
      <c r="AR29" s="717"/>
      <c r="AS29" s="717"/>
      <c r="AT29" s="718"/>
      <c r="AU29" s="116"/>
      <c r="BA29" s="716" t="s">
        <v>266</v>
      </c>
      <c r="BB29" s="717"/>
      <c r="BC29" s="717"/>
      <c r="BD29" s="718"/>
      <c r="BE29" s="116"/>
      <c r="BL29" s="73"/>
      <c r="BM29" s="73"/>
      <c r="BN29" s="12" t="str">
        <f>+BN20</f>
        <v>RESULTADOS DE LA  EVALUACION DEL PLAN DE MEJORAMIENTO  FECHA  CORTE JUNIO DE  2025</v>
      </c>
      <c r="BO29" s="206">
        <f>+BO20</f>
        <v>0.43333333333333335</v>
      </c>
      <c r="BP29" s="206">
        <v>1</v>
      </c>
      <c r="BQ29" s="718"/>
      <c r="BR29" s="116"/>
      <c r="BS29" s="73"/>
      <c r="CD29" s="73"/>
      <c r="CE29" s="73"/>
      <c r="CF29" s="12" t="str">
        <f t="shared" si="0"/>
        <v>RESULTADOS DE LA  EVALUACION DEL PLAN DE MEJORAMIENTO  FECHA  CORTE JUNIO DE  2025</v>
      </c>
      <c r="CG29" s="206">
        <f t="shared" si="0"/>
        <v>0.43333333333333335</v>
      </c>
      <c r="CH29" s="206">
        <v>1</v>
      </c>
      <c r="CI29" s="718"/>
      <c r="CJ29" s="116"/>
      <c r="CK29" s="73"/>
    </row>
    <row r="30" spans="1:89" ht="78" customHeight="1" x14ac:dyDescent="0.3">
      <c r="AR30" s="116"/>
      <c r="AS30" s="116"/>
      <c r="AT30" s="116"/>
      <c r="AU30" s="116"/>
      <c r="BB30" s="116"/>
      <c r="BC30" s="116"/>
      <c r="BD30" s="116"/>
      <c r="BE30" s="116"/>
      <c r="BL30" s="73"/>
      <c r="BM30" s="73"/>
      <c r="BN30" s="716" t="s">
        <v>266</v>
      </c>
      <c r="BO30" s="717"/>
      <c r="BP30" s="717"/>
      <c r="BQ30" s="116"/>
      <c r="BR30" s="116"/>
      <c r="BS30" s="73"/>
      <c r="CD30" s="73"/>
      <c r="CE30" s="73"/>
      <c r="CF30" s="12" t="str">
        <f>+CF20</f>
        <v>RESULTADOS DE LA  EVALUACION DEL PLAN DE MEJORAMIENTO  FECHA  CORTE SEPTIEMBRE DE  2025</v>
      </c>
      <c r="CG30" s="206">
        <f>+CG20</f>
        <v>0.60000000000000009</v>
      </c>
      <c r="CH30" s="206">
        <v>1</v>
      </c>
      <c r="CI30" s="116"/>
      <c r="CJ30" s="116"/>
      <c r="CK30" s="73"/>
    </row>
    <row r="31" spans="1:89" ht="80.25" customHeight="1" x14ac:dyDescent="0.3">
      <c r="AR31" s="116"/>
      <c r="AS31" s="116"/>
      <c r="AT31" s="116"/>
      <c r="AU31" s="116"/>
      <c r="BB31" s="116"/>
      <c r="BC31" s="116"/>
      <c r="BD31" s="116"/>
      <c r="BE31" s="116"/>
      <c r="BL31" s="73"/>
      <c r="BM31" s="73"/>
      <c r="BN31" s="73"/>
      <c r="BO31" s="116"/>
      <c r="BP31" s="116"/>
      <c r="BQ31" s="116"/>
      <c r="BR31" s="116"/>
      <c r="BS31" s="73"/>
      <c r="CD31" s="73"/>
      <c r="CE31" s="73"/>
      <c r="CF31" s="716" t="s">
        <v>266</v>
      </c>
      <c r="CG31" s="717"/>
      <c r="CH31" s="717"/>
      <c r="CI31" s="116"/>
      <c r="CJ31" s="116"/>
      <c r="CK31" s="73"/>
    </row>
    <row r="32" spans="1:89" x14ac:dyDescent="0.3">
      <c r="AR32" s="116"/>
      <c r="AS32" s="116"/>
      <c r="AT32" s="116"/>
      <c r="AU32" s="116"/>
      <c r="BB32" s="116"/>
      <c r="BC32" s="116"/>
      <c r="BD32" s="116"/>
      <c r="BE32" s="116"/>
      <c r="BL32" s="73"/>
      <c r="BM32" s="73"/>
      <c r="BN32" s="73"/>
      <c r="BO32" s="116"/>
      <c r="BP32" s="116"/>
      <c r="BQ32" s="116"/>
      <c r="BR32" s="116"/>
      <c r="BS32" s="73"/>
      <c r="CD32" s="73"/>
      <c r="CE32" s="73"/>
      <c r="CF32" s="73"/>
      <c r="CG32" s="116"/>
      <c r="CH32" s="116"/>
      <c r="CI32" s="116"/>
      <c r="CJ32" s="116"/>
      <c r="CK32" s="73"/>
    </row>
    <row r="33" spans="43:89" x14ac:dyDescent="0.3">
      <c r="AR33" s="116"/>
      <c r="AS33" s="116"/>
      <c r="AT33" s="116"/>
      <c r="AU33" s="116"/>
      <c r="BB33" s="116"/>
      <c r="BC33" s="116"/>
      <c r="BD33" s="116"/>
      <c r="BE33" s="116"/>
      <c r="BL33" s="73"/>
      <c r="BM33" s="73"/>
      <c r="BN33" s="73"/>
      <c r="BO33" s="116"/>
      <c r="BP33" s="116"/>
      <c r="BQ33" s="116"/>
      <c r="BR33" s="116"/>
      <c r="BS33" s="73"/>
      <c r="CD33" s="73"/>
      <c r="CE33" s="73"/>
      <c r="CF33" s="73"/>
      <c r="CG33" s="116"/>
      <c r="CH33" s="116"/>
      <c r="CI33" s="116"/>
      <c r="CJ33" s="116"/>
      <c r="CK33" s="73"/>
    </row>
    <row r="34" spans="43:89" ht="95.25" customHeight="1" x14ac:dyDescent="0.3">
      <c r="AR34" s="116"/>
      <c r="AS34" s="116"/>
      <c r="AT34" s="116"/>
      <c r="AU34" s="116"/>
      <c r="BB34" s="116"/>
      <c r="BC34" s="116"/>
      <c r="BD34" s="116"/>
      <c r="BE34" s="116"/>
      <c r="BL34" s="73"/>
      <c r="BM34" s="73"/>
      <c r="BN34" s="73"/>
      <c r="BO34" s="116"/>
      <c r="BP34" s="116"/>
      <c r="BQ34" s="116"/>
      <c r="BR34" s="116"/>
      <c r="BS34" s="73"/>
      <c r="CD34" s="73"/>
      <c r="CE34" s="73"/>
      <c r="CF34" s="73"/>
      <c r="CG34" s="116"/>
      <c r="CH34" s="116"/>
      <c r="CI34" s="116"/>
      <c r="CJ34" s="116"/>
      <c r="CK34" s="73"/>
    </row>
    <row r="35" spans="43:89" x14ac:dyDescent="0.3">
      <c r="AR35" s="16"/>
      <c r="AS35" s="16"/>
      <c r="AT35" s="116"/>
      <c r="AU35" s="116"/>
      <c r="BB35" s="16"/>
      <c r="BC35" s="16"/>
      <c r="BD35" s="116"/>
      <c r="BE35" s="116"/>
      <c r="BL35" s="73"/>
      <c r="BM35" s="73"/>
      <c r="BN35" s="73"/>
      <c r="BO35" s="16"/>
      <c r="BP35" s="16"/>
      <c r="BQ35" s="116"/>
      <c r="BR35" s="116"/>
      <c r="BS35" s="73"/>
      <c r="CD35" s="73"/>
      <c r="CE35" s="73"/>
      <c r="CF35" s="73"/>
      <c r="CG35" s="16"/>
      <c r="CH35" s="16"/>
      <c r="CI35" s="116"/>
      <c r="CJ35" s="116"/>
      <c r="CK35" s="73"/>
    </row>
    <row r="36" spans="43:89" x14ac:dyDescent="0.3">
      <c r="AR36" s="16"/>
      <c r="AS36" s="16"/>
      <c r="AT36" s="116"/>
      <c r="AU36" s="116"/>
      <c r="BB36" s="16"/>
      <c r="BC36" s="16"/>
      <c r="BD36" s="116"/>
      <c r="BE36" s="116"/>
      <c r="BL36" s="73"/>
      <c r="BM36" s="73"/>
      <c r="BN36" s="73"/>
      <c r="BO36" s="16"/>
      <c r="BP36" s="16"/>
      <c r="BQ36" s="116"/>
      <c r="BR36" s="116"/>
      <c r="BS36" s="73"/>
      <c r="CD36" s="73"/>
      <c r="CE36" s="73"/>
      <c r="CF36" s="73"/>
      <c r="CG36" s="16"/>
      <c r="CH36" s="16"/>
      <c r="CI36" s="116"/>
      <c r="CJ36" s="116"/>
      <c r="CK36" s="73"/>
    </row>
    <row r="37" spans="43:89" x14ac:dyDescent="0.3">
      <c r="AR37" s="16"/>
      <c r="AS37" s="16"/>
      <c r="AT37" s="116"/>
      <c r="AU37" s="116"/>
      <c r="BB37" s="16"/>
      <c r="BC37" s="16"/>
      <c r="BD37" s="116"/>
      <c r="BE37" s="116"/>
      <c r="BL37" s="73"/>
      <c r="BM37" s="73"/>
      <c r="BN37" s="73"/>
      <c r="BO37" s="16"/>
      <c r="BP37" s="16"/>
      <c r="BQ37" s="116"/>
      <c r="BR37" s="116"/>
      <c r="BS37" s="73"/>
      <c r="CD37" s="73"/>
      <c r="CE37" s="73"/>
      <c r="CF37" s="73"/>
      <c r="CG37" s="16"/>
      <c r="CH37" s="16"/>
      <c r="CI37" s="116"/>
      <c r="CJ37" s="116"/>
      <c r="CK37" s="73"/>
    </row>
    <row r="38" spans="43:89" x14ac:dyDescent="0.3">
      <c r="AR38" s="16"/>
      <c r="AS38" s="16"/>
      <c r="AT38" s="16"/>
      <c r="AU38" s="16"/>
      <c r="BB38" s="16"/>
      <c r="BC38" s="16"/>
      <c r="BD38" s="16"/>
      <c r="BE38" s="16"/>
      <c r="BL38" s="73"/>
      <c r="BM38" s="73"/>
      <c r="BN38" s="73"/>
      <c r="BO38" s="16"/>
      <c r="BP38" s="16"/>
      <c r="BQ38" s="16"/>
      <c r="BR38" s="16"/>
      <c r="BS38" s="73"/>
      <c r="CD38" s="73"/>
      <c r="CE38" s="73"/>
      <c r="CF38" s="73"/>
      <c r="CG38" s="16"/>
      <c r="CH38" s="16"/>
      <c r="CI38" s="16"/>
      <c r="CJ38" s="16"/>
      <c r="CK38" s="73"/>
    </row>
    <row r="39" spans="43:89" x14ac:dyDescent="0.3">
      <c r="AR39" s="16"/>
      <c r="AS39" s="16"/>
      <c r="AT39" s="16"/>
      <c r="AU39" s="16"/>
      <c r="BB39" s="16"/>
      <c r="BC39" s="16"/>
      <c r="BD39" s="16"/>
      <c r="BE39" s="16"/>
      <c r="BL39" s="73"/>
      <c r="BM39" s="73"/>
      <c r="BN39" s="73"/>
      <c r="BO39" s="16"/>
      <c r="BP39" s="16"/>
      <c r="BQ39" s="16"/>
      <c r="BR39" s="16"/>
      <c r="BS39" s="73"/>
      <c r="CD39" s="73"/>
      <c r="CE39" s="73"/>
      <c r="CF39" s="73"/>
      <c r="CG39" s="16"/>
      <c r="CH39" s="16"/>
      <c r="CI39" s="16"/>
      <c r="CJ39" s="16"/>
      <c r="CK39" s="73"/>
    </row>
    <row r="40" spans="43:89" x14ac:dyDescent="0.3">
      <c r="AR40" s="16"/>
      <c r="AS40" s="16"/>
      <c r="AT40" s="16"/>
      <c r="AU40" s="16"/>
      <c r="BB40" s="16"/>
      <c r="BC40" s="16"/>
      <c r="BD40" s="16"/>
      <c r="BE40" s="16"/>
      <c r="BL40" s="73"/>
      <c r="BM40" s="73"/>
      <c r="BN40" s="73"/>
      <c r="BO40" s="16"/>
      <c r="BP40" s="16"/>
      <c r="BQ40" s="16"/>
      <c r="BR40" s="16"/>
      <c r="BS40" s="73"/>
      <c r="CD40" s="73"/>
      <c r="CE40" s="73"/>
      <c r="CF40" s="73"/>
      <c r="CG40" s="16"/>
      <c r="CH40" s="16"/>
      <c r="CI40" s="16"/>
      <c r="CJ40" s="16"/>
      <c r="CK40" s="73"/>
    </row>
    <row r="41" spans="43:89" x14ac:dyDescent="0.3">
      <c r="AT41" s="16"/>
      <c r="AU41" s="16"/>
      <c r="BD41" s="16"/>
      <c r="BE41" s="16"/>
      <c r="BL41" s="73"/>
      <c r="BM41" s="73"/>
      <c r="BN41" s="73"/>
      <c r="BO41" s="118"/>
      <c r="BP41" s="118"/>
      <c r="BQ41" s="16"/>
      <c r="BR41" s="16"/>
      <c r="BS41" s="73"/>
      <c r="CD41" s="73"/>
      <c r="CE41" s="73"/>
      <c r="CF41" s="73"/>
      <c r="CG41" s="118"/>
      <c r="CH41" s="118"/>
      <c r="CI41" s="16"/>
      <c r="CJ41" s="16"/>
      <c r="CK41" s="73"/>
    </row>
    <row r="42" spans="43:89" ht="44.25" x14ac:dyDescent="0.55000000000000004">
      <c r="AR42" s="93"/>
      <c r="AS42" s="93"/>
      <c r="AT42" s="16"/>
      <c r="AU42" s="16"/>
      <c r="BB42" s="93"/>
      <c r="BC42" s="93"/>
      <c r="BD42" s="16"/>
      <c r="BE42" s="16"/>
      <c r="BL42" s="73"/>
      <c r="BM42" s="73"/>
      <c r="BN42" s="73"/>
      <c r="BO42" s="93"/>
      <c r="BP42" s="93"/>
      <c r="BQ42" s="16"/>
      <c r="BR42" s="16"/>
      <c r="BS42" s="73"/>
      <c r="CD42" s="73"/>
      <c r="CE42" s="73"/>
      <c r="CF42" s="73"/>
      <c r="CG42" s="93"/>
      <c r="CH42" s="93"/>
      <c r="CI42" s="16"/>
      <c r="CJ42" s="16"/>
      <c r="CK42" s="73"/>
    </row>
    <row r="43" spans="43:89" ht="44.25" x14ac:dyDescent="0.55000000000000004">
      <c r="AR43" s="93"/>
      <c r="AS43" s="93"/>
      <c r="AT43" s="16"/>
      <c r="AU43" s="16"/>
      <c r="BB43" s="93"/>
      <c r="BC43" s="93"/>
      <c r="BD43" s="16"/>
      <c r="BE43" s="16"/>
      <c r="BL43" s="73"/>
      <c r="BM43" s="73"/>
      <c r="BN43" s="73"/>
      <c r="BO43" s="93"/>
      <c r="BP43" s="93"/>
      <c r="BQ43" s="16"/>
      <c r="BR43" s="16"/>
      <c r="BS43" s="73"/>
      <c r="CD43" s="73"/>
      <c r="CE43" s="73"/>
      <c r="CF43" s="73"/>
      <c r="CG43" s="93"/>
      <c r="CH43" s="93"/>
      <c r="CI43" s="16"/>
      <c r="CJ43" s="16"/>
      <c r="CK43" s="73"/>
    </row>
    <row r="44" spans="43:89" ht="44.25" x14ac:dyDescent="0.55000000000000004">
      <c r="AR44" s="93"/>
      <c r="AS44" s="93"/>
      <c r="AT44" s="16"/>
      <c r="AU44" s="16"/>
      <c r="BB44" s="93"/>
      <c r="BC44" s="93"/>
      <c r="BD44" s="16"/>
      <c r="BE44" s="16"/>
      <c r="BL44" s="73"/>
      <c r="BM44" s="73"/>
      <c r="BN44" s="73"/>
      <c r="BO44" s="93"/>
      <c r="BP44" s="93"/>
      <c r="BQ44" s="16"/>
      <c r="BR44" s="16"/>
      <c r="BS44" s="73"/>
      <c r="CD44" s="73"/>
      <c r="CE44" s="73"/>
      <c r="CF44" s="73"/>
      <c r="CG44" s="93"/>
      <c r="CH44" s="93"/>
      <c r="CI44" s="16"/>
      <c r="CJ44" s="16"/>
      <c r="CK44" s="73"/>
    </row>
    <row r="45" spans="43:89" ht="44.25" customHeight="1" x14ac:dyDescent="0.55000000000000004">
      <c r="AQ45" s="721" t="s">
        <v>272</v>
      </c>
      <c r="AR45" s="722"/>
      <c r="AS45" s="93"/>
      <c r="AT45" s="16"/>
      <c r="AU45" s="16"/>
      <c r="BA45" s="721" t="s">
        <v>272</v>
      </c>
      <c r="BB45" s="722"/>
      <c r="BC45" s="93"/>
      <c r="BD45" s="16"/>
      <c r="BE45" s="16"/>
      <c r="BL45" s="73"/>
      <c r="BM45" s="73"/>
      <c r="BN45" s="721" t="s">
        <v>272</v>
      </c>
      <c r="BO45" s="722"/>
      <c r="BP45" s="93"/>
      <c r="BQ45" s="16"/>
      <c r="BR45" s="16"/>
      <c r="BS45" s="73"/>
      <c r="CD45" s="73"/>
      <c r="CE45" s="73"/>
      <c r="CF45" s="721" t="s">
        <v>272</v>
      </c>
      <c r="CG45" s="722"/>
      <c r="CH45" s="93"/>
      <c r="CI45" s="16"/>
      <c r="CJ45" s="16"/>
      <c r="CK45" s="73"/>
    </row>
    <row r="46" spans="43:89" ht="44.25" customHeight="1" x14ac:dyDescent="0.55000000000000004">
      <c r="AQ46" s="618" t="s">
        <v>260</v>
      </c>
      <c r="AR46" s="619"/>
      <c r="AS46" s="93"/>
      <c r="AT46" s="16"/>
      <c r="BA46" s="618" t="s">
        <v>260</v>
      </c>
      <c r="BB46" s="619"/>
      <c r="BC46" s="93"/>
      <c r="BD46" s="16"/>
      <c r="BL46" s="73"/>
      <c r="BM46" s="73"/>
      <c r="BN46" s="618" t="s">
        <v>260</v>
      </c>
      <c r="BO46" s="619"/>
      <c r="BP46" s="93"/>
      <c r="BQ46" s="16"/>
      <c r="BR46" s="118"/>
      <c r="BS46" s="73"/>
      <c r="CD46" s="73"/>
      <c r="CE46" s="73"/>
      <c r="CF46" s="618" t="s">
        <v>260</v>
      </c>
      <c r="CG46" s="619"/>
      <c r="CH46" s="93"/>
      <c r="CI46" s="16"/>
      <c r="CJ46" s="118"/>
      <c r="CK46" s="73"/>
    </row>
    <row r="47" spans="43:89" ht="44.25" customHeight="1" x14ac:dyDescent="0.55000000000000004">
      <c r="AQ47" s="620" t="s">
        <v>125</v>
      </c>
      <c r="AR47" s="620"/>
      <c r="AS47" s="93"/>
      <c r="AT47" s="73"/>
      <c r="AU47" s="74"/>
      <c r="AV47" s="74"/>
      <c r="BA47" s="620" t="s">
        <v>125</v>
      </c>
      <c r="BB47" s="620"/>
      <c r="BC47" s="93"/>
      <c r="BD47" s="73"/>
      <c r="BE47" s="74"/>
      <c r="BF47" s="74"/>
      <c r="BL47" s="73"/>
      <c r="BM47" s="73"/>
      <c r="BN47" s="620" t="s">
        <v>125</v>
      </c>
      <c r="BO47" s="620"/>
      <c r="BP47" s="93"/>
      <c r="BQ47" s="73"/>
      <c r="CD47" s="73"/>
      <c r="CE47" s="73"/>
      <c r="CF47" s="620" t="s">
        <v>125</v>
      </c>
      <c r="CG47" s="620"/>
      <c r="CH47" s="93"/>
      <c r="CI47" s="73"/>
    </row>
    <row r="48" spans="43:89" ht="44.25" x14ac:dyDescent="0.55000000000000004">
      <c r="AQ48" s="119" t="s">
        <v>258</v>
      </c>
      <c r="AR48" s="119" t="s">
        <v>259</v>
      </c>
      <c r="AS48" s="93"/>
      <c r="AT48" s="73"/>
      <c r="AU48" s="74"/>
      <c r="AV48" s="74"/>
      <c r="BA48" s="119" t="s">
        <v>258</v>
      </c>
      <c r="BB48" s="119" t="s">
        <v>259</v>
      </c>
      <c r="BC48" s="93"/>
      <c r="BD48" s="73"/>
      <c r="BE48" s="74"/>
      <c r="BF48" s="74"/>
      <c r="BL48" s="73"/>
      <c r="BM48" s="73"/>
      <c r="BN48" s="119" t="s">
        <v>258</v>
      </c>
      <c r="BO48" s="119" t="s">
        <v>259</v>
      </c>
      <c r="BP48" s="93"/>
      <c r="BQ48" s="73"/>
      <c r="CD48" s="73"/>
      <c r="CE48" s="73"/>
      <c r="CF48" s="119" t="s">
        <v>258</v>
      </c>
      <c r="CG48" s="119" t="s">
        <v>259</v>
      </c>
      <c r="CH48" s="93"/>
      <c r="CI48" s="73"/>
    </row>
    <row r="49" spans="43:87" ht="44.25" x14ac:dyDescent="0.55000000000000004">
      <c r="AQ49" s="4">
        <v>1</v>
      </c>
      <c r="AR49" s="204">
        <v>45656</v>
      </c>
      <c r="AS49" s="93"/>
      <c r="AT49" s="73"/>
      <c r="AU49" s="74"/>
      <c r="AV49" s="74"/>
      <c r="BA49" s="4">
        <v>1</v>
      </c>
      <c r="BB49" s="204">
        <v>45656</v>
      </c>
      <c r="BC49" s="93"/>
      <c r="BD49" s="73"/>
      <c r="BE49" s="74"/>
      <c r="BF49" s="74"/>
      <c r="BL49" s="73"/>
      <c r="BM49" s="73"/>
      <c r="BN49" s="4">
        <v>1</v>
      </c>
      <c r="BO49" s="204">
        <v>45656</v>
      </c>
      <c r="BP49" s="93"/>
      <c r="BQ49" s="73"/>
      <c r="CD49" s="73"/>
      <c r="CE49" s="73"/>
      <c r="CF49" s="4">
        <v>1</v>
      </c>
      <c r="CG49" s="204">
        <v>45656</v>
      </c>
      <c r="CH49" s="93"/>
      <c r="CI49" s="73"/>
    </row>
    <row r="50" spans="43:87" ht="33.75" customHeight="1" x14ac:dyDescent="0.3">
      <c r="AR50" s="73"/>
      <c r="AT50" s="73"/>
      <c r="AU50" s="74"/>
      <c r="AV50" s="74"/>
      <c r="BA50" s="4">
        <v>2</v>
      </c>
      <c r="BB50" s="204">
        <v>45747</v>
      </c>
      <c r="BD50" s="73"/>
      <c r="BE50" s="74"/>
      <c r="BF50" s="74"/>
      <c r="BL50" s="73"/>
      <c r="BM50" s="73"/>
      <c r="BN50" s="4">
        <v>2</v>
      </c>
      <c r="BO50" s="204">
        <v>45747</v>
      </c>
      <c r="BP50" s="118"/>
      <c r="BQ50" s="73"/>
      <c r="CD50" s="73"/>
      <c r="CE50" s="73"/>
      <c r="CF50" s="4">
        <v>2</v>
      </c>
      <c r="CG50" s="204">
        <v>45747</v>
      </c>
      <c r="CH50" s="118"/>
      <c r="CI50" s="73"/>
    </row>
    <row r="51" spans="43:87" ht="40.5" customHeight="1" x14ac:dyDescent="0.3">
      <c r="AR51" s="73"/>
      <c r="AT51" s="73"/>
      <c r="AU51" s="74"/>
      <c r="AV51" s="74"/>
      <c r="AZ51" s="73" t="s">
        <v>407</v>
      </c>
      <c r="BB51" s="73"/>
      <c r="BD51" s="73"/>
      <c r="BE51" s="74"/>
      <c r="BF51" s="74"/>
      <c r="BN51" s="723" t="s">
        <v>633</v>
      </c>
      <c r="BO51" s="724"/>
      <c r="CF51" s="723" t="s">
        <v>633</v>
      </c>
      <c r="CG51" s="724"/>
    </row>
    <row r="52" spans="43:87" ht="42" customHeight="1" x14ac:dyDescent="0.3"/>
  </sheetData>
  <mergeCells count="212">
    <mergeCell ref="CF25:CH25"/>
    <mergeCell ref="CI27:CI29"/>
    <mergeCell ref="CF45:CG45"/>
    <mergeCell ref="CF46:CG46"/>
    <mergeCell ref="CF47:CG47"/>
    <mergeCell ref="BN51:BO51"/>
    <mergeCell ref="CF51:CG51"/>
    <mergeCell ref="CK13:CK14"/>
    <mergeCell ref="BN30:BP30"/>
    <mergeCell ref="CF31:CH31"/>
    <mergeCell ref="CF13:CF14"/>
    <mergeCell ref="CG13:CG14"/>
    <mergeCell ref="CH13:CH14"/>
    <mergeCell ref="CI13:CI14"/>
    <mergeCell ref="CJ13:CJ14"/>
    <mergeCell ref="CD14:CD15"/>
    <mergeCell ref="CE14:CE15"/>
    <mergeCell ref="CG20:CH20"/>
    <mergeCell ref="CF21:CF22"/>
    <mergeCell ref="CG22:CH22"/>
    <mergeCell ref="BR13:BR14"/>
    <mergeCell ref="BN25:BP25"/>
    <mergeCell ref="BQ27:BQ29"/>
    <mergeCell ref="BN45:BO45"/>
    <mergeCell ref="CG5:CJ5"/>
    <mergeCell ref="CG6:CJ7"/>
    <mergeCell ref="CG8:CJ9"/>
    <mergeCell ref="CI10:CI12"/>
    <mergeCell ref="CJ10:CJ12"/>
    <mergeCell ref="CD11:CD12"/>
    <mergeCell ref="CE11:CE12"/>
    <mergeCell ref="CF11:CF12"/>
    <mergeCell ref="CG11:CG12"/>
    <mergeCell ref="CH11:CH12"/>
    <mergeCell ref="BA29:BC29"/>
    <mergeCell ref="BA45:BB45"/>
    <mergeCell ref="BC13:BC14"/>
    <mergeCell ref="BD13:BD14"/>
    <mergeCell ref="AQ47:AR47"/>
    <mergeCell ref="AQ45:AR45"/>
    <mergeCell ref="AQ46:AR46"/>
    <mergeCell ref="BA13:BA14"/>
    <mergeCell ref="BB13:BB14"/>
    <mergeCell ref="BA46:BB46"/>
    <mergeCell ref="BA47:BB47"/>
    <mergeCell ref="AY14:AY15"/>
    <mergeCell ref="AZ14:AZ15"/>
    <mergeCell ref="BB20:BC20"/>
    <mergeCell ref="BA21:BA22"/>
    <mergeCell ref="BB22:BC22"/>
    <mergeCell ref="BA25:BC25"/>
    <mergeCell ref="BD27:BD29"/>
    <mergeCell ref="BB5:BE5"/>
    <mergeCell ref="BB6:BE7"/>
    <mergeCell ref="BB8:BE9"/>
    <mergeCell ref="BD10:BD12"/>
    <mergeCell ref="BE10:BE12"/>
    <mergeCell ref="AY11:AY12"/>
    <mergeCell ref="AZ11:AZ12"/>
    <mergeCell ref="BA11:BA12"/>
    <mergeCell ref="BB11:BB12"/>
    <mergeCell ref="BC11:BC12"/>
    <mergeCell ref="BE13:BE14"/>
    <mergeCell ref="AQ21:AQ22"/>
    <mergeCell ref="AQ25:AS25"/>
    <mergeCell ref="AQ29:AS29"/>
    <mergeCell ref="AT27:AT29"/>
    <mergeCell ref="AR5:AU5"/>
    <mergeCell ref="AR6:AU7"/>
    <mergeCell ref="AO11:AO12"/>
    <mergeCell ref="AP11:AP12"/>
    <mergeCell ref="AO14:AO15"/>
    <mergeCell ref="AP14:AP15"/>
    <mergeCell ref="AQ11:AQ12"/>
    <mergeCell ref="AR11:AR12"/>
    <mergeCell ref="AS11:AS12"/>
    <mergeCell ref="AT10:AT12"/>
    <mergeCell ref="AU10:AU12"/>
    <mergeCell ref="AR8:AU9"/>
    <mergeCell ref="AR20:AS20"/>
    <mergeCell ref="AR22:AS22"/>
    <mergeCell ref="AQ13:AQ14"/>
    <mergeCell ref="AR13:AR14"/>
    <mergeCell ref="AS13:AS14"/>
    <mergeCell ref="AT13:AT14"/>
    <mergeCell ref="AU13:AU14"/>
    <mergeCell ref="A14:A15"/>
    <mergeCell ref="B14:B15"/>
    <mergeCell ref="A26:Y27"/>
    <mergeCell ref="X15:X16"/>
    <mergeCell ref="Y15:Y16"/>
    <mergeCell ref="E17:G17"/>
    <mergeCell ref="I17:K17"/>
    <mergeCell ref="J18:K18"/>
    <mergeCell ref="J19:K19"/>
    <mergeCell ref="W13:W14"/>
    <mergeCell ref="X13:X14"/>
    <mergeCell ref="Y13:Y14"/>
    <mergeCell ref="S13:S14"/>
    <mergeCell ref="T13:T14"/>
    <mergeCell ref="U13:U14"/>
    <mergeCell ref="V13:V14"/>
    <mergeCell ref="C14:C15"/>
    <mergeCell ref="E15:E16"/>
    <mergeCell ref="F15:F16"/>
    <mergeCell ref="G15:G16"/>
    <mergeCell ref="Q13:Q14"/>
    <mergeCell ref="R13:R14"/>
    <mergeCell ref="K13:K14"/>
    <mergeCell ref="L13:L14"/>
    <mergeCell ref="A28:A29"/>
    <mergeCell ref="B28:H28"/>
    <mergeCell ref="I28:O28"/>
    <mergeCell ref="P28:X28"/>
    <mergeCell ref="B29:H29"/>
    <mergeCell ref="I29:O29"/>
    <mergeCell ref="P29:V29"/>
    <mergeCell ref="J20:K20"/>
    <mergeCell ref="I21:Y23"/>
    <mergeCell ref="A24:A25"/>
    <mergeCell ref="B24:H24"/>
    <mergeCell ref="I24:J24"/>
    <mergeCell ref="K24:N24"/>
    <mergeCell ref="P24:S24"/>
    <mergeCell ref="B25:H25"/>
    <mergeCell ref="I25:J25"/>
    <mergeCell ref="K25:N25"/>
    <mergeCell ref="P25:S25"/>
    <mergeCell ref="O13:O14"/>
    <mergeCell ref="P13:P14"/>
    <mergeCell ref="E13:E14"/>
    <mergeCell ref="F13:F14"/>
    <mergeCell ref="G13:G14"/>
    <mergeCell ref="H13:H14"/>
    <mergeCell ref="I13:I14"/>
    <mergeCell ref="J13:J14"/>
    <mergeCell ref="X11:Y11"/>
    <mergeCell ref="M11:M12"/>
    <mergeCell ref="N11:N12"/>
    <mergeCell ref="O11:O12"/>
    <mergeCell ref="P11:P12"/>
    <mergeCell ref="Q11:Q12"/>
    <mergeCell ref="R11:R12"/>
    <mergeCell ref="V11:V12"/>
    <mergeCell ref="W11:W12"/>
    <mergeCell ref="T11:T12"/>
    <mergeCell ref="U11:U12"/>
    <mergeCell ref="M13:M14"/>
    <mergeCell ref="N13:N14"/>
    <mergeCell ref="AD10:AH12"/>
    <mergeCell ref="A11:A12"/>
    <mergeCell ref="B11:B12"/>
    <mergeCell ref="C11:C12"/>
    <mergeCell ref="D11:D12"/>
    <mergeCell ref="E11:G11"/>
    <mergeCell ref="H11:H12"/>
    <mergeCell ref="I11:I12"/>
    <mergeCell ref="J11:J12"/>
    <mergeCell ref="K11:K12"/>
    <mergeCell ref="L11:L12"/>
    <mergeCell ref="A10:C10"/>
    <mergeCell ref="D10:L10"/>
    <mergeCell ref="M10:N10"/>
    <mergeCell ref="S11:S12"/>
    <mergeCell ref="P10:S10"/>
    <mergeCell ref="T10:W10"/>
    <mergeCell ref="A8:C8"/>
    <mergeCell ref="D8:L8"/>
    <mergeCell ref="M8:N8"/>
    <mergeCell ref="O8:Y8"/>
    <mergeCell ref="A9:C9"/>
    <mergeCell ref="D9:L9"/>
    <mergeCell ref="M9:N9"/>
    <mergeCell ref="O9:Y9"/>
    <mergeCell ref="AD9:AH9"/>
    <mergeCell ref="Q6:T6"/>
    <mergeCell ref="U6:X6"/>
    <mergeCell ref="A7:C7"/>
    <mergeCell ref="D7:L7"/>
    <mergeCell ref="M7:N7"/>
    <mergeCell ref="O7:Y7"/>
    <mergeCell ref="A1:Y4"/>
    <mergeCell ref="A5:C6"/>
    <mergeCell ref="D5:G5"/>
    <mergeCell ref="H5:L5"/>
    <mergeCell ref="M5:O5"/>
    <mergeCell ref="Q5:T5"/>
    <mergeCell ref="U5:X5"/>
    <mergeCell ref="D6:G6"/>
    <mergeCell ref="H6:L6"/>
    <mergeCell ref="M6:O6"/>
    <mergeCell ref="BO5:BR5"/>
    <mergeCell ref="BO6:BR7"/>
    <mergeCell ref="BO8:BR9"/>
    <mergeCell ref="BQ10:BQ12"/>
    <mergeCell ref="BR10:BR12"/>
    <mergeCell ref="BL11:BL12"/>
    <mergeCell ref="BM11:BM12"/>
    <mergeCell ref="BN11:BN12"/>
    <mergeCell ref="BO11:BO12"/>
    <mergeCell ref="BP11:BP12"/>
    <mergeCell ref="BN46:BO46"/>
    <mergeCell ref="BN47:BO47"/>
    <mergeCell ref="BN13:BN14"/>
    <mergeCell ref="BO13:BO14"/>
    <mergeCell ref="BP13:BP14"/>
    <mergeCell ref="BQ13:BQ14"/>
    <mergeCell ref="BL14:BL15"/>
    <mergeCell ref="BM14:BM15"/>
    <mergeCell ref="BO20:BP20"/>
    <mergeCell ref="BN21:BN22"/>
    <mergeCell ref="BO22:BP2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BAC7B-641D-46CC-943E-BB6ADDAAF086}">
  <sheetPr>
    <tabColor theme="7" tint="0.79998168889431442"/>
  </sheetPr>
  <dimension ref="A1:HG30"/>
  <sheetViews>
    <sheetView topLeftCell="P5" zoomScale="40" zoomScaleNormal="40" zoomScaleSheetLayoutView="24" workbookViewId="0">
      <selection activeCell="Z11" sqref="Z11"/>
    </sheetView>
  </sheetViews>
  <sheetFormatPr baseColWidth="10" defaultColWidth="11.42578125" defaultRowHeight="15.75" x14ac:dyDescent="0.25"/>
  <cols>
    <col min="1" max="1" width="27.28515625" style="517" customWidth="1"/>
    <col min="2" max="2" width="158.28515625" style="517" customWidth="1"/>
    <col min="3" max="3" width="14.28515625" style="518" customWidth="1"/>
    <col min="4" max="4" width="91.42578125" style="518" customWidth="1"/>
    <col min="5" max="6" width="12.28515625" style="518" customWidth="1"/>
    <col min="7" max="8" width="10.7109375" style="518" customWidth="1"/>
    <col min="9" max="9" width="99.42578125" style="518" customWidth="1"/>
    <col min="10" max="10" width="43.7109375" style="518" customWidth="1"/>
    <col min="11" max="11" width="35.85546875" style="518" customWidth="1"/>
    <col min="12" max="12" width="38.85546875" style="518" customWidth="1"/>
    <col min="13" max="13" width="47.28515625" style="518" customWidth="1"/>
    <col min="14" max="14" width="48.5703125" style="518" customWidth="1"/>
    <col min="15" max="15" width="99.140625" style="518" customWidth="1"/>
    <col min="16" max="16" width="44.7109375" style="522" customWidth="1"/>
    <col min="17" max="17" width="32.85546875" style="523" customWidth="1"/>
    <col min="18" max="18" width="40.7109375" style="523" customWidth="1"/>
    <col min="19" max="19" width="32.5703125" style="523" customWidth="1"/>
    <col min="20" max="20" width="38.7109375" style="522" customWidth="1"/>
    <col min="21" max="21" width="39" style="523" customWidth="1"/>
    <col min="22" max="22" width="40.7109375" style="523" customWidth="1"/>
    <col min="23" max="23" width="32.85546875" style="523" customWidth="1"/>
    <col min="24" max="24" width="13.7109375" style="523" bestFit="1" customWidth="1"/>
    <col min="25" max="25" width="12.5703125" style="522" bestFit="1" customWidth="1"/>
    <col min="26" max="47" width="11.42578125" style="518"/>
    <col min="48" max="48" width="44.140625" style="518" customWidth="1"/>
    <col min="49" max="16384" width="11.42578125" style="518"/>
  </cols>
  <sheetData>
    <row r="1" spans="1:215" s="508" customFormat="1" ht="64.150000000000006" customHeight="1" x14ac:dyDescent="0.3">
      <c r="A1" s="1256" t="s">
        <v>899</v>
      </c>
      <c r="B1" s="1257"/>
      <c r="C1" s="1257"/>
      <c r="D1" s="1257"/>
      <c r="E1" s="1257"/>
      <c r="F1" s="1257"/>
      <c r="G1" s="1257"/>
      <c r="H1" s="1257"/>
      <c r="I1" s="1257"/>
      <c r="J1" s="1257"/>
      <c r="K1" s="1257"/>
      <c r="L1" s="1257"/>
      <c r="M1" s="1257"/>
      <c r="N1" s="1257"/>
      <c r="O1" s="1257"/>
      <c r="P1" s="1257"/>
      <c r="Q1" s="1257"/>
      <c r="R1" s="1257"/>
      <c r="S1" s="1257"/>
      <c r="T1" s="1257"/>
      <c r="U1" s="1257"/>
      <c r="V1" s="1257"/>
      <c r="W1" s="1257"/>
      <c r="X1" s="1257"/>
      <c r="Y1" s="1258"/>
      <c r="Z1" s="507"/>
      <c r="AA1" s="507"/>
      <c r="AB1" s="507"/>
      <c r="AC1" s="507"/>
      <c r="AD1" s="507"/>
      <c r="AE1" s="507"/>
      <c r="AF1" s="507"/>
      <c r="AG1" s="507"/>
      <c r="AH1" s="507"/>
      <c r="AI1" s="507"/>
      <c r="AJ1" s="507"/>
      <c r="AK1" s="507"/>
      <c r="AL1" s="507"/>
      <c r="AM1" s="507"/>
      <c r="AN1" s="507"/>
      <c r="AO1" s="507"/>
      <c r="AP1" s="507"/>
      <c r="AQ1" s="507"/>
      <c r="AR1" s="507"/>
      <c r="AS1" s="507"/>
      <c r="AT1" s="507"/>
      <c r="AU1" s="507"/>
      <c r="AV1" s="507"/>
      <c r="AW1" s="507"/>
      <c r="AX1" s="507"/>
      <c r="AY1" s="507"/>
      <c r="AZ1" s="507"/>
      <c r="BA1" s="507"/>
      <c r="BB1" s="507"/>
      <c r="BC1" s="507"/>
      <c r="BD1" s="507"/>
      <c r="BE1" s="507"/>
      <c r="BF1" s="507"/>
      <c r="BG1" s="507"/>
      <c r="BH1" s="507"/>
      <c r="BI1" s="507"/>
      <c r="BJ1" s="507"/>
      <c r="BK1" s="507"/>
      <c r="BL1" s="507"/>
      <c r="BM1" s="507"/>
      <c r="BN1" s="507"/>
      <c r="BO1" s="507"/>
      <c r="BP1" s="507"/>
      <c r="BQ1" s="507"/>
      <c r="BR1" s="507"/>
      <c r="BS1" s="507"/>
      <c r="BT1" s="507"/>
      <c r="BU1" s="507"/>
      <c r="BV1" s="507"/>
      <c r="BW1" s="507"/>
      <c r="BX1" s="507"/>
      <c r="BY1" s="507"/>
      <c r="BZ1" s="507"/>
      <c r="CA1" s="507"/>
      <c r="CB1" s="507"/>
      <c r="CC1" s="507"/>
      <c r="CD1" s="507"/>
      <c r="CE1" s="507"/>
      <c r="CF1" s="507"/>
      <c r="CG1" s="507"/>
      <c r="CH1" s="507"/>
      <c r="CI1" s="507"/>
      <c r="CJ1" s="507"/>
      <c r="CK1" s="507"/>
      <c r="CL1" s="507"/>
      <c r="CM1" s="507"/>
      <c r="CN1" s="507"/>
      <c r="CO1" s="507"/>
      <c r="CP1" s="507"/>
      <c r="CQ1" s="507"/>
      <c r="CR1" s="507"/>
      <c r="CS1" s="507"/>
      <c r="CT1" s="507"/>
      <c r="CU1" s="507"/>
      <c r="CV1" s="507"/>
      <c r="CW1" s="507"/>
      <c r="CX1" s="507"/>
      <c r="CY1" s="507"/>
      <c r="CZ1" s="507"/>
      <c r="DA1" s="507"/>
      <c r="DB1" s="507"/>
      <c r="DC1" s="507"/>
      <c r="DD1" s="507"/>
      <c r="DE1" s="507"/>
      <c r="DF1" s="507"/>
      <c r="DG1" s="507"/>
      <c r="DH1" s="507"/>
      <c r="DI1" s="507"/>
      <c r="DJ1" s="507"/>
      <c r="DK1" s="507"/>
      <c r="DL1" s="507"/>
      <c r="DM1" s="507"/>
      <c r="DN1" s="507"/>
      <c r="DO1" s="507"/>
      <c r="DP1" s="507"/>
      <c r="DQ1" s="507"/>
      <c r="DR1" s="507"/>
      <c r="DS1" s="507"/>
      <c r="DT1" s="507"/>
      <c r="DU1" s="507"/>
      <c r="DV1" s="507"/>
      <c r="DW1" s="507"/>
      <c r="DX1" s="507"/>
      <c r="DY1" s="507"/>
      <c r="DZ1" s="507"/>
      <c r="EA1" s="507"/>
      <c r="EB1" s="507"/>
      <c r="EC1" s="507"/>
      <c r="ED1" s="507"/>
      <c r="EE1" s="507"/>
      <c r="EF1" s="507"/>
      <c r="EG1" s="507"/>
      <c r="EH1" s="507"/>
      <c r="EI1" s="507"/>
      <c r="EJ1" s="507"/>
      <c r="EK1" s="507"/>
      <c r="EL1" s="507"/>
      <c r="EM1" s="507"/>
      <c r="EN1" s="507"/>
      <c r="EO1" s="507"/>
      <c r="EP1" s="507"/>
      <c r="EQ1" s="507"/>
      <c r="ER1" s="507"/>
      <c r="ES1" s="507"/>
      <c r="ET1" s="507"/>
      <c r="EU1" s="507"/>
      <c r="EV1" s="507"/>
      <c r="EW1" s="507"/>
      <c r="EX1" s="507"/>
      <c r="EY1" s="507"/>
      <c r="EZ1" s="507"/>
      <c r="FA1" s="507"/>
      <c r="FB1" s="507"/>
      <c r="FC1" s="507"/>
      <c r="FD1" s="507"/>
      <c r="FE1" s="507"/>
      <c r="FF1" s="507"/>
      <c r="FG1" s="507"/>
      <c r="FH1" s="507"/>
      <c r="FI1" s="507"/>
      <c r="FJ1" s="507"/>
      <c r="FK1" s="507"/>
      <c r="FL1" s="507"/>
      <c r="FM1" s="507"/>
      <c r="FN1" s="507"/>
      <c r="FO1" s="507"/>
      <c r="FP1" s="507"/>
      <c r="FQ1" s="507"/>
      <c r="FR1" s="507"/>
      <c r="FS1" s="507"/>
      <c r="FT1" s="507"/>
      <c r="FU1" s="507"/>
      <c r="FV1" s="507"/>
      <c r="FW1" s="507"/>
      <c r="FX1" s="507"/>
      <c r="FY1" s="507"/>
      <c r="FZ1" s="507"/>
      <c r="GA1" s="507"/>
      <c r="GB1" s="507"/>
      <c r="GC1" s="507"/>
      <c r="GD1" s="507"/>
      <c r="GE1" s="507"/>
      <c r="GF1" s="507"/>
      <c r="GG1" s="507"/>
      <c r="GH1" s="507"/>
      <c r="GI1" s="507"/>
      <c r="GJ1" s="507"/>
      <c r="GK1" s="507"/>
      <c r="GL1" s="507"/>
      <c r="GM1" s="507"/>
      <c r="GN1" s="507"/>
      <c r="GO1" s="507"/>
      <c r="GP1" s="507"/>
      <c r="GQ1" s="507"/>
      <c r="GR1" s="507"/>
      <c r="GS1" s="507"/>
      <c r="GT1" s="507"/>
      <c r="GU1" s="507"/>
      <c r="GV1" s="507"/>
      <c r="GW1" s="507"/>
      <c r="GX1" s="507"/>
      <c r="GY1" s="507"/>
      <c r="GZ1" s="507"/>
      <c r="HA1" s="507"/>
      <c r="HB1" s="507"/>
      <c r="HC1" s="507"/>
      <c r="HD1" s="507"/>
      <c r="HE1" s="507"/>
      <c r="HF1" s="507"/>
      <c r="HG1" s="507"/>
    </row>
    <row r="2" spans="1:215" s="511" customFormat="1" ht="102" customHeight="1" x14ac:dyDescent="0.25">
      <c r="A2" s="1259" t="s">
        <v>37</v>
      </c>
      <c r="B2" s="1259"/>
      <c r="C2" s="1259"/>
      <c r="D2" s="509" t="s">
        <v>17</v>
      </c>
      <c r="E2" s="1260"/>
      <c r="F2" s="1260"/>
      <c r="G2" s="1260"/>
      <c r="H2" s="1261"/>
      <c r="I2" s="1261"/>
      <c r="J2" s="1261"/>
      <c r="K2" s="1261"/>
      <c r="L2" s="1261"/>
      <c r="M2" s="509" t="s">
        <v>18</v>
      </c>
      <c r="N2" s="510" t="s">
        <v>10</v>
      </c>
      <c r="O2" s="509" t="s">
        <v>19</v>
      </c>
      <c r="P2" s="1262"/>
      <c r="Q2" s="1262"/>
      <c r="R2" s="1262"/>
      <c r="S2" s="1262"/>
      <c r="T2" s="1262"/>
      <c r="U2" s="1262"/>
      <c r="V2" s="1262"/>
      <c r="W2" s="1262"/>
      <c r="X2" s="1262"/>
      <c r="Y2" s="1262"/>
    </row>
    <row r="3" spans="1:215" s="511" customFormat="1" ht="61.15" customHeight="1" x14ac:dyDescent="0.25">
      <c r="A3" s="1259"/>
      <c r="B3" s="1259"/>
      <c r="C3" s="1259"/>
      <c r="D3" s="509" t="s">
        <v>20</v>
      </c>
      <c r="E3" s="1261"/>
      <c r="F3" s="1261"/>
      <c r="G3" s="1261"/>
      <c r="H3" s="1261"/>
      <c r="I3" s="1261"/>
      <c r="J3" s="1261"/>
      <c r="K3" s="1261"/>
      <c r="L3" s="1261"/>
      <c r="M3" s="509" t="s">
        <v>21</v>
      </c>
      <c r="N3" s="512"/>
      <c r="O3" s="509" t="s">
        <v>22</v>
      </c>
    </row>
    <row r="4" spans="1:215" s="511" customFormat="1" ht="61.5" customHeight="1" x14ac:dyDescent="0.25">
      <c r="A4" s="1259" t="s">
        <v>38</v>
      </c>
      <c r="B4" s="1259"/>
      <c r="C4" s="1259"/>
      <c r="D4" s="1275" t="s">
        <v>900</v>
      </c>
      <c r="E4" s="1275"/>
      <c r="F4" s="1275"/>
      <c r="G4" s="1275"/>
      <c r="H4" s="1275"/>
      <c r="I4" s="1275"/>
      <c r="J4" s="1275"/>
      <c r="K4" s="1275"/>
      <c r="L4" s="1275"/>
      <c r="M4" s="1259" t="s">
        <v>39</v>
      </c>
      <c r="N4" s="1259"/>
      <c r="O4" s="1276">
        <v>2024</v>
      </c>
      <c r="P4" s="1276"/>
      <c r="Q4" s="1276"/>
      <c r="R4" s="1276"/>
      <c r="S4" s="1276"/>
      <c r="T4" s="1276"/>
      <c r="U4" s="1276"/>
      <c r="V4" s="1276"/>
      <c r="W4" s="1276"/>
      <c r="X4" s="1276"/>
      <c r="Y4" s="1276"/>
    </row>
    <row r="5" spans="1:215" s="511" customFormat="1" ht="147" customHeight="1" x14ac:dyDescent="0.25">
      <c r="A5" s="1259" t="s">
        <v>40</v>
      </c>
      <c r="B5" s="1259"/>
      <c r="C5" s="1259"/>
      <c r="D5" s="1275" t="s">
        <v>901</v>
      </c>
      <c r="E5" s="1275"/>
      <c r="F5" s="1275"/>
      <c r="G5" s="1275"/>
      <c r="H5" s="1275"/>
      <c r="I5" s="1275"/>
      <c r="J5" s="1275"/>
      <c r="K5" s="1275"/>
      <c r="L5" s="1275"/>
      <c r="M5" s="1259" t="s">
        <v>41</v>
      </c>
      <c r="N5" s="1259"/>
      <c r="O5" s="1276" t="s">
        <v>902</v>
      </c>
      <c r="P5" s="1276"/>
      <c r="Q5" s="1276"/>
      <c r="R5" s="1276"/>
      <c r="S5" s="1276"/>
      <c r="T5" s="1276"/>
      <c r="U5" s="1276"/>
      <c r="V5" s="1276"/>
      <c r="W5" s="1276"/>
      <c r="X5" s="1276"/>
      <c r="Y5" s="1276"/>
    </row>
    <row r="6" spans="1:215" s="511" customFormat="1" ht="80.45" customHeight="1" x14ac:dyDescent="0.25">
      <c r="A6" s="1259" t="s">
        <v>42</v>
      </c>
      <c r="B6" s="1259"/>
      <c r="C6" s="1259"/>
      <c r="D6" s="1265">
        <v>45917</v>
      </c>
      <c r="E6" s="1265"/>
      <c r="F6" s="1265"/>
      <c r="G6" s="1265"/>
      <c r="H6" s="1265"/>
      <c r="I6" s="1265"/>
      <c r="J6" s="1265"/>
      <c r="K6" s="1265"/>
      <c r="L6" s="1265"/>
      <c r="M6" s="1281" t="s">
        <v>27</v>
      </c>
      <c r="N6" s="1281"/>
      <c r="O6" s="1263" t="s">
        <v>903</v>
      </c>
      <c r="P6" s="1264"/>
      <c r="Q6" s="1264"/>
      <c r="R6" s="1264"/>
      <c r="S6" s="1264"/>
      <c r="T6" s="1264"/>
      <c r="U6" s="1264"/>
      <c r="V6" s="1264"/>
      <c r="W6" s="1264"/>
      <c r="X6" s="1264"/>
      <c r="Y6" s="1264"/>
    </row>
    <row r="7" spans="1:215" s="511" customFormat="1" ht="123" customHeight="1" x14ac:dyDescent="0.25">
      <c r="A7" s="1259" t="s">
        <v>28</v>
      </c>
      <c r="B7" s="1259"/>
      <c r="C7" s="1259"/>
      <c r="D7" s="1265">
        <v>45917</v>
      </c>
      <c r="E7" s="1265"/>
      <c r="F7" s="1265"/>
      <c r="G7" s="1265"/>
      <c r="H7" s="1265"/>
      <c r="I7" s="1265"/>
      <c r="J7" s="1265"/>
      <c r="K7" s="1265"/>
      <c r="L7" s="1265"/>
      <c r="M7" s="1266" t="s">
        <v>65</v>
      </c>
      <c r="N7" s="1266"/>
      <c r="O7" s="602" t="s">
        <v>904</v>
      </c>
      <c r="P7" s="1267" t="s">
        <v>66</v>
      </c>
      <c r="Q7" s="1268"/>
      <c r="R7" s="1268"/>
      <c r="S7" s="1269"/>
      <c r="T7" s="1270" t="s">
        <v>770</v>
      </c>
      <c r="U7" s="1271"/>
      <c r="V7" s="1271"/>
      <c r="W7" s="1272"/>
      <c r="X7" s="1273"/>
      <c r="Y7" s="1274"/>
      <c r="AC7" s="1337" t="s">
        <v>1058</v>
      </c>
      <c r="AD7" s="1337"/>
      <c r="AE7" s="1337"/>
      <c r="AF7" s="1337"/>
      <c r="AG7" s="1337"/>
      <c r="AH7" s="1337"/>
      <c r="AI7" s="1337"/>
      <c r="AJ7" s="1337"/>
      <c r="AK7" s="1337"/>
      <c r="AL7" s="1337"/>
      <c r="AM7" s="1337"/>
      <c r="AN7" s="1337"/>
      <c r="AO7" s="1337"/>
      <c r="AP7" s="1337"/>
      <c r="AQ7" s="1337"/>
      <c r="AR7" s="1337"/>
      <c r="AS7" s="1337"/>
      <c r="AT7" s="1337"/>
      <c r="AU7" s="1337"/>
      <c r="AV7" s="1337"/>
    </row>
    <row r="8" spans="1:215" s="507" customFormat="1" ht="106.15" customHeight="1" x14ac:dyDescent="0.3">
      <c r="A8" s="1277" t="s">
        <v>43</v>
      </c>
      <c r="B8" s="1277" t="s">
        <v>15</v>
      </c>
      <c r="C8" s="1278" t="s">
        <v>47</v>
      </c>
      <c r="D8" s="1279" t="s">
        <v>3</v>
      </c>
      <c r="E8" s="1279" t="s">
        <v>4</v>
      </c>
      <c r="F8" s="1279"/>
      <c r="G8" s="1279"/>
      <c r="H8" s="1280" t="s">
        <v>48</v>
      </c>
      <c r="I8" s="1277" t="s">
        <v>31</v>
      </c>
      <c r="J8" s="1277" t="s">
        <v>32</v>
      </c>
      <c r="K8" s="1277" t="s">
        <v>33</v>
      </c>
      <c r="L8" s="1277" t="s">
        <v>34</v>
      </c>
      <c r="M8" s="1277" t="s">
        <v>905</v>
      </c>
      <c r="N8" s="1277" t="s">
        <v>68</v>
      </c>
      <c r="O8" s="1277" t="s">
        <v>69</v>
      </c>
      <c r="P8" s="1288" t="s">
        <v>70</v>
      </c>
      <c r="Q8" s="1288" t="s">
        <v>71</v>
      </c>
      <c r="R8" s="1289" t="s">
        <v>72</v>
      </c>
      <c r="S8" s="1289" t="s">
        <v>73</v>
      </c>
      <c r="T8" s="1288" t="s">
        <v>74</v>
      </c>
      <c r="U8" s="1288" t="s">
        <v>75</v>
      </c>
      <c r="V8" s="1289" t="s">
        <v>76</v>
      </c>
      <c r="W8" s="1289" t="s">
        <v>77</v>
      </c>
      <c r="X8" s="1291" t="s">
        <v>44</v>
      </c>
      <c r="Y8" s="1291"/>
      <c r="AC8" s="1337"/>
      <c r="AD8" s="1337"/>
      <c r="AE8" s="1337"/>
      <c r="AF8" s="1337"/>
      <c r="AG8" s="1337"/>
      <c r="AH8" s="1337"/>
      <c r="AI8" s="1337"/>
      <c r="AJ8" s="1337"/>
      <c r="AK8" s="1337"/>
      <c r="AL8" s="1337"/>
      <c r="AM8" s="1337"/>
      <c r="AN8" s="1337"/>
      <c r="AO8" s="1337"/>
      <c r="AP8" s="1337"/>
      <c r="AQ8" s="1337"/>
      <c r="AR8" s="1337"/>
      <c r="AS8" s="1337"/>
      <c r="AT8" s="1337"/>
      <c r="AU8" s="1337"/>
      <c r="AV8" s="1337"/>
    </row>
    <row r="9" spans="1:215" s="507" customFormat="1" ht="165" customHeight="1" x14ac:dyDescent="0.3">
      <c r="A9" s="1277"/>
      <c r="B9" s="1277"/>
      <c r="C9" s="1278"/>
      <c r="D9" s="1279"/>
      <c r="E9" s="513" t="s">
        <v>906</v>
      </c>
      <c r="F9" s="513" t="s">
        <v>907</v>
      </c>
      <c r="G9" s="513" t="s">
        <v>908</v>
      </c>
      <c r="H9" s="1280"/>
      <c r="I9" s="1277"/>
      <c r="J9" s="1277"/>
      <c r="K9" s="1277"/>
      <c r="L9" s="1277"/>
      <c r="M9" s="1277"/>
      <c r="N9" s="1277"/>
      <c r="O9" s="1277"/>
      <c r="P9" s="1288"/>
      <c r="Q9" s="1288"/>
      <c r="R9" s="1290"/>
      <c r="S9" s="1290"/>
      <c r="T9" s="1288"/>
      <c r="U9" s="1288"/>
      <c r="V9" s="1290"/>
      <c r="W9" s="1290"/>
      <c r="X9" s="514" t="s">
        <v>35</v>
      </c>
      <c r="Y9" s="514" t="s">
        <v>36</v>
      </c>
    </row>
    <row r="10" spans="1:215" s="508" customFormat="1" ht="322.14999999999998" customHeight="1" x14ac:dyDescent="0.3">
      <c r="A10" s="1292">
        <v>1</v>
      </c>
      <c r="B10" s="1294" t="s">
        <v>909</v>
      </c>
      <c r="C10" s="1296" t="s">
        <v>910</v>
      </c>
      <c r="D10" s="1282" t="s">
        <v>911</v>
      </c>
      <c r="E10" s="1284"/>
      <c r="F10" s="1299"/>
      <c r="G10" s="1318"/>
      <c r="H10" s="1284">
        <v>1</v>
      </c>
      <c r="I10" s="1282" t="s">
        <v>1055</v>
      </c>
      <c r="J10" s="1284" t="s">
        <v>912</v>
      </c>
      <c r="K10" s="1284" t="s">
        <v>913</v>
      </c>
      <c r="L10" s="1286" t="s">
        <v>914</v>
      </c>
      <c r="M10" s="1314" t="s">
        <v>915</v>
      </c>
      <c r="N10" s="1314" t="s">
        <v>916</v>
      </c>
      <c r="O10" s="1314" t="s">
        <v>917</v>
      </c>
      <c r="P10" s="1316">
        <v>45931</v>
      </c>
      <c r="Q10" s="1316">
        <v>46111</v>
      </c>
      <c r="R10" s="1284" t="s">
        <v>1054</v>
      </c>
      <c r="S10" s="1284" t="s">
        <v>918</v>
      </c>
      <c r="T10" s="1284" t="s">
        <v>919</v>
      </c>
      <c r="U10" s="1284" t="s">
        <v>920</v>
      </c>
      <c r="V10" s="1284" t="s">
        <v>1054</v>
      </c>
      <c r="W10" s="1284" t="s">
        <v>918</v>
      </c>
      <c r="X10" s="1312"/>
      <c r="Y10" s="1284" t="s">
        <v>9</v>
      </c>
    </row>
    <row r="11" spans="1:215" s="582" customFormat="1" ht="409.6" customHeight="1" x14ac:dyDescent="0.45">
      <c r="A11" s="1293"/>
      <c r="B11" s="1295"/>
      <c r="C11" s="1297"/>
      <c r="D11" s="1283"/>
      <c r="E11" s="1298"/>
      <c r="F11" s="1300"/>
      <c r="G11" s="1319"/>
      <c r="H11" s="1285"/>
      <c r="I11" s="1283"/>
      <c r="J11" s="1285"/>
      <c r="K11" s="1285"/>
      <c r="L11" s="1287"/>
      <c r="M11" s="1315"/>
      <c r="N11" s="1315"/>
      <c r="O11" s="1315"/>
      <c r="P11" s="1317"/>
      <c r="Q11" s="1285"/>
      <c r="R11" s="1285"/>
      <c r="S11" s="1285"/>
      <c r="T11" s="1285"/>
      <c r="U11" s="1285"/>
      <c r="V11" s="1285"/>
      <c r="W11" s="1285"/>
      <c r="X11" s="1313"/>
      <c r="Y11" s="1285"/>
    </row>
    <row r="12" spans="1:215" s="582" customFormat="1" ht="307.89999999999998" customHeight="1" x14ac:dyDescent="0.45">
      <c r="A12" s="1301">
        <v>2</v>
      </c>
      <c r="B12" s="1302" t="s">
        <v>921</v>
      </c>
      <c r="C12" s="1304" t="s">
        <v>910</v>
      </c>
      <c r="D12" s="1282" t="s">
        <v>922</v>
      </c>
      <c r="E12" s="1305"/>
      <c r="F12" s="1307"/>
      <c r="G12" s="1309"/>
      <c r="H12" s="1284">
        <v>1</v>
      </c>
      <c r="I12" s="1311" t="s">
        <v>1056</v>
      </c>
      <c r="J12" s="1284" t="s">
        <v>923</v>
      </c>
      <c r="K12" s="1284" t="s">
        <v>913</v>
      </c>
      <c r="L12" s="1284" t="s">
        <v>914</v>
      </c>
      <c r="M12" s="1314" t="s">
        <v>915</v>
      </c>
      <c r="N12" s="1314" t="s">
        <v>916</v>
      </c>
      <c r="O12" s="1314" t="s">
        <v>917</v>
      </c>
      <c r="P12" s="1316">
        <v>45931</v>
      </c>
      <c r="Q12" s="1316">
        <v>46111</v>
      </c>
      <c r="R12" s="1284" t="s">
        <v>1054</v>
      </c>
      <c r="S12" s="1284" t="s">
        <v>918</v>
      </c>
      <c r="T12" s="1284" t="s">
        <v>919</v>
      </c>
      <c r="U12" s="1284" t="s">
        <v>920</v>
      </c>
      <c r="V12" s="1284" t="s">
        <v>1054</v>
      </c>
      <c r="W12" s="1284" t="s">
        <v>918</v>
      </c>
      <c r="X12" s="583"/>
      <c r="Y12" s="515" t="s">
        <v>9</v>
      </c>
    </row>
    <row r="13" spans="1:215" s="582" customFormat="1" ht="299.25" customHeight="1" x14ac:dyDescent="0.45">
      <c r="A13" s="1301"/>
      <c r="B13" s="1303"/>
      <c r="C13" s="1304"/>
      <c r="D13" s="1283"/>
      <c r="E13" s="1306"/>
      <c r="F13" s="1308"/>
      <c r="G13" s="1310"/>
      <c r="H13" s="1285"/>
      <c r="I13" s="1283"/>
      <c r="J13" s="1285"/>
      <c r="K13" s="1285"/>
      <c r="L13" s="1285"/>
      <c r="M13" s="1315"/>
      <c r="N13" s="1315"/>
      <c r="O13" s="1315"/>
      <c r="P13" s="1317"/>
      <c r="Q13" s="1285"/>
      <c r="R13" s="1285"/>
      <c r="S13" s="1285"/>
      <c r="T13" s="1285"/>
      <c r="U13" s="1285"/>
      <c r="V13" s="1285"/>
      <c r="W13" s="1285"/>
      <c r="X13" s="584"/>
      <c r="Y13" s="516"/>
    </row>
    <row r="14" spans="1:215" s="585" customFormat="1" ht="226.5" customHeight="1" x14ac:dyDescent="0.25">
      <c r="A14" s="1292">
        <v>3</v>
      </c>
      <c r="B14" s="1320" t="s">
        <v>1057</v>
      </c>
      <c r="C14" s="1296" t="s">
        <v>924</v>
      </c>
      <c r="D14" s="1282" t="s">
        <v>925</v>
      </c>
      <c r="E14" s="1322"/>
      <c r="F14" s="1323"/>
      <c r="G14" s="1322"/>
      <c r="H14" s="1324">
        <v>1</v>
      </c>
      <c r="I14" s="1330" t="s">
        <v>926</v>
      </c>
      <c r="J14" s="1331" t="s">
        <v>927</v>
      </c>
      <c r="K14" s="1324" t="s">
        <v>913</v>
      </c>
      <c r="L14" s="1324" t="s">
        <v>914</v>
      </c>
      <c r="M14" s="1328" t="s">
        <v>928</v>
      </c>
      <c r="N14" s="1328" t="s">
        <v>929</v>
      </c>
      <c r="O14" s="1328" t="s">
        <v>930</v>
      </c>
      <c r="P14" s="1329">
        <v>45931</v>
      </c>
      <c r="Q14" s="1329">
        <v>46111</v>
      </c>
      <c r="R14" s="1324" t="s">
        <v>1054</v>
      </c>
      <c r="S14" s="1324" t="s">
        <v>918</v>
      </c>
      <c r="T14" s="1324" t="s">
        <v>919</v>
      </c>
      <c r="U14" s="1324" t="s">
        <v>920</v>
      </c>
      <c r="V14" s="1324" t="s">
        <v>1054</v>
      </c>
      <c r="W14" s="1324" t="s">
        <v>918</v>
      </c>
      <c r="X14" s="1325"/>
      <c r="Y14" s="1324" t="s">
        <v>9</v>
      </c>
    </row>
    <row r="15" spans="1:215" s="585" customFormat="1" ht="344.25" customHeight="1" x14ac:dyDescent="0.25">
      <c r="A15" s="1293"/>
      <c r="B15" s="1321"/>
      <c r="C15" s="1297"/>
      <c r="D15" s="1283"/>
      <c r="E15" s="1322"/>
      <c r="F15" s="1323"/>
      <c r="G15" s="1322"/>
      <c r="H15" s="1324"/>
      <c r="I15" s="1330"/>
      <c r="J15" s="1331"/>
      <c r="K15" s="1324"/>
      <c r="L15" s="1324"/>
      <c r="M15" s="1328"/>
      <c r="N15" s="1328"/>
      <c r="O15" s="1328"/>
      <c r="P15" s="1329"/>
      <c r="Q15" s="1329"/>
      <c r="R15" s="1324"/>
      <c r="S15" s="1324"/>
      <c r="T15" s="1324"/>
      <c r="U15" s="1324"/>
      <c r="V15" s="1324"/>
      <c r="W15" s="1324"/>
      <c r="X15" s="1325"/>
      <c r="Y15" s="1324"/>
    </row>
    <row r="16" spans="1:215" s="588" customFormat="1" ht="89.45" customHeight="1" x14ac:dyDescent="0.25">
      <c r="A16" s="586"/>
      <c r="B16" s="587"/>
      <c r="E16" s="1326" t="s">
        <v>30</v>
      </c>
      <c r="F16" s="1326"/>
      <c r="G16" s="1326"/>
      <c r="H16" s="589">
        <v>3</v>
      </c>
      <c r="I16" s="1327"/>
      <c r="J16" s="1327"/>
      <c r="K16" s="1327"/>
      <c r="L16" s="519"/>
      <c r="M16" s="519"/>
      <c r="N16" s="519"/>
      <c r="O16" s="520"/>
      <c r="P16" s="520"/>
      <c r="Q16" s="520"/>
      <c r="R16" s="520"/>
      <c r="S16" s="520"/>
      <c r="T16" s="520"/>
      <c r="U16" s="520"/>
      <c r="V16" s="520"/>
      <c r="W16" s="520"/>
      <c r="X16" s="520"/>
      <c r="Y16" s="521"/>
    </row>
    <row r="17" spans="1:33" s="588" customFormat="1" ht="184.9" customHeight="1" x14ac:dyDescent="0.25">
      <c r="A17" s="586"/>
      <c r="B17" s="586"/>
      <c r="D17" s="1333"/>
      <c r="E17" s="1333"/>
      <c r="F17" s="1333"/>
      <c r="L17" s="1333"/>
      <c r="M17" s="1333"/>
      <c r="N17" s="1333"/>
      <c r="O17" s="1333"/>
      <c r="P17" s="1333"/>
      <c r="Q17" s="590"/>
      <c r="R17" s="590"/>
      <c r="S17" s="591"/>
      <c r="T17" s="1334"/>
      <c r="U17" s="1334"/>
      <c r="V17" s="1334"/>
      <c r="W17" s="591"/>
      <c r="X17" s="591"/>
      <c r="Y17" s="590"/>
    </row>
    <row r="18" spans="1:33" s="588" customFormat="1" ht="42" customHeight="1" thickBot="1" x14ac:dyDescent="0.3">
      <c r="A18" s="586"/>
      <c r="B18" s="592"/>
      <c r="D18" s="1335"/>
      <c r="E18" s="1335"/>
      <c r="F18" s="1335"/>
      <c r="G18" s="1335"/>
      <c r="H18" s="593"/>
      <c r="I18" s="1335"/>
      <c r="J18" s="1335"/>
      <c r="L18" s="1335"/>
      <c r="M18" s="1335"/>
      <c r="N18" s="1335"/>
      <c r="O18" s="593"/>
      <c r="P18" s="1335"/>
      <c r="Q18" s="1335"/>
      <c r="R18" s="1335"/>
      <c r="S18" s="591"/>
      <c r="T18" s="1336"/>
      <c r="U18" s="1336"/>
      <c r="V18" s="1336"/>
      <c r="W18" s="591"/>
      <c r="X18" s="591"/>
      <c r="Y18" s="591"/>
    </row>
    <row r="19" spans="1:33" s="588" customFormat="1" ht="61.5" customHeight="1" x14ac:dyDescent="0.85">
      <c r="A19" s="586"/>
      <c r="B19" s="594" t="s">
        <v>55</v>
      </c>
      <c r="C19" s="595"/>
      <c r="D19" s="1332" t="s">
        <v>931</v>
      </c>
      <c r="E19" s="1332"/>
      <c r="F19" s="1332"/>
      <c r="G19" s="1332"/>
      <c r="H19" s="596"/>
      <c r="I19" s="1339" t="s">
        <v>932</v>
      </c>
      <c r="J19" s="1339"/>
      <c r="K19" s="595"/>
      <c r="L19" s="1332" t="s">
        <v>889</v>
      </c>
      <c r="M19" s="1332"/>
      <c r="N19" s="1332"/>
      <c r="O19" s="596"/>
      <c r="P19" s="1332" t="s">
        <v>933</v>
      </c>
      <c r="Q19" s="1332"/>
      <c r="R19" s="1332"/>
      <c r="S19" s="597"/>
      <c r="T19" s="1332"/>
      <c r="U19" s="1332"/>
      <c r="V19" s="1332"/>
      <c r="W19" s="597"/>
      <c r="X19" s="591"/>
      <c r="Y19" s="591"/>
    </row>
    <row r="20" spans="1:33" s="524" customFormat="1" ht="67.5" customHeight="1" x14ac:dyDescent="0.85">
      <c r="A20" s="598"/>
      <c r="B20" s="594" t="s">
        <v>934</v>
      </c>
      <c r="C20" s="596"/>
      <c r="D20" s="1332" t="s">
        <v>935</v>
      </c>
      <c r="E20" s="1332"/>
      <c r="F20" s="1332"/>
      <c r="G20" s="1332"/>
      <c r="H20" s="596"/>
      <c r="I20" s="1332" t="s">
        <v>929</v>
      </c>
      <c r="J20" s="1332"/>
      <c r="K20" s="596"/>
      <c r="L20" s="1332" t="s">
        <v>934</v>
      </c>
      <c r="M20" s="1332"/>
      <c r="N20" s="1332"/>
      <c r="O20" s="596"/>
      <c r="P20" s="1332" t="s">
        <v>934</v>
      </c>
      <c r="Q20" s="1332"/>
      <c r="R20" s="1332"/>
      <c r="S20" s="599"/>
      <c r="T20" s="1332"/>
      <c r="U20" s="1332"/>
      <c r="V20" s="1332"/>
      <c r="W20" s="597"/>
      <c r="X20" s="591"/>
      <c r="Y20" s="591"/>
      <c r="Z20" s="588"/>
      <c r="AA20" s="588"/>
      <c r="AB20" s="588"/>
      <c r="AC20" s="600">
        <f>16*2</f>
        <v>32</v>
      </c>
      <c r="AD20" s="600">
        <f>16*2</f>
        <v>32</v>
      </c>
      <c r="AE20" s="601" t="s">
        <v>936</v>
      </c>
      <c r="AF20" s="588"/>
      <c r="AG20" s="588"/>
    </row>
    <row r="21" spans="1:33" s="588" customFormat="1" ht="53.45" customHeight="1" x14ac:dyDescent="0.85">
      <c r="A21" s="586"/>
      <c r="B21" s="594" t="s">
        <v>618</v>
      </c>
      <c r="C21" s="595"/>
      <c r="D21" s="1332" t="s">
        <v>937</v>
      </c>
      <c r="E21" s="1332"/>
      <c r="F21" s="1332"/>
      <c r="G21" s="1332"/>
      <c r="H21" s="595"/>
      <c r="I21" s="1332" t="s">
        <v>938</v>
      </c>
      <c r="J21" s="1332"/>
      <c r="K21" s="595"/>
      <c r="L21" s="1332" t="s">
        <v>939</v>
      </c>
      <c r="M21" s="1332"/>
      <c r="N21" s="1332"/>
      <c r="O21" s="595"/>
      <c r="P21" s="1332" t="s">
        <v>940</v>
      </c>
      <c r="Q21" s="1332"/>
      <c r="R21" s="1332"/>
      <c r="S21" s="597"/>
      <c r="T21" s="1332"/>
      <c r="U21" s="1332"/>
      <c r="V21" s="1332"/>
      <c r="W21" s="597"/>
      <c r="X21" s="591"/>
      <c r="Y21" s="591"/>
    </row>
    <row r="22" spans="1:33" s="588" customFormat="1" ht="65.25" customHeight="1" x14ac:dyDescent="0.6">
      <c r="A22" s="586"/>
      <c r="B22" s="525" t="s">
        <v>941</v>
      </c>
      <c r="D22" s="1338" t="s">
        <v>941</v>
      </c>
      <c r="E22" s="1338"/>
      <c r="F22" s="1338"/>
      <c r="G22" s="1338"/>
      <c r="K22" s="1333"/>
      <c r="L22" s="1333"/>
      <c r="M22" s="1333"/>
      <c r="N22" s="1333"/>
      <c r="P22" s="1334"/>
      <c r="Q22" s="1334"/>
      <c r="R22" s="1334"/>
      <c r="S22" s="1334"/>
      <c r="T22" s="590"/>
      <c r="U22" s="591"/>
      <c r="V22" s="591"/>
      <c r="W22" s="591"/>
      <c r="X22" s="591"/>
      <c r="Y22" s="590"/>
    </row>
    <row r="23" spans="1:33" s="588" customFormat="1" ht="46.15" customHeight="1" x14ac:dyDescent="0.85">
      <c r="A23" s="586"/>
      <c r="B23" s="1336" t="s">
        <v>942</v>
      </c>
      <c r="C23" s="596"/>
      <c r="D23" s="1336" t="s">
        <v>942</v>
      </c>
      <c r="E23" s="1336"/>
      <c r="F23" s="1336"/>
      <c r="G23" s="1336"/>
      <c r="H23" s="1336"/>
      <c r="I23" s="596"/>
      <c r="J23" s="595"/>
      <c r="K23" s="1332"/>
      <c r="L23" s="1332"/>
      <c r="M23" s="1332"/>
      <c r="N23" s="1332"/>
      <c r="O23" s="595"/>
      <c r="P23" s="1332"/>
      <c r="Q23" s="1332"/>
      <c r="R23" s="1332"/>
      <c r="S23" s="1332"/>
      <c r="T23" s="599"/>
      <c r="U23" s="597"/>
      <c r="V23" s="591"/>
      <c r="W23" s="591"/>
      <c r="X23" s="591"/>
      <c r="Y23" s="590"/>
    </row>
    <row r="24" spans="1:33" s="588" customFormat="1" ht="46.15" customHeight="1" x14ac:dyDescent="0.85">
      <c r="A24" s="586"/>
      <c r="B24" s="1336"/>
      <c r="C24" s="595"/>
      <c r="D24" s="1336"/>
      <c r="E24" s="1336"/>
      <c r="F24" s="1336"/>
      <c r="G24" s="1336"/>
      <c r="H24" s="1336"/>
      <c r="I24" s="596"/>
      <c r="J24" s="595"/>
      <c r="K24" s="1332"/>
      <c r="L24" s="1332"/>
      <c r="M24" s="1332"/>
      <c r="N24" s="1332"/>
      <c r="O24" s="595"/>
      <c r="P24" s="1332"/>
      <c r="Q24" s="1332"/>
      <c r="R24" s="1332"/>
      <c r="S24" s="1332"/>
      <c r="T24" s="599"/>
      <c r="U24" s="597"/>
      <c r="V24" s="591"/>
      <c r="W24" s="591"/>
      <c r="X24" s="591"/>
      <c r="Y24" s="590"/>
    </row>
    <row r="25" spans="1:33" s="588" customFormat="1" ht="51.6" customHeight="1" x14ac:dyDescent="0.85">
      <c r="A25" s="586"/>
      <c r="B25" s="1336"/>
      <c r="C25" s="595"/>
      <c r="D25" s="1336"/>
      <c r="E25" s="1336"/>
      <c r="F25" s="1336"/>
      <c r="G25" s="1336"/>
      <c r="H25" s="1336"/>
      <c r="I25" s="596"/>
      <c r="J25" s="595"/>
      <c r="K25" s="1332"/>
      <c r="L25" s="1332"/>
      <c r="M25" s="1332"/>
      <c r="N25" s="1332"/>
      <c r="O25" s="595"/>
      <c r="P25" s="1332"/>
      <c r="Q25" s="1332"/>
      <c r="R25" s="1332"/>
      <c r="S25" s="1332"/>
      <c r="T25" s="599"/>
      <c r="U25" s="597"/>
      <c r="V25" s="591"/>
      <c r="W25" s="591"/>
      <c r="X25" s="591"/>
      <c r="Y25" s="590"/>
    </row>
    <row r="26" spans="1:33" s="588" customFormat="1" ht="61.5" x14ac:dyDescent="0.85">
      <c r="A26" s="586"/>
      <c r="B26" s="1336"/>
      <c r="C26" s="595"/>
      <c r="D26" s="1336"/>
      <c r="E26" s="1336"/>
      <c r="F26" s="1336"/>
      <c r="G26" s="1336"/>
      <c r="H26" s="1336"/>
      <c r="I26" s="596"/>
      <c r="J26" s="595"/>
      <c r="K26" s="595"/>
      <c r="L26" s="595"/>
      <c r="M26" s="595"/>
      <c r="N26" s="595"/>
      <c r="O26" s="595"/>
      <c r="P26" s="599"/>
      <c r="Q26" s="597"/>
      <c r="R26" s="597"/>
      <c r="S26" s="597"/>
      <c r="T26" s="599"/>
      <c r="U26" s="597"/>
      <c r="V26" s="591"/>
      <c r="W26" s="591"/>
      <c r="X26" s="591"/>
      <c r="Y26" s="590"/>
    </row>
    <row r="27" spans="1:33" s="588" customFormat="1" x14ac:dyDescent="0.25">
      <c r="A27" s="586"/>
      <c r="B27" s="586"/>
      <c r="P27" s="590"/>
      <c r="Q27" s="591"/>
      <c r="R27" s="591"/>
      <c r="S27" s="591"/>
      <c r="T27" s="590"/>
      <c r="U27" s="591"/>
      <c r="V27" s="591"/>
      <c r="W27" s="591"/>
      <c r="X27" s="591"/>
      <c r="Y27" s="590"/>
    </row>
    <row r="28" spans="1:33" s="588" customFormat="1" x14ac:dyDescent="0.25">
      <c r="A28" s="586"/>
      <c r="B28" s="586"/>
      <c r="P28" s="590"/>
      <c r="Q28" s="591"/>
      <c r="R28" s="591"/>
      <c r="S28" s="591"/>
      <c r="T28" s="590"/>
      <c r="U28" s="591"/>
      <c r="V28" s="591"/>
      <c r="W28" s="591"/>
      <c r="X28" s="591"/>
      <c r="Y28" s="590"/>
    </row>
    <row r="29" spans="1:33" s="588" customFormat="1" x14ac:dyDescent="0.25">
      <c r="A29" s="586"/>
      <c r="B29" s="586"/>
      <c r="P29" s="590"/>
      <c r="Q29" s="591"/>
      <c r="R29" s="591"/>
      <c r="S29" s="591"/>
      <c r="T29" s="590"/>
      <c r="U29" s="591"/>
      <c r="V29" s="591"/>
      <c r="W29" s="591"/>
      <c r="X29" s="591"/>
      <c r="Y29" s="590"/>
    </row>
    <row r="30" spans="1:33" s="588" customFormat="1" x14ac:dyDescent="0.25">
      <c r="A30" s="586"/>
      <c r="B30" s="586"/>
      <c r="P30" s="590"/>
      <c r="Q30" s="591"/>
      <c r="R30" s="591"/>
      <c r="S30" s="591"/>
      <c r="T30" s="590"/>
      <c r="U30" s="591"/>
      <c r="V30" s="591"/>
      <c r="W30" s="591"/>
      <c r="X30" s="591"/>
      <c r="Y30" s="590"/>
    </row>
  </sheetData>
  <mergeCells count="158">
    <mergeCell ref="AC7:AV8"/>
    <mergeCell ref="B23:B26"/>
    <mergeCell ref="D23:H26"/>
    <mergeCell ref="K23:N23"/>
    <mergeCell ref="P23:S23"/>
    <mergeCell ref="K24:N24"/>
    <mergeCell ref="P24:S24"/>
    <mergeCell ref="K25:N25"/>
    <mergeCell ref="P25:S25"/>
    <mergeCell ref="D21:G21"/>
    <mergeCell ref="I21:J21"/>
    <mergeCell ref="L21:N21"/>
    <mergeCell ref="P21:R21"/>
    <mergeCell ref="T21:V21"/>
    <mergeCell ref="D22:G22"/>
    <mergeCell ref="K22:N22"/>
    <mergeCell ref="P22:S22"/>
    <mergeCell ref="D19:G19"/>
    <mergeCell ref="I19:J19"/>
    <mergeCell ref="L19:N19"/>
    <mergeCell ref="P19:R19"/>
    <mergeCell ref="T19:V19"/>
    <mergeCell ref="D20:G20"/>
    <mergeCell ref="I20:J20"/>
    <mergeCell ref="L20:N20"/>
    <mergeCell ref="P20:R20"/>
    <mergeCell ref="T20:V20"/>
    <mergeCell ref="D17:F17"/>
    <mergeCell ref="L17:N17"/>
    <mergeCell ref="O17:P17"/>
    <mergeCell ref="T17:V17"/>
    <mergeCell ref="D18:G18"/>
    <mergeCell ref="I18:J18"/>
    <mergeCell ref="L18:N18"/>
    <mergeCell ref="P18:R18"/>
    <mergeCell ref="T18:V18"/>
    <mergeCell ref="W14:W15"/>
    <mergeCell ref="X14:X15"/>
    <mergeCell ref="Y14:Y15"/>
    <mergeCell ref="E16:G16"/>
    <mergeCell ref="I16:K16"/>
    <mergeCell ref="O14:O15"/>
    <mergeCell ref="P14:P15"/>
    <mergeCell ref="Q14:Q15"/>
    <mergeCell ref="R14:R15"/>
    <mergeCell ref="S14:S15"/>
    <mergeCell ref="T14:T15"/>
    <mergeCell ref="I14:I15"/>
    <mergeCell ref="J14:J15"/>
    <mergeCell ref="K14:K15"/>
    <mergeCell ref="L14:L15"/>
    <mergeCell ref="M14:M15"/>
    <mergeCell ref="N14:N15"/>
    <mergeCell ref="V12:V13"/>
    <mergeCell ref="W12:W13"/>
    <mergeCell ref="A14:A15"/>
    <mergeCell ref="B14:B15"/>
    <mergeCell ref="C14:C15"/>
    <mergeCell ref="D14:D15"/>
    <mergeCell ref="E14:E15"/>
    <mergeCell ref="F14:F15"/>
    <mergeCell ref="G14:G15"/>
    <mergeCell ref="H14:H15"/>
    <mergeCell ref="P12:P13"/>
    <mergeCell ref="Q12:Q13"/>
    <mergeCell ref="R12:R13"/>
    <mergeCell ref="S12:S13"/>
    <mergeCell ref="T12:T13"/>
    <mergeCell ref="U12:U13"/>
    <mergeCell ref="J12:J13"/>
    <mergeCell ref="K12:K13"/>
    <mergeCell ref="L12:L13"/>
    <mergeCell ref="M12:M13"/>
    <mergeCell ref="N12:N13"/>
    <mergeCell ref="O12:O13"/>
    <mergeCell ref="U14:U15"/>
    <mergeCell ref="V14:V15"/>
    <mergeCell ref="Y10:Y11"/>
    <mergeCell ref="A12:A13"/>
    <mergeCell ref="B12:B13"/>
    <mergeCell ref="C12:C13"/>
    <mergeCell ref="D12:D13"/>
    <mergeCell ref="E12:E13"/>
    <mergeCell ref="F12:F13"/>
    <mergeCell ref="G12:G13"/>
    <mergeCell ref="H12:H13"/>
    <mergeCell ref="I12:I13"/>
    <mergeCell ref="S10:S11"/>
    <mergeCell ref="T10:T11"/>
    <mergeCell ref="U10:U11"/>
    <mergeCell ref="V10:V11"/>
    <mergeCell ref="W10:W11"/>
    <mergeCell ref="X10:X11"/>
    <mergeCell ref="M10:M11"/>
    <mergeCell ref="N10:N11"/>
    <mergeCell ref="O10:O11"/>
    <mergeCell ref="P10:P11"/>
    <mergeCell ref="Q10:Q11"/>
    <mergeCell ref="R10:R11"/>
    <mergeCell ref="G10:G11"/>
    <mergeCell ref="H10:H11"/>
    <mergeCell ref="I10:I11"/>
    <mergeCell ref="J10:J11"/>
    <mergeCell ref="K10:K11"/>
    <mergeCell ref="L10:L11"/>
    <mergeCell ref="U8:U9"/>
    <mergeCell ref="V8:V9"/>
    <mergeCell ref="W8:W9"/>
    <mergeCell ref="X8:Y8"/>
    <mergeCell ref="A10:A11"/>
    <mergeCell ref="B10:B11"/>
    <mergeCell ref="C10:C11"/>
    <mergeCell ref="D10:D11"/>
    <mergeCell ref="E10:E11"/>
    <mergeCell ref="F10:F11"/>
    <mergeCell ref="O8:O9"/>
    <mergeCell ref="P8:P9"/>
    <mergeCell ref="Q8:Q9"/>
    <mergeCell ref="R8:R9"/>
    <mergeCell ref="S8:S9"/>
    <mergeCell ref="T8:T9"/>
    <mergeCell ref="I8:I9"/>
    <mergeCell ref="J8:J9"/>
    <mergeCell ref="K8:K9"/>
    <mergeCell ref="L8:L9"/>
    <mergeCell ref="M8:M9"/>
    <mergeCell ref="N8:N9"/>
    <mergeCell ref="A8:A9"/>
    <mergeCell ref="B8:B9"/>
    <mergeCell ref="C8:C9"/>
    <mergeCell ref="D8:D9"/>
    <mergeCell ref="E8:G8"/>
    <mergeCell ref="H8:H9"/>
    <mergeCell ref="A6:C6"/>
    <mergeCell ref="D6:L6"/>
    <mergeCell ref="M6:N6"/>
    <mergeCell ref="A1:Y1"/>
    <mergeCell ref="A2:C3"/>
    <mergeCell ref="E2:G2"/>
    <mergeCell ref="H2:L2"/>
    <mergeCell ref="P2:Y2"/>
    <mergeCell ref="E3:G3"/>
    <mergeCell ref="H3:L3"/>
    <mergeCell ref="O6:Y6"/>
    <mergeCell ref="A7:C7"/>
    <mergeCell ref="D7:L7"/>
    <mergeCell ref="M7:N7"/>
    <mergeCell ref="P7:S7"/>
    <mergeCell ref="T7:W7"/>
    <mergeCell ref="X7:Y7"/>
    <mergeCell ref="A4:C4"/>
    <mergeCell ref="D4:L4"/>
    <mergeCell ref="M4:N4"/>
    <mergeCell ref="O4:Y4"/>
    <mergeCell ref="A5:C5"/>
    <mergeCell ref="D5:L5"/>
    <mergeCell ref="M5:N5"/>
    <mergeCell ref="O5:Y5"/>
  </mergeCells>
  <printOptions horizontalCentered="1" verticalCentered="1"/>
  <pageMargins left="0" right="0" top="0" bottom="0" header="0.31496062992125984" footer="0.31496062992125984"/>
  <pageSetup paperSize="188" scale="1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902C2-2452-4E42-85D3-9963E6249EED}">
  <sheetPr>
    <pageSetUpPr fitToPage="1"/>
  </sheetPr>
  <dimension ref="A1:FY60"/>
  <sheetViews>
    <sheetView topLeftCell="K22" zoomScale="50" zoomScaleNormal="50" zoomScaleSheetLayoutView="33" workbookViewId="0">
      <selection activeCell="Q30" sqref="Q30:Q32"/>
    </sheetView>
  </sheetViews>
  <sheetFormatPr baseColWidth="10" defaultColWidth="11.42578125" defaultRowHeight="33.75" x14ac:dyDescent="0.5"/>
  <cols>
    <col min="1" max="1" width="33.5703125" style="332" customWidth="1"/>
    <col min="2" max="2" width="92.42578125" style="332" customWidth="1"/>
    <col min="3" max="3" width="56.140625" style="329" customWidth="1"/>
    <col min="4" max="4" width="96.7109375" style="329" customWidth="1"/>
    <col min="5" max="5" width="16.7109375" style="333" customWidth="1"/>
    <col min="6" max="6" width="91.5703125" style="329" customWidth="1"/>
    <col min="7" max="7" width="19.85546875" style="329" customWidth="1"/>
    <col min="8" max="8" width="17.5703125" style="329" customWidth="1"/>
    <col min="9" max="9" width="19.85546875" style="333" customWidth="1"/>
    <col min="10" max="10" width="50.85546875" style="329" customWidth="1"/>
    <col min="11" max="11" width="43.28515625" style="329" customWidth="1"/>
    <col min="12" max="12" width="41.5703125" style="329" customWidth="1"/>
    <col min="13" max="13" width="44.5703125" style="329" customWidth="1"/>
    <col min="14" max="14" width="54.7109375" style="329" customWidth="1"/>
    <col min="15" max="15" width="159.42578125" style="329" customWidth="1"/>
    <col min="16" max="16" width="86.42578125" style="334" bestFit="1" customWidth="1"/>
    <col min="17" max="17" width="77.28515625" style="335" bestFit="1" customWidth="1"/>
    <col min="18" max="18" width="79.5703125" style="335" bestFit="1" customWidth="1"/>
    <col min="19" max="19" width="83" style="335" bestFit="1" customWidth="1"/>
    <col min="20" max="20" width="86.85546875" style="336" customWidth="1"/>
    <col min="21" max="21" width="71.28515625" style="337" customWidth="1"/>
    <col min="22" max="22" width="52.7109375" style="335" customWidth="1"/>
    <col min="23" max="23" width="49.28515625" style="335" customWidth="1"/>
    <col min="24" max="24" width="17.42578125" style="335" customWidth="1"/>
    <col min="25" max="25" width="15.5703125" style="334" customWidth="1"/>
    <col min="26" max="28" width="11.42578125" style="338"/>
    <col min="29" max="38" width="11.42578125" style="329"/>
    <col min="39" max="39" width="29.42578125" style="29" customWidth="1"/>
    <col min="40" max="40" width="78.28515625" style="222" customWidth="1"/>
    <col min="41" max="41" width="228" style="222" customWidth="1"/>
    <col min="42" max="42" width="39.140625" style="222" customWidth="1"/>
    <col min="43" max="43" width="107.5703125" style="222" customWidth="1"/>
    <col min="44" max="44" width="160.42578125" style="222" customWidth="1"/>
    <col min="45" max="45" width="160.140625" style="222" customWidth="1"/>
    <col min="46" max="46" width="109.28515625" style="222" customWidth="1"/>
    <col min="47" max="60" width="11.42578125" style="338"/>
    <col min="61" max="16384" width="11.42578125" style="329"/>
  </cols>
  <sheetData>
    <row r="1" spans="1:60" s="528" customFormat="1" ht="134.25" customHeight="1" x14ac:dyDescent="0.5">
      <c r="A1" s="526"/>
      <c r="B1" s="1342" t="s">
        <v>943</v>
      </c>
      <c r="C1" s="1342"/>
      <c r="D1" s="1342"/>
      <c r="E1" s="1342"/>
      <c r="F1" s="1342"/>
      <c r="G1" s="1342"/>
      <c r="H1" s="1342"/>
      <c r="I1" s="1342"/>
      <c r="J1" s="1342"/>
      <c r="K1" s="1342"/>
      <c r="L1" s="1342"/>
      <c r="M1" s="1342"/>
      <c r="N1" s="1342"/>
      <c r="O1" s="1342"/>
      <c r="P1" s="1342"/>
      <c r="Q1" s="1342"/>
      <c r="R1" s="1342"/>
      <c r="S1" s="1342"/>
      <c r="T1" s="1342"/>
      <c r="U1" s="1342"/>
      <c r="V1" s="1342"/>
      <c r="W1" s="1342"/>
      <c r="X1" s="526"/>
      <c r="Y1" s="526"/>
      <c r="Z1" s="527"/>
      <c r="AA1" s="527"/>
      <c r="AB1" s="527"/>
      <c r="AM1" s="139"/>
      <c r="AN1" s="139"/>
      <c r="AO1" s="139"/>
      <c r="AP1" s="118"/>
      <c r="AQ1" s="118"/>
      <c r="AR1" s="118"/>
      <c r="AS1" s="118"/>
      <c r="AT1" s="73"/>
      <c r="AU1" s="338"/>
      <c r="AV1" s="338"/>
      <c r="AW1" s="338"/>
      <c r="AX1" s="338"/>
      <c r="AY1" s="338"/>
      <c r="AZ1" s="338"/>
      <c r="BA1" s="338"/>
      <c r="BB1" s="338"/>
      <c r="BC1" s="338"/>
      <c r="BD1" s="338"/>
      <c r="BE1" s="338"/>
      <c r="BF1" s="338"/>
      <c r="BG1" s="338"/>
      <c r="BH1" s="338"/>
    </row>
    <row r="2" spans="1:60" s="531" customFormat="1" ht="58.5" customHeight="1" x14ac:dyDescent="0.3">
      <c r="A2" s="1340" t="s">
        <v>37</v>
      </c>
      <c r="B2" s="1340"/>
      <c r="C2" s="1340"/>
      <c r="D2" s="1343" t="s">
        <v>464</v>
      </c>
      <c r="E2" s="1345" t="s">
        <v>9</v>
      </c>
      <c r="F2" s="1346"/>
      <c r="G2" s="1346"/>
      <c r="H2" s="1346"/>
      <c r="I2" s="1346"/>
      <c r="J2" s="1346"/>
      <c r="K2" s="1346"/>
      <c r="L2" s="1347"/>
      <c r="M2" s="1351" t="s">
        <v>18</v>
      </c>
      <c r="N2" s="1351"/>
      <c r="O2" s="1351"/>
      <c r="P2" s="529"/>
      <c r="Q2" s="1352"/>
      <c r="R2" s="1352"/>
      <c r="S2" s="1352"/>
      <c r="T2" s="1352"/>
      <c r="U2" s="1353" t="s">
        <v>19</v>
      </c>
      <c r="V2" s="1353"/>
      <c r="W2" s="1353"/>
      <c r="X2" s="1353"/>
      <c r="Y2" s="529"/>
      <c r="Z2" s="530"/>
      <c r="AA2" s="530"/>
      <c r="AB2" s="530"/>
      <c r="AM2" s="139"/>
      <c r="AN2" s="139"/>
      <c r="AO2" s="139"/>
      <c r="AP2" s="118"/>
      <c r="AQ2" s="118"/>
      <c r="AR2" s="118"/>
      <c r="AS2" s="118"/>
      <c r="AT2" s="73"/>
      <c r="AU2" s="339"/>
      <c r="AV2" s="339"/>
      <c r="AW2" s="339"/>
      <c r="AX2" s="339"/>
      <c r="AY2" s="339"/>
      <c r="AZ2" s="339"/>
      <c r="BA2" s="339"/>
      <c r="BB2" s="339"/>
      <c r="BC2" s="339"/>
      <c r="BD2" s="339"/>
      <c r="BE2" s="339"/>
      <c r="BF2" s="339"/>
      <c r="BG2" s="339"/>
      <c r="BH2" s="339"/>
    </row>
    <row r="3" spans="1:60" s="531" customFormat="1" ht="58.5" customHeight="1" x14ac:dyDescent="0.3">
      <c r="A3" s="1340"/>
      <c r="B3" s="1340"/>
      <c r="C3" s="1340"/>
      <c r="D3" s="1344"/>
      <c r="E3" s="1348"/>
      <c r="F3" s="1349"/>
      <c r="G3" s="1349"/>
      <c r="H3" s="1349"/>
      <c r="I3" s="1349"/>
      <c r="J3" s="1349"/>
      <c r="K3" s="1349"/>
      <c r="L3" s="1350"/>
      <c r="M3" s="1351" t="s">
        <v>21</v>
      </c>
      <c r="N3" s="1351"/>
      <c r="O3" s="1351"/>
      <c r="P3" s="529"/>
      <c r="Q3" s="1352"/>
      <c r="R3" s="1352"/>
      <c r="S3" s="1352"/>
      <c r="T3" s="1352"/>
      <c r="U3" s="1353" t="s">
        <v>22</v>
      </c>
      <c r="V3" s="1353"/>
      <c r="W3" s="1353"/>
      <c r="X3" s="1353"/>
      <c r="Y3" s="529"/>
      <c r="Z3" s="530"/>
      <c r="AA3" s="530"/>
      <c r="AB3" s="530"/>
      <c r="AM3" s="139"/>
      <c r="AN3" s="139"/>
      <c r="AO3" s="139"/>
      <c r="AP3" s="730" t="s">
        <v>714</v>
      </c>
      <c r="AQ3" s="730"/>
      <c r="AR3" s="730"/>
      <c r="AS3" s="730"/>
      <c r="AT3" s="73"/>
      <c r="AU3" s="339"/>
      <c r="AV3" s="339"/>
      <c r="AW3" s="339"/>
      <c r="AX3" s="339"/>
      <c r="AY3" s="339"/>
      <c r="AZ3" s="339"/>
      <c r="BA3" s="339"/>
      <c r="BB3" s="339"/>
      <c r="BC3" s="339"/>
      <c r="BD3" s="339"/>
      <c r="BE3" s="339"/>
      <c r="BF3" s="339"/>
      <c r="BG3" s="339"/>
      <c r="BH3" s="339"/>
    </row>
    <row r="4" spans="1:60" s="531" customFormat="1" ht="35.1" customHeight="1" x14ac:dyDescent="0.3">
      <c r="A4" s="1340" t="s">
        <v>38</v>
      </c>
      <c r="B4" s="1340"/>
      <c r="C4" s="1340"/>
      <c r="D4" s="1341" t="s">
        <v>944</v>
      </c>
      <c r="E4" s="1341"/>
      <c r="F4" s="1341"/>
      <c r="G4" s="1341"/>
      <c r="H4" s="1341"/>
      <c r="I4" s="1341"/>
      <c r="J4" s="1341"/>
      <c r="K4" s="1341"/>
      <c r="L4" s="1341"/>
      <c r="M4" s="1340" t="s">
        <v>39</v>
      </c>
      <c r="N4" s="1340"/>
      <c r="O4" s="1340">
        <v>2025</v>
      </c>
      <c r="P4" s="1340"/>
      <c r="Q4" s="1340"/>
      <c r="R4" s="1340"/>
      <c r="S4" s="1340"/>
      <c r="T4" s="1340"/>
      <c r="U4" s="1340"/>
      <c r="V4" s="1340"/>
      <c r="W4" s="1340"/>
      <c r="X4" s="1340"/>
      <c r="Y4" s="1340"/>
      <c r="Z4" s="530"/>
      <c r="AA4" s="530"/>
      <c r="AB4" s="530"/>
      <c r="AM4" s="139"/>
      <c r="AN4" s="139"/>
      <c r="AO4" s="139"/>
      <c r="AP4" s="730"/>
      <c r="AQ4" s="730"/>
      <c r="AR4" s="730"/>
      <c r="AS4" s="730"/>
      <c r="AT4" s="73"/>
      <c r="AU4" s="339"/>
      <c r="AV4" s="339"/>
      <c r="AW4" s="339"/>
      <c r="AX4" s="339"/>
      <c r="AY4" s="339"/>
      <c r="AZ4" s="339"/>
      <c r="BA4" s="339"/>
      <c r="BB4" s="339"/>
      <c r="BC4" s="339"/>
      <c r="BD4" s="339"/>
      <c r="BE4" s="339"/>
      <c r="BF4" s="339"/>
      <c r="BG4" s="339"/>
      <c r="BH4" s="339"/>
    </row>
    <row r="5" spans="1:60" s="531" customFormat="1" ht="73.5" customHeight="1" x14ac:dyDescent="0.25">
      <c r="A5" s="1340" t="s">
        <v>40</v>
      </c>
      <c r="B5" s="1340"/>
      <c r="C5" s="1340"/>
      <c r="D5" s="1341" t="s">
        <v>945</v>
      </c>
      <c r="E5" s="1341"/>
      <c r="F5" s="1341"/>
      <c r="G5" s="1341"/>
      <c r="H5" s="1341"/>
      <c r="I5" s="1341"/>
      <c r="J5" s="1341"/>
      <c r="K5" s="1341"/>
      <c r="L5" s="1341"/>
      <c r="M5" s="1340" t="s">
        <v>41</v>
      </c>
      <c r="N5" s="1340"/>
      <c r="O5" s="1340" t="s">
        <v>946</v>
      </c>
      <c r="P5" s="1340"/>
      <c r="Q5" s="1340"/>
      <c r="R5" s="1340"/>
      <c r="S5" s="1340"/>
      <c r="T5" s="1340"/>
      <c r="U5" s="1340"/>
      <c r="V5" s="1340"/>
      <c r="W5" s="1340"/>
      <c r="X5" s="1340"/>
      <c r="Y5" s="1340"/>
      <c r="Z5" s="530"/>
      <c r="AA5" s="530"/>
      <c r="AB5" s="530"/>
      <c r="AM5" s="139"/>
      <c r="AN5" s="139"/>
      <c r="AO5" s="139"/>
      <c r="AP5" s="730"/>
      <c r="AQ5" s="730"/>
      <c r="AR5" s="730"/>
      <c r="AS5" s="730"/>
      <c r="AT5" s="76"/>
      <c r="AU5" s="339"/>
      <c r="AV5" s="339"/>
      <c r="AW5" s="339"/>
      <c r="AX5" s="339"/>
      <c r="AY5" s="339"/>
      <c r="AZ5" s="339"/>
      <c r="BA5" s="339"/>
      <c r="BB5" s="339"/>
      <c r="BC5" s="339"/>
      <c r="BD5" s="339"/>
      <c r="BE5" s="339"/>
      <c r="BF5" s="339"/>
      <c r="BG5" s="339"/>
      <c r="BH5" s="339"/>
    </row>
    <row r="6" spans="1:60" s="531" customFormat="1" ht="156" customHeight="1" x14ac:dyDescent="0.25">
      <c r="A6" s="1340" t="s">
        <v>42</v>
      </c>
      <c r="B6" s="1340"/>
      <c r="C6" s="1340"/>
      <c r="D6" s="1356" t="s">
        <v>947</v>
      </c>
      <c r="E6" s="1356"/>
      <c r="F6" s="1356"/>
      <c r="G6" s="1356"/>
      <c r="H6" s="1356"/>
      <c r="I6" s="1356"/>
      <c r="J6" s="1356"/>
      <c r="K6" s="1356"/>
      <c r="L6" s="1356"/>
      <c r="M6" s="1357" t="s">
        <v>27</v>
      </c>
      <c r="N6" s="1357"/>
      <c r="O6" s="1358" t="s">
        <v>948</v>
      </c>
      <c r="P6" s="1358"/>
      <c r="Q6" s="1358"/>
      <c r="R6" s="1358"/>
      <c r="S6" s="1358"/>
      <c r="T6" s="1358"/>
      <c r="U6" s="1358"/>
      <c r="V6" s="1358"/>
      <c r="W6" s="1358"/>
      <c r="X6" s="1358"/>
      <c r="Y6" s="1358"/>
      <c r="Z6" s="530"/>
      <c r="AA6" s="530"/>
      <c r="AB6" s="530"/>
      <c r="AM6" s="255"/>
      <c r="AN6" s="255"/>
      <c r="AO6" s="255"/>
      <c r="AP6" s="1393" t="s">
        <v>667</v>
      </c>
      <c r="AQ6" s="1394"/>
      <c r="AR6" s="1394"/>
      <c r="AS6" s="1395"/>
      <c r="AT6" s="76"/>
      <c r="AU6" s="339"/>
      <c r="AV6" s="339"/>
      <c r="AW6" s="339"/>
      <c r="AX6" s="339"/>
      <c r="AY6" s="339"/>
      <c r="AZ6" s="339"/>
      <c r="BA6" s="339"/>
      <c r="BB6" s="339"/>
      <c r="BC6" s="339"/>
      <c r="BD6" s="339"/>
      <c r="BE6" s="339"/>
      <c r="BF6" s="339"/>
      <c r="BG6" s="339"/>
      <c r="BH6" s="339"/>
    </row>
    <row r="7" spans="1:60" s="531" customFormat="1" ht="197.25" customHeight="1" x14ac:dyDescent="0.25">
      <c r="A7" s="1340" t="s">
        <v>28</v>
      </c>
      <c r="B7" s="1340"/>
      <c r="C7" s="1340"/>
      <c r="D7" s="1356" t="s">
        <v>947</v>
      </c>
      <c r="E7" s="1356"/>
      <c r="F7" s="1356"/>
      <c r="G7" s="1356"/>
      <c r="H7" s="1356"/>
      <c r="I7" s="1356"/>
      <c r="J7" s="1356"/>
      <c r="K7" s="1356"/>
      <c r="L7" s="1356"/>
      <c r="M7" s="1359" t="s">
        <v>65</v>
      </c>
      <c r="N7" s="1359"/>
      <c r="O7" s="572" t="s">
        <v>949</v>
      </c>
      <c r="P7" s="1360" t="s">
        <v>66</v>
      </c>
      <c r="Q7" s="1360"/>
      <c r="R7" s="1360"/>
      <c r="S7" s="1360"/>
      <c r="T7" s="1361" t="s">
        <v>950</v>
      </c>
      <c r="U7" s="1361"/>
      <c r="V7" s="1361"/>
      <c r="W7" s="1361"/>
      <c r="X7" s="532"/>
      <c r="Y7" s="532"/>
      <c r="Z7" s="530"/>
      <c r="AA7" s="530"/>
      <c r="AB7" s="530"/>
      <c r="AM7" s="255"/>
      <c r="AN7" s="218" t="s">
        <v>1034</v>
      </c>
      <c r="AO7" s="218" t="s">
        <v>1035</v>
      </c>
      <c r="AP7" s="1" t="s">
        <v>0</v>
      </c>
      <c r="AQ7" s="11" t="s">
        <v>1</v>
      </c>
      <c r="AR7" s="848" t="s">
        <v>1036</v>
      </c>
      <c r="AS7" s="849" t="s">
        <v>64</v>
      </c>
      <c r="AT7" s="76"/>
      <c r="AU7" s="339"/>
      <c r="AV7" s="339"/>
      <c r="AW7" s="339"/>
      <c r="AX7" s="339"/>
      <c r="AY7" s="339"/>
      <c r="AZ7" s="339"/>
      <c r="BA7" s="339"/>
      <c r="BB7" s="339"/>
      <c r="BC7" s="339"/>
      <c r="BD7" s="339"/>
      <c r="BE7" s="339"/>
      <c r="BF7" s="339"/>
      <c r="BG7" s="339"/>
      <c r="BH7" s="339"/>
    </row>
    <row r="8" spans="1:60" s="536" customFormat="1" ht="72.599999999999994" customHeight="1" x14ac:dyDescent="0.5">
      <c r="A8" s="1354" t="s">
        <v>43</v>
      </c>
      <c r="B8" s="1354" t="s">
        <v>15</v>
      </c>
      <c r="C8" s="1354" t="s">
        <v>47</v>
      </c>
      <c r="D8" s="1355" t="s">
        <v>3</v>
      </c>
      <c r="E8" s="1355" t="s">
        <v>48</v>
      </c>
      <c r="F8" s="1354" t="s">
        <v>31</v>
      </c>
      <c r="G8" s="1355" t="s">
        <v>951</v>
      </c>
      <c r="H8" s="1355"/>
      <c r="I8" s="1355"/>
      <c r="J8" s="1377" t="s">
        <v>32</v>
      </c>
      <c r="K8" s="1354" t="s">
        <v>33</v>
      </c>
      <c r="L8" s="1378" t="s">
        <v>34</v>
      </c>
      <c r="M8" s="1354" t="s">
        <v>67</v>
      </c>
      <c r="N8" s="1354" t="s">
        <v>68</v>
      </c>
      <c r="O8" s="1354" t="s">
        <v>69</v>
      </c>
      <c r="P8" s="1363" t="s">
        <v>70</v>
      </c>
      <c r="Q8" s="1363" t="s">
        <v>71</v>
      </c>
      <c r="R8" s="1363" t="s">
        <v>72</v>
      </c>
      <c r="S8" s="1363" t="s">
        <v>73</v>
      </c>
      <c r="T8" s="1362" t="s">
        <v>74</v>
      </c>
      <c r="U8" s="1362" t="s">
        <v>75</v>
      </c>
      <c r="V8" s="1363" t="s">
        <v>76</v>
      </c>
      <c r="W8" s="1363" t="s">
        <v>77</v>
      </c>
      <c r="X8" s="1364" t="s">
        <v>44</v>
      </c>
      <c r="Y8" s="1364"/>
      <c r="Z8" s="535"/>
      <c r="AA8" s="535"/>
      <c r="AB8" s="535"/>
      <c r="AM8" s="789" t="s">
        <v>296</v>
      </c>
      <c r="AN8" s="789" t="s">
        <v>297</v>
      </c>
      <c r="AO8" s="789" t="s">
        <v>62</v>
      </c>
      <c r="AP8" s="732" t="s">
        <v>5</v>
      </c>
      <c r="AQ8" s="732" t="s">
        <v>6</v>
      </c>
      <c r="AR8" s="848"/>
      <c r="AS8" s="849"/>
      <c r="AT8" s="78"/>
      <c r="AU8" s="341"/>
      <c r="AV8" s="341"/>
      <c r="AW8" s="341"/>
      <c r="AX8" s="341"/>
      <c r="AY8" s="341"/>
      <c r="AZ8" s="341"/>
      <c r="BA8" s="341"/>
      <c r="BB8" s="341"/>
      <c r="BC8" s="341"/>
      <c r="BD8" s="341"/>
      <c r="BE8" s="341"/>
      <c r="BF8" s="341"/>
      <c r="BG8" s="341"/>
      <c r="BH8" s="341"/>
    </row>
    <row r="9" spans="1:60" s="536" customFormat="1" ht="121.5" customHeight="1" x14ac:dyDescent="0.5">
      <c r="A9" s="1354"/>
      <c r="B9" s="1354"/>
      <c r="C9" s="1354"/>
      <c r="D9" s="1355"/>
      <c r="E9" s="1355"/>
      <c r="F9" s="1354"/>
      <c r="G9" s="533" t="s">
        <v>16</v>
      </c>
      <c r="H9" s="533" t="s">
        <v>7</v>
      </c>
      <c r="I9" s="533" t="s">
        <v>8</v>
      </c>
      <c r="J9" s="1377"/>
      <c r="K9" s="1354"/>
      <c r="L9" s="1379"/>
      <c r="M9" s="1354"/>
      <c r="N9" s="1354"/>
      <c r="O9" s="1354"/>
      <c r="P9" s="1363"/>
      <c r="Q9" s="1363"/>
      <c r="R9" s="1363"/>
      <c r="S9" s="1363"/>
      <c r="T9" s="1362"/>
      <c r="U9" s="1362"/>
      <c r="V9" s="1363"/>
      <c r="W9" s="1363"/>
      <c r="X9" s="534" t="s">
        <v>35</v>
      </c>
      <c r="Y9" s="534" t="s">
        <v>36</v>
      </c>
      <c r="Z9" s="535"/>
      <c r="AA9" s="535"/>
      <c r="AB9" s="535"/>
      <c r="AM9" s="789"/>
      <c r="AN9" s="789"/>
      <c r="AO9" s="789"/>
      <c r="AP9" s="732"/>
      <c r="AQ9" s="732"/>
      <c r="AR9" s="848"/>
      <c r="AS9" s="849"/>
      <c r="AT9" s="78"/>
      <c r="AU9" s="341"/>
      <c r="AV9" s="341"/>
      <c r="AW9" s="341"/>
      <c r="AX9" s="341"/>
      <c r="AY9" s="341"/>
      <c r="AZ9" s="341"/>
      <c r="BA9" s="341"/>
      <c r="BB9" s="341"/>
      <c r="BC9" s="341"/>
      <c r="BD9" s="341"/>
      <c r="BE9" s="341"/>
      <c r="BF9" s="341"/>
      <c r="BG9" s="341"/>
      <c r="BH9" s="341"/>
    </row>
    <row r="10" spans="1:60" s="537" customFormat="1" ht="111" customHeight="1" x14ac:dyDescent="0.55000000000000004">
      <c r="A10" s="1365">
        <v>1</v>
      </c>
      <c r="B10" s="1367" t="s">
        <v>952</v>
      </c>
      <c r="C10" s="1369" t="s">
        <v>953</v>
      </c>
      <c r="D10" s="1372" t="s">
        <v>954</v>
      </c>
      <c r="E10" s="1374">
        <v>1</v>
      </c>
      <c r="F10" s="1376" t="s">
        <v>955</v>
      </c>
      <c r="G10" s="1376"/>
      <c r="H10" s="1376" t="s">
        <v>9</v>
      </c>
      <c r="I10" s="1376"/>
      <c r="J10" s="1376" t="s">
        <v>956</v>
      </c>
      <c r="K10" s="1376" t="s">
        <v>957</v>
      </c>
      <c r="L10" s="1376" t="s">
        <v>958</v>
      </c>
      <c r="M10" s="1376" t="s">
        <v>959</v>
      </c>
      <c r="N10" s="1376" t="s">
        <v>960</v>
      </c>
      <c r="O10" s="1376" t="s">
        <v>961</v>
      </c>
      <c r="P10" s="1376" t="s">
        <v>962</v>
      </c>
      <c r="Q10" s="1376" t="s">
        <v>963</v>
      </c>
      <c r="R10" s="1376" t="s">
        <v>964</v>
      </c>
      <c r="S10" s="1376" t="s">
        <v>965</v>
      </c>
      <c r="T10" s="1376" t="s">
        <v>966</v>
      </c>
      <c r="U10" s="1376" t="s">
        <v>967</v>
      </c>
      <c r="V10" s="1376" t="s">
        <v>968</v>
      </c>
      <c r="W10" s="1376" t="s">
        <v>969</v>
      </c>
      <c r="X10" s="1376"/>
      <c r="Y10" s="1376"/>
      <c r="AM10" s="1396">
        <v>1</v>
      </c>
      <c r="AN10" s="1401" t="s">
        <v>952</v>
      </c>
      <c r="AO10" s="1397" t="s">
        <v>1040</v>
      </c>
      <c r="AP10" s="1398">
        <v>0</v>
      </c>
      <c r="AQ10" s="1398">
        <v>0</v>
      </c>
      <c r="AR10" s="1399" t="s">
        <v>1037</v>
      </c>
      <c r="AS10" s="1400" t="s">
        <v>1038</v>
      </c>
      <c r="AT10" s="971" t="s">
        <v>753</v>
      </c>
      <c r="AU10" s="341"/>
      <c r="AV10" s="341"/>
      <c r="AW10" s="341"/>
      <c r="AX10" s="341"/>
      <c r="AY10" s="341"/>
      <c r="AZ10" s="341"/>
      <c r="BA10" s="341"/>
      <c r="BB10" s="341"/>
      <c r="BC10" s="341"/>
      <c r="BD10" s="341"/>
      <c r="BE10" s="341"/>
      <c r="BF10" s="341"/>
      <c r="BG10" s="341"/>
      <c r="BH10" s="341"/>
    </row>
    <row r="11" spans="1:60" s="537" customFormat="1" ht="376.5" customHeight="1" x14ac:dyDescent="0.55000000000000004">
      <c r="A11" s="1365"/>
      <c r="B11" s="1367"/>
      <c r="C11" s="1370"/>
      <c r="D11" s="1372"/>
      <c r="E11" s="1375"/>
      <c r="F11" s="1373"/>
      <c r="G11" s="1373"/>
      <c r="H11" s="1373"/>
      <c r="I11" s="1373"/>
      <c r="J11" s="1373"/>
      <c r="K11" s="1373"/>
      <c r="L11" s="1373"/>
      <c r="M11" s="1373"/>
      <c r="N11" s="1373"/>
      <c r="O11" s="1373"/>
      <c r="P11" s="1373"/>
      <c r="Q11" s="1373"/>
      <c r="R11" s="1373"/>
      <c r="S11" s="1373"/>
      <c r="T11" s="1373"/>
      <c r="U11" s="1373"/>
      <c r="V11" s="1373"/>
      <c r="W11" s="1373"/>
      <c r="X11" s="1373"/>
      <c r="Y11" s="1373"/>
      <c r="AM11" s="1396"/>
      <c r="AN11" s="1401"/>
      <c r="AO11" s="1397"/>
      <c r="AP11" s="1398"/>
      <c r="AQ11" s="1398"/>
      <c r="AR11" s="1399"/>
      <c r="AS11" s="1400"/>
      <c r="AT11" s="971"/>
      <c r="AU11" s="341"/>
      <c r="AV11" s="341"/>
      <c r="AW11" s="341"/>
      <c r="AX11" s="341"/>
      <c r="AY11" s="341"/>
      <c r="AZ11" s="341"/>
      <c r="BA11" s="341"/>
      <c r="BB11" s="341"/>
      <c r="BC11" s="341"/>
      <c r="BD11" s="341"/>
      <c r="BE11" s="341"/>
      <c r="BF11" s="341"/>
      <c r="BG11" s="341"/>
      <c r="BH11" s="341"/>
    </row>
    <row r="12" spans="1:60" s="537" customFormat="1" ht="409.5" hidden="1" customHeight="1" x14ac:dyDescent="0.55000000000000004">
      <c r="A12" s="1365"/>
      <c r="B12" s="1367"/>
      <c r="C12" s="1370"/>
      <c r="D12" s="1372"/>
      <c r="E12" s="1374">
        <v>2</v>
      </c>
      <c r="F12" s="1376" t="s">
        <v>970</v>
      </c>
      <c r="G12" s="1376"/>
      <c r="H12" s="1376" t="s">
        <v>9</v>
      </c>
      <c r="I12" s="1376"/>
      <c r="J12" s="1376" t="s">
        <v>971</v>
      </c>
      <c r="K12" s="1376" t="s">
        <v>957</v>
      </c>
      <c r="L12" s="1376" t="s">
        <v>972</v>
      </c>
      <c r="M12" s="1376" t="s">
        <v>973</v>
      </c>
      <c r="N12" s="1376" t="s">
        <v>974</v>
      </c>
      <c r="O12" s="1376" t="s">
        <v>975</v>
      </c>
      <c r="P12" s="1376" t="s">
        <v>962</v>
      </c>
      <c r="Q12" s="1376" t="s">
        <v>963</v>
      </c>
      <c r="R12" s="1376" t="s">
        <v>964</v>
      </c>
      <c r="S12" s="1376" t="s">
        <v>976</v>
      </c>
      <c r="T12" s="1376" t="s">
        <v>966</v>
      </c>
      <c r="U12" s="1376" t="s">
        <v>967</v>
      </c>
      <c r="V12" s="1376" t="s">
        <v>968</v>
      </c>
      <c r="W12" s="1376" t="s">
        <v>977</v>
      </c>
      <c r="X12" s="1376"/>
      <c r="Y12" s="1376"/>
      <c r="AM12" s="1396"/>
      <c r="AN12" s="1401"/>
      <c r="AO12" s="576"/>
      <c r="AP12" s="575"/>
      <c r="AQ12" s="575"/>
      <c r="AR12" s="365"/>
      <c r="AS12" s="85" t="s">
        <v>752</v>
      </c>
      <c r="AT12" s="385" t="s">
        <v>753</v>
      </c>
      <c r="AU12" s="341"/>
      <c r="AV12" s="341"/>
      <c r="AW12" s="341"/>
      <c r="AX12" s="341"/>
      <c r="AY12" s="341"/>
      <c r="AZ12" s="341"/>
      <c r="BA12" s="341"/>
      <c r="BB12" s="341"/>
      <c r="BC12" s="341"/>
      <c r="BD12" s="341"/>
      <c r="BE12" s="341"/>
      <c r="BF12" s="341"/>
      <c r="BG12" s="341"/>
      <c r="BH12" s="341"/>
    </row>
    <row r="13" spans="1:60" s="537" customFormat="1" ht="409.5" customHeight="1" x14ac:dyDescent="0.55000000000000004">
      <c r="A13" s="1365"/>
      <c r="B13" s="1367"/>
      <c r="C13" s="1370"/>
      <c r="D13" s="1372"/>
      <c r="E13" s="1380"/>
      <c r="F13" s="1372"/>
      <c r="G13" s="1372"/>
      <c r="H13" s="1372"/>
      <c r="I13" s="1372"/>
      <c r="J13" s="1372"/>
      <c r="K13" s="1372"/>
      <c r="L13" s="1372"/>
      <c r="M13" s="1372"/>
      <c r="N13" s="1372"/>
      <c r="O13" s="1372"/>
      <c r="P13" s="1372"/>
      <c r="Q13" s="1372"/>
      <c r="R13" s="1372"/>
      <c r="S13" s="1372"/>
      <c r="T13" s="1372"/>
      <c r="U13" s="1372"/>
      <c r="V13" s="1372"/>
      <c r="W13" s="1372"/>
      <c r="X13" s="1372"/>
      <c r="Y13" s="1372"/>
      <c r="AM13" s="1396"/>
      <c r="AN13" s="1401"/>
      <c r="AO13" s="578" t="s">
        <v>970</v>
      </c>
      <c r="AP13" s="575">
        <v>1</v>
      </c>
      <c r="AQ13" s="575">
        <v>0</v>
      </c>
      <c r="AR13" s="579" t="s">
        <v>1043</v>
      </c>
      <c r="AS13" s="85" t="s">
        <v>1039</v>
      </c>
      <c r="AT13" s="385" t="s">
        <v>753</v>
      </c>
      <c r="AU13" s="341"/>
      <c r="AV13" s="341"/>
      <c r="AW13" s="341"/>
      <c r="AX13" s="341"/>
      <c r="AY13" s="341"/>
      <c r="AZ13" s="341"/>
      <c r="BA13" s="341"/>
      <c r="BB13" s="341"/>
      <c r="BC13" s="341"/>
      <c r="BD13" s="341"/>
      <c r="BE13" s="341"/>
      <c r="BF13" s="341"/>
      <c r="BG13" s="341"/>
      <c r="BH13" s="341"/>
    </row>
    <row r="14" spans="1:60" s="537" customFormat="1" ht="409.5" customHeight="1" x14ac:dyDescent="0.55000000000000004">
      <c r="A14" s="1365"/>
      <c r="B14" s="1367"/>
      <c r="C14" s="1370"/>
      <c r="D14" s="1372"/>
      <c r="E14" s="1375"/>
      <c r="F14" s="1373"/>
      <c r="G14" s="1373"/>
      <c r="H14" s="1373"/>
      <c r="I14" s="1373"/>
      <c r="J14" s="1373"/>
      <c r="K14" s="1373"/>
      <c r="L14" s="1373"/>
      <c r="M14" s="1373"/>
      <c r="N14" s="1373"/>
      <c r="O14" s="1373"/>
      <c r="P14" s="1373"/>
      <c r="Q14" s="1373"/>
      <c r="R14" s="1373"/>
      <c r="S14" s="1373"/>
      <c r="T14" s="1373"/>
      <c r="U14" s="1373"/>
      <c r="V14" s="1373"/>
      <c r="W14" s="1373"/>
      <c r="X14" s="1373"/>
      <c r="Y14" s="1373"/>
      <c r="AM14" s="1396"/>
      <c r="AN14" s="1401"/>
      <c r="AO14" s="576" t="s">
        <v>978</v>
      </c>
      <c r="AP14" s="575">
        <v>0</v>
      </c>
      <c r="AQ14" s="575">
        <v>0</v>
      </c>
      <c r="AR14" s="577" t="s">
        <v>1044</v>
      </c>
      <c r="AS14" s="85" t="s">
        <v>1038</v>
      </c>
      <c r="AT14" s="385" t="s">
        <v>753</v>
      </c>
      <c r="AU14" s="333"/>
      <c r="AV14" s="333"/>
      <c r="AW14" s="333"/>
      <c r="AX14" s="333"/>
      <c r="AY14" s="333"/>
      <c r="AZ14" s="333"/>
      <c r="BA14" s="333"/>
      <c r="BB14" s="333"/>
      <c r="BC14" s="333"/>
      <c r="BD14" s="341"/>
      <c r="BE14" s="341"/>
      <c r="BF14" s="341"/>
      <c r="BG14" s="341"/>
      <c r="BH14" s="341"/>
    </row>
    <row r="15" spans="1:60" s="537" customFormat="1" ht="334.5" customHeight="1" x14ac:dyDescent="0.55000000000000004">
      <c r="A15" s="1365"/>
      <c r="B15" s="1367"/>
      <c r="C15" s="1370"/>
      <c r="D15" s="1372"/>
      <c r="E15" s="1374">
        <v>3</v>
      </c>
      <c r="F15" s="1376" t="s">
        <v>978</v>
      </c>
      <c r="G15" s="1376"/>
      <c r="H15" s="1376" t="s">
        <v>9</v>
      </c>
      <c r="I15" s="1376" t="s">
        <v>9</v>
      </c>
      <c r="J15" s="1376" t="s">
        <v>979</v>
      </c>
      <c r="K15" s="1376" t="s">
        <v>957</v>
      </c>
      <c r="L15" s="1376" t="s">
        <v>980</v>
      </c>
      <c r="M15" s="1376" t="s">
        <v>973</v>
      </c>
      <c r="N15" s="1376" t="s">
        <v>974</v>
      </c>
      <c r="O15" s="1376" t="s">
        <v>975</v>
      </c>
      <c r="P15" s="1376" t="s">
        <v>962</v>
      </c>
      <c r="Q15" s="1376" t="s">
        <v>498</v>
      </c>
      <c r="R15" s="1376" t="s">
        <v>964</v>
      </c>
      <c r="S15" s="1376" t="s">
        <v>981</v>
      </c>
      <c r="T15" s="1376" t="s">
        <v>962</v>
      </c>
      <c r="U15" s="1376" t="s">
        <v>498</v>
      </c>
      <c r="V15" s="1376" t="s">
        <v>968</v>
      </c>
      <c r="W15" s="1376" t="s">
        <v>982</v>
      </c>
      <c r="X15" s="1376"/>
      <c r="Y15" s="1376"/>
      <c r="AM15" s="1396">
        <v>2</v>
      </c>
      <c r="AN15" s="1397" t="s">
        <v>1041</v>
      </c>
      <c r="AO15" s="576" t="s">
        <v>1042</v>
      </c>
      <c r="AP15" s="575">
        <v>0</v>
      </c>
      <c r="AQ15" s="575">
        <v>0</v>
      </c>
      <c r="AR15" s="577" t="s">
        <v>1044</v>
      </c>
      <c r="AS15" s="85" t="s">
        <v>1038</v>
      </c>
      <c r="AT15" s="385" t="s">
        <v>753</v>
      </c>
      <c r="AU15" s="333"/>
      <c r="AV15" s="333"/>
      <c r="AW15" s="333"/>
      <c r="AX15" s="333"/>
      <c r="AY15" s="333"/>
      <c r="AZ15" s="333"/>
      <c r="BA15" s="333"/>
      <c r="BB15" s="333"/>
      <c r="BC15" s="333"/>
      <c r="BD15" s="341"/>
      <c r="BE15" s="341"/>
      <c r="BF15" s="341"/>
      <c r="BG15" s="341"/>
      <c r="BH15" s="341"/>
    </row>
    <row r="16" spans="1:60" s="537" customFormat="1" ht="334.5" customHeight="1" x14ac:dyDescent="0.55000000000000004">
      <c r="A16" s="1365"/>
      <c r="B16" s="1367"/>
      <c r="C16" s="1370"/>
      <c r="D16" s="1372"/>
      <c r="E16" s="1380"/>
      <c r="F16" s="1372"/>
      <c r="G16" s="1372"/>
      <c r="H16" s="1372"/>
      <c r="I16" s="1372"/>
      <c r="J16" s="1372"/>
      <c r="K16" s="1372"/>
      <c r="L16" s="1372"/>
      <c r="M16" s="1372"/>
      <c r="N16" s="1372"/>
      <c r="O16" s="1372"/>
      <c r="P16" s="1372"/>
      <c r="Q16" s="1372"/>
      <c r="R16" s="1372"/>
      <c r="S16" s="1372"/>
      <c r="T16" s="1372"/>
      <c r="U16" s="1372"/>
      <c r="V16" s="1372"/>
      <c r="W16" s="1372"/>
      <c r="X16" s="1372"/>
      <c r="Y16" s="1372"/>
      <c r="AM16" s="1396"/>
      <c r="AN16" s="1397"/>
      <c r="AO16" s="578" t="s">
        <v>970</v>
      </c>
      <c r="AP16" s="575">
        <v>0</v>
      </c>
      <c r="AQ16" s="575">
        <v>0</v>
      </c>
      <c r="AR16" s="580" t="s">
        <v>1045</v>
      </c>
      <c r="AS16" s="85" t="s">
        <v>1038</v>
      </c>
      <c r="AT16" s="385" t="s">
        <v>753</v>
      </c>
      <c r="AU16" s="333"/>
      <c r="AV16" s="333"/>
      <c r="AW16" s="333"/>
      <c r="AX16" s="333"/>
      <c r="AY16" s="333"/>
      <c r="AZ16" s="333"/>
      <c r="BA16" s="333"/>
      <c r="BB16" s="333"/>
      <c r="BC16" s="333"/>
      <c r="BD16" s="341"/>
      <c r="BE16" s="341"/>
      <c r="BF16" s="341"/>
      <c r="BG16" s="341"/>
      <c r="BH16" s="341"/>
    </row>
    <row r="17" spans="1:60" s="537" customFormat="1" ht="334.5" customHeight="1" x14ac:dyDescent="0.55000000000000004">
      <c r="A17" s="1366"/>
      <c r="B17" s="1368"/>
      <c r="C17" s="1371"/>
      <c r="D17" s="1373"/>
      <c r="E17" s="1375"/>
      <c r="F17" s="1373"/>
      <c r="G17" s="1373"/>
      <c r="H17" s="1373"/>
      <c r="I17" s="1373"/>
      <c r="J17" s="1373"/>
      <c r="K17" s="1373"/>
      <c r="L17" s="1373"/>
      <c r="M17" s="1373"/>
      <c r="N17" s="1373"/>
      <c r="O17" s="1373"/>
      <c r="P17" s="1373"/>
      <c r="Q17" s="1373"/>
      <c r="R17" s="1373"/>
      <c r="S17" s="1373"/>
      <c r="T17" s="1373"/>
      <c r="U17" s="1373"/>
      <c r="V17" s="1373"/>
      <c r="W17" s="1373"/>
      <c r="X17" s="1373"/>
      <c r="Y17" s="1373"/>
      <c r="AM17" s="1396"/>
      <c r="AN17" s="1397"/>
      <c r="AO17" s="576" t="s">
        <v>978</v>
      </c>
      <c r="AP17" s="575">
        <v>0</v>
      </c>
      <c r="AQ17" s="575">
        <v>0</v>
      </c>
      <c r="AR17" s="577" t="s">
        <v>1044</v>
      </c>
      <c r="AS17" s="85" t="s">
        <v>1038</v>
      </c>
      <c r="AT17" s="385" t="s">
        <v>753</v>
      </c>
      <c r="AU17" s="333"/>
      <c r="AV17" s="333"/>
      <c r="AW17" s="333"/>
      <c r="AX17" s="333"/>
      <c r="AY17" s="333"/>
      <c r="AZ17" s="333"/>
      <c r="BA17" s="333"/>
      <c r="BB17" s="333"/>
      <c r="BC17" s="333"/>
      <c r="BD17" s="341"/>
      <c r="BE17" s="341"/>
      <c r="BF17" s="341"/>
      <c r="BG17" s="341"/>
      <c r="BH17" s="341"/>
    </row>
    <row r="18" spans="1:60" s="538" customFormat="1" ht="409.6" customHeight="1" x14ac:dyDescent="0.5">
      <c r="A18" s="1381">
        <v>2</v>
      </c>
      <c r="B18" s="1376" t="s">
        <v>983</v>
      </c>
      <c r="C18" s="1369" t="s">
        <v>953</v>
      </c>
      <c r="D18" s="1376" t="s">
        <v>954</v>
      </c>
      <c r="E18" s="1374">
        <v>4</v>
      </c>
      <c r="F18" s="1376" t="s">
        <v>984</v>
      </c>
      <c r="G18" s="1376"/>
      <c r="H18" s="1376" t="s">
        <v>9</v>
      </c>
      <c r="I18" s="1376"/>
      <c r="J18" s="1376" t="s">
        <v>956</v>
      </c>
      <c r="K18" s="1376" t="s">
        <v>957</v>
      </c>
      <c r="L18" s="1376" t="s">
        <v>985</v>
      </c>
      <c r="M18" s="1376" t="s">
        <v>986</v>
      </c>
      <c r="N18" s="1376" t="s">
        <v>987</v>
      </c>
      <c r="O18" s="1376" t="s">
        <v>988</v>
      </c>
      <c r="P18" s="1376" t="s">
        <v>962</v>
      </c>
      <c r="Q18" s="1376" t="s">
        <v>963</v>
      </c>
      <c r="R18" s="1376" t="s">
        <v>964</v>
      </c>
      <c r="S18" s="1376" t="s">
        <v>989</v>
      </c>
      <c r="T18" s="1376" t="s">
        <v>966</v>
      </c>
      <c r="U18" s="1376" t="s">
        <v>967</v>
      </c>
      <c r="V18" s="1376" t="s">
        <v>968</v>
      </c>
      <c r="W18" s="1376" t="s">
        <v>969</v>
      </c>
      <c r="X18" s="1376"/>
      <c r="Y18" s="1376"/>
      <c r="AM18" s="573">
        <v>3</v>
      </c>
      <c r="AN18" s="574" t="s">
        <v>991</v>
      </c>
      <c r="AO18" s="578" t="s">
        <v>970</v>
      </c>
      <c r="AP18" s="575">
        <v>0</v>
      </c>
      <c r="AQ18" s="575">
        <v>0</v>
      </c>
      <c r="AR18" s="580" t="s">
        <v>1045</v>
      </c>
      <c r="AS18" s="85" t="s">
        <v>1038</v>
      </c>
      <c r="AT18" s="385" t="s">
        <v>753</v>
      </c>
      <c r="AU18" s="333"/>
      <c r="AV18" s="333"/>
      <c r="AW18" s="333"/>
      <c r="AX18" s="333"/>
      <c r="AY18" s="333"/>
      <c r="AZ18" s="333"/>
      <c r="BA18" s="333"/>
      <c r="BB18" s="333"/>
      <c r="BC18" s="333"/>
      <c r="BD18" s="341"/>
      <c r="BE18" s="341"/>
      <c r="BF18" s="341"/>
      <c r="BG18" s="341"/>
      <c r="BH18" s="341"/>
    </row>
    <row r="19" spans="1:60" s="538" customFormat="1" ht="409.6" customHeight="1" x14ac:dyDescent="0.5">
      <c r="A19" s="1365"/>
      <c r="B19" s="1372"/>
      <c r="C19" s="1370"/>
      <c r="D19" s="1372"/>
      <c r="E19" s="1375"/>
      <c r="F19" s="1373"/>
      <c r="G19" s="1373"/>
      <c r="H19" s="1373"/>
      <c r="I19" s="1373"/>
      <c r="J19" s="1373"/>
      <c r="K19" s="1373"/>
      <c r="L19" s="1373"/>
      <c r="M19" s="1373"/>
      <c r="N19" s="1373"/>
      <c r="O19" s="1373"/>
      <c r="P19" s="1373"/>
      <c r="Q19" s="1373"/>
      <c r="R19" s="1373"/>
      <c r="S19" s="1373"/>
      <c r="T19" s="1373"/>
      <c r="U19" s="1373"/>
      <c r="V19" s="1373"/>
      <c r="W19" s="1373"/>
      <c r="X19" s="1373"/>
      <c r="Y19" s="1373"/>
      <c r="AM19" s="1396">
        <v>4</v>
      </c>
      <c r="AN19" s="1397" t="s">
        <v>994</v>
      </c>
      <c r="AO19" s="576" t="s">
        <v>996</v>
      </c>
      <c r="AP19" s="575">
        <v>0</v>
      </c>
      <c r="AQ19" s="575">
        <v>0</v>
      </c>
      <c r="AR19" s="577" t="s">
        <v>1046</v>
      </c>
      <c r="AS19" s="85" t="s">
        <v>1038</v>
      </c>
      <c r="AT19" s="385" t="s">
        <v>753</v>
      </c>
      <c r="AU19" s="333"/>
      <c r="AV19" s="333"/>
      <c r="AW19" s="333"/>
      <c r="AX19" s="333"/>
      <c r="AY19" s="333"/>
      <c r="AZ19" s="333"/>
      <c r="BA19" s="333"/>
      <c r="BB19" s="333"/>
      <c r="BC19" s="333"/>
      <c r="BD19" s="341"/>
      <c r="BE19" s="341"/>
      <c r="BF19" s="341"/>
      <c r="BG19" s="341"/>
      <c r="BH19" s="341"/>
    </row>
    <row r="20" spans="1:60" s="538" customFormat="1" ht="343.5" customHeight="1" x14ac:dyDescent="0.5">
      <c r="A20" s="1365"/>
      <c r="B20" s="1372"/>
      <c r="C20" s="1370"/>
      <c r="D20" s="1372"/>
      <c r="E20" s="1374">
        <v>5</v>
      </c>
      <c r="F20" s="1376" t="s">
        <v>970</v>
      </c>
      <c r="G20" s="1376"/>
      <c r="H20" s="1376" t="s">
        <v>9</v>
      </c>
      <c r="I20" s="1376"/>
      <c r="J20" s="1376" t="s">
        <v>971</v>
      </c>
      <c r="K20" s="1376" t="s">
        <v>957</v>
      </c>
      <c r="L20" s="1376" t="s">
        <v>972</v>
      </c>
      <c r="M20" s="1376" t="s">
        <v>990</v>
      </c>
      <c r="N20" s="1376" t="s">
        <v>974</v>
      </c>
      <c r="O20" s="1376" t="s">
        <v>975</v>
      </c>
      <c r="P20" s="1376" t="s">
        <v>962</v>
      </c>
      <c r="Q20" s="1376" t="s">
        <v>963</v>
      </c>
      <c r="R20" s="1376" t="s">
        <v>964</v>
      </c>
      <c r="S20" s="1376" t="s">
        <v>976</v>
      </c>
      <c r="T20" s="1376" t="s">
        <v>966</v>
      </c>
      <c r="U20" s="1376" t="s">
        <v>967</v>
      </c>
      <c r="V20" s="1376" t="s">
        <v>968</v>
      </c>
      <c r="W20" s="1376" t="s">
        <v>977</v>
      </c>
      <c r="X20" s="1376"/>
      <c r="Y20" s="1376"/>
      <c r="AM20" s="1396"/>
      <c r="AN20" s="1397"/>
      <c r="AO20" s="576" t="s">
        <v>1003</v>
      </c>
      <c r="AP20" s="575">
        <v>0</v>
      </c>
      <c r="AQ20" s="575">
        <v>0</v>
      </c>
      <c r="AR20" s="577" t="s">
        <v>1047</v>
      </c>
      <c r="AS20" s="85" t="s">
        <v>1038</v>
      </c>
      <c r="AT20" s="385" t="s">
        <v>753</v>
      </c>
      <c r="AU20" s="333"/>
      <c r="AV20" s="333"/>
      <c r="AW20" s="333"/>
      <c r="AX20" s="333"/>
      <c r="AY20" s="333"/>
      <c r="AZ20" s="333"/>
      <c r="BA20" s="333"/>
      <c r="BB20" s="333"/>
      <c r="BC20" s="333"/>
      <c r="BD20" s="341"/>
      <c r="BE20" s="341"/>
      <c r="BF20" s="341"/>
      <c r="BG20" s="341"/>
      <c r="BH20" s="341"/>
    </row>
    <row r="21" spans="1:60" s="538" customFormat="1" ht="409.6" customHeight="1" x14ac:dyDescent="0.5">
      <c r="A21" s="1365"/>
      <c r="B21" s="1372"/>
      <c r="C21" s="1370"/>
      <c r="D21" s="1372"/>
      <c r="E21" s="1380"/>
      <c r="F21" s="1372"/>
      <c r="G21" s="1372"/>
      <c r="H21" s="1372"/>
      <c r="I21" s="1372"/>
      <c r="J21" s="1372"/>
      <c r="K21" s="1372"/>
      <c r="L21" s="1372"/>
      <c r="M21" s="1372"/>
      <c r="N21" s="1372"/>
      <c r="O21" s="1372"/>
      <c r="P21" s="1372"/>
      <c r="Q21" s="1372"/>
      <c r="R21" s="1372"/>
      <c r="S21" s="1372"/>
      <c r="T21" s="1372"/>
      <c r="U21" s="1372"/>
      <c r="V21" s="1372"/>
      <c r="W21" s="1372"/>
      <c r="X21" s="1372"/>
      <c r="Y21" s="1372"/>
      <c r="AM21" s="1396"/>
      <c r="AN21" s="1397"/>
      <c r="AO21" s="574" t="s">
        <v>1011</v>
      </c>
      <c r="AP21" s="575">
        <v>0</v>
      </c>
      <c r="AQ21" s="575">
        <v>0</v>
      </c>
      <c r="AR21" s="577" t="s">
        <v>1046</v>
      </c>
      <c r="AS21" s="85" t="s">
        <v>1038</v>
      </c>
      <c r="AT21" s="385" t="s">
        <v>753</v>
      </c>
      <c r="AU21" s="333"/>
      <c r="AV21" s="333"/>
      <c r="AW21" s="333"/>
      <c r="AX21" s="333"/>
      <c r="AY21" s="333"/>
      <c r="AZ21" s="333"/>
      <c r="BA21" s="333"/>
      <c r="BB21" s="333"/>
      <c r="BC21" s="333"/>
      <c r="BD21" s="341"/>
      <c r="BE21" s="341"/>
      <c r="BF21" s="341"/>
      <c r="BG21" s="341"/>
      <c r="BH21" s="341"/>
    </row>
    <row r="22" spans="1:60" s="538" customFormat="1" ht="35.1" customHeight="1" x14ac:dyDescent="0.5">
      <c r="A22" s="1365"/>
      <c r="B22" s="1372"/>
      <c r="C22" s="1370"/>
      <c r="D22" s="1372"/>
      <c r="E22" s="1375"/>
      <c r="F22" s="1373"/>
      <c r="G22" s="1373"/>
      <c r="H22" s="1373"/>
      <c r="I22" s="1373"/>
      <c r="J22" s="1373"/>
      <c r="K22" s="1373"/>
      <c r="L22" s="1373"/>
      <c r="M22" s="1373"/>
      <c r="N22" s="1373"/>
      <c r="O22" s="1373"/>
      <c r="P22" s="1373"/>
      <c r="Q22" s="1373"/>
      <c r="R22" s="1373"/>
      <c r="S22" s="1373"/>
      <c r="T22" s="1373"/>
      <c r="U22" s="1373"/>
      <c r="V22" s="1373"/>
      <c r="W22" s="1373"/>
      <c r="X22" s="1373"/>
      <c r="Y22" s="1373"/>
      <c r="AM22" s="29"/>
      <c r="AN22" s="222"/>
      <c r="AO22" s="114" t="s">
        <v>11</v>
      </c>
      <c r="AP22" s="7">
        <f>SUM(AP10:AP21)</f>
        <v>1</v>
      </c>
      <c r="AQ22" s="7">
        <f>SUM(AQ10:AQ21)</f>
        <v>0</v>
      </c>
      <c r="AR22" s="222"/>
      <c r="AS22" s="222"/>
      <c r="AT22" s="222"/>
      <c r="AU22" s="333"/>
      <c r="AV22" s="333"/>
      <c r="AW22" s="333"/>
      <c r="AX22" s="333"/>
      <c r="AY22" s="333"/>
      <c r="AZ22" s="333"/>
      <c r="BA22" s="333"/>
      <c r="BB22" s="333"/>
      <c r="BC22" s="333"/>
      <c r="BD22" s="341"/>
      <c r="BE22" s="341"/>
      <c r="BF22" s="341"/>
      <c r="BG22" s="341"/>
      <c r="BH22" s="341"/>
    </row>
    <row r="23" spans="1:60" s="538" customFormat="1" ht="35.1" customHeight="1" x14ac:dyDescent="0.5">
      <c r="A23" s="1365"/>
      <c r="B23" s="1372"/>
      <c r="C23" s="1370"/>
      <c r="D23" s="1372"/>
      <c r="E23" s="1374">
        <v>6</v>
      </c>
      <c r="F23" s="1376" t="s">
        <v>978</v>
      </c>
      <c r="G23" s="1376"/>
      <c r="H23" s="1376" t="s">
        <v>9</v>
      </c>
      <c r="I23" s="1376" t="s">
        <v>9</v>
      </c>
      <c r="J23" s="1376" t="s">
        <v>979</v>
      </c>
      <c r="K23" s="1376" t="s">
        <v>957</v>
      </c>
      <c r="L23" s="1376" t="s">
        <v>980</v>
      </c>
      <c r="M23" s="1376" t="s">
        <v>973</v>
      </c>
      <c r="N23" s="1376" t="s">
        <v>974</v>
      </c>
      <c r="O23" s="1376" t="s">
        <v>975</v>
      </c>
      <c r="P23" s="1376" t="s">
        <v>962</v>
      </c>
      <c r="Q23" s="1376" t="s">
        <v>498</v>
      </c>
      <c r="R23" s="1376" t="s">
        <v>964</v>
      </c>
      <c r="S23" s="1376" t="s">
        <v>981</v>
      </c>
      <c r="T23" s="1376" t="s">
        <v>962</v>
      </c>
      <c r="U23" s="1376" t="s">
        <v>498</v>
      </c>
      <c r="V23" s="1376" t="s">
        <v>968</v>
      </c>
      <c r="W23" s="1376" t="s">
        <v>982</v>
      </c>
      <c r="X23" s="1376"/>
      <c r="Y23" s="1376"/>
      <c r="AM23" s="29"/>
      <c r="AN23" s="222"/>
      <c r="AO23" s="9" t="s">
        <v>12</v>
      </c>
      <c r="AP23" s="5">
        <v>0.2</v>
      </c>
      <c r="AQ23" s="5">
        <v>0.8</v>
      </c>
      <c r="AR23" s="222"/>
      <c r="AS23" s="222"/>
      <c r="AT23" s="222"/>
      <c r="AU23" s="338"/>
      <c r="AV23" s="338"/>
      <c r="AW23" s="338"/>
      <c r="AX23" s="338"/>
      <c r="AY23" s="338"/>
      <c r="AZ23" s="338"/>
      <c r="BA23" s="338"/>
      <c r="BB23" s="338"/>
      <c r="BC23" s="338"/>
      <c r="BD23" s="341"/>
      <c r="BE23" s="341"/>
      <c r="BF23" s="341"/>
      <c r="BG23" s="341"/>
      <c r="BH23" s="341"/>
    </row>
    <row r="24" spans="1:60" s="538" customFormat="1" ht="35.1" customHeight="1" x14ac:dyDescent="0.5">
      <c r="A24" s="1366"/>
      <c r="B24" s="1373"/>
      <c r="C24" s="1371"/>
      <c r="D24" s="1373"/>
      <c r="E24" s="1375"/>
      <c r="F24" s="1373"/>
      <c r="G24" s="1373"/>
      <c r="H24" s="1373"/>
      <c r="I24" s="1373"/>
      <c r="J24" s="1373"/>
      <c r="K24" s="1373"/>
      <c r="L24" s="1373"/>
      <c r="M24" s="1373"/>
      <c r="N24" s="1373"/>
      <c r="O24" s="1373"/>
      <c r="P24" s="1373"/>
      <c r="Q24" s="1373"/>
      <c r="R24" s="1373"/>
      <c r="S24" s="1373"/>
      <c r="T24" s="1373"/>
      <c r="U24" s="1373"/>
      <c r="V24" s="1373"/>
      <c r="W24" s="1373"/>
      <c r="X24" s="1373"/>
      <c r="Y24" s="1373"/>
      <c r="AM24" s="29"/>
      <c r="AN24" s="222"/>
      <c r="AO24" s="8" t="s">
        <v>13</v>
      </c>
      <c r="AP24" s="10">
        <f>+(AP22*100%/AP26)*AP23</f>
        <v>1.2500000000000001E-2</v>
      </c>
      <c r="AQ24" s="10">
        <f>+(AQ22*100%/AQ26)*AQ23</f>
        <v>0</v>
      </c>
      <c r="AR24" s="222"/>
      <c r="AS24" s="222"/>
      <c r="AT24" s="222"/>
      <c r="AU24" s="338"/>
      <c r="AV24" s="338"/>
      <c r="AW24" s="338"/>
      <c r="AX24" s="338"/>
      <c r="AY24" s="338"/>
      <c r="AZ24" s="338"/>
      <c r="BA24" s="338"/>
      <c r="BB24" s="338"/>
      <c r="BC24" s="338"/>
      <c r="BD24" s="341"/>
      <c r="BE24" s="341"/>
      <c r="BF24" s="341"/>
      <c r="BG24" s="341"/>
      <c r="BH24" s="341"/>
    </row>
    <row r="25" spans="1:60" s="538" customFormat="1" ht="35.1" customHeight="1" x14ac:dyDescent="0.5">
      <c r="A25" s="1381">
        <v>3</v>
      </c>
      <c r="B25" s="1376" t="s">
        <v>991</v>
      </c>
      <c r="C25" s="1374" t="s">
        <v>992</v>
      </c>
      <c r="D25" s="1376" t="s">
        <v>993</v>
      </c>
      <c r="E25" s="1376">
        <v>7</v>
      </c>
      <c r="F25" s="1376" t="s">
        <v>970</v>
      </c>
      <c r="G25" s="1376"/>
      <c r="H25" s="1376" t="s">
        <v>9</v>
      </c>
      <c r="I25" s="1376"/>
      <c r="J25" s="1376" t="s">
        <v>971</v>
      </c>
      <c r="K25" s="1376" t="s">
        <v>957</v>
      </c>
      <c r="L25" s="1376" t="s">
        <v>972</v>
      </c>
      <c r="M25" s="1376" t="s">
        <v>973</v>
      </c>
      <c r="N25" s="1376" t="s">
        <v>972</v>
      </c>
      <c r="O25" s="1376" t="s">
        <v>975</v>
      </c>
      <c r="P25" s="1376" t="s">
        <v>962</v>
      </c>
      <c r="Q25" s="1376" t="s">
        <v>963</v>
      </c>
      <c r="R25" s="1376" t="s">
        <v>964</v>
      </c>
      <c r="S25" s="1376" t="s">
        <v>976</v>
      </c>
      <c r="T25" s="1376" t="s">
        <v>966</v>
      </c>
      <c r="U25" s="1376" t="s">
        <v>967</v>
      </c>
      <c r="V25" s="1376" t="s">
        <v>968</v>
      </c>
      <c r="W25" s="1376" t="s">
        <v>977</v>
      </c>
      <c r="X25" s="1374"/>
      <c r="Y25" s="1376"/>
      <c r="AM25" s="29"/>
      <c r="AN25" s="222"/>
      <c r="AO25" s="28" t="s">
        <v>641</v>
      </c>
      <c r="AP25" s="629">
        <f>SUM(AP24:AQ24)</f>
        <v>1.2500000000000001E-2</v>
      </c>
      <c r="AQ25" s="630"/>
      <c r="AR25" s="222"/>
      <c r="AS25" s="222"/>
      <c r="AT25" s="222"/>
      <c r="AU25" s="338"/>
      <c r="AV25" s="338"/>
      <c r="AW25" s="338"/>
      <c r="AX25" s="338"/>
      <c r="AY25" s="338"/>
      <c r="AZ25" s="338"/>
      <c r="BA25" s="338"/>
      <c r="BB25" s="338"/>
      <c r="BC25" s="338"/>
      <c r="BD25" s="341"/>
      <c r="BE25" s="341"/>
      <c r="BF25" s="341"/>
      <c r="BG25" s="341"/>
      <c r="BH25" s="341"/>
    </row>
    <row r="26" spans="1:60" s="538" customFormat="1" ht="35.1" customHeight="1" x14ac:dyDescent="0.5">
      <c r="A26" s="1365"/>
      <c r="B26" s="1372"/>
      <c r="C26" s="1380"/>
      <c r="D26" s="1372"/>
      <c r="E26" s="1372"/>
      <c r="F26" s="1372"/>
      <c r="G26" s="1372"/>
      <c r="H26" s="1372"/>
      <c r="I26" s="1372"/>
      <c r="J26" s="1372"/>
      <c r="K26" s="1372"/>
      <c r="L26" s="1372"/>
      <c r="M26" s="1372"/>
      <c r="N26" s="1372"/>
      <c r="O26" s="1372"/>
      <c r="P26" s="1372"/>
      <c r="Q26" s="1372"/>
      <c r="R26" s="1372"/>
      <c r="S26" s="1372"/>
      <c r="T26" s="1372"/>
      <c r="U26" s="1372"/>
      <c r="V26" s="1372"/>
      <c r="W26" s="1372"/>
      <c r="X26" s="1380"/>
      <c r="Y26" s="1372"/>
      <c r="AM26" s="29"/>
      <c r="AN26" s="222"/>
      <c r="AO26" s="631" t="s">
        <v>642</v>
      </c>
      <c r="AP26" s="6">
        <f>8*2</f>
        <v>16</v>
      </c>
      <c r="AQ26" s="6">
        <f>+AP26</f>
        <v>16</v>
      </c>
      <c r="AR26" s="222"/>
      <c r="AS26" s="222"/>
      <c r="AT26" s="222"/>
      <c r="AU26" s="338"/>
      <c r="AV26" s="338"/>
      <c r="AW26" s="338"/>
      <c r="AX26" s="338"/>
      <c r="AY26" s="338"/>
      <c r="AZ26" s="338"/>
      <c r="BA26" s="338"/>
      <c r="BB26" s="338"/>
      <c r="BC26" s="338"/>
      <c r="BD26" s="341"/>
      <c r="BE26" s="341"/>
      <c r="BF26" s="341"/>
      <c r="BG26" s="341"/>
      <c r="BH26" s="341"/>
    </row>
    <row r="27" spans="1:60" s="538" customFormat="1" ht="35.1" customHeight="1" x14ac:dyDescent="0.5">
      <c r="A27" s="1366"/>
      <c r="B27" s="1373"/>
      <c r="C27" s="1375"/>
      <c r="D27" s="1373"/>
      <c r="E27" s="1373"/>
      <c r="F27" s="1373"/>
      <c r="G27" s="1373"/>
      <c r="H27" s="1373"/>
      <c r="I27" s="1373"/>
      <c r="J27" s="1373"/>
      <c r="K27" s="1373"/>
      <c r="L27" s="1373"/>
      <c r="M27" s="1373"/>
      <c r="N27" s="1373"/>
      <c r="O27" s="1373"/>
      <c r="P27" s="1373"/>
      <c r="Q27" s="1373"/>
      <c r="R27" s="1373"/>
      <c r="S27" s="1373"/>
      <c r="T27" s="1373"/>
      <c r="U27" s="1373"/>
      <c r="V27" s="1373"/>
      <c r="W27" s="1373"/>
      <c r="X27" s="1375"/>
      <c r="Y27" s="1373"/>
      <c r="AM27" s="29"/>
      <c r="AN27" s="222"/>
      <c r="AO27" s="631"/>
      <c r="AP27" s="632">
        <v>0</v>
      </c>
      <c r="AQ27" s="633"/>
      <c r="AR27" s="222"/>
      <c r="AS27" s="222"/>
      <c r="AT27" s="222"/>
      <c r="AU27" s="338"/>
      <c r="AV27" s="338"/>
      <c r="AW27" s="338"/>
      <c r="AX27" s="338"/>
      <c r="AY27" s="338"/>
      <c r="AZ27" s="338"/>
      <c r="BA27" s="338"/>
      <c r="BB27" s="338"/>
      <c r="BC27" s="338"/>
      <c r="BD27" s="341"/>
      <c r="BE27" s="341"/>
      <c r="BF27" s="341"/>
      <c r="BG27" s="341"/>
      <c r="BH27" s="341"/>
    </row>
    <row r="28" spans="1:60" s="538" customFormat="1" ht="88.5" customHeight="1" x14ac:dyDescent="0.5">
      <c r="A28" s="1381">
        <v>4</v>
      </c>
      <c r="B28" s="1376" t="s">
        <v>994</v>
      </c>
      <c r="C28" s="1369" t="s">
        <v>329</v>
      </c>
      <c r="D28" s="1376" t="s">
        <v>995</v>
      </c>
      <c r="E28" s="1376">
        <v>8</v>
      </c>
      <c r="F28" s="1376" t="s">
        <v>996</v>
      </c>
      <c r="G28" s="1376"/>
      <c r="H28" s="1376" t="s">
        <v>9</v>
      </c>
      <c r="I28" s="1376"/>
      <c r="J28" s="1376" t="s">
        <v>997</v>
      </c>
      <c r="K28" s="1376" t="s">
        <v>957</v>
      </c>
      <c r="L28" s="1376" t="s">
        <v>998</v>
      </c>
      <c r="M28" s="1376" t="s">
        <v>999</v>
      </c>
      <c r="N28" s="1376" t="s">
        <v>1000</v>
      </c>
      <c r="O28" s="1376" t="s">
        <v>1001</v>
      </c>
      <c r="P28" s="1376" t="s">
        <v>962</v>
      </c>
      <c r="Q28" s="1376" t="s">
        <v>498</v>
      </c>
      <c r="R28" s="1376" t="s">
        <v>964</v>
      </c>
      <c r="S28" s="1376" t="s">
        <v>1002</v>
      </c>
      <c r="T28" s="1376" t="s">
        <v>962</v>
      </c>
      <c r="U28" s="1376" t="s">
        <v>498</v>
      </c>
      <c r="V28" s="1376" t="s">
        <v>968</v>
      </c>
      <c r="W28" s="1376" t="s">
        <v>1002</v>
      </c>
      <c r="X28" s="1374"/>
      <c r="Y28" s="1376"/>
      <c r="AM28" s="29"/>
      <c r="AN28" s="222"/>
      <c r="AO28" s="375" t="s">
        <v>30</v>
      </c>
      <c r="AP28" s="376">
        <v>8</v>
      </c>
      <c r="AQ28" s="581" t="s">
        <v>1050</v>
      </c>
      <c r="AR28" s="222"/>
      <c r="AS28" s="222"/>
      <c r="AT28" s="222"/>
      <c r="AU28" s="338"/>
      <c r="AV28" s="338"/>
      <c r="AW28" s="338"/>
      <c r="AX28" s="338"/>
      <c r="AY28" s="338"/>
      <c r="AZ28" s="338"/>
      <c r="BA28" s="338"/>
      <c r="BB28" s="338"/>
      <c r="BC28" s="338"/>
      <c r="BD28" s="341"/>
      <c r="BE28" s="341"/>
      <c r="BF28" s="341"/>
      <c r="BG28" s="341"/>
      <c r="BH28" s="341"/>
    </row>
    <row r="29" spans="1:60" s="538" customFormat="1" ht="35.1" customHeight="1" x14ac:dyDescent="0.5">
      <c r="A29" s="1365"/>
      <c r="B29" s="1372"/>
      <c r="C29" s="1370"/>
      <c r="D29" s="1372"/>
      <c r="E29" s="1373"/>
      <c r="F29" s="1373"/>
      <c r="G29" s="1373"/>
      <c r="H29" s="1373"/>
      <c r="I29" s="1373"/>
      <c r="J29" s="1373"/>
      <c r="K29" s="1373"/>
      <c r="L29" s="1373"/>
      <c r="M29" s="1373"/>
      <c r="N29" s="1373"/>
      <c r="O29" s="1373"/>
      <c r="P29" s="1373"/>
      <c r="Q29" s="1373"/>
      <c r="R29" s="1373"/>
      <c r="S29" s="1373"/>
      <c r="T29" s="1373"/>
      <c r="U29" s="1373"/>
      <c r="V29" s="1373"/>
      <c r="W29" s="1373"/>
      <c r="X29" s="1375"/>
      <c r="Y29" s="1373"/>
      <c r="AM29" s="29"/>
      <c r="AN29" s="222"/>
      <c r="AO29" s="374" t="s">
        <v>1048</v>
      </c>
      <c r="AP29" s="373">
        <v>4</v>
      </c>
      <c r="AQ29" s="116"/>
      <c r="AR29" s="222"/>
      <c r="AS29" s="222"/>
      <c r="AT29" s="222"/>
      <c r="AU29" s="338"/>
      <c r="AV29" s="338"/>
      <c r="AW29" s="338"/>
      <c r="AX29" s="338"/>
      <c r="AY29" s="338"/>
      <c r="AZ29" s="338"/>
      <c r="BA29" s="338"/>
      <c r="BB29" s="338"/>
      <c r="BC29" s="338"/>
      <c r="BD29" s="341"/>
      <c r="BE29" s="341"/>
      <c r="BF29" s="341"/>
      <c r="BG29" s="341"/>
      <c r="BH29" s="341"/>
    </row>
    <row r="30" spans="1:60" s="538" customFormat="1" ht="35.1" customHeight="1" x14ac:dyDescent="0.5">
      <c r="A30" s="1365"/>
      <c r="B30" s="1372"/>
      <c r="C30" s="1370"/>
      <c r="D30" s="1372"/>
      <c r="E30" s="1376">
        <v>9</v>
      </c>
      <c r="F30" s="1376" t="s">
        <v>1003</v>
      </c>
      <c r="G30" s="1376"/>
      <c r="H30" s="1376"/>
      <c r="I30" s="1376" t="s">
        <v>9</v>
      </c>
      <c r="J30" s="1376" t="s">
        <v>997</v>
      </c>
      <c r="K30" s="1376" t="s">
        <v>957</v>
      </c>
      <c r="L30" s="1376" t="s">
        <v>1004</v>
      </c>
      <c r="M30" s="1376" t="s">
        <v>1005</v>
      </c>
      <c r="N30" s="1376" t="s">
        <v>1005</v>
      </c>
      <c r="O30" s="1376" t="s">
        <v>1006</v>
      </c>
      <c r="P30" s="1376" t="s">
        <v>1007</v>
      </c>
      <c r="Q30" s="1376" t="s">
        <v>1008</v>
      </c>
      <c r="R30" s="1376" t="s">
        <v>964</v>
      </c>
      <c r="S30" s="1376" t="s">
        <v>1009</v>
      </c>
      <c r="T30" s="1376" t="s">
        <v>1008</v>
      </c>
      <c r="U30" s="1376" t="s">
        <v>1010</v>
      </c>
      <c r="V30" s="1376" t="s">
        <v>968</v>
      </c>
      <c r="W30" s="1376" t="s">
        <v>1009</v>
      </c>
      <c r="X30" s="1374"/>
      <c r="Y30" s="1376"/>
      <c r="AM30" s="29"/>
      <c r="AN30" s="222"/>
      <c r="AO30" s="374" t="s">
        <v>747</v>
      </c>
      <c r="AP30" s="373">
        <v>3</v>
      </c>
      <c r="AQ30" s="116"/>
      <c r="AR30" s="222"/>
      <c r="AS30" s="222"/>
      <c r="AT30" s="222"/>
      <c r="AU30" s="338"/>
      <c r="AV30" s="338"/>
      <c r="AW30" s="338"/>
      <c r="AX30" s="338"/>
      <c r="AY30" s="338"/>
      <c r="AZ30" s="338"/>
      <c r="BA30" s="338"/>
      <c r="BB30" s="338"/>
      <c r="BC30" s="338"/>
      <c r="BD30" s="341"/>
      <c r="BE30" s="341"/>
      <c r="BF30" s="341"/>
      <c r="BG30" s="341"/>
      <c r="BH30" s="341"/>
    </row>
    <row r="31" spans="1:60" s="538" customFormat="1" ht="35.1" customHeight="1" x14ac:dyDescent="0.5">
      <c r="A31" s="1365"/>
      <c r="B31" s="1372"/>
      <c r="C31" s="1370"/>
      <c r="D31" s="1372"/>
      <c r="E31" s="1372"/>
      <c r="F31" s="1372"/>
      <c r="G31" s="1372"/>
      <c r="H31" s="1372"/>
      <c r="I31" s="1372"/>
      <c r="J31" s="1372"/>
      <c r="K31" s="1372"/>
      <c r="L31" s="1372"/>
      <c r="M31" s="1372"/>
      <c r="N31" s="1372"/>
      <c r="O31" s="1372"/>
      <c r="P31" s="1372"/>
      <c r="Q31" s="1372"/>
      <c r="R31" s="1372"/>
      <c r="S31" s="1372"/>
      <c r="T31" s="1372"/>
      <c r="U31" s="1372"/>
      <c r="V31" s="1372"/>
      <c r="W31" s="1372"/>
      <c r="X31" s="1380"/>
      <c r="Y31" s="1372"/>
      <c r="AM31" s="29"/>
      <c r="AN31" s="222"/>
      <c r="AO31" s="374" t="s">
        <v>1049</v>
      </c>
      <c r="AP31" s="373">
        <v>1</v>
      </c>
      <c r="AQ31" s="116"/>
      <c r="AR31" s="222"/>
      <c r="AS31" s="222"/>
      <c r="AT31" s="222"/>
      <c r="AU31" s="338"/>
      <c r="AV31" s="338"/>
      <c r="AW31" s="338"/>
      <c r="AX31" s="338"/>
      <c r="AY31" s="338"/>
      <c r="AZ31" s="338"/>
      <c r="BA31" s="338"/>
      <c r="BB31" s="338"/>
      <c r="BC31" s="338"/>
      <c r="BD31" s="343"/>
      <c r="BE31" s="343"/>
      <c r="BF31" s="343"/>
      <c r="BG31" s="343"/>
      <c r="BH31" s="343"/>
    </row>
    <row r="32" spans="1:60" s="538" customFormat="1" ht="46.5" customHeight="1" x14ac:dyDescent="0.5">
      <c r="A32" s="1365"/>
      <c r="B32" s="1372"/>
      <c r="C32" s="1370"/>
      <c r="D32" s="1372"/>
      <c r="E32" s="1373"/>
      <c r="F32" s="1373"/>
      <c r="G32" s="1373"/>
      <c r="H32" s="1373"/>
      <c r="I32" s="1373"/>
      <c r="J32" s="1373"/>
      <c r="K32" s="1373"/>
      <c r="L32" s="1373"/>
      <c r="M32" s="1373"/>
      <c r="N32" s="1373"/>
      <c r="O32" s="1373"/>
      <c r="P32" s="1373"/>
      <c r="Q32" s="1373"/>
      <c r="R32" s="1373"/>
      <c r="S32" s="1373"/>
      <c r="T32" s="1373"/>
      <c r="U32" s="1373"/>
      <c r="V32" s="1373"/>
      <c r="W32" s="1373"/>
      <c r="X32" s="1375"/>
      <c r="Y32" s="1373"/>
      <c r="AM32" s="29"/>
      <c r="AN32" s="222"/>
      <c r="AO32" s="714" t="s">
        <v>706</v>
      </c>
      <c r="AP32" s="715"/>
      <c r="AQ32" s="715"/>
      <c r="AR32" s="222"/>
      <c r="AS32" s="222"/>
      <c r="AT32" s="222"/>
      <c r="AU32" s="338"/>
      <c r="AV32" s="338"/>
      <c r="AW32" s="338"/>
      <c r="AX32" s="338"/>
      <c r="AY32" s="338"/>
      <c r="AZ32" s="338"/>
      <c r="BA32" s="338"/>
      <c r="BB32" s="338"/>
      <c r="BC32" s="338"/>
      <c r="BD32" s="343"/>
      <c r="BE32" s="343"/>
      <c r="BF32" s="343"/>
      <c r="BG32" s="343"/>
      <c r="BH32" s="343"/>
    </row>
    <row r="33" spans="1:60" s="538" customFormat="1" ht="163.5" customHeight="1" x14ac:dyDescent="0.5">
      <c r="A33" s="1365"/>
      <c r="B33" s="1372"/>
      <c r="C33" s="1370"/>
      <c r="D33" s="1372"/>
      <c r="E33" s="1376">
        <v>10</v>
      </c>
      <c r="F33" s="1376" t="s">
        <v>1011</v>
      </c>
      <c r="G33" s="1376"/>
      <c r="H33" s="1376"/>
      <c r="I33" s="1376" t="s">
        <v>9</v>
      </c>
      <c r="J33" s="1376" t="s">
        <v>1012</v>
      </c>
      <c r="K33" s="1376" t="s">
        <v>957</v>
      </c>
      <c r="L33" s="1376" t="s">
        <v>1013</v>
      </c>
      <c r="M33" s="1376" t="s">
        <v>1014</v>
      </c>
      <c r="N33" s="1376" t="s">
        <v>1015</v>
      </c>
      <c r="O33" s="1376" t="s">
        <v>1016</v>
      </c>
      <c r="P33" s="1376" t="s">
        <v>962</v>
      </c>
      <c r="Q33" s="1376" t="s">
        <v>963</v>
      </c>
      <c r="R33" s="1376" t="s">
        <v>964</v>
      </c>
      <c r="S33" s="1376" t="s">
        <v>1017</v>
      </c>
      <c r="T33" s="1376" t="s">
        <v>963</v>
      </c>
      <c r="U33" s="1376" t="s">
        <v>498</v>
      </c>
      <c r="V33" s="1376" t="s">
        <v>968</v>
      </c>
      <c r="W33" s="1376" t="s">
        <v>977</v>
      </c>
      <c r="X33" s="1374"/>
      <c r="Y33" s="1376"/>
      <c r="AM33" s="29"/>
      <c r="AN33" s="222"/>
      <c r="AO33" s="103" t="s">
        <v>113</v>
      </c>
      <c r="AP33" s="103" t="s">
        <v>289</v>
      </c>
      <c r="AQ33" s="103" t="s">
        <v>269</v>
      </c>
      <c r="AR33" s="222"/>
      <c r="AS33" s="222"/>
      <c r="AT33" s="222"/>
      <c r="AU33" s="338"/>
      <c r="AV33" s="338"/>
      <c r="AW33" s="338"/>
      <c r="AX33" s="338"/>
      <c r="AY33" s="338"/>
      <c r="AZ33" s="338"/>
      <c r="BA33" s="338"/>
      <c r="BB33" s="338"/>
      <c r="BC33" s="338"/>
      <c r="BD33" s="343"/>
      <c r="BE33" s="343"/>
      <c r="BF33" s="343"/>
      <c r="BG33" s="343"/>
      <c r="BH33" s="343"/>
    </row>
    <row r="34" spans="1:60" s="538" customFormat="1" ht="142.5" customHeight="1" x14ac:dyDescent="0.5">
      <c r="A34" s="1365"/>
      <c r="B34" s="1372"/>
      <c r="C34" s="1370"/>
      <c r="D34" s="1372"/>
      <c r="E34" s="1372"/>
      <c r="F34" s="1372"/>
      <c r="G34" s="1372"/>
      <c r="H34" s="1372"/>
      <c r="I34" s="1372"/>
      <c r="J34" s="1372"/>
      <c r="K34" s="1372"/>
      <c r="L34" s="1372"/>
      <c r="M34" s="1372"/>
      <c r="N34" s="1372"/>
      <c r="O34" s="1372"/>
      <c r="P34" s="1372"/>
      <c r="Q34" s="1372"/>
      <c r="R34" s="1372"/>
      <c r="S34" s="1372"/>
      <c r="T34" s="1372"/>
      <c r="U34" s="1372"/>
      <c r="V34" s="1372"/>
      <c r="W34" s="1372"/>
      <c r="X34" s="1380"/>
      <c r="Y34" s="1372"/>
      <c r="AM34" s="29"/>
      <c r="AN34" s="222"/>
      <c r="AO34" s="26" t="str">
        <f>+AO25</f>
        <v>RESULTADOS DE LA  EVALUACION DEL PLAN DE MEJORAMIENTO  FECHA  CORTE SEPTIEMBRE DE  2025</v>
      </c>
      <c r="AP34" s="207">
        <f>+AP25</f>
        <v>1.2500000000000001E-2</v>
      </c>
      <c r="AQ34" s="206">
        <f>+AP27</f>
        <v>0</v>
      </c>
      <c r="AR34" s="222"/>
      <c r="AS34" s="222"/>
      <c r="AT34" s="222"/>
      <c r="AU34" s="338"/>
      <c r="AV34" s="338"/>
      <c r="AW34" s="338"/>
      <c r="AX34" s="338"/>
      <c r="AY34" s="338"/>
      <c r="AZ34" s="338"/>
      <c r="BA34" s="338"/>
      <c r="BB34" s="338"/>
      <c r="BC34" s="338"/>
      <c r="BD34" s="343"/>
      <c r="BE34" s="343"/>
      <c r="BF34" s="343"/>
      <c r="BG34" s="343"/>
      <c r="BH34" s="343"/>
    </row>
    <row r="35" spans="1:60" s="538" customFormat="1" ht="105" customHeight="1" x14ac:dyDescent="0.5">
      <c r="A35" s="1366"/>
      <c r="B35" s="1373"/>
      <c r="C35" s="1371"/>
      <c r="D35" s="1373"/>
      <c r="E35" s="1373"/>
      <c r="F35" s="1373"/>
      <c r="G35" s="1373"/>
      <c r="H35" s="1373"/>
      <c r="I35" s="1373"/>
      <c r="J35" s="1373"/>
      <c r="K35" s="1373"/>
      <c r="L35" s="1373"/>
      <c r="M35" s="1373"/>
      <c r="N35" s="1373"/>
      <c r="O35" s="1373"/>
      <c r="P35" s="1373"/>
      <c r="Q35" s="1373"/>
      <c r="R35" s="1373"/>
      <c r="S35" s="1373"/>
      <c r="T35" s="1373"/>
      <c r="U35" s="1373"/>
      <c r="V35" s="1373"/>
      <c r="W35" s="1373"/>
      <c r="X35" s="1375"/>
      <c r="Y35" s="1373"/>
      <c r="AM35" s="29"/>
      <c r="AN35" s="222"/>
      <c r="AO35" s="716" t="s">
        <v>266</v>
      </c>
      <c r="AP35" s="717"/>
      <c r="AQ35" s="717"/>
      <c r="AR35" s="222"/>
      <c r="AS35" s="222"/>
      <c r="AT35" s="222"/>
      <c r="AU35" s="338"/>
      <c r="AV35" s="338"/>
      <c r="AW35" s="338"/>
      <c r="AX35" s="338"/>
      <c r="AY35" s="338"/>
      <c r="AZ35" s="338"/>
      <c r="BA35" s="338"/>
      <c r="BB35" s="338"/>
      <c r="BC35" s="338"/>
      <c r="BD35" s="343"/>
      <c r="BE35" s="343"/>
      <c r="BF35" s="343"/>
      <c r="BG35" s="343"/>
      <c r="BH35" s="343"/>
    </row>
    <row r="36" spans="1:60" s="546" customFormat="1" ht="63" customHeight="1" x14ac:dyDescent="0.45">
      <c r="A36" s="1385" t="s">
        <v>1018</v>
      </c>
      <c r="B36" s="1385"/>
      <c r="C36" s="539">
        <v>4</v>
      </c>
      <c r="D36" s="540" t="s">
        <v>798</v>
      </c>
      <c r="E36" s="541">
        <f>COUNT(E10:E35)</f>
        <v>10</v>
      </c>
      <c r="F36" s="1386" t="s">
        <v>56</v>
      </c>
      <c r="G36" s="1387"/>
      <c r="H36" s="1387"/>
      <c r="I36" s="1387"/>
      <c r="J36" s="1387"/>
      <c r="K36" s="1388"/>
      <c r="L36" s="542"/>
      <c r="M36" s="543"/>
      <c r="N36" s="543"/>
      <c r="O36" s="543"/>
      <c r="P36" s="543"/>
      <c r="Q36" s="543"/>
      <c r="R36" s="543"/>
      <c r="S36" s="543"/>
      <c r="T36" s="543"/>
      <c r="U36" s="543"/>
      <c r="V36" s="543"/>
      <c r="W36" s="543"/>
      <c r="X36" s="543"/>
      <c r="Y36" s="544"/>
      <c r="Z36" s="545"/>
      <c r="AA36" s="545"/>
      <c r="AB36" s="545"/>
      <c r="AM36" s="29"/>
      <c r="AN36" s="222"/>
      <c r="AO36" s="73"/>
      <c r="AP36" s="116"/>
      <c r="AQ36" s="116"/>
      <c r="AR36" s="222"/>
      <c r="AS36" s="222"/>
      <c r="AT36" s="222"/>
      <c r="AU36" s="338"/>
      <c r="AV36" s="338"/>
      <c r="AW36" s="338"/>
      <c r="AX36" s="338"/>
      <c r="AY36" s="338"/>
      <c r="AZ36" s="338"/>
      <c r="BA36" s="338"/>
      <c r="BB36" s="338"/>
      <c r="BC36" s="338"/>
      <c r="BD36" s="343"/>
      <c r="BE36" s="343"/>
      <c r="BF36" s="343"/>
      <c r="BG36" s="343"/>
      <c r="BH36" s="343"/>
    </row>
    <row r="37" spans="1:60" s="546" customFormat="1" ht="35.1" customHeight="1" x14ac:dyDescent="0.45">
      <c r="A37" s="547"/>
      <c r="B37" s="547"/>
      <c r="C37" s="547"/>
      <c r="D37" s="547"/>
      <c r="E37" s="548"/>
      <c r="F37" s="549" t="s">
        <v>16</v>
      </c>
      <c r="G37" s="550"/>
      <c r="H37" s="550"/>
      <c r="I37" s="550"/>
      <c r="J37" s="1386" t="s">
        <v>57</v>
      </c>
      <c r="K37" s="1388"/>
      <c r="L37" s="551"/>
      <c r="M37" s="552"/>
      <c r="N37" s="552"/>
      <c r="O37" s="552"/>
      <c r="P37" s="552"/>
      <c r="Q37" s="552"/>
      <c r="R37" s="552"/>
      <c r="S37" s="552"/>
      <c r="T37" s="552"/>
      <c r="U37" s="552"/>
      <c r="V37" s="552"/>
      <c r="W37" s="552"/>
      <c r="X37" s="552"/>
      <c r="Y37" s="553"/>
      <c r="Z37" s="545"/>
      <c r="AA37" s="545"/>
      <c r="AB37" s="545"/>
      <c r="AM37" s="29"/>
      <c r="AN37" s="222"/>
      <c r="AO37" s="73"/>
      <c r="AP37" s="116"/>
      <c r="AQ37" s="116"/>
      <c r="AR37" s="222"/>
      <c r="AS37" s="222"/>
      <c r="AT37" s="222"/>
      <c r="AU37" s="338"/>
      <c r="AV37" s="338"/>
      <c r="AW37" s="338"/>
      <c r="AX37" s="338"/>
      <c r="AY37" s="338"/>
      <c r="AZ37" s="338"/>
      <c r="BA37" s="338"/>
      <c r="BB37" s="338"/>
      <c r="BC37" s="338"/>
      <c r="BD37" s="343"/>
      <c r="BE37" s="343"/>
      <c r="BF37" s="343"/>
      <c r="BG37" s="343"/>
      <c r="BH37" s="343"/>
    </row>
    <row r="38" spans="1:60" s="546" customFormat="1" ht="35.1" customHeight="1" x14ac:dyDescent="0.45">
      <c r="A38" s="554"/>
      <c r="B38" s="555"/>
      <c r="C38" s="547"/>
      <c r="D38" s="547"/>
      <c r="E38" s="556"/>
      <c r="F38" s="549" t="s">
        <v>7</v>
      </c>
      <c r="G38" s="547"/>
      <c r="H38" s="547"/>
      <c r="I38" s="547"/>
      <c r="J38" s="1386" t="s">
        <v>58</v>
      </c>
      <c r="K38" s="1388"/>
      <c r="L38" s="551"/>
      <c r="M38" s="552"/>
      <c r="N38" s="552"/>
      <c r="O38" s="552"/>
      <c r="P38" s="552"/>
      <c r="Q38" s="552"/>
      <c r="R38" s="552"/>
      <c r="S38" s="552"/>
      <c r="T38" s="552"/>
      <c r="U38" s="552"/>
      <c r="V38" s="552"/>
      <c r="W38" s="552"/>
      <c r="X38" s="552"/>
      <c r="Y38" s="553"/>
      <c r="Z38" s="545"/>
      <c r="AA38" s="545"/>
      <c r="AB38" s="545"/>
      <c r="AM38" s="29"/>
      <c r="AN38" s="222"/>
      <c r="AO38" s="73"/>
      <c r="AP38" s="116"/>
      <c r="AQ38" s="116"/>
      <c r="AR38" s="222"/>
      <c r="AS38" s="222"/>
      <c r="AT38" s="222"/>
      <c r="AU38" s="338"/>
      <c r="AV38" s="338"/>
      <c r="AW38" s="338"/>
      <c r="AX38" s="338"/>
      <c r="AY38" s="338"/>
      <c r="AZ38" s="338"/>
      <c r="BA38" s="338"/>
      <c r="BB38" s="338"/>
      <c r="BC38" s="338"/>
      <c r="BD38" s="343"/>
      <c r="BE38" s="343"/>
      <c r="BF38" s="343"/>
      <c r="BG38" s="343"/>
      <c r="BH38" s="343"/>
    </row>
    <row r="39" spans="1:60" s="546" customFormat="1" ht="34.5" customHeight="1" x14ac:dyDescent="0.45">
      <c r="A39" s="554"/>
      <c r="B39" s="555"/>
      <c r="C39" s="547"/>
      <c r="D39" s="547"/>
      <c r="E39" s="556"/>
      <c r="F39" s="549" t="s">
        <v>84</v>
      </c>
      <c r="G39" s="547"/>
      <c r="H39" s="547"/>
      <c r="I39" s="547"/>
      <c r="J39" s="1389" t="s">
        <v>59</v>
      </c>
      <c r="K39" s="1389"/>
      <c r="L39" s="552"/>
      <c r="M39" s="552"/>
      <c r="N39" s="552"/>
      <c r="O39" s="552"/>
      <c r="P39" s="552"/>
      <c r="Q39" s="552"/>
      <c r="R39" s="552"/>
      <c r="S39" s="552"/>
      <c r="T39" s="552"/>
      <c r="U39" s="552"/>
      <c r="V39" s="552"/>
      <c r="W39" s="552"/>
      <c r="X39" s="552"/>
      <c r="Y39" s="552"/>
      <c r="Z39" s="545"/>
      <c r="AA39" s="545"/>
      <c r="AB39" s="545"/>
      <c r="AM39" s="29"/>
      <c r="AN39" s="222"/>
      <c r="AO39" s="73"/>
      <c r="AP39" s="116"/>
      <c r="AQ39" s="116"/>
      <c r="AR39" s="222"/>
      <c r="AS39" s="222"/>
      <c r="AT39" s="222"/>
      <c r="AU39" s="338"/>
      <c r="AV39" s="338"/>
      <c r="AW39" s="338"/>
      <c r="AX39" s="338"/>
      <c r="AY39" s="338"/>
      <c r="AZ39" s="338"/>
      <c r="BA39" s="338"/>
      <c r="BB39" s="338"/>
      <c r="BC39" s="338"/>
      <c r="BD39" s="343"/>
      <c r="BE39" s="343"/>
      <c r="BF39" s="343"/>
      <c r="BG39" s="343"/>
      <c r="BH39" s="343"/>
    </row>
    <row r="40" spans="1:60" s="546" customFormat="1" ht="35.1" customHeight="1" x14ac:dyDescent="0.45">
      <c r="A40" s="547"/>
      <c r="B40" s="555"/>
      <c r="C40" s="547"/>
      <c r="D40" s="547"/>
      <c r="E40" s="547"/>
      <c r="F40" s="557"/>
      <c r="G40" s="547"/>
      <c r="H40" s="547"/>
      <c r="I40" s="547"/>
      <c r="J40" s="557"/>
      <c r="K40" s="557"/>
      <c r="L40" s="557"/>
      <c r="M40" s="557"/>
      <c r="N40" s="557"/>
      <c r="O40" s="557"/>
      <c r="P40" s="557"/>
      <c r="Q40" s="557"/>
      <c r="R40" s="557"/>
      <c r="S40" s="557"/>
      <c r="T40" s="557"/>
      <c r="U40" s="557"/>
      <c r="V40" s="557"/>
      <c r="W40" s="557"/>
      <c r="X40" s="557"/>
      <c r="Y40" s="557"/>
      <c r="Z40" s="545"/>
      <c r="AA40" s="545"/>
      <c r="AB40" s="545"/>
      <c r="AM40" s="29"/>
      <c r="AN40" s="222"/>
      <c r="AO40" s="73"/>
      <c r="AP40" s="16"/>
      <c r="AQ40" s="16"/>
      <c r="AR40" s="222"/>
      <c r="AS40" s="222"/>
      <c r="AT40" s="222"/>
      <c r="AU40" s="338"/>
      <c r="AV40" s="338"/>
      <c r="AW40" s="338"/>
      <c r="AX40" s="338"/>
      <c r="AY40" s="338"/>
      <c r="AZ40" s="338"/>
      <c r="BA40" s="338"/>
      <c r="BB40" s="338"/>
      <c r="BC40" s="338"/>
      <c r="BD40" s="343"/>
      <c r="BE40" s="343"/>
      <c r="BF40" s="343"/>
      <c r="BG40" s="343"/>
      <c r="BH40" s="343"/>
    </row>
    <row r="41" spans="1:60" s="546" customFormat="1" ht="34.5" customHeight="1" x14ac:dyDescent="0.45">
      <c r="A41" s="547"/>
      <c r="B41" s="555"/>
      <c r="C41" s="547"/>
      <c r="D41" s="547"/>
      <c r="E41" s="547"/>
      <c r="F41" s="557"/>
      <c r="G41" s="547"/>
      <c r="H41" s="547"/>
      <c r="I41" s="547"/>
      <c r="J41" s="557"/>
      <c r="K41" s="557"/>
      <c r="L41" s="557"/>
      <c r="M41" s="557"/>
      <c r="N41" s="557"/>
      <c r="O41" s="557"/>
      <c r="P41" s="557"/>
      <c r="Q41" s="557"/>
      <c r="R41" s="557"/>
      <c r="S41" s="557"/>
      <c r="T41" s="557"/>
      <c r="U41" s="557"/>
      <c r="V41" s="557"/>
      <c r="W41" s="557"/>
      <c r="X41" s="557"/>
      <c r="Y41" s="557"/>
      <c r="Z41" s="545"/>
      <c r="AA41" s="545"/>
      <c r="AB41" s="545"/>
      <c r="AM41" s="29"/>
      <c r="AN41" s="222"/>
      <c r="AO41" s="73"/>
      <c r="AP41" s="16"/>
      <c r="AQ41" s="16"/>
      <c r="AR41" s="222"/>
      <c r="AS41" s="222"/>
      <c r="AT41" s="222"/>
      <c r="AU41" s="338"/>
      <c r="AV41" s="338"/>
      <c r="AW41" s="338"/>
      <c r="AX41" s="338"/>
      <c r="AY41" s="338"/>
      <c r="AZ41" s="338"/>
      <c r="BA41" s="338"/>
      <c r="BB41" s="338"/>
      <c r="BC41" s="338"/>
      <c r="BD41" s="343"/>
      <c r="BE41" s="343"/>
      <c r="BF41" s="343"/>
      <c r="BG41" s="343"/>
      <c r="BH41" s="343"/>
    </row>
    <row r="42" spans="1:60" s="546" customFormat="1" ht="35.1" customHeight="1" x14ac:dyDescent="0.45">
      <c r="A42" s="547"/>
      <c r="B42" s="555"/>
      <c r="C42" s="547"/>
      <c r="D42" s="547"/>
      <c r="E42" s="547"/>
      <c r="F42" s="557"/>
      <c r="G42" s="547"/>
      <c r="H42" s="547"/>
      <c r="I42" s="547"/>
      <c r="J42" s="557"/>
      <c r="K42" s="557"/>
      <c r="L42" s="557"/>
      <c r="M42" s="557"/>
      <c r="N42" s="557"/>
      <c r="O42" s="557"/>
      <c r="P42" s="557"/>
      <c r="Q42" s="557"/>
      <c r="R42" s="557"/>
      <c r="S42" s="557"/>
      <c r="T42" s="557"/>
      <c r="U42" s="557"/>
      <c r="V42" s="557"/>
      <c r="W42" s="557"/>
      <c r="X42" s="557"/>
      <c r="Y42" s="557"/>
      <c r="Z42" s="545"/>
      <c r="AA42" s="545"/>
      <c r="AB42" s="545"/>
      <c r="AM42" s="29"/>
      <c r="AN42" s="222"/>
      <c r="AO42" s="73"/>
      <c r="AP42" s="16"/>
      <c r="AQ42" s="16"/>
      <c r="AR42" s="222"/>
      <c r="AS42" s="222"/>
      <c r="AT42" s="222"/>
      <c r="AU42" s="338"/>
      <c r="AV42" s="338"/>
      <c r="AW42" s="338"/>
      <c r="AX42" s="338"/>
      <c r="AY42" s="338"/>
      <c r="AZ42" s="338"/>
      <c r="BA42" s="338"/>
      <c r="BB42" s="338"/>
      <c r="BC42" s="338"/>
      <c r="BD42" s="338"/>
      <c r="BE42" s="338"/>
      <c r="BF42" s="338"/>
      <c r="BG42" s="338"/>
      <c r="BH42" s="338"/>
    </row>
    <row r="43" spans="1:60" s="546" customFormat="1" ht="35.1" customHeight="1" x14ac:dyDescent="0.45">
      <c r="A43" s="547"/>
      <c r="B43" s="555"/>
      <c r="C43" s="547"/>
      <c r="D43" s="547"/>
      <c r="E43" s="547"/>
      <c r="F43" s="557"/>
      <c r="G43" s="547"/>
      <c r="H43" s="547"/>
      <c r="I43" s="547"/>
      <c r="J43" s="557"/>
      <c r="K43" s="557"/>
      <c r="L43" s="557"/>
      <c r="M43" s="557"/>
      <c r="N43" s="557"/>
      <c r="O43" s="557"/>
      <c r="P43" s="557"/>
      <c r="Q43" s="557"/>
      <c r="R43" s="557"/>
      <c r="S43" s="557"/>
      <c r="T43" s="557"/>
      <c r="U43" s="557"/>
      <c r="V43" s="557"/>
      <c r="W43" s="557"/>
      <c r="X43" s="557"/>
      <c r="Y43" s="557"/>
      <c r="Z43" s="545"/>
      <c r="AA43" s="545"/>
      <c r="AB43" s="545"/>
      <c r="AM43" s="29"/>
      <c r="AN43" s="222"/>
      <c r="AO43" s="73"/>
      <c r="AP43" s="16"/>
      <c r="AQ43" s="16"/>
      <c r="AR43" s="222"/>
      <c r="AS43" s="222"/>
      <c r="AT43" s="222"/>
      <c r="AU43" s="338"/>
      <c r="AV43" s="338"/>
      <c r="AW43" s="338"/>
      <c r="AX43" s="338"/>
      <c r="AY43" s="338"/>
      <c r="AZ43" s="338"/>
      <c r="BA43" s="338"/>
      <c r="BB43" s="338"/>
      <c r="BC43" s="338"/>
      <c r="BD43" s="338"/>
      <c r="BE43" s="338"/>
      <c r="BF43" s="338"/>
      <c r="BG43" s="338"/>
      <c r="BH43" s="338"/>
    </row>
    <row r="44" spans="1:60" s="531" customFormat="1" ht="132.75" customHeight="1" x14ac:dyDescent="0.45">
      <c r="A44" s="1390"/>
      <c r="B44" s="1383" t="s">
        <v>214</v>
      </c>
      <c r="C44" s="1383"/>
      <c r="D44" s="1383"/>
      <c r="E44" s="1383" t="s">
        <v>1019</v>
      </c>
      <c r="F44" s="1383"/>
      <c r="G44" s="1383"/>
      <c r="H44" s="559"/>
      <c r="I44" s="1383" t="s">
        <v>1020</v>
      </c>
      <c r="J44" s="1383"/>
      <c r="K44" s="1383"/>
      <c r="L44" s="1383"/>
      <c r="M44" s="1383" t="s">
        <v>1021</v>
      </c>
      <c r="N44" s="1383"/>
      <c r="O44" s="1383"/>
      <c r="P44" s="1382" t="s">
        <v>1022</v>
      </c>
      <c r="Q44" s="1382"/>
      <c r="R44" s="1382" t="s">
        <v>1023</v>
      </c>
      <c r="S44" s="1382"/>
      <c r="T44" s="1383" t="s">
        <v>1024</v>
      </c>
      <c r="U44" s="1383"/>
      <c r="V44" s="1382" t="s">
        <v>1025</v>
      </c>
      <c r="W44" s="1382"/>
      <c r="X44" s="1382"/>
      <c r="Y44" s="1382"/>
      <c r="Z44" s="530"/>
      <c r="AA44" s="530"/>
      <c r="AB44" s="530"/>
      <c r="AM44" s="29"/>
      <c r="AN44" s="222"/>
      <c r="AO44" s="73"/>
      <c r="AP44" s="16"/>
      <c r="AQ44" s="16"/>
      <c r="AR44" s="222"/>
      <c r="AS44" s="222"/>
      <c r="AT44" s="222"/>
      <c r="AU44" s="338"/>
      <c r="AV44" s="338"/>
      <c r="AW44" s="338"/>
      <c r="AX44" s="338"/>
      <c r="AY44" s="338"/>
      <c r="AZ44" s="338"/>
      <c r="BA44" s="338"/>
      <c r="BB44" s="338"/>
      <c r="BC44" s="338"/>
      <c r="BD44" s="338"/>
      <c r="BE44" s="338"/>
      <c r="BF44" s="338"/>
      <c r="BG44" s="338"/>
      <c r="BH44" s="338"/>
    </row>
    <row r="45" spans="1:60" s="562" customFormat="1" ht="179.25" customHeight="1" x14ac:dyDescent="0.45">
      <c r="A45" s="1390"/>
      <c r="B45" s="1384" t="s">
        <v>621</v>
      </c>
      <c r="C45" s="1384"/>
      <c r="D45" s="1384"/>
      <c r="E45" s="1384" t="s">
        <v>1026</v>
      </c>
      <c r="F45" s="1384"/>
      <c r="G45" s="1384"/>
      <c r="H45" s="560"/>
      <c r="I45" s="1384" t="s">
        <v>1027</v>
      </c>
      <c r="J45" s="1384"/>
      <c r="K45" s="1384"/>
      <c r="L45" s="1384"/>
      <c r="M45" s="1384" t="s">
        <v>1028</v>
      </c>
      <c r="N45" s="1384"/>
      <c r="O45" s="1384"/>
      <c r="P45" s="1384" t="s">
        <v>1029</v>
      </c>
      <c r="Q45" s="1384"/>
      <c r="R45" s="1384" t="s">
        <v>1030</v>
      </c>
      <c r="S45" s="1384"/>
      <c r="T45" s="1384" t="s">
        <v>1030</v>
      </c>
      <c r="U45" s="1391"/>
      <c r="V45" s="1384" t="s">
        <v>1031</v>
      </c>
      <c r="W45" s="1384"/>
      <c r="X45" s="1384"/>
      <c r="Y45" s="1384"/>
      <c r="Z45" s="561"/>
      <c r="AA45" s="561"/>
      <c r="AB45" s="561"/>
      <c r="AM45" s="29"/>
      <c r="AN45" s="222"/>
      <c r="AO45" s="73"/>
      <c r="AP45" s="16"/>
      <c r="AQ45" s="16"/>
      <c r="AR45" s="222"/>
      <c r="AS45" s="222"/>
      <c r="AT45" s="222"/>
      <c r="AU45" s="338"/>
      <c r="AV45" s="338"/>
      <c r="AW45" s="338"/>
      <c r="AX45" s="338"/>
      <c r="AY45" s="338"/>
      <c r="AZ45" s="338"/>
      <c r="BA45" s="338"/>
      <c r="BB45" s="338"/>
      <c r="BC45" s="338"/>
      <c r="BD45" s="338"/>
      <c r="BE45" s="338"/>
      <c r="BF45" s="338"/>
      <c r="BG45" s="338"/>
      <c r="BH45" s="338"/>
    </row>
    <row r="46" spans="1:60" s="528" customFormat="1" ht="10.5" customHeight="1" x14ac:dyDescent="0.5">
      <c r="A46" s="1390"/>
      <c r="B46" s="1390"/>
      <c r="C46" s="1390"/>
      <c r="D46" s="1390"/>
      <c r="E46" s="1390"/>
      <c r="F46" s="1390"/>
      <c r="G46" s="1390"/>
      <c r="H46" s="1390"/>
      <c r="I46" s="1390"/>
      <c r="J46" s="1390"/>
      <c r="K46" s="1390"/>
      <c r="L46" s="1390"/>
      <c r="M46" s="1390"/>
      <c r="N46" s="1390"/>
      <c r="O46" s="1390"/>
      <c r="P46" s="1390"/>
      <c r="Q46" s="1390"/>
      <c r="R46" s="1390"/>
      <c r="S46" s="1390"/>
      <c r="T46" s="1390"/>
      <c r="U46" s="1390"/>
      <c r="V46" s="1390"/>
      <c r="W46" s="1390"/>
      <c r="X46" s="1390"/>
      <c r="Y46" s="1390"/>
      <c r="Z46" s="527"/>
      <c r="AA46" s="527"/>
      <c r="AB46" s="527"/>
      <c r="AM46" s="29"/>
      <c r="AN46" s="222"/>
      <c r="AO46" s="222"/>
      <c r="AP46" s="222"/>
      <c r="AQ46" s="222"/>
      <c r="AR46" s="222"/>
      <c r="AS46" s="222"/>
      <c r="AT46" s="222"/>
      <c r="AU46" s="338"/>
      <c r="AV46" s="338"/>
      <c r="AW46" s="338"/>
      <c r="AX46" s="338"/>
      <c r="AY46" s="338"/>
      <c r="AZ46" s="338"/>
      <c r="BA46" s="338"/>
      <c r="BB46" s="338"/>
      <c r="BC46" s="338"/>
      <c r="BD46" s="338"/>
      <c r="BE46" s="338"/>
      <c r="BF46" s="338"/>
      <c r="BG46" s="338"/>
      <c r="BH46" s="338"/>
    </row>
    <row r="47" spans="1:60" s="528" customFormat="1" ht="34.5" customHeight="1" x14ac:dyDescent="0.5">
      <c r="A47" s="1390"/>
      <c r="B47" s="1390"/>
      <c r="C47" s="1390"/>
      <c r="D47" s="1390"/>
      <c r="E47" s="1390"/>
      <c r="F47" s="1390"/>
      <c r="G47" s="1390"/>
      <c r="H47" s="1390"/>
      <c r="I47" s="1390"/>
      <c r="J47" s="1390"/>
      <c r="K47" s="1390"/>
      <c r="L47" s="1390"/>
      <c r="M47" s="1390"/>
      <c r="N47" s="1390"/>
      <c r="O47" s="1390"/>
      <c r="P47" s="1390"/>
      <c r="Q47" s="1390"/>
      <c r="R47" s="1390"/>
      <c r="S47" s="1390"/>
      <c r="T47" s="1390"/>
      <c r="U47" s="1390"/>
      <c r="V47" s="1390"/>
      <c r="W47" s="1390"/>
      <c r="X47" s="1390"/>
      <c r="Y47" s="1390"/>
      <c r="Z47" s="527"/>
      <c r="AA47" s="527"/>
      <c r="AB47" s="527"/>
      <c r="AM47" s="29"/>
      <c r="AN47" s="222"/>
      <c r="AO47" s="222"/>
      <c r="AP47" s="222"/>
      <c r="AQ47" s="222"/>
      <c r="AR47" s="222"/>
      <c r="AS47" s="222"/>
      <c r="AT47" s="222"/>
      <c r="AU47" s="338"/>
      <c r="AV47" s="338"/>
      <c r="AW47" s="338"/>
      <c r="AX47" s="338"/>
      <c r="AY47" s="338"/>
      <c r="AZ47" s="338"/>
      <c r="BA47" s="338"/>
      <c r="BB47" s="338"/>
      <c r="BC47" s="338"/>
      <c r="BD47" s="338"/>
      <c r="BE47" s="338"/>
      <c r="BF47" s="338"/>
      <c r="BG47" s="338"/>
      <c r="BH47" s="338"/>
    </row>
    <row r="48" spans="1:60" ht="52.5" customHeight="1" x14ac:dyDescent="0.7">
      <c r="A48" s="558"/>
      <c r="B48" s="563"/>
      <c r="C48" s="564"/>
      <c r="D48" s="564"/>
      <c r="E48" s="571"/>
      <c r="F48" s="557" t="s">
        <v>1032</v>
      </c>
      <c r="G48" s="564"/>
      <c r="H48" s="564"/>
      <c r="I48" s="1392" t="s">
        <v>1033</v>
      </c>
      <c r="J48" s="1392"/>
      <c r="K48" s="1392"/>
      <c r="L48" s="1392"/>
      <c r="M48" s="565"/>
      <c r="N48" s="557"/>
      <c r="O48" s="557"/>
      <c r="P48" s="566"/>
      <c r="Q48" s="567"/>
      <c r="R48" s="567"/>
      <c r="S48" s="567"/>
      <c r="T48" s="568"/>
      <c r="U48" s="569"/>
      <c r="V48" s="567"/>
      <c r="W48" s="570"/>
      <c r="X48" s="570"/>
      <c r="Y48" s="570"/>
      <c r="AO48" s="930" t="s">
        <v>1051</v>
      </c>
      <c r="AP48" s="931"/>
      <c r="AQ48" s="931"/>
    </row>
    <row r="49" spans="1:181" ht="64.5" customHeight="1" x14ac:dyDescent="0.45">
      <c r="A49" s="1390"/>
      <c r="B49" s="1390"/>
      <c r="C49" s="1390"/>
      <c r="D49" s="1390"/>
      <c r="E49" s="1390"/>
      <c r="F49" s="1390"/>
      <c r="G49" s="1390"/>
      <c r="H49" s="1390"/>
      <c r="I49" s="1390"/>
      <c r="J49" s="1390"/>
      <c r="K49" s="1390"/>
      <c r="L49" s="1390"/>
      <c r="M49" s="1390"/>
      <c r="N49" s="1390"/>
      <c r="O49" s="1390"/>
      <c r="P49" s="1390"/>
      <c r="Q49" s="1390"/>
      <c r="R49" s="1390"/>
      <c r="S49" s="1390"/>
      <c r="T49" s="1390"/>
      <c r="U49" s="1390"/>
      <c r="V49" s="1390"/>
      <c r="W49" s="1390"/>
      <c r="X49" s="1390"/>
      <c r="Y49" s="1390"/>
      <c r="AO49" s="119" t="s">
        <v>258</v>
      </c>
      <c r="AP49" s="119" t="s">
        <v>704</v>
      </c>
      <c r="AQ49" s="119" t="s">
        <v>259</v>
      </c>
    </row>
    <row r="50" spans="1:181" ht="60" customHeight="1" x14ac:dyDescent="0.5">
      <c r="A50" s="1390"/>
      <c r="B50" s="1390"/>
      <c r="C50" s="1390"/>
      <c r="D50" s="1390"/>
      <c r="E50" s="1390"/>
      <c r="F50" s="1390"/>
      <c r="G50" s="1390"/>
      <c r="H50" s="1390"/>
      <c r="I50" s="1390"/>
      <c r="J50" s="1390"/>
      <c r="K50" s="1390"/>
      <c r="L50" s="1390"/>
      <c r="M50" s="1390"/>
      <c r="N50" s="1390"/>
      <c r="O50" s="1390"/>
      <c r="P50" s="1390"/>
      <c r="Q50" s="1390"/>
      <c r="R50" s="1390"/>
      <c r="S50" s="1390"/>
      <c r="T50" s="1390"/>
      <c r="U50" s="1390"/>
      <c r="V50" s="1390"/>
      <c r="W50" s="1390"/>
      <c r="X50" s="1390"/>
      <c r="Y50" s="1390"/>
      <c r="AO50" s="4">
        <v>1</v>
      </c>
      <c r="AP50" s="204">
        <v>45899</v>
      </c>
      <c r="AQ50" s="204">
        <v>45909</v>
      </c>
      <c r="BD50" s="345"/>
      <c r="BE50" s="345"/>
      <c r="BF50" s="345"/>
      <c r="BG50" s="345"/>
      <c r="BH50" s="345"/>
    </row>
    <row r="51" spans="1:181" ht="34.5" hidden="1" customHeight="1" x14ac:dyDescent="0.45">
      <c r="A51" s="986"/>
      <c r="B51" s="989"/>
      <c r="C51" s="989"/>
      <c r="D51" s="989"/>
      <c r="E51" s="989"/>
      <c r="F51" s="989"/>
      <c r="G51" s="989"/>
      <c r="H51" s="989"/>
      <c r="I51" s="989"/>
      <c r="J51" s="989"/>
      <c r="K51" s="989"/>
      <c r="L51" s="989"/>
      <c r="M51" s="989"/>
      <c r="N51" s="989"/>
      <c r="O51" s="989"/>
      <c r="P51" s="989"/>
      <c r="Q51" s="989"/>
      <c r="R51" s="989"/>
      <c r="S51" s="989"/>
      <c r="T51" s="989"/>
      <c r="U51" s="989"/>
      <c r="V51" s="989"/>
      <c r="W51" s="328"/>
      <c r="X51" s="331"/>
      <c r="Y51" s="331"/>
      <c r="AO51" s="4">
        <v>2</v>
      </c>
      <c r="AP51" s="204">
        <v>45930</v>
      </c>
      <c r="AQ51" s="204">
        <v>45932</v>
      </c>
    </row>
    <row r="52" spans="1:181" s="332" customFormat="1" ht="34.5" hidden="1" customHeight="1" x14ac:dyDescent="0.5">
      <c r="A52" s="986"/>
      <c r="B52" s="990"/>
      <c r="C52" s="990"/>
      <c r="D52" s="990"/>
      <c r="E52" s="990"/>
      <c r="F52" s="990"/>
      <c r="G52" s="990"/>
      <c r="H52" s="990"/>
      <c r="I52" s="990"/>
      <c r="J52" s="990"/>
      <c r="K52" s="990"/>
      <c r="L52" s="990"/>
      <c r="M52" s="990"/>
      <c r="N52" s="990"/>
      <c r="O52" s="990"/>
      <c r="P52" s="990"/>
      <c r="Q52" s="990"/>
      <c r="R52" s="990"/>
      <c r="S52" s="990"/>
      <c r="T52" s="990"/>
      <c r="U52" s="990"/>
      <c r="V52" s="990"/>
      <c r="W52" s="331"/>
      <c r="X52" s="331"/>
      <c r="Y52" s="331"/>
      <c r="Z52" s="345"/>
      <c r="AA52" s="345"/>
      <c r="AB52" s="345"/>
      <c r="AM52" s="29"/>
      <c r="AN52" s="222"/>
      <c r="AO52" s="222"/>
      <c r="AP52" s="222"/>
      <c r="AQ52" s="222"/>
      <c r="AR52" s="222"/>
      <c r="AS52" s="222"/>
      <c r="AT52" s="222"/>
      <c r="AU52" s="338"/>
      <c r="AV52" s="338"/>
      <c r="AW52" s="338"/>
      <c r="AX52" s="338"/>
      <c r="AY52" s="338"/>
      <c r="AZ52" s="338"/>
      <c r="BA52" s="338"/>
      <c r="BB52" s="338"/>
      <c r="BC52" s="338"/>
      <c r="BD52" s="338"/>
      <c r="BE52" s="338"/>
      <c r="BF52" s="338"/>
      <c r="BG52" s="338"/>
      <c r="BH52" s="338"/>
    </row>
    <row r="53" spans="1:181" ht="34.5" hidden="1" customHeight="1" x14ac:dyDescent="0.45">
      <c r="A53" s="986"/>
      <c r="B53" s="986"/>
      <c r="C53" s="986"/>
      <c r="D53" s="986"/>
      <c r="E53" s="986"/>
      <c r="F53" s="986"/>
      <c r="G53" s="986"/>
      <c r="H53" s="986"/>
      <c r="I53" s="986"/>
      <c r="J53" s="986"/>
      <c r="K53" s="986"/>
      <c r="L53" s="986"/>
      <c r="M53" s="986"/>
      <c r="N53" s="986"/>
      <c r="O53" s="986"/>
      <c r="P53" s="986"/>
      <c r="Q53" s="986"/>
      <c r="R53" s="986"/>
      <c r="S53" s="986"/>
      <c r="T53" s="986"/>
      <c r="U53" s="986"/>
      <c r="V53" s="986"/>
      <c r="W53" s="986"/>
      <c r="X53" s="986"/>
      <c r="Y53" s="986"/>
      <c r="Z53" s="346"/>
    </row>
    <row r="54" spans="1:181" s="347" customFormat="1" ht="34.5" hidden="1" customHeight="1" x14ac:dyDescent="0.45">
      <c r="A54" s="986"/>
      <c r="B54" s="986"/>
      <c r="C54" s="986"/>
      <c r="D54" s="986"/>
      <c r="E54" s="986"/>
      <c r="F54" s="986"/>
      <c r="G54" s="986"/>
      <c r="H54" s="986"/>
      <c r="I54" s="986"/>
      <c r="J54" s="986"/>
      <c r="K54" s="986"/>
      <c r="L54" s="986"/>
      <c r="M54" s="986"/>
      <c r="N54" s="986"/>
      <c r="O54" s="986"/>
      <c r="P54" s="986"/>
      <c r="Q54" s="986"/>
      <c r="R54" s="986"/>
      <c r="S54" s="986"/>
      <c r="T54" s="986"/>
      <c r="U54" s="986"/>
      <c r="V54" s="986"/>
      <c r="W54" s="986"/>
      <c r="X54" s="986"/>
      <c r="Y54" s="986"/>
      <c r="Z54" s="346"/>
      <c r="AA54" s="338"/>
      <c r="AB54" s="338"/>
      <c r="AC54" s="329"/>
      <c r="AD54" s="329"/>
      <c r="AE54" s="329"/>
      <c r="AF54" s="329"/>
      <c r="AG54" s="329"/>
      <c r="AH54" s="329"/>
      <c r="AI54" s="329"/>
      <c r="AJ54" s="329"/>
      <c r="AK54" s="329"/>
      <c r="AL54" s="329"/>
      <c r="AM54" s="29"/>
      <c r="AN54" s="222"/>
      <c r="AO54" s="222"/>
      <c r="AP54" s="222"/>
      <c r="AQ54" s="222"/>
      <c r="AR54" s="222"/>
      <c r="AS54" s="222"/>
      <c r="AT54" s="222"/>
      <c r="AU54" s="338"/>
      <c r="AV54" s="338"/>
      <c r="AW54" s="338"/>
      <c r="AX54" s="338"/>
      <c r="AY54" s="338"/>
      <c r="AZ54" s="338"/>
      <c r="BA54" s="338"/>
      <c r="BB54" s="338"/>
      <c r="BC54" s="338"/>
      <c r="BD54" s="338"/>
      <c r="BE54" s="338"/>
      <c r="BF54" s="338"/>
      <c r="BG54" s="338"/>
      <c r="BH54" s="338"/>
      <c r="BI54" s="329"/>
      <c r="BJ54" s="329"/>
      <c r="BK54" s="329"/>
      <c r="BL54" s="329"/>
      <c r="BM54" s="329"/>
      <c r="BN54" s="329"/>
      <c r="BO54" s="329"/>
      <c r="BP54" s="329"/>
      <c r="BQ54" s="329"/>
      <c r="BR54" s="329"/>
      <c r="BS54" s="329"/>
      <c r="BT54" s="329"/>
      <c r="BU54" s="329"/>
      <c r="BV54" s="329"/>
      <c r="BW54" s="329"/>
      <c r="BX54" s="329"/>
      <c r="BY54" s="329"/>
      <c r="BZ54" s="329"/>
      <c r="CA54" s="329"/>
      <c r="CB54" s="329"/>
      <c r="CC54" s="329"/>
      <c r="CD54" s="329"/>
      <c r="CE54" s="329"/>
      <c r="CF54" s="329"/>
      <c r="CG54" s="329"/>
      <c r="CH54" s="329"/>
      <c r="CI54" s="329"/>
      <c r="CJ54" s="329"/>
      <c r="CK54" s="329"/>
      <c r="CL54" s="329"/>
      <c r="CM54" s="329"/>
      <c r="CN54" s="329"/>
      <c r="CO54" s="329"/>
      <c r="CP54" s="329"/>
      <c r="CQ54" s="329"/>
      <c r="CR54" s="329"/>
      <c r="CS54" s="329"/>
      <c r="CT54" s="329"/>
      <c r="CU54" s="329"/>
      <c r="CV54" s="329"/>
      <c r="CW54" s="329"/>
      <c r="CX54" s="329"/>
      <c r="CY54" s="329"/>
      <c r="CZ54" s="329"/>
      <c r="DA54" s="329"/>
      <c r="DB54" s="329"/>
      <c r="DC54" s="329"/>
      <c r="DD54" s="329"/>
      <c r="DE54" s="329"/>
      <c r="DF54" s="329"/>
      <c r="DG54" s="329"/>
      <c r="DH54" s="329"/>
      <c r="DI54" s="329"/>
      <c r="DJ54" s="329"/>
      <c r="DK54" s="329"/>
      <c r="DL54" s="329"/>
      <c r="DM54" s="329"/>
      <c r="DN54" s="329"/>
      <c r="DO54" s="329"/>
      <c r="DP54" s="329"/>
      <c r="DQ54" s="329"/>
      <c r="DR54" s="329"/>
      <c r="DS54" s="329"/>
      <c r="DT54" s="329"/>
      <c r="DU54" s="329"/>
      <c r="DV54" s="329"/>
      <c r="DW54" s="329"/>
      <c r="DX54" s="329"/>
      <c r="DY54" s="329"/>
      <c r="DZ54" s="329"/>
      <c r="EA54" s="329"/>
      <c r="EB54" s="329"/>
      <c r="EC54" s="329"/>
      <c r="ED54" s="329"/>
      <c r="EE54" s="329"/>
      <c r="EF54" s="329"/>
      <c r="EG54" s="329"/>
      <c r="EH54" s="329"/>
      <c r="EI54" s="329"/>
      <c r="EJ54" s="329"/>
      <c r="EK54" s="329"/>
      <c r="EL54" s="329"/>
      <c r="EM54" s="329"/>
      <c r="EN54" s="329"/>
      <c r="EO54" s="329"/>
      <c r="EP54" s="329"/>
      <c r="EQ54" s="329"/>
      <c r="ER54" s="329"/>
      <c r="ES54" s="329"/>
      <c r="ET54" s="329"/>
      <c r="EU54" s="329"/>
      <c r="EV54" s="329"/>
      <c r="EW54" s="329"/>
      <c r="EX54" s="329"/>
      <c r="EY54" s="329"/>
      <c r="EZ54" s="329"/>
      <c r="FA54" s="329"/>
      <c r="FB54" s="329"/>
      <c r="FC54" s="329"/>
      <c r="FD54" s="329"/>
      <c r="FE54" s="329"/>
      <c r="FF54" s="329"/>
      <c r="FG54" s="329"/>
      <c r="FH54" s="329"/>
      <c r="FI54" s="329"/>
      <c r="FJ54" s="329"/>
      <c r="FK54" s="329"/>
      <c r="FL54" s="329"/>
      <c r="FM54" s="329"/>
      <c r="FN54" s="329"/>
      <c r="FO54" s="329"/>
      <c r="FP54" s="329"/>
      <c r="FQ54" s="329"/>
      <c r="FR54" s="329"/>
      <c r="FS54" s="329"/>
      <c r="FT54" s="329"/>
      <c r="FU54" s="329"/>
      <c r="FV54" s="329"/>
      <c r="FW54" s="329"/>
      <c r="FX54" s="329"/>
      <c r="FY54" s="329"/>
    </row>
    <row r="55" spans="1:181" ht="34.5" hidden="1" customHeight="1" x14ac:dyDescent="0.5">
      <c r="A55" s="986"/>
      <c r="P55" s="987"/>
      <c r="Q55" s="987"/>
      <c r="R55" s="987"/>
      <c r="S55" s="987"/>
      <c r="T55" s="987"/>
      <c r="U55" s="987"/>
      <c r="V55" s="987"/>
      <c r="W55" s="987"/>
      <c r="X55" s="987"/>
      <c r="Y55" s="987"/>
      <c r="Z55" s="346"/>
    </row>
    <row r="56" spans="1:181" ht="34.5" hidden="1" customHeight="1" x14ac:dyDescent="0.5">
      <c r="A56" s="986"/>
      <c r="P56" s="987"/>
      <c r="Q56" s="987"/>
      <c r="R56" s="987"/>
      <c r="S56" s="987"/>
      <c r="T56" s="987"/>
      <c r="U56" s="987"/>
      <c r="V56" s="987"/>
      <c r="W56" s="987"/>
      <c r="X56" s="987"/>
      <c r="Y56" s="987"/>
      <c r="Z56" s="346"/>
    </row>
    <row r="58" spans="1:181" ht="51.75" customHeight="1" x14ac:dyDescent="0.5"/>
    <row r="59" spans="1:181" ht="69" customHeight="1" x14ac:dyDescent="0.5"/>
    <row r="60" spans="1:181" ht="63.75" customHeight="1" x14ac:dyDescent="0.5"/>
  </sheetData>
  <mergeCells count="337">
    <mergeCell ref="AT10:AT11"/>
    <mergeCell ref="AN10:AN14"/>
    <mergeCell ref="AO26:AO27"/>
    <mergeCell ref="AO32:AQ32"/>
    <mergeCell ref="AP6:AS6"/>
    <mergeCell ref="AO35:AQ35"/>
    <mergeCell ref="AO48:AQ48"/>
    <mergeCell ref="AP25:AQ25"/>
    <mergeCell ref="AP27:AQ27"/>
    <mergeCell ref="AM19:AM21"/>
    <mergeCell ref="AP8:AP9"/>
    <mergeCell ref="AQ8:AQ9"/>
    <mergeCell ref="AO10:AO11"/>
    <mergeCell ref="AM10:AM14"/>
    <mergeCell ref="AN15:AN17"/>
    <mergeCell ref="AM15:AM17"/>
    <mergeCell ref="AN19:AN21"/>
    <mergeCell ref="AP10:AP11"/>
    <mergeCell ref="AQ10:AQ11"/>
    <mergeCell ref="AR10:AR11"/>
    <mergeCell ref="AS10:AS11"/>
    <mergeCell ref="A53:Y54"/>
    <mergeCell ref="A55:A56"/>
    <mergeCell ref="P55:Y56"/>
    <mergeCell ref="AP3:AS5"/>
    <mergeCell ref="AR7:AR9"/>
    <mergeCell ref="AS7:AS9"/>
    <mergeCell ref="AM8:AM9"/>
    <mergeCell ref="AN8:AN9"/>
    <mergeCell ref="AO8:AO9"/>
    <mergeCell ref="A49:Y50"/>
    <mergeCell ref="A51:A52"/>
    <mergeCell ref="B51:E51"/>
    <mergeCell ref="F51:O51"/>
    <mergeCell ref="P51:V51"/>
    <mergeCell ref="B52:E52"/>
    <mergeCell ref="F52:O52"/>
    <mergeCell ref="P52:V52"/>
    <mergeCell ref="R45:S45"/>
    <mergeCell ref="T45:U45"/>
    <mergeCell ref="V45:Y45"/>
    <mergeCell ref="A46:Y47"/>
    <mergeCell ref="I48:L48"/>
    <mergeCell ref="M44:O44"/>
    <mergeCell ref="P44:Q44"/>
    <mergeCell ref="R44:S44"/>
    <mergeCell ref="T44:U44"/>
    <mergeCell ref="V44:Y44"/>
    <mergeCell ref="B45:D45"/>
    <mergeCell ref="E45:G45"/>
    <mergeCell ref="I45:L45"/>
    <mergeCell ref="M45:O45"/>
    <mergeCell ref="P45:Q45"/>
    <mergeCell ref="A36:B36"/>
    <mergeCell ref="F36:K36"/>
    <mergeCell ref="J37:K37"/>
    <mergeCell ref="J38:K38"/>
    <mergeCell ref="J39:K39"/>
    <mergeCell ref="A44:A45"/>
    <mergeCell ref="B44:D44"/>
    <mergeCell ref="E44:G44"/>
    <mergeCell ref="I44:L44"/>
    <mergeCell ref="T33:T35"/>
    <mergeCell ref="U33:U35"/>
    <mergeCell ref="V33:V35"/>
    <mergeCell ref="W33:W35"/>
    <mergeCell ref="X33:X35"/>
    <mergeCell ref="Y33:Y35"/>
    <mergeCell ref="N33:N35"/>
    <mergeCell ref="O33:O35"/>
    <mergeCell ref="P33:P35"/>
    <mergeCell ref="Q33:Q35"/>
    <mergeCell ref="R33:R35"/>
    <mergeCell ref="S33:S35"/>
    <mergeCell ref="F28:F29"/>
    <mergeCell ref="G28:G29"/>
    <mergeCell ref="Y30:Y32"/>
    <mergeCell ref="E33:E35"/>
    <mergeCell ref="F33:F35"/>
    <mergeCell ref="G33:G35"/>
    <mergeCell ref="H33:H35"/>
    <mergeCell ref="I33:I35"/>
    <mergeCell ref="J33:J35"/>
    <mergeCell ref="K33:K35"/>
    <mergeCell ref="L33:L35"/>
    <mergeCell ref="M33:M35"/>
    <mergeCell ref="S30:S32"/>
    <mergeCell ref="T30:T32"/>
    <mergeCell ref="U30:U32"/>
    <mergeCell ref="V30:V32"/>
    <mergeCell ref="W30:W32"/>
    <mergeCell ref="X30:X32"/>
    <mergeCell ref="M30:M32"/>
    <mergeCell ref="N30:N32"/>
    <mergeCell ref="O30:O32"/>
    <mergeCell ref="P30:P32"/>
    <mergeCell ref="Q30:Q32"/>
    <mergeCell ref="R30:R32"/>
    <mergeCell ref="J30:J32"/>
    <mergeCell ref="K30:K32"/>
    <mergeCell ref="L30:L32"/>
    <mergeCell ref="R28:R29"/>
    <mergeCell ref="S28:S29"/>
    <mergeCell ref="T28:T29"/>
    <mergeCell ref="U28:U29"/>
    <mergeCell ref="V28:V29"/>
    <mergeCell ref="W28:W29"/>
    <mergeCell ref="L28:L29"/>
    <mergeCell ref="M28:M29"/>
    <mergeCell ref="N28:N29"/>
    <mergeCell ref="O28:O29"/>
    <mergeCell ref="P28:P29"/>
    <mergeCell ref="Q28:Q29"/>
    <mergeCell ref="U25:U27"/>
    <mergeCell ref="V25:V27"/>
    <mergeCell ref="W25:W27"/>
    <mergeCell ref="X25:X27"/>
    <mergeCell ref="Y25:Y27"/>
    <mergeCell ref="S25:S27"/>
    <mergeCell ref="T25:T27"/>
    <mergeCell ref="X28:X29"/>
    <mergeCell ref="Y28:Y29"/>
    <mergeCell ref="A28:A35"/>
    <mergeCell ref="B28:B35"/>
    <mergeCell ref="C28:C35"/>
    <mergeCell ref="D28:D35"/>
    <mergeCell ref="E28:E29"/>
    <mergeCell ref="O25:O27"/>
    <mergeCell ref="P25:P27"/>
    <mergeCell ref="Q25:Q27"/>
    <mergeCell ref="R25:R27"/>
    <mergeCell ref="I25:I27"/>
    <mergeCell ref="J25:J27"/>
    <mergeCell ref="K25:K27"/>
    <mergeCell ref="L25:L27"/>
    <mergeCell ref="M25:M27"/>
    <mergeCell ref="N25:N27"/>
    <mergeCell ref="H28:H29"/>
    <mergeCell ref="I28:I29"/>
    <mergeCell ref="J28:J29"/>
    <mergeCell ref="K28:K29"/>
    <mergeCell ref="E30:E32"/>
    <mergeCell ref="F30:F32"/>
    <mergeCell ref="G30:G32"/>
    <mergeCell ref="H30:H32"/>
    <mergeCell ref="I30:I32"/>
    <mergeCell ref="S23:S24"/>
    <mergeCell ref="T23:T24"/>
    <mergeCell ref="U23:U24"/>
    <mergeCell ref="V23:V24"/>
    <mergeCell ref="W23:W24"/>
    <mergeCell ref="L23:L24"/>
    <mergeCell ref="M23:M24"/>
    <mergeCell ref="N23:N24"/>
    <mergeCell ref="O23:O24"/>
    <mergeCell ref="P23:P24"/>
    <mergeCell ref="Q23:Q24"/>
    <mergeCell ref="A25:A27"/>
    <mergeCell ref="B25:B27"/>
    <mergeCell ref="C25:C27"/>
    <mergeCell ref="D25:D27"/>
    <mergeCell ref="E25:E27"/>
    <mergeCell ref="F25:F27"/>
    <mergeCell ref="G25:G27"/>
    <mergeCell ref="H25:H27"/>
    <mergeCell ref="R23:R24"/>
    <mergeCell ref="Y20:Y22"/>
    <mergeCell ref="E23:E24"/>
    <mergeCell ref="F23:F24"/>
    <mergeCell ref="G23:G24"/>
    <mergeCell ref="H23:H24"/>
    <mergeCell ref="I23:I24"/>
    <mergeCell ref="J23:J24"/>
    <mergeCell ref="K23:K24"/>
    <mergeCell ref="Q20:Q22"/>
    <mergeCell ref="R20:R22"/>
    <mergeCell ref="S20:S22"/>
    <mergeCell ref="T20:T22"/>
    <mergeCell ref="U20:U22"/>
    <mergeCell ref="V20:V22"/>
    <mergeCell ref="K20:K22"/>
    <mergeCell ref="L20:L22"/>
    <mergeCell ref="M20:M22"/>
    <mergeCell ref="N20:N22"/>
    <mergeCell ref="O20:O22"/>
    <mergeCell ref="P20:P22"/>
    <mergeCell ref="E20:E22"/>
    <mergeCell ref="F20:F22"/>
    <mergeCell ref="X23:X24"/>
    <mergeCell ref="Y23:Y24"/>
    <mergeCell ref="G20:G22"/>
    <mergeCell ref="H20:H22"/>
    <mergeCell ref="I20:I22"/>
    <mergeCell ref="J20:J22"/>
    <mergeCell ref="T18:T19"/>
    <mergeCell ref="U18:U19"/>
    <mergeCell ref="V18:V19"/>
    <mergeCell ref="W18:W19"/>
    <mergeCell ref="X18:X19"/>
    <mergeCell ref="W20:W22"/>
    <mergeCell ref="X20:X22"/>
    <mergeCell ref="O18:O19"/>
    <mergeCell ref="P18:P19"/>
    <mergeCell ref="Q18:Q19"/>
    <mergeCell ref="R18:R19"/>
    <mergeCell ref="S18:S19"/>
    <mergeCell ref="H18:H19"/>
    <mergeCell ref="I18:I19"/>
    <mergeCell ref="J18:J19"/>
    <mergeCell ref="K18:K19"/>
    <mergeCell ref="L18:L19"/>
    <mergeCell ref="M18:M19"/>
    <mergeCell ref="Y15:Y17"/>
    <mergeCell ref="A18:A24"/>
    <mergeCell ref="B18:B24"/>
    <mergeCell ref="C18:C24"/>
    <mergeCell ref="D18:D24"/>
    <mergeCell ref="E18:E19"/>
    <mergeCell ref="F18:F19"/>
    <mergeCell ref="G18:G19"/>
    <mergeCell ref="Q15:Q17"/>
    <mergeCell ref="R15:R17"/>
    <mergeCell ref="S15:S17"/>
    <mergeCell ref="T15:T17"/>
    <mergeCell ref="U15:U17"/>
    <mergeCell ref="V15:V17"/>
    <mergeCell ref="K15:K17"/>
    <mergeCell ref="L15:L17"/>
    <mergeCell ref="M15:M17"/>
    <mergeCell ref="N15:N17"/>
    <mergeCell ref="O15:O17"/>
    <mergeCell ref="P15:P17"/>
    <mergeCell ref="E15:E17"/>
    <mergeCell ref="F15:F17"/>
    <mergeCell ref="Y18:Y19"/>
    <mergeCell ref="N18:N19"/>
    <mergeCell ref="U10:U11"/>
    <mergeCell ref="V10:V11"/>
    <mergeCell ref="W10:W11"/>
    <mergeCell ref="X10:X11"/>
    <mergeCell ref="M10:M11"/>
    <mergeCell ref="G15:G17"/>
    <mergeCell ref="H15:H17"/>
    <mergeCell ref="I15:I17"/>
    <mergeCell ref="J15:J17"/>
    <mergeCell ref="T12:T14"/>
    <mergeCell ref="U12:U14"/>
    <mergeCell ref="V12:V14"/>
    <mergeCell ref="W12:W14"/>
    <mergeCell ref="X12:X14"/>
    <mergeCell ref="W15:W17"/>
    <mergeCell ref="X15:X17"/>
    <mergeCell ref="R10:R11"/>
    <mergeCell ref="G10:G11"/>
    <mergeCell ref="H10:H11"/>
    <mergeCell ref="I10:I11"/>
    <mergeCell ref="J10:J11"/>
    <mergeCell ref="K10:K11"/>
    <mergeCell ref="L10:L11"/>
    <mergeCell ref="Y12:Y14"/>
    <mergeCell ref="N12:N14"/>
    <mergeCell ref="O12:O14"/>
    <mergeCell ref="P12:P14"/>
    <mergeCell ref="Q12:Q14"/>
    <mergeCell ref="R12:R14"/>
    <mergeCell ref="S12:S14"/>
    <mergeCell ref="Y10:Y11"/>
    <mergeCell ref="G12:G14"/>
    <mergeCell ref="H12:H14"/>
    <mergeCell ref="I12:I14"/>
    <mergeCell ref="J12:J14"/>
    <mergeCell ref="K12:K14"/>
    <mergeCell ref="L12:L14"/>
    <mergeCell ref="M12:M14"/>
    <mergeCell ref="S10:S11"/>
    <mergeCell ref="T10:T11"/>
    <mergeCell ref="A10:A17"/>
    <mergeCell ref="B10:B17"/>
    <mergeCell ref="C10:C17"/>
    <mergeCell ref="D10:D17"/>
    <mergeCell ref="E10:E11"/>
    <mergeCell ref="F10:F11"/>
    <mergeCell ref="O8:O9"/>
    <mergeCell ref="P8:P9"/>
    <mergeCell ref="Q8:Q9"/>
    <mergeCell ref="G8:I8"/>
    <mergeCell ref="J8:J9"/>
    <mergeCell ref="K8:K9"/>
    <mergeCell ref="L8:L9"/>
    <mergeCell ref="M8:M9"/>
    <mergeCell ref="N8:N9"/>
    <mergeCell ref="A8:A9"/>
    <mergeCell ref="B8:B9"/>
    <mergeCell ref="N10:N11"/>
    <mergeCell ref="O10:O11"/>
    <mergeCell ref="P10:P11"/>
    <mergeCell ref="Q10:Q11"/>
    <mergeCell ref="E12:E14"/>
    <mergeCell ref="F12:F14"/>
    <mergeCell ref="C8:C9"/>
    <mergeCell ref="D8:D9"/>
    <mergeCell ref="E8:E9"/>
    <mergeCell ref="F8:F9"/>
    <mergeCell ref="A6:C6"/>
    <mergeCell ref="D6:L6"/>
    <mergeCell ref="M6:N6"/>
    <mergeCell ref="O6:Y6"/>
    <mergeCell ref="A7:C7"/>
    <mergeCell ref="D7:L7"/>
    <mergeCell ref="M7:N7"/>
    <mergeCell ref="P7:S7"/>
    <mergeCell ref="T7:W7"/>
    <mergeCell ref="U8:U9"/>
    <mergeCell ref="V8:V9"/>
    <mergeCell ref="W8:W9"/>
    <mergeCell ref="X8:Y8"/>
    <mergeCell ref="R8:R9"/>
    <mergeCell ref="S8:S9"/>
    <mergeCell ref="T8:T9"/>
    <mergeCell ref="A4:C4"/>
    <mergeCell ref="D4:L4"/>
    <mergeCell ref="M4:N4"/>
    <mergeCell ref="O4:Y4"/>
    <mergeCell ref="A5:C5"/>
    <mergeCell ref="D5:L5"/>
    <mergeCell ref="M5:N5"/>
    <mergeCell ref="O5:Y5"/>
    <mergeCell ref="B1:W1"/>
    <mergeCell ref="A2:C3"/>
    <mergeCell ref="D2:D3"/>
    <mergeCell ref="E2:L3"/>
    <mergeCell ref="M2:O2"/>
    <mergeCell ref="Q2:T2"/>
    <mergeCell ref="U2:X2"/>
    <mergeCell ref="M3:O3"/>
    <mergeCell ref="Q3:T3"/>
    <mergeCell ref="U3:X3"/>
  </mergeCells>
  <printOptions horizontalCentered="1" verticalCentered="1"/>
  <pageMargins left="0.19685039370078741" right="0.11811023622047245" top="0.59055118110236227" bottom="0.59055118110236227" header="0" footer="0"/>
  <pageSetup paperSize="256" scale="12" fitToHeight="0" orientation="landscape" r:id="rId1"/>
  <rowBreaks count="1" manualBreakCount="1">
    <brk id="17"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9">
    <tabColor theme="8"/>
  </sheetPr>
  <dimension ref="A1:AW50"/>
  <sheetViews>
    <sheetView topLeftCell="AQ26" zoomScale="46" zoomScaleNormal="46" workbookViewId="0">
      <selection activeCell="AS55" sqref="AS55"/>
    </sheetView>
  </sheetViews>
  <sheetFormatPr baseColWidth="10" defaultRowHeight="15" customHeight="1" x14ac:dyDescent="0.3"/>
  <cols>
    <col min="1" max="1" width="4.28515625" style="122" customWidth="1"/>
    <col min="2" max="2" width="36.5703125" style="122" customWidth="1"/>
    <col min="3" max="3" width="31.28515625" style="122" customWidth="1"/>
    <col min="4" max="5" width="6" style="122" customWidth="1"/>
    <col min="6" max="7" width="17.7109375" style="122" customWidth="1"/>
    <col min="8" max="8" width="27.28515625" style="122" customWidth="1"/>
    <col min="9" max="9" width="40.85546875" style="122" customWidth="1"/>
    <col min="10" max="10" width="25.7109375" style="122" customWidth="1"/>
    <col min="11" max="11" width="27" style="122" customWidth="1"/>
    <col min="12" max="12" width="25.85546875" style="122" customWidth="1"/>
    <col min="13" max="14" width="11.42578125" style="122"/>
    <col min="15" max="15" width="26.42578125" style="122" customWidth="1"/>
    <col min="16" max="17" width="11.42578125" style="122"/>
    <col min="18" max="19" width="25.28515625" style="73" customWidth="1"/>
    <col min="20" max="20" width="82.85546875" style="73" customWidth="1"/>
    <col min="21" max="21" width="74.42578125" style="73" customWidth="1"/>
    <col min="22" max="22" width="53.85546875" style="118" customWidth="1"/>
    <col min="23" max="23" width="55.7109375" style="118" customWidth="1"/>
    <col min="24" max="24" width="71.85546875" style="118" customWidth="1"/>
    <col min="25" max="25" width="116.5703125" style="118" customWidth="1"/>
    <col min="26" max="26" width="32.140625" style="73" customWidth="1"/>
    <col min="27" max="30" width="11.42578125" style="74"/>
    <col min="31" max="31" width="94" style="74" customWidth="1"/>
    <col min="32" max="32" width="41.5703125" style="122" customWidth="1"/>
    <col min="33" max="33" width="59.5703125" style="122" customWidth="1"/>
    <col min="34" max="34" width="75.85546875" style="122" bestFit="1" customWidth="1"/>
    <col min="35" max="35" width="35.42578125" style="122" customWidth="1"/>
    <col min="36" max="36" width="205.7109375" style="122" customWidth="1"/>
    <col min="37" max="37" width="128.42578125" style="122" customWidth="1"/>
    <col min="38" max="38" width="25.85546875" style="122" bestFit="1" customWidth="1"/>
    <col min="39" max="39" width="34.5703125" style="122" customWidth="1"/>
    <col min="40" max="40" width="30.42578125" style="122" customWidth="1"/>
    <col min="41" max="41" width="11.42578125" style="74"/>
    <col min="42" max="42" width="94" style="74" customWidth="1"/>
    <col min="43" max="43" width="41.5703125" style="122" customWidth="1"/>
    <col min="44" max="44" width="59.5703125" style="122" customWidth="1"/>
    <col min="45" max="45" width="75.85546875" style="122" bestFit="1" customWidth="1"/>
    <col min="46" max="46" width="35.42578125" style="122" customWidth="1"/>
    <col min="47" max="47" width="255.7109375" style="122" bestFit="1" customWidth="1"/>
    <col min="48" max="48" width="128.42578125" style="122" customWidth="1"/>
    <col min="49" max="49" width="114" style="122" customWidth="1"/>
    <col min="50" max="16384" width="11.42578125" style="122"/>
  </cols>
  <sheetData>
    <row r="1" spans="1:49" ht="15" customHeight="1" x14ac:dyDescent="0.3">
      <c r="A1" s="740"/>
      <c r="B1" s="741"/>
      <c r="C1" s="746" t="s">
        <v>133</v>
      </c>
      <c r="D1" s="747"/>
      <c r="E1" s="747"/>
      <c r="F1" s="747"/>
      <c r="G1" s="747"/>
      <c r="H1" s="747"/>
      <c r="I1" s="747"/>
      <c r="J1" s="747"/>
      <c r="K1" s="748"/>
      <c r="L1" s="121"/>
    </row>
    <row r="2" spans="1:49" ht="15" customHeight="1" x14ac:dyDescent="0.3">
      <c r="A2" s="742"/>
      <c r="B2" s="743"/>
      <c r="C2" s="749" t="s">
        <v>50</v>
      </c>
      <c r="D2" s="750"/>
      <c r="E2" s="750"/>
      <c r="F2" s="750"/>
      <c r="G2" s="750"/>
      <c r="H2" s="750"/>
      <c r="I2" s="750"/>
      <c r="J2" s="750"/>
      <c r="K2" s="751"/>
      <c r="L2" s="124" t="s">
        <v>51</v>
      </c>
      <c r="AD2" s="73"/>
      <c r="AE2" s="73"/>
      <c r="AF2" s="73"/>
      <c r="AG2" s="73"/>
      <c r="AH2" s="118"/>
      <c r="AI2" s="118"/>
      <c r="AJ2" s="118"/>
      <c r="AK2" s="118"/>
      <c r="AL2" s="73"/>
      <c r="AO2" s="73"/>
      <c r="AP2" s="73"/>
      <c r="AQ2" s="73"/>
      <c r="AR2" s="73"/>
      <c r="AS2" s="118"/>
      <c r="AT2" s="118"/>
      <c r="AU2" s="118"/>
      <c r="AV2" s="118"/>
      <c r="AW2" s="73"/>
    </row>
    <row r="3" spans="1:49" ht="15" customHeight="1" x14ac:dyDescent="0.3">
      <c r="A3" s="742"/>
      <c r="B3" s="743"/>
      <c r="C3" s="749" t="s">
        <v>52</v>
      </c>
      <c r="D3" s="750"/>
      <c r="E3" s="750"/>
      <c r="F3" s="750"/>
      <c r="G3" s="750"/>
      <c r="H3" s="750"/>
      <c r="I3" s="750"/>
      <c r="J3" s="750"/>
      <c r="K3" s="751"/>
      <c r="L3" s="124" t="s">
        <v>53</v>
      </c>
      <c r="V3" s="730" t="s">
        <v>275</v>
      </c>
      <c r="W3" s="730"/>
      <c r="X3" s="730"/>
      <c r="Y3" s="730"/>
      <c r="AD3" s="73"/>
      <c r="AE3" s="73"/>
      <c r="AF3" s="73"/>
      <c r="AG3" s="73"/>
      <c r="AH3" s="730" t="s">
        <v>416</v>
      </c>
      <c r="AI3" s="730"/>
      <c r="AJ3" s="730"/>
      <c r="AK3" s="730"/>
      <c r="AL3" s="73"/>
      <c r="AO3" s="73"/>
      <c r="AP3" s="73"/>
      <c r="AQ3" s="73"/>
      <c r="AR3" s="73"/>
      <c r="AS3" s="730" t="s">
        <v>1061</v>
      </c>
      <c r="AT3" s="730"/>
      <c r="AU3" s="730"/>
      <c r="AV3" s="730"/>
      <c r="AW3" s="73"/>
    </row>
    <row r="4" spans="1:49" ht="15" customHeight="1" x14ac:dyDescent="0.3">
      <c r="A4" s="742"/>
      <c r="B4" s="743"/>
      <c r="C4" s="749"/>
      <c r="D4" s="750"/>
      <c r="E4" s="750"/>
      <c r="F4" s="750"/>
      <c r="G4" s="750"/>
      <c r="H4" s="750"/>
      <c r="I4" s="750"/>
      <c r="J4" s="750"/>
      <c r="K4" s="751"/>
      <c r="L4" s="124" t="s">
        <v>134</v>
      </c>
      <c r="V4" s="730"/>
      <c r="W4" s="730"/>
      <c r="X4" s="730"/>
      <c r="Y4" s="730"/>
      <c r="AD4" s="73"/>
      <c r="AE4" s="73"/>
      <c r="AF4" s="73"/>
      <c r="AG4" s="73"/>
      <c r="AH4" s="730"/>
      <c r="AI4" s="730"/>
      <c r="AJ4" s="730"/>
      <c r="AK4" s="730"/>
      <c r="AL4" s="73"/>
      <c r="AO4" s="73"/>
      <c r="AP4" s="73"/>
      <c r="AQ4" s="73"/>
      <c r="AR4" s="73"/>
      <c r="AS4" s="730"/>
      <c r="AT4" s="730"/>
      <c r="AU4" s="730"/>
      <c r="AV4" s="730"/>
      <c r="AW4" s="73"/>
    </row>
    <row r="5" spans="1:49" ht="15" customHeight="1" x14ac:dyDescent="0.25">
      <c r="A5" s="744"/>
      <c r="B5" s="745"/>
      <c r="C5" s="752" t="s">
        <v>54</v>
      </c>
      <c r="D5" s="753"/>
      <c r="E5" s="753"/>
      <c r="F5" s="753"/>
      <c r="G5" s="753"/>
      <c r="H5" s="753"/>
      <c r="I5" s="753"/>
      <c r="J5" s="753"/>
      <c r="K5" s="754"/>
      <c r="L5" s="125"/>
      <c r="R5" s="76"/>
      <c r="S5" s="76"/>
      <c r="T5" s="76"/>
      <c r="U5" s="76"/>
      <c r="V5" s="634"/>
      <c r="W5" s="634"/>
      <c r="X5" s="634"/>
      <c r="Y5" s="634"/>
      <c r="Z5" s="76"/>
      <c r="AA5" s="77"/>
      <c r="AB5" s="77"/>
      <c r="AC5" s="77"/>
      <c r="AD5" s="76"/>
      <c r="AE5" s="76"/>
      <c r="AF5" s="76"/>
      <c r="AG5" s="76"/>
      <c r="AH5" s="634"/>
      <c r="AI5" s="634"/>
      <c r="AJ5" s="634"/>
      <c r="AK5" s="634"/>
      <c r="AL5" s="76"/>
      <c r="AO5" s="76"/>
      <c r="AP5" s="76"/>
      <c r="AQ5" s="76"/>
      <c r="AR5" s="76"/>
      <c r="AS5" s="634"/>
      <c r="AT5" s="634"/>
      <c r="AU5" s="634"/>
      <c r="AV5" s="634"/>
      <c r="AW5" s="76"/>
    </row>
    <row r="6" spans="1:49" ht="8.25" customHeight="1" x14ac:dyDescent="0.25">
      <c r="A6" s="123"/>
      <c r="L6" s="126"/>
      <c r="R6" s="76"/>
      <c r="S6" s="76"/>
      <c r="T6" s="76"/>
      <c r="U6" s="76"/>
      <c r="V6" s="635"/>
      <c r="W6" s="635"/>
      <c r="X6" s="635"/>
      <c r="Y6" s="635"/>
      <c r="Z6" s="76"/>
      <c r="AA6" s="77"/>
      <c r="AB6" s="77"/>
      <c r="AC6" s="77"/>
      <c r="AD6" s="76"/>
      <c r="AE6" s="76"/>
      <c r="AF6" s="76"/>
      <c r="AG6" s="76"/>
      <c r="AH6" s="635"/>
      <c r="AI6" s="635"/>
      <c r="AJ6" s="635"/>
      <c r="AK6" s="635"/>
      <c r="AL6" s="76"/>
      <c r="AO6" s="76"/>
      <c r="AP6" s="76"/>
      <c r="AQ6" s="76"/>
      <c r="AR6" s="76"/>
      <c r="AS6" s="635"/>
      <c r="AT6" s="635"/>
      <c r="AU6" s="635"/>
      <c r="AV6" s="635"/>
      <c r="AW6" s="76"/>
    </row>
    <row r="7" spans="1:49" ht="15" customHeight="1" x14ac:dyDescent="0.25">
      <c r="A7" s="123"/>
      <c r="J7" s="758" t="s">
        <v>135</v>
      </c>
      <c r="K7" s="759"/>
      <c r="L7" s="760"/>
      <c r="R7" s="76"/>
      <c r="S7" s="76"/>
      <c r="T7" s="76"/>
      <c r="U7" s="76"/>
      <c r="V7" s="635"/>
      <c r="W7" s="635"/>
      <c r="X7" s="635"/>
      <c r="Y7" s="635"/>
      <c r="Z7" s="76"/>
      <c r="AA7" s="77"/>
      <c r="AB7" s="77"/>
      <c r="AC7" s="77"/>
      <c r="AD7" s="76"/>
      <c r="AE7" s="76"/>
      <c r="AF7" s="76"/>
      <c r="AG7" s="76"/>
      <c r="AH7" s="635"/>
      <c r="AI7" s="635"/>
      <c r="AJ7" s="635"/>
      <c r="AK7" s="635"/>
      <c r="AL7" s="76"/>
      <c r="AO7" s="76"/>
      <c r="AP7" s="76"/>
      <c r="AQ7" s="76"/>
      <c r="AR7" s="76"/>
      <c r="AS7" s="635"/>
      <c r="AT7" s="635"/>
      <c r="AU7" s="635"/>
      <c r="AV7" s="635"/>
      <c r="AW7" s="76"/>
    </row>
    <row r="8" spans="1:49" s="127" customFormat="1" ht="18" customHeight="1" x14ac:dyDescent="0.25">
      <c r="A8" s="733" t="s">
        <v>136</v>
      </c>
      <c r="B8" s="734"/>
      <c r="C8" s="734"/>
      <c r="D8" s="757" t="s">
        <v>137</v>
      </c>
      <c r="E8" s="757"/>
      <c r="F8" s="757"/>
      <c r="G8" s="757"/>
      <c r="H8" s="128"/>
      <c r="I8" s="128"/>
      <c r="J8" s="128"/>
      <c r="K8" s="128"/>
      <c r="L8" s="129"/>
      <c r="R8" s="76"/>
      <c r="S8" s="76"/>
      <c r="T8" s="76"/>
      <c r="U8" s="76"/>
      <c r="V8" s="635" t="s">
        <v>261</v>
      </c>
      <c r="W8" s="635"/>
      <c r="X8" s="635"/>
      <c r="Y8" s="635"/>
      <c r="Z8" s="76"/>
      <c r="AA8" s="77"/>
      <c r="AB8" s="77"/>
      <c r="AC8" s="77"/>
      <c r="AD8" s="76"/>
      <c r="AE8" s="76"/>
      <c r="AF8" s="76"/>
      <c r="AG8" s="76"/>
      <c r="AH8" s="635" t="s">
        <v>417</v>
      </c>
      <c r="AI8" s="635"/>
      <c r="AJ8" s="635"/>
      <c r="AK8" s="635"/>
      <c r="AL8" s="76"/>
      <c r="AO8" s="76"/>
      <c r="AP8" s="76"/>
      <c r="AQ8" s="76"/>
      <c r="AR8" s="76"/>
      <c r="AS8" s="635" t="s">
        <v>656</v>
      </c>
      <c r="AT8" s="635"/>
      <c r="AU8" s="635"/>
      <c r="AV8" s="635"/>
      <c r="AW8" s="76"/>
    </row>
    <row r="9" spans="1:49" s="127" customFormat="1" ht="24.75" customHeight="1" x14ac:dyDescent="0.25">
      <c r="A9" s="733" t="s">
        <v>138</v>
      </c>
      <c r="B9" s="734"/>
      <c r="C9" s="734"/>
      <c r="D9" s="757" t="s">
        <v>139</v>
      </c>
      <c r="E9" s="757"/>
      <c r="F9" s="757"/>
      <c r="G9" s="130"/>
      <c r="H9" s="131" t="s">
        <v>140</v>
      </c>
      <c r="I9" s="755" t="s">
        <v>141</v>
      </c>
      <c r="J9" s="755"/>
      <c r="K9" s="755"/>
      <c r="L9" s="756"/>
      <c r="R9" s="76"/>
      <c r="S9" s="76"/>
      <c r="T9" s="76"/>
      <c r="U9" s="76"/>
      <c r="V9" s="635"/>
      <c r="W9" s="635"/>
      <c r="X9" s="635"/>
      <c r="Y9" s="635"/>
      <c r="Z9" s="76"/>
      <c r="AA9" s="77"/>
      <c r="AB9" s="77"/>
      <c r="AC9" s="77"/>
      <c r="AD9" s="76"/>
      <c r="AE9" s="76"/>
      <c r="AF9" s="76"/>
      <c r="AG9" s="76"/>
      <c r="AH9" s="635"/>
      <c r="AI9" s="635"/>
      <c r="AJ9" s="635"/>
      <c r="AK9" s="635"/>
      <c r="AL9" s="76"/>
      <c r="AO9" s="76"/>
      <c r="AP9" s="76"/>
      <c r="AQ9" s="76"/>
      <c r="AR9" s="76"/>
      <c r="AS9" s="635"/>
      <c r="AT9" s="635"/>
      <c r="AU9" s="635"/>
      <c r="AV9" s="635"/>
      <c r="AW9" s="76"/>
    </row>
    <row r="10" spans="1:49" s="127" customFormat="1" ht="89.25" customHeight="1" x14ac:dyDescent="0.25">
      <c r="A10" s="733" t="s">
        <v>142</v>
      </c>
      <c r="B10" s="734"/>
      <c r="C10" s="734"/>
      <c r="D10" s="735">
        <v>45644</v>
      </c>
      <c r="E10" s="735"/>
      <c r="F10" s="735"/>
      <c r="G10" s="132" t="s">
        <v>143</v>
      </c>
      <c r="H10" s="736">
        <v>45644</v>
      </c>
      <c r="I10" s="737"/>
      <c r="J10" s="131" t="s">
        <v>144</v>
      </c>
      <c r="K10" s="765">
        <v>2024</v>
      </c>
      <c r="L10" s="766"/>
      <c r="N10" s="767"/>
      <c r="O10" s="767"/>
      <c r="R10" s="76"/>
      <c r="S10" s="76"/>
      <c r="T10" s="218" t="s">
        <v>281</v>
      </c>
      <c r="U10" s="218" t="s">
        <v>375</v>
      </c>
      <c r="V10" s="1" t="s">
        <v>0</v>
      </c>
      <c r="W10" s="11" t="s">
        <v>1</v>
      </c>
      <c r="X10" s="636" t="s">
        <v>124</v>
      </c>
      <c r="Y10" s="639" t="s">
        <v>64</v>
      </c>
      <c r="Z10" s="76"/>
      <c r="AA10" s="77"/>
      <c r="AB10" s="77"/>
      <c r="AC10" s="77"/>
      <c r="AD10" s="76"/>
      <c r="AE10" s="76"/>
      <c r="AF10" s="218" t="s">
        <v>281</v>
      </c>
      <c r="AG10" s="218" t="s">
        <v>375</v>
      </c>
      <c r="AH10" s="1" t="s">
        <v>0</v>
      </c>
      <c r="AI10" s="11" t="s">
        <v>1</v>
      </c>
      <c r="AJ10" s="636" t="s">
        <v>645</v>
      </c>
      <c r="AK10" s="639" t="s">
        <v>64</v>
      </c>
      <c r="AL10" s="76"/>
      <c r="AO10" s="76"/>
      <c r="AP10" s="76"/>
      <c r="AQ10" s="218" t="s">
        <v>281</v>
      </c>
      <c r="AR10" s="218" t="s">
        <v>375</v>
      </c>
      <c r="AS10" s="1" t="s">
        <v>0</v>
      </c>
      <c r="AT10" s="11" t="s">
        <v>1</v>
      </c>
      <c r="AU10" s="636" t="s">
        <v>645</v>
      </c>
      <c r="AV10" s="639" t="s">
        <v>64</v>
      </c>
      <c r="AW10" s="76"/>
    </row>
    <row r="11" spans="1:49" s="127" customFormat="1" ht="34.5" customHeight="1" x14ac:dyDescent="0.3">
      <c r="A11" s="733" t="s">
        <v>145</v>
      </c>
      <c r="B11" s="734"/>
      <c r="C11" s="735" t="s">
        <v>146</v>
      </c>
      <c r="D11" s="735"/>
      <c r="E11" s="735"/>
      <c r="F11" s="735"/>
      <c r="G11" s="735"/>
      <c r="H11" s="735"/>
      <c r="I11" s="735"/>
      <c r="J11" s="735"/>
      <c r="K11" s="735"/>
      <c r="L11" s="738"/>
      <c r="R11" s="727" t="s">
        <v>147</v>
      </c>
      <c r="S11" s="728" t="s">
        <v>148</v>
      </c>
      <c r="T11" s="728" t="s">
        <v>151</v>
      </c>
      <c r="U11" s="728" t="s">
        <v>153</v>
      </c>
      <c r="V11" s="643" t="s">
        <v>5</v>
      </c>
      <c r="W11" s="643" t="s">
        <v>6</v>
      </c>
      <c r="X11" s="637"/>
      <c r="Y11" s="640"/>
      <c r="Z11" s="78"/>
      <c r="AA11" s="79"/>
      <c r="AB11" s="79"/>
      <c r="AC11" s="79"/>
      <c r="AD11" s="727" t="s">
        <v>147</v>
      </c>
      <c r="AE11" s="728" t="s">
        <v>148</v>
      </c>
      <c r="AF11" s="729" t="s">
        <v>151</v>
      </c>
      <c r="AG11" s="729" t="s">
        <v>153</v>
      </c>
      <c r="AH11" s="643" t="s">
        <v>5</v>
      </c>
      <c r="AI11" s="643" t="s">
        <v>6</v>
      </c>
      <c r="AJ11" s="637"/>
      <c r="AK11" s="640"/>
      <c r="AL11" s="78"/>
      <c r="AO11" s="727" t="s">
        <v>147</v>
      </c>
      <c r="AP11" s="728" t="s">
        <v>148</v>
      </c>
      <c r="AQ11" s="729" t="s">
        <v>151</v>
      </c>
      <c r="AR11" s="729" t="s">
        <v>153</v>
      </c>
      <c r="AS11" s="643" t="s">
        <v>5</v>
      </c>
      <c r="AT11" s="643" t="s">
        <v>6</v>
      </c>
      <c r="AU11" s="637"/>
      <c r="AV11" s="640"/>
      <c r="AW11" s="78"/>
    </row>
    <row r="12" spans="1:49" ht="117" customHeight="1" x14ac:dyDescent="0.3">
      <c r="A12" s="123"/>
      <c r="L12" s="126"/>
      <c r="R12" s="727"/>
      <c r="S12" s="728"/>
      <c r="T12" s="728"/>
      <c r="U12" s="728"/>
      <c r="V12" s="644"/>
      <c r="W12" s="644"/>
      <c r="X12" s="638"/>
      <c r="Y12" s="641"/>
      <c r="Z12" s="78"/>
      <c r="AA12" s="79"/>
      <c r="AB12" s="79"/>
      <c r="AC12" s="79"/>
      <c r="AD12" s="727"/>
      <c r="AE12" s="728"/>
      <c r="AF12" s="729"/>
      <c r="AG12" s="729"/>
      <c r="AH12" s="644"/>
      <c r="AI12" s="644"/>
      <c r="AJ12" s="638"/>
      <c r="AK12" s="641"/>
      <c r="AL12" s="78"/>
      <c r="AO12" s="727"/>
      <c r="AP12" s="728"/>
      <c r="AQ12" s="729"/>
      <c r="AR12" s="729"/>
      <c r="AS12" s="644"/>
      <c r="AT12" s="644"/>
      <c r="AU12" s="638"/>
      <c r="AV12" s="641"/>
      <c r="AW12" s="78"/>
    </row>
    <row r="13" spans="1:49" ht="384.75" x14ac:dyDescent="0.3">
      <c r="A13" s="727" t="s">
        <v>147</v>
      </c>
      <c r="B13" s="728" t="s">
        <v>148</v>
      </c>
      <c r="C13" s="728" t="s">
        <v>149</v>
      </c>
      <c r="D13" s="728" t="s">
        <v>150</v>
      </c>
      <c r="E13" s="728"/>
      <c r="F13" s="728" t="s">
        <v>151</v>
      </c>
      <c r="G13" s="728" t="s">
        <v>152</v>
      </c>
      <c r="H13" s="728" t="s">
        <v>153</v>
      </c>
      <c r="I13" s="728" t="s">
        <v>154</v>
      </c>
      <c r="J13" s="728" t="s">
        <v>155</v>
      </c>
      <c r="K13" s="728" t="s">
        <v>156</v>
      </c>
      <c r="L13" s="739" t="s">
        <v>157</v>
      </c>
      <c r="R13" s="731">
        <v>1</v>
      </c>
      <c r="S13" s="732" t="s">
        <v>188</v>
      </c>
      <c r="T13" s="732" t="s">
        <v>159</v>
      </c>
      <c r="U13" s="2" t="s">
        <v>161</v>
      </c>
      <c r="V13" s="621">
        <v>0</v>
      </c>
      <c r="W13" s="621">
        <v>0</v>
      </c>
      <c r="X13" s="769" t="s">
        <v>276</v>
      </c>
      <c r="Y13" s="712" t="s">
        <v>277</v>
      </c>
      <c r="Z13" s="781" t="s">
        <v>271</v>
      </c>
      <c r="AA13" s="84"/>
      <c r="AB13" s="84"/>
      <c r="AC13" s="84"/>
      <c r="AD13" s="731">
        <v>1</v>
      </c>
      <c r="AE13" s="732" t="s">
        <v>188</v>
      </c>
      <c r="AF13" s="732" t="s">
        <v>159</v>
      </c>
      <c r="AG13" s="2" t="s">
        <v>161</v>
      </c>
      <c r="AH13" s="263">
        <v>2</v>
      </c>
      <c r="AI13" s="263">
        <v>2</v>
      </c>
      <c r="AJ13" s="264" t="s">
        <v>418</v>
      </c>
      <c r="AK13" s="267" t="s">
        <v>429</v>
      </c>
      <c r="AL13" s="269" t="s">
        <v>428</v>
      </c>
      <c r="AO13" s="731">
        <v>1</v>
      </c>
      <c r="AP13" s="732" t="s">
        <v>188</v>
      </c>
      <c r="AQ13" s="732" t="s">
        <v>159</v>
      </c>
      <c r="AR13" s="603" t="s">
        <v>161</v>
      </c>
      <c r="AS13" s="604">
        <v>2</v>
      </c>
      <c r="AT13" s="604">
        <v>2</v>
      </c>
      <c r="AU13" s="605" t="s">
        <v>658</v>
      </c>
      <c r="AV13" s="606" t="s">
        <v>665</v>
      </c>
      <c r="AW13" s="607" t="s">
        <v>428</v>
      </c>
    </row>
    <row r="14" spans="1:49" ht="396" x14ac:dyDescent="0.3">
      <c r="A14" s="727"/>
      <c r="B14" s="728"/>
      <c r="C14" s="728"/>
      <c r="D14" s="133" t="s">
        <v>7</v>
      </c>
      <c r="E14" s="133" t="s">
        <v>8</v>
      </c>
      <c r="F14" s="728"/>
      <c r="G14" s="728"/>
      <c r="H14" s="728"/>
      <c r="I14" s="728"/>
      <c r="J14" s="728"/>
      <c r="K14" s="728"/>
      <c r="L14" s="739"/>
      <c r="R14" s="731"/>
      <c r="S14" s="732"/>
      <c r="T14" s="732"/>
      <c r="U14" s="2" t="s">
        <v>166</v>
      </c>
      <c r="V14" s="622"/>
      <c r="W14" s="622"/>
      <c r="X14" s="770"/>
      <c r="Y14" s="772"/>
      <c r="Z14" s="782"/>
      <c r="AA14" s="84"/>
      <c r="AB14" s="84"/>
      <c r="AC14" s="84"/>
      <c r="AD14" s="731"/>
      <c r="AE14" s="732"/>
      <c r="AF14" s="732"/>
      <c r="AG14" s="2" t="s">
        <v>166</v>
      </c>
      <c r="AH14" s="85">
        <v>1</v>
      </c>
      <c r="AI14" s="85">
        <v>0</v>
      </c>
      <c r="AJ14" s="219" t="s">
        <v>419</v>
      </c>
      <c r="AK14" s="267" t="s">
        <v>424</v>
      </c>
      <c r="AL14" s="265" t="s">
        <v>425</v>
      </c>
      <c r="AO14" s="731"/>
      <c r="AP14" s="732"/>
      <c r="AQ14" s="732"/>
      <c r="AR14" s="2" t="s">
        <v>166</v>
      </c>
      <c r="AS14" s="85">
        <v>1</v>
      </c>
      <c r="AT14" s="348">
        <v>1</v>
      </c>
      <c r="AU14" s="219" t="s">
        <v>661</v>
      </c>
      <c r="AV14" s="267" t="s">
        <v>662</v>
      </c>
      <c r="AW14" s="265" t="s">
        <v>666</v>
      </c>
    </row>
    <row r="15" spans="1:49" s="141" customFormat="1" ht="282.75" customHeight="1" x14ac:dyDescent="0.3">
      <c r="A15" s="731">
        <v>1</v>
      </c>
      <c r="B15" s="732" t="s">
        <v>188</v>
      </c>
      <c r="C15" s="732" t="s">
        <v>158</v>
      </c>
      <c r="D15" s="732" t="s">
        <v>9</v>
      </c>
      <c r="E15" s="2"/>
      <c r="F15" s="732" t="s">
        <v>159</v>
      </c>
      <c r="G15" s="732" t="s">
        <v>160</v>
      </c>
      <c r="H15" s="2" t="s">
        <v>161</v>
      </c>
      <c r="I15" s="2" t="s">
        <v>162</v>
      </c>
      <c r="J15" s="2" t="s">
        <v>163</v>
      </c>
      <c r="K15" s="214" t="s">
        <v>164</v>
      </c>
      <c r="L15" s="732" t="s">
        <v>165</v>
      </c>
      <c r="M15" s="140"/>
      <c r="N15" s="768" t="s">
        <v>187</v>
      </c>
      <c r="O15" s="768"/>
      <c r="R15" s="731"/>
      <c r="S15" s="732"/>
      <c r="T15" s="732"/>
      <c r="U15" s="2" t="s">
        <v>170</v>
      </c>
      <c r="V15" s="85">
        <v>0</v>
      </c>
      <c r="W15" s="85">
        <v>0</v>
      </c>
      <c r="X15" s="770"/>
      <c r="Y15" s="772"/>
      <c r="Z15" s="782"/>
      <c r="AA15" s="84"/>
      <c r="AB15" s="84"/>
      <c r="AC15" s="84"/>
      <c r="AD15" s="731"/>
      <c r="AE15" s="732"/>
      <c r="AF15" s="732"/>
      <c r="AG15" s="2" t="s">
        <v>170</v>
      </c>
      <c r="AH15" s="85">
        <v>1</v>
      </c>
      <c r="AI15" s="85">
        <v>0</v>
      </c>
      <c r="AJ15" s="219" t="s">
        <v>420</v>
      </c>
      <c r="AK15" s="18" t="s">
        <v>426</v>
      </c>
      <c r="AL15" s="265" t="s">
        <v>425</v>
      </c>
      <c r="AO15" s="731"/>
      <c r="AP15" s="732"/>
      <c r="AQ15" s="732"/>
      <c r="AR15" s="2" t="s">
        <v>170</v>
      </c>
      <c r="AS15" s="85">
        <v>1</v>
      </c>
      <c r="AT15" s="348">
        <v>1</v>
      </c>
      <c r="AU15" s="219" t="s">
        <v>659</v>
      </c>
      <c r="AV15" s="18" t="s">
        <v>663</v>
      </c>
      <c r="AW15" s="265" t="s">
        <v>638</v>
      </c>
    </row>
    <row r="16" spans="1:49" s="141" customFormat="1" ht="333.75" customHeight="1" x14ac:dyDescent="0.3">
      <c r="A16" s="731"/>
      <c r="B16" s="732"/>
      <c r="C16" s="732"/>
      <c r="D16" s="732"/>
      <c r="E16" s="2"/>
      <c r="F16" s="732"/>
      <c r="G16" s="732"/>
      <c r="H16" s="2" t="s">
        <v>166</v>
      </c>
      <c r="I16" s="2" t="s">
        <v>167</v>
      </c>
      <c r="J16" s="2" t="s">
        <v>163</v>
      </c>
      <c r="K16" s="2" t="s">
        <v>168</v>
      </c>
      <c r="L16" s="732"/>
      <c r="M16" s="140"/>
      <c r="N16" s="768"/>
      <c r="O16" s="768"/>
      <c r="R16" s="731"/>
      <c r="S16" s="732"/>
      <c r="T16" s="732"/>
      <c r="U16" s="2" t="s">
        <v>173</v>
      </c>
      <c r="V16" s="85">
        <v>0</v>
      </c>
      <c r="W16" s="85">
        <v>0</v>
      </c>
      <c r="X16" s="770"/>
      <c r="Y16" s="772"/>
      <c r="Z16" s="782"/>
      <c r="AA16" s="84"/>
      <c r="AB16" s="84"/>
      <c r="AC16" s="84"/>
      <c r="AD16" s="731"/>
      <c r="AE16" s="732"/>
      <c r="AF16" s="732"/>
      <c r="AG16" s="2" t="s">
        <v>173</v>
      </c>
      <c r="AH16" s="85">
        <v>1</v>
      </c>
      <c r="AI16" s="85">
        <v>0</v>
      </c>
      <c r="AJ16" s="219" t="s">
        <v>421</v>
      </c>
      <c r="AK16" s="18" t="s">
        <v>427</v>
      </c>
      <c r="AL16" s="265" t="s">
        <v>425</v>
      </c>
      <c r="AO16" s="731"/>
      <c r="AP16" s="732"/>
      <c r="AQ16" s="732"/>
      <c r="AR16" s="2" t="s">
        <v>173</v>
      </c>
      <c r="AS16" s="85">
        <v>1</v>
      </c>
      <c r="AT16" s="348">
        <v>1</v>
      </c>
      <c r="AU16" s="219" t="s">
        <v>660</v>
      </c>
      <c r="AV16" s="18" t="s">
        <v>664</v>
      </c>
      <c r="AW16" s="265" t="s">
        <v>638</v>
      </c>
    </row>
    <row r="17" spans="1:49" s="141" customFormat="1" ht="93" customHeight="1" x14ac:dyDescent="0.25">
      <c r="A17" s="731"/>
      <c r="B17" s="732"/>
      <c r="C17" s="2" t="s">
        <v>169</v>
      </c>
      <c r="D17" s="732"/>
      <c r="E17" s="2"/>
      <c r="F17" s="732"/>
      <c r="G17" s="732"/>
      <c r="H17" s="2" t="s">
        <v>170</v>
      </c>
      <c r="I17" s="2" t="s">
        <v>171</v>
      </c>
      <c r="J17" s="2" t="s">
        <v>163</v>
      </c>
      <c r="K17" s="2" t="s">
        <v>168</v>
      </c>
      <c r="L17" s="732"/>
      <c r="M17" s="140"/>
      <c r="N17" s="768"/>
      <c r="O17" s="768"/>
      <c r="R17" s="89"/>
      <c r="S17" s="89"/>
      <c r="T17" s="89"/>
      <c r="U17" s="114" t="s">
        <v>11</v>
      </c>
      <c r="V17" s="7">
        <f>SUM(V13:V16)</f>
        <v>0</v>
      </c>
      <c r="W17" s="7">
        <f>SUM(W13:W16)</f>
        <v>0</v>
      </c>
      <c r="X17" s="771"/>
      <c r="Y17" s="713"/>
      <c r="Z17" s="782"/>
      <c r="AA17" s="90"/>
      <c r="AB17" s="90"/>
      <c r="AC17" s="90"/>
      <c r="AD17" s="89"/>
      <c r="AE17" s="89"/>
      <c r="AF17" s="89"/>
      <c r="AG17" s="114" t="s">
        <v>11</v>
      </c>
      <c r="AH17" s="7">
        <f>SUM(AH13:AH16)</f>
        <v>5</v>
      </c>
      <c r="AI17" s="7">
        <f>SUM(AI13:AI16)</f>
        <v>2</v>
      </c>
      <c r="AJ17" s="219"/>
      <c r="AK17" s="18"/>
      <c r="AL17" s="266"/>
      <c r="AO17" s="89"/>
      <c r="AP17" s="89"/>
      <c r="AQ17" s="89"/>
      <c r="AR17" s="114" t="s">
        <v>11</v>
      </c>
      <c r="AS17" s="7">
        <f>SUM(AS13:AS16)</f>
        <v>5</v>
      </c>
      <c r="AT17" s="7">
        <f>SUM(AT13:AT16)</f>
        <v>5</v>
      </c>
      <c r="AU17" s="219"/>
      <c r="AV17" s="18"/>
      <c r="AW17" s="266"/>
    </row>
    <row r="18" spans="1:49" s="141" customFormat="1" ht="93.75" x14ac:dyDescent="0.2">
      <c r="A18" s="731"/>
      <c r="B18" s="732"/>
      <c r="C18" s="2" t="s">
        <v>172</v>
      </c>
      <c r="D18" s="732"/>
      <c r="E18" s="2"/>
      <c r="F18" s="732"/>
      <c r="G18" s="732"/>
      <c r="H18" s="2" t="s">
        <v>173</v>
      </c>
      <c r="I18" s="2" t="s">
        <v>174</v>
      </c>
      <c r="J18" s="2" t="s">
        <v>163</v>
      </c>
      <c r="K18" s="2" t="s">
        <v>168</v>
      </c>
      <c r="L18" s="732"/>
      <c r="M18" s="140"/>
      <c r="N18" s="768"/>
      <c r="O18" s="768"/>
      <c r="R18" s="89"/>
      <c r="S18" s="89"/>
      <c r="T18" s="89"/>
      <c r="U18" s="9" t="s">
        <v>12</v>
      </c>
      <c r="V18" s="5">
        <v>0.2</v>
      </c>
      <c r="W18" s="5">
        <v>0.8</v>
      </c>
      <c r="X18" s="23"/>
      <c r="Y18" s="23"/>
      <c r="Z18" s="89"/>
      <c r="AA18" s="90"/>
      <c r="AB18" s="90"/>
      <c r="AC18" s="90"/>
      <c r="AD18" s="89"/>
      <c r="AE18" s="89"/>
      <c r="AF18" s="89"/>
      <c r="AG18" s="9" t="s">
        <v>12</v>
      </c>
      <c r="AH18" s="5">
        <v>0.2</v>
      </c>
      <c r="AI18" s="5">
        <v>0.8</v>
      </c>
      <c r="AJ18" s="23"/>
      <c r="AK18" s="23"/>
      <c r="AL18" s="89"/>
      <c r="AO18" s="89"/>
      <c r="AP18" s="89"/>
      <c r="AQ18" s="89"/>
      <c r="AR18" s="9" t="s">
        <v>12</v>
      </c>
      <c r="AS18" s="5">
        <v>0.2</v>
      </c>
      <c r="AT18" s="5">
        <v>0.8</v>
      </c>
      <c r="AU18" s="23"/>
      <c r="AV18" s="23"/>
      <c r="AW18" s="89"/>
    </row>
    <row r="19" spans="1:49" ht="57" customHeight="1" x14ac:dyDescent="0.2">
      <c r="A19" s="135"/>
      <c r="B19" s="136"/>
      <c r="C19" s="136"/>
      <c r="D19" s="136"/>
      <c r="E19" s="137"/>
      <c r="F19" s="136"/>
      <c r="G19" s="136"/>
      <c r="H19" s="137"/>
      <c r="I19" s="137"/>
      <c r="J19" s="137"/>
      <c r="K19" s="137"/>
      <c r="L19" s="138"/>
      <c r="M19" s="134"/>
      <c r="N19" s="767"/>
      <c r="O19" s="767"/>
      <c r="R19" s="89"/>
      <c r="S19" s="89"/>
      <c r="T19" s="89"/>
      <c r="U19" s="8" t="s">
        <v>13</v>
      </c>
      <c r="V19" s="10">
        <f>+(V17*100%/V21)*V18</f>
        <v>0</v>
      </c>
      <c r="W19" s="10">
        <f>+(W17*100%/W21)*W18</f>
        <v>0</v>
      </c>
      <c r="X19" s="23"/>
      <c r="Y19" s="23"/>
      <c r="Z19" s="89"/>
      <c r="AA19" s="90"/>
      <c r="AB19" s="90"/>
      <c r="AC19" s="90"/>
      <c r="AD19" s="89"/>
      <c r="AE19" s="89"/>
      <c r="AF19" s="89"/>
      <c r="AG19" s="8" t="s">
        <v>13</v>
      </c>
      <c r="AH19" s="10">
        <f>+(AH17*100%/AH21)*AH18</f>
        <v>0.125</v>
      </c>
      <c r="AI19" s="10">
        <f>+(AI17*100%/AI21)*AI18</f>
        <v>0.2</v>
      </c>
      <c r="AJ19" s="268">
        <f>20/80</f>
        <v>0.25</v>
      </c>
      <c r="AK19" s="23"/>
      <c r="AL19" s="89"/>
      <c r="AO19" s="89"/>
      <c r="AP19" s="89"/>
      <c r="AQ19" s="89"/>
      <c r="AR19" s="8" t="s">
        <v>13</v>
      </c>
      <c r="AS19" s="10">
        <f>+(AS17*100%/AS21)*AS18</f>
        <v>0.125</v>
      </c>
      <c r="AT19" s="10">
        <f>+(AT17*100%/AT21)*AT18</f>
        <v>0.5</v>
      </c>
      <c r="AU19" s="268"/>
      <c r="AV19" s="23"/>
      <c r="AW19" s="89"/>
    </row>
    <row r="20" spans="1:49" ht="106.5" customHeight="1" x14ac:dyDescent="0.2">
      <c r="A20" s="135"/>
      <c r="B20" s="761" t="s">
        <v>175</v>
      </c>
      <c r="C20" s="761"/>
      <c r="D20" s="136"/>
      <c r="E20" s="137"/>
      <c r="F20" s="136"/>
      <c r="G20" s="136"/>
      <c r="H20" s="137"/>
      <c r="I20" s="137"/>
      <c r="J20" s="761" t="s">
        <v>175</v>
      </c>
      <c r="K20" s="761"/>
      <c r="L20" s="762"/>
      <c r="M20" s="134"/>
      <c r="R20" s="89"/>
      <c r="S20" s="89"/>
      <c r="T20" s="89"/>
      <c r="U20" s="28" t="s">
        <v>273</v>
      </c>
      <c r="V20" s="629">
        <f>SUM(V19:W19)</f>
        <v>0</v>
      </c>
      <c r="W20" s="630"/>
      <c r="X20" s="23"/>
      <c r="Y20" s="23"/>
      <c r="Z20" s="89"/>
      <c r="AA20" s="90"/>
      <c r="AB20" s="90"/>
      <c r="AC20" s="90"/>
      <c r="AD20" s="89"/>
      <c r="AE20" s="89"/>
      <c r="AF20" s="89"/>
      <c r="AG20" s="28" t="s">
        <v>422</v>
      </c>
      <c r="AH20" s="629">
        <f>SUM(AH19:AI19)</f>
        <v>0.32500000000000001</v>
      </c>
      <c r="AI20" s="630"/>
      <c r="AJ20" s="23"/>
      <c r="AK20" s="23"/>
      <c r="AL20" s="89"/>
      <c r="AO20" s="89"/>
      <c r="AP20" s="89"/>
      <c r="AQ20" s="89"/>
      <c r="AR20" s="28" t="s">
        <v>641</v>
      </c>
      <c r="AS20" s="629">
        <f>SUM(AS19:AT19)</f>
        <v>0.625</v>
      </c>
      <c r="AT20" s="630"/>
      <c r="AU20" s="23"/>
      <c r="AV20" s="23"/>
      <c r="AW20" s="89"/>
    </row>
    <row r="21" spans="1:49" ht="35.1" customHeight="1" x14ac:dyDescent="0.25">
      <c r="A21" s="135"/>
      <c r="B21" s="761" t="s">
        <v>176</v>
      </c>
      <c r="C21" s="761"/>
      <c r="D21" s="136"/>
      <c r="E21" s="137"/>
      <c r="F21" s="136"/>
      <c r="G21" s="136"/>
      <c r="H21" s="137"/>
      <c r="I21" s="137"/>
      <c r="J21" s="761" t="s">
        <v>177</v>
      </c>
      <c r="K21" s="761"/>
      <c r="L21" s="762"/>
      <c r="M21" s="134"/>
      <c r="R21" s="89"/>
      <c r="S21" s="89"/>
      <c r="T21" s="89"/>
      <c r="U21" s="631" t="s">
        <v>262</v>
      </c>
      <c r="V21" s="6">
        <f>2*3</f>
        <v>6</v>
      </c>
      <c r="W21" s="6">
        <f>2*3</f>
        <v>6</v>
      </c>
      <c r="X21" s="116"/>
      <c r="Y21" s="116"/>
      <c r="Z21" s="89"/>
      <c r="AA21" s="90"/>
      <c r="AB21" s="90"/>
      <c r="AC21" s="90"/>
      <c r="AD21" s="89"/>
      <c r="AE21" s="89"/>
      <c r="AF21" s="89"/>
      <c r="AG21" s="631" t="s">
        <v>441</v>
      </c>
      <c r="AH21" s="6">
        <v>8</v>
      </c>
      <c r="AI21" s="6">
        <v>8</v>
      </c>
      <c r="AJ21" s="116"/>
      <c r="AK21" s="116"/>
      <c r="AL21" s="89"/>
      <c r="AO21" s="89"/>
      <c r="AP21" s="89"/>
      <c r="AQ21" s="89"/>
      <c r="AR21" s="631" t="s">
        <v>642</v>
      </c>
      <c r="AS21" s="6">
        <v>8</v>
      </c>
      <c r="AT21" s="6">
        <v>8</v>
      </c>
      <c r="AU21" s="116"/>
      <c r="AV21" s="116"/>
      <c r="AW21" s="89"/>
    </row>
    <row r="22" spans="1:49" ht="35.1" customHeight="1" x14ac:dyDescent="0.25">
      <c r="A22" s="135"/>
      <c r="B22" s="761" t="s">
        <v>178</v>
      </c>
      <c r="C22" s="761"/>
      <c r="D22" s="136"/>
      <c r="E22" s="137"/>
      <c r="F22" s="136"/>
      <c r="G22" s="136"/>
      <c r="H22" s="137"/>
      <c r="I22" s="137"/>
      <c r="J22" s="761" t="s">
        <v>179</v>
      </c>
      <c r="K22" s="761"/>
      <c r="L22" s="762"/>
      <c r="M22" s="134"/>
      <c r="R22" s="89"/>
      <c r="S22" s="89"/>
      <c r="T22" s="89"/>
      <c r="U22" s="631"/>
      <c r="V22" s="632">
        <v>0.5</v>
      </c>
      <c r="W22" s="633"/>
      <c r="X22" s="116"/>
      <c r="Y22" s="116"/>
      <c r="Z22" s="89"/>
      <c r="AA22" s="90"/>
      <c r="AB22" s="90"/>
      <c r="AC22" s="90"/>
      <c r="AD22" s="89"/>
      <c r="AE22" s="89"/>
      <c r="AF22" s="89"/>
      <c r="AG22" s="631"/>
      <c r="AH22" s="632">
        <v>1</v>
      </c>
      <c r="AI22" s="633"/>
      <c r="AJ22" s="116"/>
      <c r="AK22" s="116"/>
      <c r="AL22" s="89"/>
      <c r="AO22" s="89"/>
      <c r="AP22" s="89"/>
      <c r="AQ22" s="89"/>
      <c r="AR22" s="631"/>
      <c r="AS22" s="632">
        <v>1</v>
      </c>
      <c r="AT22" s="633"/>
      <c r="AU22" s="116"/>
      <c r="AV22" s="116"/>
      <c r="AW22" s="89"/>
    </row>
    <row r="23" spans="1:49" ht="15.75" customHeight="1" x14ac:dyDescent="0.25">
      <c r="A23" s="135"/>
      <c r="B23" s="761" t="s">
        <v>180</v>
      </c>
      <c r="C23" s="761"/>
      <c r="D23" s="136"/>
      <c r="E23" s="137"/>
      <c r="F23" s="136"/>
      <c r="G23" s="136"/>
      <c r="H23" s="137"/>
      <c r="I23" s="137"/>
      <c r="J23" s="761" t="s">
        <v>180</v>
      </c>
      <c r="K23" s="761"/>
      <c r="L23" s="762"/>
      <c r="M23" s="134"/>
      <c r="R23" s="89"/>
      <c r="S23" s="89"/>
      <c r="T23" s="89"/>
      <c r="U23" s="89"/>
      <c r="V23" s="116"/>
      <c r="W23" s="116"/>
      <c r="X23" s="116"/>
      <c r="Y23" s="116"/>
      <c r="Z23" s="89"/>
      <c r="AA23" s="90"/>
      <c r="AB23" s="90"/>
      <c r="AC23" s="90"/>
      <c r="AD23" s="89"/>
      <c r="AE23" s="89"/>
      <c r="AF23" s="89"/>
      <c r="AG23" s="89"/>
      <c r="AH23" s="116"/>
      <c r="AI23" s="116"/>
      <c r="AJ23" s="116"/>
      <c r="AK23" s="116"/>
      <c r="AL23" s="89"/>
      <c r="AO23" s="89"/>
      <c r="AP23" s="89"/>
      <c r="AQ23" s="89"/>
      <c r="AR23" s="89"/>
      <c r="AS23" s="116"/>
      <c r="AT23" s="116"/>
      <c r="AU23" s="116"/>
      <c r="AV23" s="116"/>
      <c r="AW23" s="89"/>
    </row>
    <row r="24" spans="1:49" ht="15.75" customHeight="1" x14ac:dyDescent="0.55000000000000004">
      <c r="A24" s="135"/>
      <c r="D24" s="136"/>
      <c r="E24" s="137"/>
      <c r="F24" s="136"/>
      <c r="G24" s="136"/>
      <c r="H24" s="137"/>
      <c r="I24" s="137"/>
      <c r="L24" s="126"/>
      <c r="M24" s="134"/>
      <c r="R24" s="93"/>
      <c r="S24" s="93"/>
      <c r="T24" s="93"/>
      <c r="U24" s="93"/>
      <c r="V24" s="116"/>
      <c r="W24" s="116"/>
      <c r="X24" s="116"/>
      <c r="Y24" s="116"/>
      <c r="Z24" s="93"/>
      <c r="AA24" s="94"/>
      <c r="AB24" s="94"/>
      <c r="AC24" s="94"/>
      <c r="AD24" s="93"/>
      <c r="AE24" s="93"/>
      <c r="AF24" s="93"/>
      <c r="AG24" s="93"/>
      <c r="AH24" s="116"/>
      <c r="AI24" s="116"/>
      <c r="AJ24" s="116"/>
      <c r="AK24" s="116"/>
      <c r="AL24" s="93"/>
      <c r="AO24" s="93"/>
      <c r="AP24" s="93"/>
      <c r="AQ24" s="93"/>
      <c r="AR24" s="93"/>
      <c r="AS24" s="116"/>
      <c r="AT24" s="116"/>
      <c r="AU24" s="116"/>
      <c r="AV24" s="116"/>
      <c r="AW24" s="93"/>
    </row>
    <row r="25" spans="1:49" ht="86.25" customHeight="1" x14ac:dyDescent="0.55000000000000004">
      <c r="A25" s="135"/>
      <c r="B25" s="761" t="s">
        <v>175</v>
      </c>
      <c r="C25" s="761"/>
      <c r="D25" s="136"/>
      <c r="E25" s="137"/>
      <c r="F25" s="136"/>
      <c r="G25" s="136"/>
      <c r="H25" s="137"/>
      <c r="I25" s="137"/>
      <c r="J25" s="761" t="s">
        <v>175</v>
      </c>
      <c r="K25" s="761"/>
      <c r="L25" s="762"/>
      <c r="M25" s="134"/>
      <c r="R25" s="93"/>
      <c r="S25" s="93"/>
      <c r="T25" s="93"/>
      <c r="U25" s="714" t="s">
        <v>257</v>
      </c>
      <c r="V25" s="715"/>
      <c r="W25" s="715"/>
      <c r="X25" s="116"/>
      <c r="Y25" s="116"/>
      <c r="Z25" s="93"/>
      <c r="AA25" s="94"/>
      <c r="AB25" s="94"/>
      <c r="AC25" s="94"/>
      <c r="AD25" s="93"/>
      <c r="AE25" s="93"/>
      <c r="AF25" s="93"/>
      <c r="AG25" s="714" t="s">
        <v>423</v>
      </c>
      <c r="AH25" s="715"/>
      <c r="AI25" s="715"/>
      <c r="AJ25" s="116"/>
      <c r="AK25" s="116"/>
      <c r="AL25" s="93"/>
      <c r="AO25" s="93"/>
      <c r="AP25" s="93"/>
      <c r="AQ25" s="93"/>
      <c r="AR25" s="714" t="s">
        <v>657</v>
      </c>
      <c r="AS25" s="715"/>
      <c r="AT25" s="715"/>
      <c r="AU25" s="116"/>
      <c r="AV25" s="116"/>
      <c r="AW25" s="93"/>
    </row>
    <row r="26" spans="1:49" ht="135.75" customHeight="1" x14ac:dyDescent="0.3">
      <c r="A26" s="135"/>
      <c r="B26" s="761" t="s">
        <v>181</v>
      </c>
      <c r="C26" s="761"/>
      <c r="D26" s="136"/>
      <c r="E26" s="137"/>
      <c r="F26" s="136"/>
      <c r="G26" s="136"/>
      <c r="H26" s="137"/>
      <c r="I26" s="137"/>
      <c r="J26" s="761" t="s">
        <v>182</v>
      </c>
      <c r="K26" s="761"/>
      <c r="L26" s="762"/>
      <c r="M26" s="134"/>
      <c r="U26" s="103" t="s">
        <v>113</v>
      </c>
      <c r="V26" s="103" t="s">
        <v>115</v>
      </c>
      <c r="W26" s="103" t="s">
        <v>114</v>
      </c>
      <c r="X26" s="116"/>
      <c r="Y26" s="116"/>
      <c r="AD26" s="73"/>
      <c r="AE26" s="73"/>
      <c r="AF26" s="73"/>
      <c r="AG26" s="103" t="s">
        <v>113</v>
      </c>
      <c r="AH26" s="103" t="s">
        <v>115</v>
      </c>
      <c r="AI26" s="103" t="s">
        <v>114</v>
      </c>
      <c r="AJ26" s="116"/>
      <c r="AK26" s="116"/>
      <c r="AL26" s="73"/>
      <c r="AO26" s="73"/>
      <c r="AP26" s="73"/>
      <c r="AQ26" s="73"/>
      <c r="AR26" s="103" t="s">
        <v>113</v>
      </c>
      <c r="AS26" s="103" t="s">
        <v>115</v>
      </c>
      <c r="AT26" s="103" t="s">
        <v>114</v>
      </c>
      <c r="AU26" s="116"/>
      <c r="AV26" s="116"/>
      <c r="AW26" s="73"/>
    </row>
    <row r="27" spans="1:49" ht="75" customHeight="1" x14ac:dyDescent="0.3">
      <c r="A27" s="135"/>
      <c r="B27" s="761" t="s">
        <v>183</v>
      </c>
      <c r="C27" s="761"/>
      <c r="D27" s="136"/>
      <c r="E27" s="137"/>
      <c r="F27" s="136"/>
      <c r="G27" s="136"/>
      <c r="H27" s="137"/>
      <c r="I27" s="137"/>
      <c r="J27" s="761" t="s">
        <v>184</v>
      </c>
      <c r="K27" s="761"/>
      <c r="L27" s="762"/>
      <c r="M27" s="134"/>
      <c r="U27" s="26" t="str">
        <f>+U20</f>
        <v>RESULTADOS DE LA  EVALUACION DEL PLAN DE MEJORAMIENTO  FECHA  CORTE MARZO DE  2025</v>
      </c>
      <c r="V27" s="207">
        <f>+K27</f>
        <v>0</v>
      </c>
      <c r="W27" s="206">
        <f>3*100%/6</f>
        <v>0.5</v>
      </c>
      <c r="X27" s="718" t="s">
        <v>128</v>
      </c>
      <c r="Y27" s="116"/>
      <c r="AD27" s="73"/>
      <c r="AE27" s="73"/>
      <c r="AF27" s="73"/>
      <c r="AG27" s="26" t="str">
        <f>+U27</f>
        <v>RESULTADOS DE LA  EVALUACION DEL PLAN DE MEJORAMIENTO  FECHA  CORTE MARZO DE  2025</v>
      </c>
      <c r="AH27" s="207">
        <f>+V27</f>
        <v>0</v>
      </c>
      <c r="AI27" s="206">
        <f>+W27</f>
        <v>0.5</v>
      </c>
      <c r="AJ27" s="718" t="s">
        <v>370</v>
      </c>
      <c r="AK27" s="116"/>
      <c r="AL27" s="73"/>
      <c r="AO27" s="73"/>
      <c r="AP27" s="73"/>
      <c r="AQ27" s="73"/>
      <c r="AR27" s="26" t="str">
        <f t="shared" ref="AR27:AT28" si="0">+AG27</f>
        <v>RESULTADOS DE LA  EVALUACION DEL PLAN DE MEJORAMIENTO  FECHA  CORTE MARZO DE  2025</v>
      </c>
      <c r="AS27" s="207">
        <f t="shared" si="0"/>
        <v>0</v>
      </c>
      <c r="AT27" s="206">
        <f t="shared" si="0"/>
        <v>0.5</v>
      </c>
      <c r="AU27" s="718" t="s">
        <v>370</v>
      </c>
      <c r="AV27" s="116"/>
      <c r="AW27" s="73"/>
    </row>
    <row r="28" spans="1:49" ht="78" customHeight="1" thickBot="1" x14ac:dyDescent="0.35">
      <c r="A28" s="135"/>
      <c r="B28" s="761" t="s">
        <v>180</v>
      </c>
      <c r="C28" s="761"/>
      <c r="D28" s="136"/>
      <c r="E28" s="137"/>
      <c r="F28" s="136"/>
      <c r="G28" s="136"/>
      <c r="H28" s="137"/>
      <c r="I28" s="137"/>
      <c r="J28" s="761" t="s">
        <v>185</v>
      </c>
      <c r="K28" s="761"/>
      <c r="L28" s="762"/>
      <c r="M28" s="134"/>
      <c r="U28" s="12"/>
      <c r="V28" s="206"/>
      <c r="W28" s="206"/>
      <c r="X28" s="718"/>
      <c r="Y28" s="116"/>
      <c r="AD28" s="73"/>
      <c r="AE28" s="73"/>
      <c r="AF28" s="73"/>
      <c r="AG28" s="12" t="str">
        <f>+AG20</f>
        <v>RESULTADOS DE LA  EVALUACION DEL PLAN DE MEJORAMIENTO  FECHA  CORTE JUNIO DE  2025</v>
      </c>
      <c r="AH28" s="206">
        <f>+AH20</f>
        <v>0.32500000000000001</v>
      </c>
      <c r="AI28" s="206">
        <f>+AH22</f>
        <v>1</v>
      </c>
      <c r="AJ28" s="718"/>
      <c r="AK28" s="116"/>
      <c r="AL28" s="73"/>
      <c r="AO28" s="73"/>
      <c r="AP28" s="73"/>
      <c r="AQ28" s="73"/>
      <c r="AR28" s="12" t="str">
        <f t="shared" si="0"/>
        <v>RESULTADOS DE LA  EVALUACION DEL PLAN DE MEJORAMIENTO  FECHA  CORTE JUNIO DE  2025</v>
      </c>
      <c r="AS28" s="206">
        <f t="shared" si="0"/>
        <v>0.32500000000000001</v>
      </c>
      <c r="AT28" s="206">
        <f t="shared" si="0"/>
        <v>1</v>
      </c>
      <c r="AU28" s="718"/>
      <c r="AV28" s="116"/>
      <c r="AW28" s="73"/>
    </row>
    <row r="29" spans="1:49" ht="85.5" customHeight="1" x14ac:dyDescent="0.3">
      <c r="A29" s="763" t="s">
        <v>186</v>
      </c>
      <c r="B29" s="763"/>
      <c r="C29" s="763"/>
      <c r="D29" s="763"/>
      <c r="E29" s="763"/>
      <c r="F29" s="763"/>
      <c r="G29" s="763"/>
      <c r="H29" s="763"/>
      <c r="I29" s="763"/>
      <c r="J29" s="763"/>
      <c r="K29" s="763"/>
      <c r="L29" s="763"/>
      <c r="U29" s="716" t="s">
        <v>266</v>
      </c>
      <c r="V29" s="717"/>
      <c r="W29" s="717"/>
      <c r="X29" s="718"/>
      <c r="Y29" s="116"/>
      <c r="AD29" s="73"/>
      <c r="AE29" s="73"/>
      <c r="AF29" s="73"/>
      <c r="AG29" s="716" t="s">
        <v>266</v>
      </c>
      <c r="AH29" s="717"/>
      <c r="AI29" s="717"/>
      <c r="AJ29" s="718"/>
      <c r="AK29" s="116"/>
      <c r="AL29" s="73"/>
      <c r="AO29" s="73"/>
      <c r="AP29" s="73"/>
      <c r="AQ29" s="73"/>
      <c r="AR29" s="12" t="str">
        <f>+AR20</f>
        <v>RESULTADOS DE LA  EVALUACION DEL PLAN DE MEJORAMIENTO  FECHA  CORTE SEPTIEMBRE DE  2025</v>
      </c>
      <c r="AS29" s="206">
        <f>+AS20</f>
        <v>0.625</v>
      </c>
      <c r="AT29" s="206">
        <f>+AT28</f>
        <v>1</v>
      </c>
      <c r="AU29" s="718"/>
      <c r="AV29" s="116"/>
      <c r="AW29" s="73"/>
    </row>
    <row r="30" spans="1:49" ht="54" customHeight="1" x14ac:dyDescent="0.3">
      <c r="V30" s="116"/>
      <c r="W30" s="116"/>
      <c r="X30" s="116"/>
      <c r="Y30" s="116"/>
      <c r="AD30" s="73"/>
      <c r="AE30" s="73"/>
      <c r="AF30" s="73"/>
      <c r="AG30" s="73"/>
      <c r="AH30" s="116"/>
      <c r="AI30" s="116"/>
      <c r="AJ30" s="116"/>
      <c r="AK30" s="116"/>
      <c r="AL30" s="73"/>
      <c r="AO30" s="73"/>
      <c r="AP30" s="73"/>
      <c r="AQ30" s="73"/>
      <c r="AR30" s="716" t="s">
        <v>266</v>
      </c>
      <c r="AS30" s="717"/>
      <c r="AT30" s="717"/>
      <c r="AU30" s="116"/>
      <c r="AV30" s="116"/>
      <c r="AW30" s="73"/>
    </row>
    <row r="31" spans="1:49" ht="15" customHeight="1" x14ac:dyDescent="0.3">
      <c r="V31" s="116"/>
      <c r="W31" s="116"/>
      <c r="X31" s="116"/>
      <c r="Y31" s="116"/>
      <c r="AD31" s="73"/>
      <c r="AE31" s="73"/>
      <c r="AF31" s="73"/>
      <c r="AG31" s="73"/>
      <c r="AH31" s="116"/>
      <c r="AI31" s="116"/>
      <c r="AJ31" s="116"/>
      <c r="AK31" s="116"/>
      <c r="AL31" s="73"/>
      <c r="AO31" s="73"/>
      <c r="AP31" s="73"/>
      <c r="AQ31" s="73"/>
      <c r="AR31" s="73"/>
      <c r="AS31" s="116"/>
      <c r="AT31" s="116"/>
      <c r="AU31" s="116"/>
      <c r="AV31" s="116"/>
      <c r="AW31" s="73"/>
    </row>
    <row r="32" spans="1:49" ht="15" customHeight="1" x14ac:dyDescent="0.3">
      <c r="V32" s="116"/>
      <c r="W32" s="116"/>
      <c r="X32" s="116"/>
      <c r="Y32" s="116"/>
      <c r="AD32" s="73"/>
      <c r="AE32" s="73"/>
      <c r="AF32" s="73"/>
      <c r="AG32" s="73"/>
      <c r="AH32" s="116"/>
      <c r="AI32" s="116"/>
      <c r="AJ32" s="116"/>
      <c r="AK32" s="116"/>
      <c r="AL32" s="73"/>
      <c r="AO32" s="73"/>
      <c r="AP32" s="73"/>
      <c r="AQ32" s="73"/>
      <c r="AR32" s="73"/>
      <c r="AS32" s="116"/>
      <c r="AT32" s="116"/>
      <c r="AU32" s="116"/>
      <c r="AV32" s="116"/>
      <c r="AW32" s="73"/>
    </row>
    <row r="33" spans="8:49" ht="15" customHeight="1" x14ac:dyDescent="0.3">
      <c r="V33" s="116"/>
      <c r="W33" s="116"/>
      <c r="X33" s="116"/>
      <c r="Y33" s="116"/>
      <c r="AD33" s="73"/>
      <c r="AE33" s="73"/>
      <c r="AF33" s="73"/>
      <c r="AG33" s="73"/>
      <c r="AH33" s="116"/>
      <c r="AI33" s="116"/>
      <c r="AJ33" s="116"/>
      <c r="AK33" s="116"/>
      <c r="AL33" s="73"/>
      <c r="AO33" s="73"/>
      <c r="AP33" s="73"/>
      <c r="AQ33" s="73"/>
      <c r="AR33" s="73"/>
      <c r="AS33" s="116"/>
      <c r="AT33" s="116"/>
      <c r="AU33" s="116"/>
      <c r="AV33" s="116"/>
      <c r="AW33" s="73"/>
    </row>
    <row r="34" spans="8:49" ht="15" customHeight="1" x14ac:dyDescent="0.3">
      <c r="V34" s="116"/>
      <c r="W34" s="116"/>
      <c r="X34" s="116"/>
      <c r="Y34" s="116"/>
      <c r="AD34" s="73"/>
      <c r="AE34" s="73"/>
      <c r="AF34" s="73"/>
      <c r="AG34" s="73"/>
      <c r="AH34" s="116"/>
      <c r="AI34" s="116"/>
      <c r="AJ34" s="116"/>
      <c r="AK34" s="116"/>
      <c r="AL34" s="73"/>
      <c r="AO34" s="73"/>
      <c r="AP34" s="73"/>
      <c r="AQ34" s="73"/>
      <c r="AR34" s="73"/>
      <c r="AS34" s="116"/>
      <c r="AT34" s="116"/>
      <c r="AU34" s="116"/>
      <c r="AV34" s="116"/>
      <c r="AW34" s="73"/>
    </row>
    <row r="35" spans="8:49" ht="15" customHeight="1" x14ac:dyDescent="0.3">
      <c r="V35" s="16"/>
      <c r="W35" s="16"/>
      <c r="X35" s="116"/>
      <c r="Y35" s="116"/>
      <c r="AD35" s="73"/>
      <c r="AE35" s="73"/>
      <c r="AF35" s="73"/>
      <c r="AG35" s="73"/>
      <c r="AH35" s="16"/>
      <c r="AI35" s="16"/>
      <c r="AJ35" s="116"/>
      <c r="AK35" s="116"/>
      <c r="AL35" s="73"/>
      <c r="AO35" s="73"/>
      <c r="AP35" s="73"/>
      <c r="AQ35" s="73"/>
      <c r="AR35" s="73"/>
      <c r="AS35" s="16"/>
      <c r="AT35" s="16"/>
      <c r="AU35" s="116"/>
      <c r="AV35" s="116"/>
      <c r="AW35" s="73"/>
    </row>
    <row r="36" spans="8:49" ht="15" customHeight="1" x14ac:dyDescent="0.3">
      <c r="V36" s="16"/>
      <c r="W36" s="16"/>
      <c r="X36" s="116"/>
      <c r="Y36" s="116"/>
      <c r="AD36" s="73"/>
      <c r="AE36" s="73"/>
      <c r="AF36" s="73"/>
      <c r="AG36" s="73"/>
      <c r="AH36" s="16"/>
      <c r="AI36" s="16"/>
      <c r="AJ36" s="116"/>
      <c r="AK36" s="116"/>
      <c r="AL36" s="73"/>
      <c r="AO36" s="73"/>
      <c r="AP36" s="73"/>
      <c r="AQ36" s="73"/>
      <c r="AR36" s="73"/>
      <c r="AS36" s="16"/>
      <c r="AT36" s="16"/>
      <c r="AU36" s="116"/>
      <c r="AV36" s="116"/>
      <c r="AW36" s="73"/>
    </row>
    <row r="37" spans="8:49" ht="15" customHeight="1" x14ac:dyDescent="0.3">
      <c r="V37" s="16"/>
      <c r="W37" s="16"/>
      <c r="X37" s="116"/>
      <c r="Y37" s="116"/>
      <c r="AD37" s="73"/>
      <c r="AE37" s="73"/>
      <c r="AF37" s="73"/>
      <c r="AG37" s="73"/>
      <c r="AH37" s="16"/>
      <c r="AI37" s="16"/>
      <c r="AJ37" s="116"/>
      <c r="AK37" s="116"/>
      <c r="AL37" s="73"/>
      <c r="AO37" s="73"/>
      <c r="AP37" s="73"/>
      <c r="AQ37" s="73"/>
      <c r="AR37" s="73"/>
      <c r="AS37" s="16"/>
      <c r="AT37" s="16"/>
      <c r="AU37" s="116"/>
      <c r="AV37" s="116"/>
      <c r="AW37" s="73"/>
    </row>
    <row r="38" spans="8:49" ht="15" customHeight="1" x14ac:dyDescent="0.3">
      <c r="V38" s="16"/>
      <c r="W38" s="16"/>
      <c r="X38" s="16"/>
      <c r="Y38" s="16"/>
      <c r="AD38" s="73"/>
      <c r="AE38" s="73"/>
      <c r="AF38" s="73"/>
      <c r="AG38" s="73"/>
      <c r="AH38" s="16"/>
      <c r="AI38" s="16"/>
      <c r="AJ38" s="16"/>
      <c r="AK38" s="16"/>
      <c r="AL38" s="73"/>
      <c r="AO38" s="73"/>
      <c r="AP38" s="73"/>
      <c r="AQ38" s="73"/>
      <c r="AR38" s="73"/>
      <c r="AS38" s="16"/>
      <c r="AT38" s="16"/>
      <c r="AU38" s="16"/>
      <c r="AV38" s="16"/>
      <c r="AW38" s="73"/>
    </row>
    <row r="39" spans="8:49" ht="15" customHeight="1" x14ac:dyDescent="0.3">
      <c r="V39" s="16"/>
      <c r="W39" s="16"/>
      <c r="X39" s="16"/>
      <c r="Y39" s="16"/>
      <c r="AD39" s="73"/>
      <c r="AE39" s="73"/>
      <c r="AF39" s="73"/>
      <c r="AG39" s="73"/>
      <c r="AH39" s="16"/>
      <c r="AI39" s="16"/>
      <c r="AJ39" s="16"/>
      <c r="AK39" s="16"/>
      <c r="AL39" s="73"/>
      <c r="AO39" s="73"/>
      <c r="AP39" s="73"/>
      <c r="AQ39" s="73"/>
      <c r="AR39" s="73"/>
      <c r="AS39" s="16"/>
      <c r="AT39" s="16"/>
      <c r="AU39" s="16"/>
      <c r="AV39" s="16"/>
      <c r="AW39" s="73"/>
    </row>
    <row r="40" spans="8:49" ht="15" customHeight="1" x14ac:dyDescent="0.3">
      <c r="V40" s="16"/>
      <c r="W40" s="16"/>
      <c r="X40" s="16"/>
      <c r="Y40" s="16"/>
      <c r="AD40" s="73"/>
      <c r="AE40" s="73"/>
      <c r="AF40" s="73"/>
      <c r="AG40" s="73"/>
      <c r="AH40" s="16"/>
      <c r="AI40" s="16"/>
      <c r="AJ40" s="16"/>
      <c r="AK40" s="16"/>
      <c r="AL40" s="73"/>
      <c r="AO40" s="73"/>
      <c r="AP40" s="73"/>
      <c r="AQ40" s="73"/>
      <c r="AR40" s="73"/>
      <c r="AS40" s="16"/>
      <c r="AT40" s="16"/>
      <c r="AU40" s="16"/>
      <c r="AV40" s="16"/>
      <c r="AW40" s="73"/>
    </row>
    <row r="41" spans="8:49" ht="15" customHeight="1" x14ac:dyDescent="0.3">
      <c r="H41" s="764"/>
      <c r="I41" s="764"/>
      <c r="J41" s="764"/>
      <c r="X41" s="16"/>
      <c r="Y41" s="16"/>
      <c r="AD41" s="73"/>
      <c r="AE41" s="73"/>
      <c r="AF41" s="73"/>
      <c r="AG41" s="73"/>
      <c r="AH41" s="118"/>
      <c r="AI41" s="118"/>
      <c r="AJ41" s="16"/>
      <c r="AK41" s="16"/>
      <c r="AL41" s="73"/>
      <c r="AO41" s="73"/>
      <c r="AP41" s="73"/>
      <c r="AQ41" s="73"/>
      <c r="AR41" s="73"/>
      <c r="AS41" s="118"/>
      <c r="AT41" s="118"/>
      <c r="AU41" s="16"/>
      <c r="AV41" s="16"/>
      <c r="AW41" s="73"/>
    </row>
    <row r="42" spans="8:49" ht="15" customHeight="1" x14ac:dyDescent="0.55000000000000004">
      <c r="V42" s="93"/>
      <c r="W42" s="93"/>
      <c r="X42" s="16"/>
      <c r="Y42" s="16"/>
      <c r="AD42" s="73"/>
      <c r="AE42" s="73"/>
      <c r="AF42" s="73"/>
      <c r="AG42" s="73"/>
      <c r="AH42" s="93"/>
      <c r="AI42" s="93"/>
      <c r="AJ42" s="16"/>
      <c r="AK42" s="16"/>
      <c r="AL42" s="73"/>
      <c r="AO42" s="73"/>
      <c r="AP42" s="73"/>
      <c r="AQ42" s="73"/>
      <c r="AR42" s="73"/>
      <c r="AS42" s="93"/>
      <c r="AT42" s="93"/>
      <c r="AU42" s="16"/>
      <c r="AV42" s="16"/>
      <c r="AW42" s="73"/>
    </row>
    <row r="43" spans="8:49" ht="35.1" customHeight="1" x14ac:dyDescent="0.55000000000000004">
      <c r="U43" s="783" t="s">
        <v>279</v>
      </c>
      <c r="V43" s="784"/>
      <c r="W43" s="784"/>
      <c r="X43" s="784"/>
      <c r="Y43" s="16"/>
      <c r="AD43" s="73"/>
      <c r="AE43" s="73"/>
      <c r="AF43" s="73"/>
      <c r="AG43" s="73"/>
      <c r="AH43" s="93"/>
      <c r="AI43" s="93"/>
      <c r="AO43" s="73"/>
      <c r="AP43" s="73"/>
      <c r="AQ43" s="73"/>
      <c r="AR43" s="73"/>
      <c r="AS43" s="93"/>
      <c r="AT43" s="93"/>
    </row>
    <row r="44" spans="8:49" ht="35.1" customHeight="1" x14ac:dyDescent="0.55000000000000004">
      <c r="U44" s="785" t="s">
        <v>260</v>
      </c>
      <c r="V44" s="786"/>
      <c r="W44" s="786"/>
      <c r="X44" s="786"/>
      <c r="AD44" s="73"/>
      <c r="AE44" s="73"/>
      <c r="AF44" s="73"/>
      <c r="AG44" s="73"/>
      <c r="AH44" s="93"/>
      <c r="AI44" s="93"/>
      <c r="AO44" s="73"/>
      <c r="AP44" s="73"/>
      <c r="AQ44" s="73"/>
      <c r="AR44" s="73"/>
      <c r="AS44" s="93"/>
      <c r="AT44" s="93"/>
    </row>
    <row r="45" spans="8:49" ht="35.1" customHeight="1" x14ac:dyDescent="0.3">
      <c r="U45" s="620" t="s">
        <v>125</v>
      </c>
      <c r="V45" s="620"/>
      <c r="W45" s="620" t="s">
        <v>126</v>
      </c>
      <c r="X45" s="620"/>
      <c r="Y45" s="74"/>
      <c r="Z45" s="74"/>
      <c r="AD45" s="73"/>
      <c r="AE45" s="73"/>
      <c r="AF45" s="73"/>
      <c r="AG45" s="778" t="s">
        <v>279</v>
      </c>
      <c r="AH45" s="779"/>
      <c r="AI45" s="780"/>
      <c r="AO45" s="73"/>
      <c r="AP45" s="73"/>
      <c r="AQ45" s="73"/>
      <c r="AR45" s="778" t="s">
        <v>279</v>
      </c>
      <c r="AS45" s="779"/>
      <c r="AT45" s="780"/>
    </row>
    <row r="46" spans="8:49" ht="61.5" customHeight="1" x14ac:dyDescent="0.3">
      <c r="U46" s="119" t="s">
        <v>258</v>
      </c>
      <c r="V46" s="119" t="s">
        <v>259</v>
      </c>
      <c r="W46" s="119" t="s">
        <v>258</v>
      </c>
      <c r="X46" s="119" t="s">
        <v>259</v>
      </c>
      <c r="Y46" s="74"/>
      <c r="Z46" s="74"/>
      <c r="AD46" s="73"/>
      <c r="AE46" s="73"/>
      <c r="AF46" s="73"/>
      <c r="AG46" s="119" t="s">
        <v>258</v>
      </c>
      <c r="AH46" s="119" t="s">
        <v>650</v>
      </c>
      <c r="AI46" s="119" t="s">
        <v>652</v>
      </c>
      <c r="AO46" s="73"/>
      <c r="AP46" s="73"/>
      <c r="AQ46" s="73"/>
      <c r="AR46" s="119" t="s">
        <v>258</v>
      </c>
      <c r="AS46" s="119" t="s">
        <v>675</v>
      </c>
      <c r="AT46" s="119" t="s">
        <v>652</v>
      </c>
    </row>
    <row r="47" spans="8:49" ht="75.75" customHeight="1" x14ac:dyDescent="0.3">
      <c r="U47" s="217" t="s">
        <v>280</v>
      </c>
      <c r="V47" s="204"/>
      <c r="W47" s="217" t="s">
        <v>280</v>
      </c>
      <c r="X47" s="204"/>
      <c r="Y47" s="74"/>
      <c r="Z47" s="74"/>
      <c r="AD47" s="73"/>
      <c r="AE47" s="73"/>
      <c r="AF47" s="73"/>
      <c r="AG47" s="773" t="s">
        <v>648</v>
      </c>
      <c r="AH47" s="774"/>
      <c r="AI47" s="775" t="s">
        <v>653</v>
      </c>
      <c r="AO47" s="73"/>
      <c r="AP47" s="73"/>
      <c r="AQ47" s="73"/>
      <c r="AR47" s="773" t="s">
        <v>648</v>
      </c>
      <c r="AS47" s="774"/>
      <c r="AT47" s="775" t="s">
        <v>653</v>
      </c>
    </row>
    <row r="48" spans="8:49" ht="102" customHeight="1" x14ac:dyDescent="0.3">
      <c r="V48" s="73"/>
      <c r="X48" s="73"/>
      <c r="Y48" s="74"/>
      <c r="Z48" s="74"/>
      <c r="AG48" s="217" t="s">
        <v>649</v>
      </c>
      <c r="AH48" s="217" t="s">
        <v>651</v>
      </c>
      <c r="AI48" s="776"/>
      <c r="AR48" s="217" t="s">
        <v>649</v>
      </c>
      <c r="AS48" s="217" t="s">
        <v>651</v>
      </c>
      <c r="AT48" s="776"/>
    </row>
    <row r="49" spans="22:46" ht="57.75" customHeight="1" x14ac:dyDescent="0.3">
      <c r="V49" s="73"/>
      <c r="X49" s="73"/>
      <c r="Y49" s="74"/>
      <c r="Z49" s="74"/>
      <c r="AG49" s="217" t="s">
        <v>646</v>
      </c>
      <c r="AH49" s="217" t="s">
        <v>647</v>
      </c>
      <c r="AI49" s="776"/>
      <c r="AR49" s="217" t="s">
        <v>646</v>
      </c>
      <c r="AS49" s="217" t="s">
        <v>647</v>
      </c>
      <c r="AT49" s="776"/>
    </row>
    <row r="50" spans="22:46" ht="60.75" customHeight="1" x14ac:dyDescent="0.3">
      <c r="AG50" s="217" t="s">
        <v>654</v>
      </c>
      <c r="AH50" s="217" t="s">
        <v>655</v>
      </c>
      <c r="AI50" s="777"/>
      <c r="AR50" s="217" t="s">
        <v>654</v>
      </c>
      <c r="AS50" s="217" t="s">
        <v>655</v>
      </c>
      <c r="AT50" s="777"/>
    </row>
  </sheetData>
  <mergeCells count="132">
    <mergeCell ref="AR45:AT45"/>
    <mergeCell ref="AR47:AS47"/>
    <mergeCell ref="AT47:AT50"/>
    <mergeCell ref="AR30:AT30"/>
    <mergeCell ref="AO13:AO16"/>
    <mergeCell ref="AP13:AP16"/>
    <mergeCell ref="AQ13:AQ16"/>
    <mergeCell ref="AS20:AT20"/>
    <mergeCell ref="AR21:AR22"/>
    <mergeCell ref="AS22:AT22"/>
    <mergeCell ref="AR25:AT25"/>
    <mergeCell ref="AU27:AU29"/>
    <mergeCell ref="AS3:AV5"/>
    <mergeCell ref="AS6:AV7"/>
    <mergeCell ref="AS8:AV9"/>
    <mergeCell ref="AU10:AU12"/>
    <mergeCell ref="AV10:AV12"/>
    <mergeCell ref="AO11:AO12"/>
    <mergeCell ref="AP11:AP12"/>
    <mergeCell ref="AQ11:AQ12"/>
    <mergeCell ref="AR11:AR12"/>
    <mergeCell ref="AS11:AS12"/>
    <mergeCell ref="AT11:AT12"/>
    <mergeCell ref="AG47:AH47"/>
    <mergeCell ref="AI47:AI50"/>
    <mergeCell ref="AG45:AI45"/>
    <mergeCell ref="Z13:Z17"/>
    <mergeCell ref="W45:X45"/>
    <mergeCell ref="U43:X43"/>
    <mergeCell ref="U44:X44"/>
    <mergeCell ref="U45:V45"/>
    <mergeCell ref="U25:W25"/>
    <mergeCell ref="X27:X29"/>
    <mergeCell ref="U29:W29"/>
    <mergeCell ref="V20:W20"/>
    <mergeCell ref="U21:U22"/>
    <mergeCell ref="V22:W22"/>
    <mergeCell ref="AH20:AI20"/>
    <mergeCell ref="AG21:AG22"/>
    <mergeCell ref="AH22:AI22"/>
    <mergeCell ref="AD13:AD16"/>
    <mergeCell ref="AE13:AE16"/>
    <mergeCell ref="AF13:AF16"/>
    <mergeCell ref="AG25:AI25"/>
    <mergeCell ref="Y10:Y12"/>
    <mergeCell ref="N10:O10"/>
    <mergeCell ref="N19:O19"/>
    <mergeCell ref="N15:O18"/>
    <mergeCell ref="V3:Y5"/>
    <mergeCell ref="R13:R16"/>
    <mergeCell ref="T13:T16"/>
    <mergeCell ref="S11:S12"/>
    <mergeCell ref="S13:S16"/>
    <mergeCell ref="X13:X17"/>
    <mergeCell ref="Y13:Y17"/>
    <mergeCell ref="V13:V14"/>
    <mergeCell ref="W13:W14"/>
    <mergeCell ref="R11:R12"/>
    <mergeCell ref="T11:T12"/>
    <mergeCell ref="U11:U12"/>
    <mergeCell ref="V11:V12"/>
    <mergeCell ref="W11:W12"/>
    <mergeCell ref="V6:Y7"/>
    <mergeCell ref="V8:Y9"/>
    <mergeCell ref="B20:C20"/>
    <mergeCell ref="J20:L20"/>
    <mergeCell ref="B21:C21"/>
    <mergeCell ref="J21:L21"/>
    <mergeCell ref="B22:C22"/>
    <mergeCell ref="J22:L22"/>
    <mergeCell ref="X10:X12"/>
    <mergeCell ref="I13:I14"/>
    <mergeCell ref="J13:J14"/>
    <mergeCell ref="K13:K14"/>
    <mergeCell ref="K10:L10"/>
    <mergeCell ref="B28:C28"/>
    <mergeCell ref="J28:L28"/>
    <mergeCell ref="A29:L29"/>
    <mergeCell ref="H41:J41"/>
    <mergeCell ref="B23:C23"/>
    <mergeCell ref="J23:L23"/>
    <mergeCell ref="B25:C25"/>
    <mergeCell ref="J25:L25"/>
    <mergeCell ref="B26:C26"/>
    <mergeCell ref="J26:L26"/>
    <mergeCell ref="B27:C27"/>
    <mergeCell ref="J27:L27"/>
    <mergeCell ref="A1:B5"/>
    <mergeCell ref="C1:K1"/>
    <mergeCell ref="C2:K2"/>
    <mergeCell ref="C3:K3"/>
    <mergeCell ref="C4:K4"/>
    <mergeCell ref="C5:K5"/>
    <mergeCell ref="I9:L9"/>
    <mergeCell ref="D8:G8"/>
    <mergeCell ref="D9:F9"/>
    <mergeCell ref="J7:L7"/>
    <mergeCell ref="A15:A18"/>
    <mergeCell ref="B15:B18"/>
    <mergeCell ref="C15:C16"/>
    <mergeCell ref="D15:D18"/>
    <mergeCell ref="G15:G18"/>
    <mergeCell ref="A8:C8"/>
    <mergeCell ref="A9:C9"/>
    <mergeCell ref="D10:F10"/>
    <mergeCell ref="H10:I10"/>
    <mergeCell ref="A11:B11"/>
    <mergeCell ref="F15:F18"/>
    <mergeCell ref="C11:L11"/>
    <mergeCell ref="A10:C10"/>
    <mergeCell ref="L15:L18"/>
    <mergeCell ref="A13:A14"/>
    <mergeCell ref="B13:B14"/>
    <mergeCell ref="C13:C14"/>
    <mergeCell ref="D13:E13"/>
    <mergeCell ref="L13:L14"/>
    <mergeCell ref="F13:F14"/>
    <mergeCell ref="G13:G14"/>
    <mergeCell ref="H13:H14"/>
    <mergeCell ref="AJ27:AJ29"/>
    <mergeCell ref="AG29:AI29"/>
    <mergeCell ref="AD11:AD12"/>
    <mergeCell ref="AE11:AE12"/>
    <mergeCell ref="AF11:AF12"/>
    <mergeCell ref="AG11:AG12"/>
    <mergeCell ref="AH11:AH12"/>
    <mergeCell ref="AH3:AK5"/>
    <mergeCell ref="AH6:AK7"/>
    <mergeCell ref="AH8:AK9"/>
    <mergeCell ref="AJ10:AJ12"/>
    <mergeCell ref="AK10:AK12"/>
    <mergeCell ref="AI11:AI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4">
    <tabColor theme="8"/>
  </sheetPr>
  <dimension ref="A1:BY58"/>
  <sheetViews>
    <sheetView topLeftCell="BN21" zoomScale="41" zoomScaleNormal="41" workbookViewId="0">
      <selection activeCell="BP54" sqref="BP54"/>
    </sheetView>
  </sheetViews>
  <sheetFormatPr baseColWidth="10" defaultRowHeight="15" customHeight="1" x14ac:dyDescent="0.4"/>
  <cols>
    <col min="1" max="1" width="43.140625" style="174" customWidth="1"/>
    <col min="2" max="2" width="88.42578125" style="174" customWidth="1"/>
    <col min="3" max="3" width="45.28515625" style="175" customWidth="1"/>
    <col min="4" max="4" width="43.5703125" style="175" customWidth="1"/>
    <col min="5" max="5" width="7.85546875" style="175" customWidth="1"/>
    <col min="6" max="6" width="11" style="175" customWidth="1"/>
    <col min="7" max="7" width="9.5703125" style="176" customWidth="1"/>
    <col min="8" max="8" width="15.42578125" style="176" customWidth="1"/>
    <col min="9" max="9" width="79.140625" style="175" customWidth="1"/>
    <col min="10" max="10" width="47.85546875" style="175" customWidth="1"/>
    <col min="11" max="11" width="32.28515625" style="175" customWidth="1"/>
    <col min="12" max="12" width="27.42578125" style="175" customWidth="1"/>
    <col min="13" max="13" width="38.5703125" style="175" customWidth="1"/>
    <col min="14" max="14" width="52.5703125" style="175" customWidth="1"/>
    <col min="15" max="15" width="31.42578125" style="175" customWidth="1"/>
    <col min="16" max="16" width="24.85546875" style="177" customWidth="1"/>
    <col min="17" max="17" width="24.7109375" style="178" customWidth="1"/>
    <col min="18" max="18" width="31.5703125" style="178" customWidth="1"/>
    <col min="19" max="19" width="27.42578125" style="178" customWidth="1"/>
    <col min="20" max="20" width="29.7109375" style="179" customWidth="1"/>
    <col min="21" max="21" width="27.28515625" style="179" customWidth="1"/>
    <col min="22" max="22" width="29.140625" style="178" customWidth="1"/>
    <col min="23" max="23" width="30.140625" style="178" customWidth="1"/>
    <col min="24" max="24" width="17.42578125" style="178" customWidth="1"/>
    <col min="25" max="25" width="15.5703125" style="177" customWidth="1"/>
    <col min="26" max="27" width="11.42578125" style="139"/>
    <col min="28" max="28" width="23.28515625" style="139" customWidth="1"/>
    <col min="29" max="30" width="11.42578125" style="139"/>
    <col min="31" max="31" width="50.140625" style="139" customWidth="1"/>
    <col min="32" max="32" width="53.28515625" style="139" customWidth="1"/>
    <col min="33" max="33" width="80.5703125" style="139" customWidth="1"/>
    <col min="34" max="34" width="53.85546875" style="118" customWidth="1"/>
    <col min="35" max="35" width="55.7109375" style="118" customWidth="1"/>
    <col min="36" max="36" width="71.85546875" style="118" customWidth="1"/>
    <col min="37" max="37" width="116.5703125" style="118" customWidth="1"/>
    <col min="38" max="38" width="32.140625" style="78" customWidth="1"/>
    <col min="39" max="43" width="11.42578125" style="74"/>
    <col min="44" max="45" width="11.42578125" style="139"/>
    <col min="46" max="46" width="40" style="139" customWidth="1"/>
    <col min="47" max="47" width="61.42578125" style="139" customWidth="1"/>
    <col min="48" max="48" width="99" style="139" customWidth="1"/>
    <col min="49" max="49" width="43.5703125" style="139" customWidth="1"/>
    <col min="50" max="50" width="47.140625" style="139" customWidth="1"/>
    <col min="51" max="51" width="78.42578125" style="139" customWidth="1"/>
    <col min="52" max="52" width="132.42578125" style="139" customWidth="1"/>
    <col min="53" max="53" width="24.42578125" style="139" customWidth="1"/>
    <col min="54" max="64" width="11.42578125" style="139"/>
    <col min="65" max="65" width="40" style="139" customWidth="1"/>
    <col min="66" max="66" width="61.42578125" style="139" customWidth="1"/>
    <col min="67" max="67" width="99" style="139" customWidth="1"/>
    <col min="68" max="68" width="43.5703125" style="139" customWidth="1"/>
    <col min="69" max="69" width="47.140625" style="139" customWidth="1"/>
    <col min="70" max="70" width="78.42578125" style="139" customWidth="1"/>
    <col min="71" max="71" width="164.5703125" style="139" customWidth="1"/>
    <col min="72" max="72" width="148.7109375" style="139" customWidth="1"/>
    <col min="73" max="16384" width="11.42578125" style="139"/>
  </cols>
  <sheetData>
    <row r="1" spans="1:77" ht="54.95" customHeight="1" x14ac:dyDescent="0.3">
      <c r="A1" s="790" t="s">
        <v>189</v>
      </c>
      <c r="B1" s="790"/>
      <c r="C1" s="790"/>
      <c r="D1" s="790"/>
      <c r="E1" s="790"/>
      <c r="F1" s="790"/>
      <c r="G1" s="790"/>
      <c r="H1" s="790"/>
      <c r="I1" s="790"/>
      <c r="J1" s="790"/>
      <c r="K1" s="790"/>
      <c r="L1" s="790"/>
      <c r="M1" s="790"/>
      <c r="N1" s="790"/>
      <c r="O1" s="790"/>
      <c r="P1" s="790"/>
      <c r="Q1" s="790"/>
      <c r="R1" s="790"/>
      <c r="S1" s="790"/>
      <c r="T1" s="790"/>
      <c r="U1" s="790"/>
      <c r="V1" s="790"/>
      <c r="W1" s="790"/>
      <c r="X1" s="790"/>
      <c r="Y1" s="790"/>
      <c r="AW1" s="118"/>
      <c r="AX1" s="118"/>
      <c r="AY1" s="118"/>
      <c r="AZ1" s="118"/>
      <c r="BA1" s="78"/>
      <c r="BB1" s="74"/>
      <c r="BC1" s="74"/>
      <c r="BD1" s="74"/>
      <c r="BE1" s="74"/>
      <c r="BF1" s="74"/>
      <c r="BP1" s="118"/>
      <c r="BQ1" s="118"/>
      <c r="BR1" s="118"/>
      <c r="BS1" s="118"/>
      <c r="BT1" s="78"/>
      <c r="BU1" s="74"/>
      <c r="BV1" s="74"/>
      <c r="BW1" s="74"/>
      <c r="BX1" s="74"/>
      <c r="BY1" s="74"/>
    </row>
    <row r="2" spans="1:77" ht="54.95" customHeight="1" x14ac:dyDescent="0.3">
      <c r="A2" s="790"/>
      <c r="B2" s="790"/>
      <c r="C2" s="790"/>
      <c r="D2" s="790"/>
      <c r="E2" s="790"/>
      <c r="F2" s="790"/>
      <c r="G2" s="790"/>
      <c r="H2" s="790"/>
      <c r="I2" s="790"/>
      <c r="J2" s="790"/>
      <c r="K2" s="790"/>
      <c r="L2" s="790"/>
      <c r="M2" s="790"/>
      <c r="N2" s="790"/>
      <c r="O2" s="790"/>
      <c r="P2" s="790"/>
      <c r="Q2" s="790"/>
      <c r="R2" s="790"/>
      <c r="S2" s="790"/>
      <c r="T2" s="790"/>
      <c r="U2" s="790"/>
      <c r="V2" s="790"/>
      <c r="W2" s="790"/>
      <c r="X2" s="790"/>
      <c r="Y2" s="790"/>
      <c r="AW2" s="118"/>
      <c r="AX2" s="118"/>
      <c r="AY2" s="118"/>
      <c r="AZ2" s="118"/>
      <c r="BA2" s="78"/>
      <c r="BB2" s="74"/>
      <c r="BC2" s="74"/>
      <c r="BD2" s="74"/>
      <c r="BE2" s="74"/>
      <c r="BF2" s="74"/>
      <c r="BP2" s="118"/>
      <c r="BQ2" s="118"/>
      <c r="BR2" s="118"/>
      <c r="BS2" s="118"/>
      <c r="BT2" s="78"/>
      <c r="BU2" s="74"/>
      <c r="BV2" s="74"/>
      <c r="BW2" s="74"/>
      <c r="BX2" s="74"/>
      <c r="BY2" s="74"/>
    </row>
    <row r="3" spans="1:77" ht="54.95" customHeight="1" x14ac:dyDescent="0.3">
      <c r="A3" s="790"/>
      <c r="B3" s="790"/>
      <c r="C3" s="790"/>
      <c r="D3" s="790"/>
      <c r="E3" s="790"/>
      <c r="F3" s="790"/>
      <c r="G3" s="790"/>
      <c r="H3" s="790"/>
      <c r="I3" s="790"/>
      <c r="J3" s="790"/>
      <c r="K3" s="790"/>
      <c r="L3" s="790"/>
      <c r="M3" s="790"/>
      <c r="N3" s="790"/>
      <c r="O3" s="790"/>
      <c r="P3" s="790"/>
      <c r="Q3" s="790"/>
      <c r="R3" s="790"/>
      <c r="S3" s="790"/>
      <c r="T3" s="790"/>
      <c r="U3" s="790"/>
      <c r="V3" s="790"/>
      <c r="W3" s="790"/>
      <c r="X3" s="790"/>
      <c r="Y3" s="790"/>
      <c r="AH3" s="730" t="s">
        <v>275</v>
      </c>
      <c r="AI3" s="730"/>
      <c r="AJ3" s="730"/>
      <c r="AK3" s="730"/>
      <c r="AW3" s="730" t="s">
        <v>443</v>
      </c>
      <c r="AX3" s="730"/>
      <c r="AY3" s="730"/>
      <c r="AZ3" s="730"/>
      <c r="BA3" s="78"/>
      <c r="BB3" s="74"/>
      <c r="BC3" s="74"/>
      <c r="BD3" s="74"/>
      <c r="BE3" s="74"/>
      <c r="BF3" s="74"/>
      <c r="BP3" s="730" t="s">
        <v>1061</v>
      </c>
      <c r="BQ3" s="730"/>
      <c r="BR3" s="730"/>
      <c r="BS3" s="730"/>
      <c r="BT3" s="78"/>
      <c r="BU3" s="74"/>
      <c r="BV3" s="74"/>
      <c r="BW3" s="74"/>
      <c r="BX3" s="74"/>
      <c r="BY3" s="74"/>
    </row>
    <row r="4" spans="1:77" ht="54.95" customHeight="1" x14ac:dyDescent="0.3">
      <c r="A4" s="791"/>
      <c r="B4" s="791"/>
      <c r="C4" s="791"/>
      <c r="D4" s="791"/>
      <c r="E4" s="791"/>
      <c r="F4" s="791"/>
      <c r="G4" s="791"/>
      <c r="H4" s="791"/>
      <c r="I4" s="791"/>
      <c r="J4" s="791"/>
      <c r="K4" s="791"/>
      <c r="L4" s="791"/>
      <c r="M4" s="791"/>
      <c r="N4" s="791"/>
      <c r="O4" s="791"/>
      <c r="P4" s="791"/>
      <c r="Q4" s="791"/>
      <c r="R4" s="791"/>
      <c r="S4" s="791"/>
      <c r="T4" s="791"/>
      <c r="U4" s="791"/>
      <c r="V4" s="791"/>
      <c r="W4" s="791"/>
      <c r="X4" s="791"/>
      <c r="Y4" s="791"/>
      <c r="AH4" s="730"/>
      <c r="AI4" s="730"/>
      <c r="AJ4" s="730"/>
      <c r="AK4" s="730"/>
      <c r="AW4" s="730"/>
      <c r="AX4" s="730"/>
      <c r="AY4" s="730"/>
      <c r="AZ4" s="730"/>
      <c r="BA4" s="78"/>
      <c r="BB4" s="74"/>
      <c r="BC4" s="74"/>
      <c r="BD4" s="74"/>
      <c r="BE4" s="74"/>
      <c r="BF4" s="74"/>
      <c r="BP4" s="730"/>
      <c r="BQ4" s="730"/>
      <c r="BR4" s="730"/>
      <c r="BS4" s="730"/>
      <c r="BT4" s="78"/>
      <c r="BU4" s="74"/>
      <c r="BV4" s="74"/>
      <c r="BW4" s="74"/>
      <c r="BX4" s="74"/>
      <c r="BY4" s="74"/>
    </row>
    <row r="5" spans="1:77" ht="54.95" customHeight="1" x14ac:dyDescent="0.25">
      <c r="A5" s="792" t="s">
        <v>37</v>
      </c>
      <c r="B5" s="792"/>
      <c r="C5" s="792"/>
      <c r="D5" s="793" t="s">
        <v>17</v>
      </c>
      <c r="E5" s="794"/>
      <c r="F5" s="794"/>
      <c r="G5" s="795"/>
      <c r="H5" s="796" t="s">
        <v>9</v>
      </c>
      <c r="I5" s="796"/>
      <c r="J5" s="796"/>
      <c r="K5" s="796"/>
      <c r="L5" s="796"/>
      <c r="M5" s="797" t="s">
        <v>18</v>
      </c>
      <c r="N5" s="797"/>
      <c r="O5" s="797"/>
      <c r="P5" s="142"/>
      <c r="Q5" s="798"/>
      <c r="R5" s="798"/>
      <c r="S5" s="798"/>
      <c r="T5" s="798"/>
      <c r="U5" s="810" t="s">
        <v>19</v>
      </c>
      <c r="V5" s="810"/>
      <c r="W5" s="810"/>
      <c r="X5" s="810"/>
      <c r="Y5" s="142"/>
      <c r="AH5" s="634"/>
      <c r="AI5" s="634"/>
      <c r="AJ5" s="634"/>
      <c r="AK5" s="634"/>
      <c r="AL5" s="260"/>
      <c r="AM5" s="77"/>
      <c r="AN5" s="77"/>
      <c r="AO5" s="77"/>
      <c r="AP5" s="77"/>
      <c r="AQ5" s="77"/>
      <c r="AW5" s="634"/>
      <c r="AX5" s="634"/>
      <c r="AY5" s="634"/>
      <c r="AZ5" s="634"/>
      <c r="BA5" s="260"/>
      <c r="BB5" s="77"/>
      <c r="BC5" s="77"/>
      <c r="BD5" s="77"/>
      <c r="BE5" s="77"/>
      <c r="BF5" s="77"/>
      <c r="BP5" s="634"/>
      <c r="BQ5" s="634"/>
      <c r="BR5" s="634"/>
      <c r="BS5" s="634"/>
      <c r="BT5" s="260"/>
      <c r="BU5" s="77"/>
      <c r="BV5" s="77"/>
      <c r="BW5" s="77"/>
      <c r="BX5" s="77"/>
      <c r="BY5" s="77"/>
    </row>
    <row r="6" spans="1:77" ht="54.95" customHeight="1" x14ac:dyDescent="0.25">
      <c r="A6" s="792"/>
      <c r="B6" s="792"/>
      <c r="C6" s="792"/>
      <c r="D6" s="797"/>
      <c r="E6" s="797"/>
      <c r="F6" s="797"/>
      <c r="G6" s="797"/>
      <c r="H6" s="811"/>
      <c r="I6" s="811"/>
      <c r="J6" s="811"/>
      <c r="K6" s="811"/>
      <c r="L6" s="811"/>
      <c r="M6" s="797" t="s">
        <v>21</v>
      </c>
      <c r="N6" s="797"/>
      <c r="O6" s="797"/>
      <c r="P6" s="142"/>
      <c r="Q6" s="798"/>
      <c r="R6" s="798"/>
      <c r="S6" s="798"/>
      <c r="T6" s="798"/>
      <c r="U6" s="810" t="s">
        <v>22</v>
      </c>
      <c r="V6" s="810"/>
      <c r="W6" s="810"/>
      <c r="X6" s="810"/>
      <c r="Y6" s="142"/>
      <c r="AH6" s="635"/>
      <c r="AI6" s="635"/>
      <c r="AJ6" s="635"/>
      <c r="AK6" s="635"/>
      <c r="AL6" s="260"/>
      <c r="AM6" s="77"/>
      <c r="AN6" s="77"/>
      <c r="AO6" s="77"/>
      <c r="AP6" s="77"/>
      <c r="AQ6" s="77"/>
      <c r="AW6" s="635"/>
      <c r="AX6" s="635"/>
      <c r="AY6" s="635"/>
      <c r="AZ6" s="635"/>
      <c r="BA6" s="260"/>
      <c r="BB6" s="77"/>
      <c r="BC6" s="77"/>
      <c r="BD6" s="77"/>
      <c r="BE6" s="77"/>
      <c r="BF6" s="77"/>
      <c r="BP6" s="635"/>
      <c r="BQ6" s="635"/>
      <c r="BR6" s="635"/>
      <c r="BS6" s="635"/>
      <c r="BT6" s="260"/>
      <c r="BU6" s="77"/>
      <c r="BV6" s="77"/>
      <c r="BW6" s="77"/>
      <c r="BX6" s="77"/>
      <c r="BY6" s="77"/>
    </row>
    <row r="7" spans="1:77" ht="54.95" customHeight="1" x14ac:dyDescent="0.25">
      <c r="A7" s="792" t="s">
        <v>38</v>
      </c>
      <c r="B7" s="792"/>
      <c r="C7" s="792"/>
      <c r="D7" s="808" t="s">
        <v>190</v>
      </c>
      <c r="E7" s="808"/>
      <c r="F7" s="808"/>
      <c r="G7" s="808"/>
      <c r="H7" s="808"/>
      <c r="I7" s="808"/>
      <c r="J7" s="808"/>
      <c r="K7" s="808"/>
      <c r="L7" s="808"/>
      <c r="M7" s="792" t="s">
        <v>39</v>
      </c>
      <c r="N7" s="792"/>
      <c r="O7" s="792">
        <v>2024</v>
      </c>
      <c r="P7" s="792"/>
      <c r="Q7" s="792"/>
      <c r="R7" s="792"/>
      <c r="S7" s="792"/>
      <c r="T7" s="792"/>
      <c r="U7" s="792"/>
      <c r="V7" s="792"/>
      <c r="W7" s="792"/>
      <c r="X7" s="792"/>
      <c r="Y7" s="792"/>
      <c r="AH7" s="635"/>
      <c r="AI7" s="635"/>
      <c r="AJ7" s="635"/>
      <c r="AK7" s="635"/>
      <c r="AL7" s="260"/>
      <c r="AM7" s="77"/>
      <c r="AN7" s="77"/>
      <c r="AO7" s="77"/>
      <c r="AP7" s="77"/>
      <c r="AQ7" s="77"/>
      <c r="AW7" s="635"/>
      <c r="AX7" s="635"/>
      <c r="AY7" s="635"/>
      <c r="AZ7" s="635"/>
      <c r="BA7" s="260"/>
      <c r="BB7" s="77"/>
      <c r="BC7" s="77"/>
      <c r="BD7" s="77"/>
      <c r="BE7" s="77"/>
      <c r="BF7" s="77"/>
      <c r="BP7" s="635"/>
      <c r="BQ7" s="635"/>
      <c r="BR7" s="635"/>
      <c r="BS7" s="635"/>
      <c r="BT7" s="260"/>
      <c r="BU7" s="77"/>
      <c r="BV7" s="77"/>
      <c r="BW7" s="77"/>
      <c r="BX7" s="77"/>
      <c r="BY7" s="77"/>
    </row>
    <row r="8" spans="1:77" ht="54.95" customHeight="1" x14ac:dyDescent="0.25">
      <c r="A8" s="792" t="s">
        <v>40</v>
      </c>
      <c r="B8" s="792"/>
      <c r="C8" s="792"/>
      <c r="D8" s="808" t="s">
        <v>191</v>
      </c>
      <c r="E8" s="808"/>
      <c r="F8" s="808"/>
      <c r="G8" s="808"/>
      <c r="H8" s="808"/>
      <c r="I8" s="808"/>
      <c r="J8" s="808"/>
      <c r="K8" s="808"/>
      <c r="L8" s="808"/>
      <c r="M8" s="792" t="s">
        <v>41</v>
      </c>
      <c r="N8" s="792"/>
      <c r="O8" s="792" t="s">
        <v>89</v>
      </c>
      <c r="P8" s="792"/>
      <c r="Q8" s="792"/>
      <c r="R8" s="792"/>
      <c r="S8" s="792"/>
      <c r="T8" s="792"/>
      <c r="U8" s="792"/>
      <c r="V8" s="792"/>
      <c r="W8" s="792"/>
      <c r="X8" s="792"/>
      <c r="Y8" s="792"/>
      <c r="AH8" s="635" t="s">
        <v>261</v>
      </c>
      <c r="AI8" s="635"/>
      <c r="AJ8" s="635"/>
      <c r="AK8" s="635"/>
      <c r="AL8" s="260"/>
      <c r="AM8" s="77"/>
      <c r="AN8" s="77"/>
      <c r="AO8" s="77"/>
      <c r="AP8" s="77"/>
      <c r="AQ8" s="77"/>
      <c r="AW8" s="635" t="s">
        <v>417</v>
      </c>
      <c r="AX8" s="635"/>
      <c r="AY8" s="635"/>
      <c r="AZ8" s="635"/>
      <c r="BA8" s="260"/>
      <c r="BB8" s="77"/>
      <c r="BC8" s="77"/>
      <c r="BD8" s="77"/>
      <c r="BE8" s="77"/>
      <c r="BF8" s="77"/>
      <c r="BP8" s="635" t="s">
        <v>667</v>
      </c>
      <c r="BQ8" s="635"/>
      <c r="BR8" s="635"/>
      <c r="BS8" s="635"/>
      <c r="BT8" s="260"/>
      <c r="BU8" s="77"/>
      <c r="BV8" s="77"/>
      <c r="BW8" s="77"/>
      <c r="BX8" s="77"/>
      <c r="BY8" s="77"/>
    </row>
    <row r="9" spans="1:77" ht="54.95" customHeight="1" x14ac:dyDescent="0.25">
      <c r="A9" s="792" t="s">
        <v>42</v>
      </c>
      <c r="B9" s="792"/>
      <c r="C9" s="792"/>
      <c r="D9" s="804" t="s">
        <v>192</v>
      </c>
      <c r="E9" s="804"/>
      <c r="F9" s="804"/>
      <c r="G9" s="804"/>
      <c r="H9" s="804"/>
      <c r="I9" s="804"/>
      <c r="J9" s="804"/>
      <c r="K9" s="804"/>
      <c r="L9" s="804"/>
      <c r="M9" s="809" t="s">
        <v>27</v>
      </c>
      <c r="N9" s="809"/>
      <c r="O9" s="809" t="s">
        <v>193</v>
      </c>
      <c r="P9" s="809"/>
      <c r="Q9" s="809"/>
      <c r="R9" s="809"/>
      <c r="S9" s="809"/>
      <c r="T9" s="809"/>
      <c r="U9" s="809"/>
      <c r="V9" s="809"/>
      <c r="W9" s="809"/>
      <c r="X9" s="809"/>
      <c r="Y9" s="809"/>
      <c r="AH9" s="635"/>
      <c r="AI9" s="635"/>
      <c r="AJ9" s="635"/>
      <c r="AK9" s="635"/>
      <c r="AL9" s="260"/>
      <c r="AM9" s="77"/>
      <c r="AN9" s="77"/>
      <c r="AO9" s="77"/>
      <c r="AP9" s="77"/>
      <c r="AQ9" s="77"/>
      <c r="AW9" s="635"/>
      <c r="AX9" s="635"/>
      <c r="AY9" s="635"/>
      <c r="AZ9" s="635"/>
      <c r="BA9" s="260"/>
      <c r="BB9" s="77"/>
      <c r="BC9" s="77"/>
      <c r="BD9" s="77"/>
      <c r="BE9" s="77"/>
      <c r="BF9" s="77"/>
      <c r="BP9" s="635"/>
      <c r="BQ9" s="635"/>
      <c r="BR9" s="635"/>
      <c r="BS9" s="635"/>
      <c r="BT9" s="260"/>
      <c r="BU9" s="77"/>
      <c r="BV9" s="77"/>
      <c r="BW9" s="77"/>
      <c r="BX9" s="77"/>
      <c r="BY9" s="77"/>
    </row>
    <row r="10" spans="1:77" ht="80.25" customHeight="1" x14ac:dyDescent="0.25">
      <c r="A10" s="792" t="s">
        <v>28</v>
      </c>
      <c r="B10" s="792"/>
      <c r="C10" s="792"/>
      <c r="D10" s="804" t="s">
        <v>192</v>
      </c>
      <c r="E10" s="804"/>
      <c r="F10" s="804"/>
      <c r="G10" s="804"/>
      <c r="H10" s="804"/>
      <c r="I10" s="805"/>
      <c r="J10" s="805"/>
      <c r="K10" s="805"/>
      <c r="L10" s="804"/>
      <c r="M10" s="806" t="s">
        <v>65</v>
      </c>
      <c r="N10" s="806"/>
      <c r="O10" s="143">
        <v>45631</v>
      </c>
      <c r="P10" s="812" t="s">
        <v>66</v>
      </c>
      <c r="Q10" s="812"/>
      <c r="R10" s="812"/>
      <c r="S10" s="812"/>
      <c r="T10" s="813" t="s">
        <v>121</v>
      </c>
      <c r="U10" s="813"/>
      <c r="V10" s="813"/>
      <c r="W10" s="813"/>
      <c r="X10" s="64"/>
      <c r="Y10" s="64"/>
      <c r="AF10" s="218" t="s">
        <v>374</v>
      </c>
      <c r="AG10" s="218" t="s">
        <v>278</v>
      </c>
      <c r="AH10" s="1" t="s">
        <v>0</v>
      </c>
      <c r="AI10" s="11" t="s">
        <v>1</v>
      </c>
      <c r="AJ10" s="636" t="s">
        <v>124</v>
      </c>
      <c r="AK10" s="639" t="s">
        <v>64</v>
      </c>
      <c r="AL10" s="260"/>
      <c r="AM10" s="77"/>
      <c r="AN10" s="77"/>
      <c r="AO10" s="77"/>
      <c r="AP10" s="77"/>
      <c r="AQ10" s="77"/>
      <c r="AU10" s="218" t="s">
        <v>374</v>
      </c>
      <c r="AV10" s="218" t="s">
        <v>278</v>
      </c>
      <c r="AW10" s="1" t="s">
        <v>0</v>
      </c>
      <c r="AX10" s="11" t="s">
        <v>1</v>
      </c>
      <c r="AY10" s="636" t="s">
        <v>124</v>
      </c>
      <c r="AZ10" s="639" t="s">
        <v>64</v>
      </c>
      <c r="BA10" s="260"/>
      <c r="BB10" s="77"/>
      <c r="BC10" s="77"/>
      <c r="BD10" s="77"/>
      <c r="BE10" s="77"/>
      <c r="BF10" s="77"/>
      <c r="BN10" s="218" t="s">
        <v>374</v>
      </c>
      <c r="BO10" s="218" t="s">
        <v>278</v>
      </c>
      <c r="BP10" s="1" t="s">
        <v>0</v>
      </c>
      <c r="BQ10" s="11" t="s">
        <v>1</v>
      </c>
      <c r="BR10" s="636" t="s">
        <v>124</v>
      </c>
      <c r="BS10" s="639" t="s">
        <v>64</v>
      </c>
      <c r="BT10" s="260"/>
      <c r="BU10" s="77"/>
      <c r="BV10" s="77"/>
      <c r="BW10" s="77"/>
      <c r="BX10" s="77"/>
      <c r="BY10" s="77"/>
    </row>
    <row r="11" spans="1:77" ht="54.95" customHeight="1" x14ac:dyDescent="0.3">
      <c r="A11" s="789" t="s">
        <v>43</v>
      </c>
      <c r="B11" s="789" t="s">
        <v>15</v>
      </c>
      <c r="C11" s="789" t="s">
        <v>47</v>
      </c>
      <c r="D11" s="814" t="s">
        <v>3</v>
      </c>
      <c r="E11" s="814" t="s">
        <v>4</v>
      </c>
      <c r="F11" s="814"/>
      <c r="G11" s="814"/>
      <c r="H11" s="814" t="s">
        <v>48</v>
      </c>
      <c r="I11" s="789" t="s">
        <v>31</v>
      </c>
      <c r="J11" s="807" t="s">
        <v>32</v>
      </c>
      <c r="K11" s="789" t="s">
        <v>33</v>
      </c>
      <c r="L11" s="827" t="s">
        <v>34</v>
      </c>
      <c r="M11" s="789" t="s">
        <v>67</v>
      </c>
      <c r="N11" s="789" t="s">
        <v>68</v>
      </c>
      <c r="O11" s="789" t="s">
        <v>69</v>
      </c>
      <c r="P11" s="815" t="s">
        <v>70</v>
      </c>
      <c r="Q11" s="815" t="s">
        <v>71</v>
      </c>
      <c r="R11" s="815" t="s">
        <v>72</v>
      </c>
      <c r="S11" s="815" t="s">
        <v>73</v>
      </c>
      <c r="T11" s="826" t="s">
        <v>74</v>
      </c>
      <c r="U11" s="826" t="s">
        <v>75</v>
      </c>
      <c r="V11" s="815" t="s">
        <v>76</v>
      </c>
      <c r="W11" s="815" t="s">
        <v>77</v>
      </c>
      <c r="X11" s="816" t="s">
        <v>44</v>
      </c>
      <c r="Y11" s="816"/>
      <c r="AE11" s="789" t="s">
        <v>43</v>
      </c>
      <c r="AF11" s="789" t="s">
        <v>15</v>
      </c>
      <c r="AG11" s="789" t="s">
        <v>31</v>
      </c>
      <c r="AH11" s="643" t="s">
        <v>5</v>
      </c>
      <c r="AI11" s="643" t="s">
        <v>6</v>
      </c>
      <c r="AJ11" s="637"/>
      <c r="AK11" s="640"/>
      <c r="AM11" s="79"/>
      <c r="AN11" s="79"/>
      <c r="AO11" s="79"/>
      <c r="AP11" s="79"/>
      <c r="AQ11" s="79"/>
      <c r="AT11" s="789" t="s">
        <v>43</v>
      </c>
      <c r="AU11" s="789" t="s">
        <v>15</v>
      </c>
      <c r="AV11" s="789" t="s">
        <v>31</v>
      </c>
      <c r="AW11" s="643" t="s">
        <v>5</v>
      </c>
      <c r="AX11" s="643" t="s">
        <v>6</v>
      </c>
      <c r="AY11" s="637"/>
      <c r="AZ11" s="640"/>
      <c r="BA11" s="78"/>
      <c r="BB11" s="79"/>
      <c r="BC11" s="79"/>
      <c r="BD11" s="79"/>
      <c r="BE11" s="79"/>
      <c r="BF11" s="79"/>
      <c r="BM11" s="789" t="s">
        <v>43</v>
      </c>
      <c r="BN11" s="789" t="s">
        <v>15</v>
      </c>
      <c r="BO11" s="789" t="s">
        <v>31</v>
      </c>
      <c r="BP11" s="643" t="s">
        <v>5</v>
      </c>
      <c r="BQ11" s="643" t="s">
        <v>6</v>
      </c>
      <c r="BR11" s="637"/>
      <c r="BS11" s="640"/>
      <c r="BT11" s="78"/>
      <c r="BU11" s="79"/>
      <c r="BV11" s="79"/>
      <c r="BW11" s="79"/>
      <c r="BX11" s="79"/>
      <c r="BY11" s="79"/>
    </row>
    <row r="12" spans="1:77" ht="98.25" customHeight="1" x14ac:dyDescent="0.3">
      <c r="A12" s="789"/>
      <c r="B12" s="789"/>
      <c r="C12" s="789"/>
      <c r="D12" s="814"/>
      <c r="E12" s="21" t="s">
        <v>16</v>
      </c>
      <c r="F12" s="21" t="s">
        <v>7</v>
      </c>
      <c r="G12" s="21" t="s">
        <v>8</v>
      </c>
      <c r="H12" s="814"/>
      <c r="I12" s="789"/>
      <c r="J12" s="807"/>
      <c r="K12" s="789"/>
      <c r="L12" s="828"/>
      <c r="M12" s="789"/>
      <c r="N12" s="789"/>
      <c r="O12" s="789"/>
      <c r="P12" s="815"/>
      <c r="Q12" s="815"/>
      <c r="R12" s="815"/>
      <c r="S12" s="815"/>
      <c r="T12" s="826"/>
      <c r="U12" s="826"/>
      <c r="V12" s="815"/>
      <c r="W12" s="815"/>
      <c r="X12" s="22" t="s">
        <v>35</v>
      </c>
      <c r="Y12" s="22" t="s">
        <v>36</v>
      </c>
      <c r="AE12" s="789"/>
      <c r="AF12" s="789"/>
      <c r="AG12" s="789"/>
      <c r="AH12" s="644"/>
      <c r="AI12" s="644"/>
      <c r="AJ12" s="638"/>
      <c r="AK12" s="641"/>
      <c r="AM12" s="79"/>
      <c r="AN12" s="79"/>
      <c r="AO12" s="79"/>
      <c r="AP12" s="79"/>
      <c r="AQ12" s="79"/>
      <c r="AT12" s="789"/>
      <c r="AU12" s="789"/>
      <c r="AV12" s="789"/>
      <c r="AW12" s="644"/>
      <c r="AX12" s="644"/>
      <c r="AY12" s="638"/>
      <c r="AZ12" s="641"/>
      <c r="BA12" s="78"/>
      <c r="BB12" s="79"/>
      <c r="BC12" s="79"/>
      <c r="BD12" s="79"/>
      <c r="BE12" s="79"/>
      <c r="BF12" s="79"/>
      <c r="BM12" s="789"/>
      <c r="BN12" s="789"/>
      <c r="BO12" s="789"/>
      <c r="BP12" s="644"/>
      <c r="BQ12" s="644"/>
      <c r="BR12" s="638"/>
      <c r="BS12" s="641"/>
      <c r="BT12" s="78"/>
      <c r="BU12" s="79"/>
      <c r="BV12" s="79"/>
      <c r="BW12" s="79"/>
      <c r="BX12" s="79"/>
      <c r="BY12" s="79"/>
    </row>
    <row r="13" spans="1:77" s="183" customFormat="1" ht="409.5" customHeight="1" x14ac:dyDescent="0.3">
      <c r="A13" s="144">
        <v>1</v>
      </c>
      <c r="B13" s="180" t="s">
        <v>229</v>
      </c>
      <c r="C13" s="181" t="s">
        <v>83</v>
      </c>
      <c r="D13" s="181" t="s">
        <v>194</v>
      </c>
      <c r="E13" s="144"/>
      <c r="F13" s="144" t="s">
        <v>9</v>
      </c>
      <c r="G13" s="145"/>
      <c r="H13" s="145">
        <v>1</v>
      </c>
      <c r="I13" s="24" t="s">
        <v>195</v>
      </c>
      <c r="J13" s="182" t="s">
        <v>196</v>
      </c>
      <c r="K13" s="787" t="s">
        <v>197</v>
      </c>
      <c r="L13" s="787" t="s">
        <v>198</v>
      </c>
      <c r="M13" s="146" t="s">
        <v>199</v>
      </c>
      <c r="N13" s="24" t="s">
        <v>199</v>
      </c>
      <c r="O13" s="24" t="s">
        <v>55</v>
      </c>
      <c r="P13" s="147">
        <v>46006</v>
      </c>
      <c r="Q13" s="147">
        <v>45823</v>
      </c>
      <c r="R13" s="148" t="s">
        <v>99</v>
      </c>
      <c r="S13" s="148" t="s">
        <v>82</v>
      </c>
      <c r="T13" s="147">
        <v>45631</v>
      </c>
      <c r="U13" s="147">
        <v>45838</v>
      </c>
      <c r="V13" s="148" t="s">
        <v>99</v>
      </c>
      <c r="W13" s="148" t="s">
        <v>200</v>
      </c>
      <c r="X13" s="149"/>
      <c r="Y13" s="149" t="s">
        <v>9</v>
      </c>
      <c r="AA13" s="768" t="s">
        <v>228</v>
      </c>
      <c r="AB13" s="768"/>
      <c r="AE13" s="144">
        <v>1</v>
      </c>
      <c r="AF13" s="180" t="s">
        <v>229</v>
      </c>
      <c r="AG13" s="24" t="s">
        <v>195</v>
      </c>
      <c r="AH13" s="85">
        <v>0</v>
      </c>
      <c r="AI13" s="85">
        <v>0</v>
      </c>
      <c r="AJ13" s="219" t="s">
        <v>287</v>
      </c>
      <c r="AK13" s="18" t="s">
        <v>277</v>
      </c>
      <c r="AL13" s="844" t="s">
        <v>410</v>
      </c>
      <c r="AM13" s="84"/>
      <c r="AN13" s="84"/>
      <c r="AO13" s="84"/>
      <c r="AP13" s="84"/>
      <c r="AQ13" s="84"/>
      <c r="AT13" s="144">
        <v>1</v>
      </c>
      <c r="AU13" s="180" t="s">
        <v>229</v>
      </c>
      <c r="AV13" s="24" t="s">
        <v>195</v>
      </c>
      <c r="AW13" s="85">
        <v>0</v>
      </c>
      <c r="AX13" s="85">
        <v>0</v>
      </c>
      <c r="AY13" s="219" t="s">
        <v>447</v>
      </c>
      <c r="AZ13" s="18" t="s">
        <v>453</v>
      </c>
      <c r="BA13" s="272" t="s">
        <v>452</v>
      </c>
      <c r="BB13" s="84"/>
      <c r="BC13" s="84"/>
      <c r="BD13" s="84"/>
      <c r="BE13" s="84"/>
      <c r="BF13" s="84"/>
      <c r="BM13" s="144">
        <v>1</v>
      </c>
      <c r="BN13" s="180" t="s">
        <v>229</v>
      </c>
      <c r="BO13" s="24" t="s">
        <v>195</v>
      </c>
      <c r="BP13" s="85">
        <v>0</v>
      </c>
      <c r="BQ13" s="85">
        <v>0</v>
      </c>
      <c r="BR13" s="219" t="s">
        <v>447</v>
      </c>
      <c r="BS13" s="350" t="s">
        <v>671</v>
      </c>
      <c r="BT13" s="272" t="s">
        <v>674</v>
      </c>
      <c r="BU13" s="84"/>
      <c r="BV13" s="84"/>
      <c r="BW13" s="84"/>
      <c r="BX13" s="84"/>
      <c r="BY13" s="84"/>
    </row>
    <row r="14" spans="1:77" s="183" customFormat="1" ht="409.5" customHeight="1" x14ac:dyDescent="0.3">
      <c r="A14" s="150">
        <v>2</v>
      </c>
      <c r="B14" s="184" t="s">
        <v>230</v>
      </c>
      <c r="C14" s="181" t="s">
        <v>201</v>
      </c>
      <c r="D14" s="787" t="s">
        <v>202</v>
      </c>
      <c r="E14" s="144"/>
      <c r="F14" s="818" t="s">
        <v>9</v>
      </c>
      <c r="G14" s="145"/>
      <c r="H14" s="820">
        <v>2</v>
      </c>
      <c r="I14" s="787" t="s">
        <v>203</v>
      </c>
      <c r="J14" s="822" t="s">
        <v>204</v>
      </c>
      <c r="K14" s="817"/>
      <c r="L14" s="817"/>
      <c r="M14" s="825" t="s">
        <v>125</v>
      </c>
      <c r="N14" s="787" t="s">
        <v>205</v>
      </c>
      <c r="O14" s="787" t="s">
        <v>206</v>
      </c>
      <c r="P14" s="833">
        <v>46006</v>
      </c>
      <c r="Q14" s="833">
        <v>45823</v>
      </c>
      <c r="R14" s="829" t="s">
        <v>99</v>
      </c>
      <c r="S14" s="829" t="s">
        <v>82</v>
      </c>
      <c r="T14" s="833">
        <v>45631</v>
      </c>
      <c r="U14" s="833">
        <v>45838</v>
      </c>
      <c r="V14" s="829" t="s">
        <v>99</v>
      </c>
      <c r="W14" s="829" t="s">
        <v>200</v>
      </c>
      <c r="X14" s="831"/>
      <c r="Y14" s="831" t="s">
        <v>9</v>
      </c>
      <c r="AA14" s="768"/>
      <c r="AB14" s="768"/>
      <c r="AE14" s="150">
        <v>2</v>
      </c>
      <c r="AF14" s="184" t="s">
        <v>230</v>
      </c>
      <c r="AG14" s="787" t="s">
        <v>203</v>
      </c>
      <c r="AH14" s="85">
        <v>2</v>
      </c>
      <c r="AI14" s="85">
        <v>2</v>
      </c>
      <c r="AJ14" s="221" t="s">
        <v>282</v>
      </c>
      <c r="AK14" s="259" t="s">
        <v>408</v>
      </c>
      <c r="AL14" s="844"/>
      <c r="AM14" s="84"/>
      <c r="AN14" s="84"/>
      <c r="AO14" s="84"/>
      <c r="AP14" s="84"/>
      <c r="AQ14" s="84"/>
      <c r="AT14" s="150">
        <v>2</v>
      </c>
      <c r="AU14" s="184" t="s">
        <v>230</v>
      </c>
      <c r="AV14" s="787" t="s">
        <v>203</v>
      </c>
      <c r="AW14" s="85">
        <v>2</v>
      </c>
      <c r="AX14" s="85">
        <v>2</v>
      </c>
      <c r="AY14" s="221" t="s">
        <v>448</v>
      </c>
      <c r="AZ14" s="259" t="s">
        <v>408</v>
      </c>
      <c r="BA14" s="725" t="s">
        <v>451</v>
      </c>
      <c r="BB14" s="84"/>
      <c r="BC14" s="84"/>
      <c r="BD14" s="84"/>
      <c r="BE14" s="84"/>
      <c r="BF14" s="84"/>
      <c r="BM14" s="150">
        <v>2</v>
      </c>
      <c r="BN14" s="184" t="s">
        <v>230</v>
      </c>
      <c r="BO14" s="787" t="s">
        <v>203</v>
      </c>
      <c r="BP14" s="85">
        <v>2</v>
      </c>
      <c r="BQ14" s="85">
        <v>2</v>
      </c>
      <c r="BR14" s="221" t="s">
        <v>448</v>
      </c>
      <c r="BS14" s="259" t="s">
        <v>408</v>
      </c>
      <c r="BT14" s="845" t="s">
        <v>673</v>
      </c>
      <c r="BU14" s="84"/>
      <c r="BV14" s="84"/>
      <c r="BW14" s="84"/>
      <c r="BX14" s="84"/>
      <c r="BY14" s="84"/>
    </row>
    <row r="15" spans="1:77" s="183" customFormat="1" ht="321" customHeight="1" x14ac:dyDescent="0.3">
      <c r="A15" s="144">
        <v>7</v>
      </c>
      <c r="B15" s="180" t="s">
        <v>231</v>
      </c>
      <c r="C15" s="181" t="s">
        <v>201</v>
      </c>
      <c r="D15" s="788"/>
      <c r="E15" s="144"/>
      <c r="F15" s="819"/>
      <c r="G15" s="145"/>
      <c r="H15" s="821"/>
      <c r="I15" s="788"/>
      <c r="J15" s="823"/>
      <c r="K15" s="817"/>
      <c r="L15" s="817"/>
      <c r="M15" s="825"/>
      <c r="N15" s="788"/>
      <c r="O15" s="788"/>
      <c r="P15" s="834"/>
      <c r="Q15" s="834"/>
      <c r="R15" s="830"/>
      <c r="S15" s="830"/>
      <c r="T15" s="834"/>
      <c r="U15" s="834"/>
      <c r="V15" s="830"/>
      <c r="W15" s="830"/>
      <c r="X15" s="832"/>
      <c r="Y15" s="832"/>
      <c r="AA15" s="768"/>
      <c r="AB15" s="768"/>
      <c r="AE15" s="144">
        <v>7</v>
      </c>
      <c r="AF15" s="180" t="s">
        <v>231</v>
      </c>
      <c r="AG15" s="788"/>
      <c r="AH15" s="85">
        <v>2</v>
      </c>
      <c r="AI15" s="85">
        <v>2</v>
      </c>
      <c r="AJ15" s="221" t="s">
        <v>283</v>
      </c>
      <c r="AK15" s="259" t="s">
        <v>408</v>
      </c>
      <c r="AL15" s="844"/>
      <c r="AM15" s="84"/>
      <c r="AN15" s="84"/>
      <c r="AO15" s="84"/>
      <c r="AP15" s="84"/>
      <c r="AQ15" s="84"/>
      <c r="AT15" s="144">
        <v>7</v>
      </c>
      <c r="AU15" s="180" t="s">
        <v>231</v>
      </c>
      <c r="AV15" s="788"/>
      <c r="AW15" s="85">
        <v>2</v>
      </c>
      <c r="AX15" s="85">
        <v>2</v>
      </c>
      <c r="AY15" s="221" t="s">
        <v>283</v>
      </c>
      <c r="AZ15" s="259" t="s">
        <v>408</v>
      </c>
      <c r="BA15" s="726"/>
      <c r="BB15" s="84"/>
      <c r="BC15" s="84"/>
      <c r="BD15" s="84"/>
      <c r="BE15" s="84"/>
      <c r="BF15" s="84"/>
      <c r="BM15" s="144">
        <v>7</v>
      </c>
      <c r="BN15" s="180" t="s">
        <v>231</v>
      </c>
      <c r="BO15" s="788"/>
      <c r="BP15" s="85">
        <v>2</v>
      </c>
      <c r="BQ15" s="85">
        <v>2</v>
      </c>
      <c r="BR15" s="221" t="s">
        <v>283</v>
      </c>
      <c r="BS15" s="259" t="s">
        <v>408</v>
      </c>
      <c r="BT15" s="846"/>
      <c r="BU15" s="84"/>
      <c r="BV15" s="84"/>
      <c r="BW15" s="84"/>
      <c r="BX15" s="84"/>
      <c r="BY15" s="84"/>
    </row>
    <row r="16" spans="1:77" s="183" customFormat="1" ht="409.5" customHeight="1" x14ac:dyDescent="0.3">
      <c r="A16" s="144">
        <v>3</v>
      </c>
      <c r="B16" s="180" t="s">
        <v>232</v>
      </c>
      <c r="C16" s="181" t="s">
        <v>201</v>
      </c>
      <c r="D16" s="787" t="s">
        <v>207</v>
      </c>
      <c r="E16" s="818"/>
      <c r="F16" s="818" t="s">
        <v>9</v>
      </c>
      <c r="G16" s="820"/>
      <c r="H16" s="820">
        <v>2</v>
      </c>
      <c r="I16" s="787" t="s">
        <v>208</v>
      </c>
      <c r="J16" s="823"/>
      <c r="K16" s="817"/>
      <c r="L16" s="817"/>
      <c r="M16" s="825"/>
      <c r="N16" s="787" t="s">
        <v>205</v>
      </c>
      <c r="O16" s="787" t="s">
        <v>206</v>
      </c>
      <c r="P16" s="833">
        <v>46006</v>
      </c>
      <c r="Q16" s="833">
        <v>45823</v>
      </c>
      <c r="R16" s="829" t="s">
        <v>99</v>
      </c>
      <c r="S16" s="829" t="s">
        <v>82</v>
      </c>
      <c r="T16" s="833">
        <v>45631</v>
      </c>
      <c r="U16" s="833">
        <v>45838</v>
      </c>
      <c r="V16" s="829" t="s">
        <v>99</v>
      </c>
      <c r="W16" s="829" t="s">
        <v>200</v>
      </c>
      <c r="X16" s="831"/>
      <c r="Y16" s="831" t="s">
        <v>9</v>
      </c>
      <c r="AA16" s="768"/>
      <c r="AB16" s="768"/>
      <c r="AE16" s="144">
        <v>3</v>
      </c>
      <c r="AF16" s="180" t="s">
        <v>232</v>
      </c>
      <c r="AG16" s="787" t="s">
        <v>208</v>
      </c>
      <c r="AH16" s="85">
        <v>1</v>
      </c>
      <c r="AI16" s="85">
        <v>1</v>
      </c>
      <c r="AJ16" s="221" t="s">
        <v>284</v>
      </c>
      <c r="AK16" s="18" t="s">
        <v>409</v>
      </c>
      <c r="AL16" s="844"/>
      <c r="AM16" s="84"/>
      <c r="AN16" s="84"/>
      <c r="AO16" s="84"/>
      <c r="AP16" s="84"/>
      <c r="AQ16" s="84"/>
      <c r="AT16" s="144">
        <v>3</v>
      </c>
      <c r="AU16" s="180" t="s">
        <v>232</v>
      </c>
      <c r="AV16" s="787" t="s">
        <v>208</v>
      </c>
      <c r="AW16" s="85">
        <v>1</v>
      </c>
      <c r="AX16" s="85">
        <v>1</v>
      </c>
      <c r="AY16" s="221" t="s">
        <v>284</v>
      </c>
      <c r="AZ16" s="18" t="s">
        <v>454</v>
      </c>
      <c r="BA16" s="272"/>
      <c r="BB16" s="84"/>
      <c r="BC16" s="84"/>
      <c r="BD16" s="84"/>
      <c r="BE16" s="84"/>
      <c r="BF16" s="84"/>
      <c r="BM16" s="144">
        <v>3</v>
      </c>
      <c r="BN16" s="180" t="s">
        <v>232</v>
      </c>
      <c r="BO16" s="787" t="s">
        <v>208</v>
      </c>
      <c r="BP16" s="85">
        <v>1</v>
      </c>
      <c r="BQ16" s="85">
        <v>1</v>
      </c>
      <c r="BR16" s="221" t="s">
        <v>284</v>
      </c>
      <c r="BS16" s="18" t="s">
        <v>454</v>
      </c>
      <c r="BT16" s="272" t="s">
        <v>672</v>
      </c>
      <c r="BU16" s="84"/>
      <c r="BV16" s="84"/>
      <c r="BW16" s="84"/>
      <c r="BX16" s="84"/>
      <c r="BY16" s="84"/>
    </row>
    <row r="17" spans="1:77" s="183" customFormat="1" ht="281.25" customHeight="1" x14ac:dyDescent="0.25">
      <c r="A17" s="144">
        <v>6</v>
      </c>
      <c r="B17" s="180" t="s">
        <v>233</v>
      </c>
      <c r="C17" s="181" t="s">
        <v>201</v>
      </c>
      <c r="D17" s="788"/>
      <c r="E17" s="819"/>
      <c r="F17" s="819"/>
      <c r="G17" s="821"/>
      <c r="H17" s="821"/>
      <c r="I17" s="788"/>
      <c r="J17" s="823"/>
      <c r="K17" s="817"/>
      <c r="L17" s="817"/>
      <c r="M17" s="825"/>
      <c r="N17" s="788"/>
      <c r="O17" s="788"/>
      <c r="P17" s="834"/>
      <c r="Q17" s="834"/>
      <c r="R17" s="830"/>
      <c r="S17" s="830"/>
      <c r="T17" s="834"/>
      <c r="U17" s="834"/>
      <c r="V17" s="830"/>
      <c r="W17" s="830"/>
      <c r="X17" s="832"/>
      <c r="Y17" s="832"/>
      <c r="AE17" s="144">
        <v>6</v>
      </c>
      <c r="AF17" s="180" t="s">
        <v>233</v>
      </c>
      <c r="AG17" s="788"/>
      <c r="AH17" s="85">
        <v>1</v>
      </c>
      <c r="AI17" s="85">
        <v>1</v>
      </c>
      <c r="AJ17" s="221" t="s">
        <v>285</v>
      </c>
      <c r="AK17" s="18" t="s">
        <v>409</v>
      </c>
      <c r="AL17" s="844"/>
      <c r="AM17" s="90"/>
      <c r="AN17" s="90"/>
      <c r="AO17" s="90"/>
      <c r="AP17" s="90"/>
      <c r="AQ17" s="90"/>
      <c r="AT17" s="144">
        <v>6</v>
      </c>
      <c r="AU17" s="180" t="s">
        <v>233</v>
      </c>
      <c r="AV17" s="788"/>
      <c r="AW17" s="85">
        <v>1</v>
      </c>
      <c r="AX17" s="85">
        <v>1</v>
      </c>
      <c r="AY17" s="221" t="s">
        <v>449</v>
      </c>
      <c r="AZ17" s="18" t="s">
        <v>409</v>
      </c>
      <c r="BA17" s="272" t="s">
        <v>452</v>
      </c>
      <c r="BB17" s="90"/>
      <c r="BC17" s="90"/>
      <c r="BD17" s="90"/>
      <c r="BE17" s="90"/>
      <c r="BF17" s="90"/>
      <c r="BM17" s="144">
        <v>6</v>
      </c>
      <c r="BN17" s="180" t="s">
        <v>233</v>
      </c>
      <c r="BO17" s="788"/>
      <c r="BP17" s="85">
        <v>1</v>
      </c>
      <c r="BQ17" s="85">
        <v>1</v>
      </c>
      <c r="BR17" s="221" t="s">
        <v>449</v>
      </c>
      <c r="BS17" s="18" t="s">
        <v>409</v>
      </c>
      <c r="BT17" s="272" t="s">
        <v>672</v>
      </c>
      <c r="BU17" s="90"/>
      <c r="BV17" s="90"/>
      <c r="BW17" s="90"/>
      <c r="BX17" s="90"/>
      <c r="BY17" s="90"/>
    </row>
    <row r="18" spans="1:77" s="183" customFormat="1" ht="275.25" x14ac:dyDescent="0.25">
      <c r="A18" s="151">
        <v>4</v>
      </c>
      <c r="B18" s="80" t="s">
        <v>234</v>
      </c>
      <c r="C18" s="185" t="s">
        <v>201</v>
      </c>
      <c r="D18" s="836" t="s">
        <v>209</v>
      </c>
      <c r="E18" s="151"/>
      <c r="F18" s="151" t="s">
        <v>9</v>
      </c>
      <c r="G18" s="152"/>
      <c r="H18" s="153">
        <v>1</v>
      </c>
      <c r="I18" s="113" t="s">
        <v>210</v>
      </c>
      <c r="J18" s="823"/>
      <c r="K18" s="817"/>
      <c r="L18" s="817"/>
      <c r="M18" s="825"/>
      <c r="N18" s="24" t="s">
        <v>211</v>
      </c>
      <c r="O18" s="24" t="s">
        <v>212</v>
      </c>
      <c r="P18" s="147">
        <v>46006</v>
      </c>
      <c r="Q18" s="147">
        <v>45823</v>
      </c>
      <c r="R18" s="148" t="s">
        <v>99</v>
      </c>
      <c r="S18" s="148" t="s">
        <v>82</v>
      </c>
      <c r="T18" s="147">
        <v>45631</v>
      </c>
      <c r="U18" s="147">
        <v>45838</v>
      </c>
      <c r="V18" s="148" t="s">
        <v>99</v>
      </c>
      <c r="W18" s="148" t="s">
        <v>200</v>
      </c>
      <c r="X18" s="149"/>
      <c r="Y18" s="149" t="s">
        <v>9</v>
      </c>
      <c r="AE18" s="151">
        <v>4</v>
      </c>
      <c r="AF18" s="80" t="s">
        <v>234</v>
      </c>
      <c r="AG18" s="113" t="s">
        <v>210</v>
      </c>
      <c r="AH18" s="85">
        <v>1</v>
      </c>
      <c r="AI18" s="85">
        <v>1</v>
      </c>
      <c r="AJ18" s="221" t="s">
        <v>286</v>
      </c>
      <c r="AK18" s="18" t="s">
        <v>409</v>
      </c>
      <c r="AL18" s="220" t="s">
        <v>410</v>
      </c>
      <c r="AM18" s="90"/>
      <c r="AN18" s="90"/>
      <c r="AO18" s="90"/>
      <c r="AP18" s="90"/>
      <c r="AQ18" s="90"/>
      <c r="AT18" s="151">
        <v>4</v>
      </c>
      <c r="AU18" s="80" t="s">
        <v>234</v>
      </c>
      <c r="AV18" s="113" t="s">
        <v>210</v>
      </c>
      <c r="AW18" s="85">
        <v>1</v>
      </c>
      <c r="AX18" s="85">
        <v>1</v>
      </c>
      <c r="AY18" s="221" t="s">
        <v>450</v>
      </c>
      <c r="AZ18" s="18" t="s">
        <v>409</v>
      </c>
      <c r="BA18" s="272" t="s">
        <v>452</v>
      </c>
      <c r="BB18" s="90"/>
      <c r="BC18" s="90"/>
      <c r="BD18" s="90"/>
      <c r="BE18" s="90"/>
      <c r="BF18" s="90"/>
      <c r="BM18" s="151">
        <v>4</v>
      </c>
      <c r="BN18" s="80" t="s">
        <v>234</v>
      </c>
      <c r="BO18" s="113" t="s">
        <v>210</v>
      </c>
      <c r="BP18" s="85">
        <v>1</v>
      </c>
      <c r="BQ18" s="85">
        <v>1</v>
      </c>
      <c r="BR18" s="221" t="s">
        <v>450</v>
      </c>
      <c r="BS18" s="18" t="s">
        <v>409</v>
      </c>
      <c r="BT18" s="272" t="s">
        <v>672</v>
      </c>
      <c r="BU18" s="90"/>
      <c r="BV18" s="90"/>
      <c r="BW18" s="90"/>
      <c r="BX18" s="90"/>
      <c r="BY18" s="90"/>
    </row>
    <row r="19" spans="1:77" s="183" customFormat="1" ht="306" x14ac:dyDescent="0.25">
      <c r="A19" s="151">
        <v>5</v>
      </c>
      <c r="B19" s="80" t="s">
        <v>235</v>
      </c>
      <c r="C19" s="185" t="s">
        <v>201</v>
      </c>
      <c r="D19" s="837"/>
      <c r="E19" s="151"/>
      <c r="F19" s="151" t="s">
        <v>9</v>
      </c>
      <c r="G19" s="152"/>
      <c r="H19" s="153">
        <v>1</v>
      </c>
      <c r="I19" s="113" t="s">
        <v>213</v>
      </c>
      <c r="J19" s="824"/>
      <c r="K19" s="788"/>
      <c r="L19" s="788"/>
      <c r="M19" s="825"/>
      <c r="N19" s="24" t="s">
        <v>205</v>
      </c>
      <c r="O19" s="24" t="s">
        <v>206</v>
      </c>
      <c r="P19" s="147">
        <v>46006</v>
      </c>
      <c r="Q19" s="147">
        <v>45823</v>
      </c>
      <c r="R19" s="148" t="s">
        <v>99</v>
      </c>
      <c r="S19" s="148" t="s">
        <v>82</v>
      </c>
      <c r="T19" s="147">
        <v>45631</v>
      </c>
      <c r="U19" s="147">
        <v>45838</v>
      </c>
      <c r="V19" s="148" t="s">
        <v>99</v>
      </c>
      <c r="W19" s="148" t="s">
        <v>200</v>
      </c>
      <c r="X19" s="149"/>
      <c r="Y19" s="149" t="s">
        <v>9</v>
      </c>
      <c r="AE19" s="151">
        <v>5</v>
      </c>
      <c r="AF19" s="80" t="s">
        <v>235</v>
      </c>
      <c r="AG19" s="113" t="s">
        <v>213</v>
      </c>
      <c r="AH19" s="85">
        <v>1</v>
      </c>
      <c r="AI19" s="85">
        <v>1</v>
      </c>
      <c r="AJ19" s="221" t="s">
        <v>288</v>
      </c>
      <c r="AK19" s="18" t="s">
        <v>409</v>
      </c>
      <c r="AL19" s="220" t="s">
        <v>410</v>
      </c>
      <c r="AM19" s="90"/>
      <c r="AN19" s="90"/>
      <c r="AO19" s="90"/>
      <c r="AP19" s="90"/>
      <c r="AQ19" s="90"/>
      <c r="AT19" s="151">
        <v>5</v>
      </c>
      <c r="AU19" s="80" t="s">
        <v>235</v>
      </c>
      <c r="AV19" s="113" t="s">
        <v>213</v>
      </c>
      <c r="AW19" s="85">
        <v>1</v>
      </c>
      <c r="AX19" s="85">
        <v>1</v>
      </c>
      <c r="AY19" s="221" t="s">
        <v>288</v>
      </c>
      <c r="AZ19" s="18" t="s">
        <v>409</v>
      </c>
      <c r="BA19" s="272" t="s">
        <v>452</v>
      </c>
      <c r="BB19" s="90"/>
      <c r="BC19" s="90"/>
      <c r="BD19" s="90"/>
      <c r="BE19" s="90"/>
      <c r="BF19" s="90"/>
      <c r="BM19" s="151">
        <v>5</v>
      </c>
      <c r="BN19" s="80" t="s">
        <v>235</v>
      </c>
      <c r="BO19" s="113" t="s">
        <v>213</v>
      </c>
      <c r="BP19" s="85">
        <v>1</v>
      </c>
      <c r="BQ19" s="85">
        <v>1</v>
      </c>
      <c r="BR19" s="221" t="s">
        <v>288</v>
      </c>
      <c r="BS19" s="18" t="s">
        <v>409</v>
      </c>
      <c r="BT19" s="272" t="s">
        <v>672</v>
      </c>
      <c r="BU19" s="90"/>
      <c r="BV19" s="90"/>
      <c r="BW19" s="90"/>
      <c r="BX19" s="90"/>
      <c r="BY19" s="90"/>
    </row>
    <row r="20" spans="1:77" ht="54.95" customHeight="1" x14ac:dyDescent="0.2">
      <c r="A20" s="25"/>
      <c r="B20" s="25"/>
      <c r="C20" s="154"/>
      <c r="D20" s="154"/>
      <c r="E20" s="838" t="s">
        <v>30</v>
      </c>
      <c r="F20" s="838"/>
      <c r="G20" s="838"/>
      <c r="H20" s="155">
        <f>SUM(H13:H19)</f>
        <v>7</v>
      </c>
      <c r="I20" s="839" t="s">
        <v>56</v>
      </c>
      <c r="J20" s="839"/>
      <c r="K20" s="839"/>
      <c r="L20" s="156"/>
      <c r="M20" s="157"/>
      <c r="N20" s="157"/>
      <c r="O20" s="157"/>
      <c r="P20" s="157"/>
      <c r="Q20" s="157"/>
      <c r="R20" s="157"/>
      <c r="S20" s="157"/>
      <c r="T20" s="157"/>
      <c r="U20" s="157"/>
      <c r="V20" s="157"/>
      <c r="W20" s="157"/>
      <c r="X20" s="157"/>
      <c r="Y20" s="158"/>
      <c r="AG20" s="114" t="s">
        <v>11</v>
      </c>
      <c r="AH20" s="7">
        <f>SUM(AH13:AH19)</f>
        <v>8</v>
      </c>
      <c r="AI20" s="7">
        <f>SUM(AI13:AI19)</f>
        <v>8</v>
      </c>
      <c r="AJ20" s="208"/>
      <c r="AK20" s="23"/>
      <c r="AL20" s="23"/>
      <c r="AM20" s="90"/>
      <c r="AN20" s="90"/>
      <c r="AO20" s="90"/>
      <c r="AP20" s="90"/>
      <c r="AQ20" s="90"/>
      <c r="AV20" s="114" t="s">
        <v>11</v>
      </c>
      <c r="AW20" s="7">
        <f>SUM(AW13:AW19)</f>
        <v>8</v>
      </c>
      <c r="AX20" s="7">
        <f>SUM(AX13:AX19)</f>
        <v>8</v>
      </c>
      <c r="AY20" s="208"/>
      <c r="AZ20" s="23"/>
      <c r="BA20" s="23"/>
      <c r="BB20" s="90"/>
      <c r="BC20" s="90"/>
      <c r="BD20" s="90"/>
      <c r="BE20" s="90"/>
      <c r="BF20" s="90"/>
      <c r="BO20" s="114" t="s">
        <v>11</v>
      </c>
      <c r="BP20" s="7">
        <f>SUM(BP13:BP19)</f>
        <v>8</v>
      </c>
      <c r="BQ20" s="7">
        <f>SUM(BQ13:BQ19)</f>
        <v>8</v>
      </c>
      <c r="BR20" s="208"/>
      <c r="BS20" s="23"/>
      <c r="BT20" s="23"/>
      <c r="BU20" s="90"/>
      <c r="BV20" s="90"/>
      <c r="BW20" s="90"/>
      <c r="BX20" s="90"/>
      <c r="BY20" s="90"/>
    </row>
    <row r="21" spans="1:77" ht="54.95" customHeight="1" x14ac:dyDescent="0.2">
      <c r="A21" s="159"/>
      <c r="B21" s="160"/>
      <c r="C21" s="160"/>
      <c r="D21" s="160"/>
      <c r="E21" s="160"/>
      <c r="F21" s="160"/>
      <c r="G21" s="160"/>
      <c r="H21" s="161"/>
      <c r="I21" s="162" t="s">
        <v>16</v>
      </c>
      <c r="J21" s="801" t="s">
        <v>57</v>
      </c>
      <c r="K21" s="802"/>
      <c r="L21" s="163"/>
      <c r="M21" s="164"/>
      <c r="N21" s="164"/>
      <c r="O21" s="164"/>
      <c r="P21" s="164"/>
      <c r="Q21" s="164"/>
      <c r="R21" s="164"/>
      <c r="S21" s="164"/>
      <c r="T21" s="164"/>
      <c r="U21" s="164"/>
      <c r="V21" s="164"/>
      <c r="W21" s="164"/>
      <c r="X21" s="164"/>
      <c r="Y21" s="165"/>
      <c r="AG21" s="9" t="s">
        <v>12</v>
      </c>
      <c r="AH21" s="5">
        <v>0.2</v>
      </c>
      <c r="AI21" s="5">
        <v>0.8</v>
      </c>
      <c r="AJ21" s="23"/>
      <c r="AK21" s="116"/>
      <c r="AL21" s="23"/>
      <c r="AM21" s="90"/>
      <c r="AN21" s="90"/>
      <c r="AO21" s="90"/>
      <c r="AP21" s="90"/>
      <c r="AQ21" s="90"/>
      <c r="AV21" s="9" t="s">
        <v>12</v>
      </c>
      <c r="AW21" s="5">
        <v>0.2</v>
      </c>
      <c r="AX21" s="5">
        <v>0.8</v>
      </c>
      <c r="AY21" s="23"/>
      <c r="AZ21" s="116"/>
      <c r="BA21" s="23"/>
      <c r="BB21" s="90"/>
      <c r="BC21" s="90"/>
      <c r="BD21" s="90"/>
      <c r="BE21" s="90"/>
      <c r="BF21" s="90"/>
      <c r="BO21" s="9" t="s">
        <v>12</v>
      </c>
      <c r="BP21" s="5">
        <v>0.2</v>
      </c>
      <c r="BQ21" s="5">
        <v>0.8</v>
      </c>
      <c r="BR21" s="23"/>
      <c r="BS21" s="116"/>
      <c r="BT21" s="23"/>
      <c r="BU21" s="90"/>
      <c r="BV21" s="90"/>
      <c r="BW21" s="90"/>
      <c r="BX21" s="90"/>
      <c r="BY21" s="90"/>
    </row>
    <row r="22" spans="1:77" ht="54.95" customHeight="1" x14ac:dyDescent="0.2">
      <c r="A22" s="166"/>
      <c r="B22" s="167"/>
      <c r="C22" s="167"/>
      <c r="D22" s="167"/>
      <c r="E22" s="167"/>
      <c r="F22" s="167"/>
      <c r="G22" s="167"/>
      <c r="H22" s="168"/>
      <c r="I22" s="162" t="s">
        <v>7</v>
      </c>
      <c r="J22" s="801" t="s">
        <v>58</v>
      </c>
      <c r="K22" s="802"/>
      <c r="L22" s="163"/>
      <c r="M22" s="164"/>
      <c r="N22" s="164"/>
      <c r="O22" s="164"/>
      <c r="P22" s="164"/>
      <c r="Q22" s="164"/>
      <c r="R22" s="164"/>
      <c r="S22" s="164"/>
      <c r="T22" s="164"/>
      <c r="U22" s="164"/>
      <c r="V22" s="164"/>
      <c r="W22" s="164"/>
      <c r="X22" s="164"/>
      <c r="Y22" s="165"/>
      <c r="AG22" s="8" t="s">
        <v>13</v>
      </c>
      <c r="AH22" s="10">
        <f>+(AH20*100%/AH24)*AH21</f>
        <v>0.11428571428571428</v>
      </c>
      <c r="AI22" s="10">
        <f>+(AI20*100%/AI24)*AI21</f>
        <v>0.45714285714285713</v>
      </c>
      <c r="AJ22" s="23"/>
      <c r="AK22" s="116"/>
      <c r="AL22" s="23"/>
      <c r="AM22" s="90"/>
      <c r="AN22" s="90"/>
      <c r="AO22" s="90"/>
      <c r="AP22" s="90"/>
      <c r="AQ22" s="90"/>
      <c r="AV22" s="8" t="s">
        <v>13</v>
      </c>
      <c r="AW22" s="10">
        <f>+(AW20*100%/AW24)*AW21</f>
        <v>0.11428571428571428</v>
      </c>
      <c r="AX22" s="10">
        <f>+(AX20*100%/AX24)*AX21</f>
        <v>0.45714285714285713</v>
      </c>
      <c r="AY22" s="23"/>
      <c r="AZ22" s="116"/>
      <c r="BA22" s="23"/>
      <c r="BB22" s="90"/>
      <c r="BC22" s="90"/>
      <c r="BD22" s="90"/>
      <c r="BE22" s="90"/>
      <c r="BF22" s="90"/>
      <c r="BO22" s="8" t="s">
        <v>13</v>
      </c>
      <c r="BP22" s="10">
        <f>+(BP20*100%/BP24)*BP21</f>
        <v>0.11428571428571428</v>
      </c>
      <c r="BQ22" s="10">
        <f>+(BQ20*100%/BQ24)*BQ21</f>
        <v>0.45714285714285713</v>
      </c>
      <c r="BR22" s="23"/>
      <c r="BS22" s="116"/>
      <c r="BT22" s="23"/>
      <c r="BU22" s="90"/>
      <c r="BV22" s="90"/>
      <c r="BW22" s="90"/>
      <c r="BX22" s="90"/>
      <c r="BY22" s="90"/>
    </row>
    <row r="23" spans="1:77" ht="54.95" customHeight="1" x14ac:dyDescent="0.2">
      <c r="A23" s="166"/>
      <c r="B23" s="167"/>
      <c r="C23" s="167"/>
      <c r="D23" s="167"/>
      <c r="E23" s="167"/>
      <c r="F23" s="167"/>
      <c r="G23" s="167"/>
      <c r="H23" s="168"/>
      <c r="I23" s="162" t="s">
        <v>84</v>
      </c>
      <c r="J23" s="803" t="s">
        <v>59</v>
      </c>
      <c r="K23" s="803"/>
      <c r="L23" s="164"/>
      <c r="M23" s="164"/>
      <c r="N23" s="164"/>
      <c r="O23" s="164"/>
      <c r="P23" s="164"/>
      <c r="Q23" s="164"/>
      <c r="R23" s="164"/>
      <c r="S23" s="164"/>
      <c r="T23" s="164"/>
      <c r="U23" s="164"/>
      <c r="V23" s="164"/>
      <c r="W23" s="164"/>
      <c r="X23" s="164"/>
      <c r="Y23" s="164"/>
      <c r="AG23" s="28" t="s">
        <v>273</v>
      </c>
      <c r="AH23" s="629">
        <f>SUM(AH22:AI22)</f>
        <v>0.5714285714285714</v>
      </c>
      <c r="AI23" s="630"/>
      <c r="AJ23" s="23"/>
      <c r="AK23" s="116"/>
      <c r="AL23" s="261"/>
      <c r="AM23" s="90"/>
      <c r="AN23" s="90"/>
      <c r="AO23" s="90"/>
      <c r="AP23" s="90"/>
      <c r="AQ23" s="90"/>
      <c r="AV23" s="28" t="s">
        <v>422</v>
      </c>
      <c r="AW23" s="629">
        <f>SUM(AW22:AX22)</f>
        <v>0.5714285714285714</v>
      </c>
      <c r="AX23" s="630"/>
      <c r="AY23" s="23"/>
      <c r="AZ23" s="116"/>
      <c r="BA23" s="261"/>
      <c r="BB23" s="90"/>
      <c r="BC23" s="90"/>
      <c r="BD23" s="90"/>
      <c r="BE23" s="90"/>
      <c r="BF23" s="90"/>
      <c r="BO23" s="28" t="s">
        <v>641</v>
      </c>
      <c r="BP23" s="629">
        <f>SUM(BP22:BQ22)</f>
        <v>0.5714285714285714</v>
      </c>
      <c r="BQ23" s="630"/>
      <c r="BR23" s="23"/>
      <c r="BS23" s="116"/>
      <c r="BT23" s="261"/>
      <c r="BU23" s="90"/>
      <c r="BV23" s="90"/>
      <c r="BW23" s="90"/>
      <c r="BX23" s="90"/>
      <c r="BY23" s="90"/>
    </row>
    <row r="24" spans="1:77" ht="54.95" customHeight="1" x14ac:dyDescent="0.55000000000000004">
      <c r="A24" s="167"/>
      <c r="B24" s="167"/>
      <c r="C24" s="167"/>
      <c r="D24" s="167"/>
      <c r="E24" s="167"/>
      <c r="F24" s="167"/>
      <c r="G24" s="167"/>
      <c r="H24" s="167"/>
      <c r="I24" s="799"/>
      <c r="J24" s="799"/>
      <c r="K24" s="799"/>
      <c r="L24" s="799"/>
      <c r="M24" s="799"/>
      <c r="N24" s="799"/>
      <c r="O24" s="799"/>
      <c r="P24" s="799"/>
      <c r="Q24" s="799"/>
      <c r="R24" s="799"/>
      <c r="S24" s="799"/>
      <c r="T24" s="799"/>
      <c r="U24" s="799"/>
      <c r="V24" s="799"/>
      <c r="W24" s="799"/>
      <c r="X24" s="799"/>
      <c r="Y24" s="799"/>
      <c r="AG24" s="631" t="s">
        <v>262</v>
      </c>
      <c r="AH24" s="6">
        <f>2*7</f>
        <v>14</v>
      </c>
      <c r="AI24" s="6">
        <f>2*7</f>
        <v>14</v>
      </c>
      <c r="AJ24" s="116"/>
      <c r="AK24" s="116"/>
      <c r="AL24" s="262"/>
      <c r="AM24" s="94"/>
      <c r="AN24" s="94"/>
      <c r="AO24" s="94"/>
      <c r="AP24" s="94"/>
      <c r="AQ24" s="94"/>
      <c r="AV24" s="631" t="s">
        <v>441</v>
      </c>
      <c r="AW24" s="6">
        <f>2*7</f>
        <v>14</v>
      </c>
      <c r="AX24" s="6">
        <f>2*7</f>
        <v>14</v>
      </c>
      <c r="AY24" s="116"/>
      <c r="AZ24" s="116"/>
      <c r="BA24" s="262"/>
      <c r="BB24" s="94"/>
      <c r="BC24" s="94"/>
      <c r="BD24" s="94"/>
      <c r="BE24" s="94"/>
      <c r="BF24" s="94"/>
      <c r="BO24" s="631" t="s">
        <v>642</v>
      </c>
      <c r="BP24" s="6">
        <f>2*7</f>
        <v>14</v>
      </c>
      <c r="BQ24" s="6">
        <f>2*7</f>
        <v>14</v>
      </c>
      <c r="BR24" s="116"/>
      <c r="BS24" s="116"/>
      <c r="BT24" s="262"/>
      <c r="BU24" s="94"/>
      <c r="BV24" s="94"/>
      <c r="BW24" s="94"/>
      <c r="BX24" s="94"/>
      <c r="BY24" s="94"/>
    </row>
    <row r="25" spans="1:77" ht="54.95" customHeight="1" x14ac:dyDescent="0.55000000000000004">
      <c r="A25" s="167"/>
      <c r="B25" s="167"/>
      <c r="C25" s="167"/>
      <c r="D25" s="167"/>
      <c r="E25" s="167"/>
      <c r="F25" s="167"/>
      <c r="G25" s="167"/>
      <c r="H25" s="167"/>
      <c r="I25" s="799"/>
      <c r="J25" s="799"/>
      <c r="K25" s="799"/>
      <c r="L25" s="799"/>
      <c r="M25" s="799"/>
      <c r="N25" s="799"/>
      <c r="O25" s="799"/>
      <c r="P25" s="799"/>
      <c r="Q25" s="799"/>
      <c r="R25" s="799"/>
      <c r="S25" s="799"/>
      <c r="T25" s="799"/>
      <c r="U25" s="799"/>
      <c r="V25" s="799"/>
      <c r="W25" s="799"/>
      <c r="X25" s="799"/>
      <c r="Y25" s="799"/>
      <c r="AG25" s="631"/>
      <c r="AH25" s="632">
        <v>0.5</v>
      </c>
      <c r="AI25" s="633"/>
      <c r="AJ25" s="116"/>
      <c r="AK25" s="116"/>
      <c r="AL25" s="262"/>
      <c r="AM25" s="94"/>
      <c r="AN25" s="94"/>
      <c r="AO25" s="94"/>
      <c r="AP25" s="94"/>
      <c r="AQ25" s="94"/>
      <c r="AV25" s="631"/>
      <c r="AW25" s="632">
        <v>1</v>
      </c>
      <c r="AX25" s="633"/>
      <c r="AY25" s="116"/>
      <c r="AZ25" s="116"/>
      <c r="BA25" s="262"/>
      <c r="BB25" s="94"/>
      <c r="BC25" s="94"/>
      <c r="BD25" s="94"/>
      <c r="BE25" s="94"/>
      <c r="BF25" s="94"/>
      <c r="BO25" s="631"/>
      <c r="BP25" s="632">
        <v>1</v>
      </c>
      <c r="BQ25" s="633"/>
      <c r="BR25" s="116"/>
      <c r="BS25" s="116"/>
      <c r="BT25" s="262"/>
      <c r="BU25" s="94"/>
      <c r="BV25" s="94"/>
      <c r="BW25" s="94"/>
      <c r="BX25" s="94"/>
      <c r="BY25" s="94"/>
    </row>
    <row r="26" spans="1:77" ht="54.95" customHeight="1" x14ac:dyDescent="0.3">
      <c r="A26" s="167"/>
      <c r="B26" s="167"/>
      <c r="C26" s="167"/>
      <c r="D26" s="167"/>
      <c r="E26" s="167"/>
      <c r="F26" s="167"/>
      <c r="G26" s="167"/>
      <c r="H26" s="167"/>
      <c r="I26" s="799"/>
      <c r="J26" s="799"/>
      <c r="K26" s="799"/>
      <c r="L26" s="799"/>
      <c r="M26" s="799"/>
      <c r="N26" s="799"/>
      <c r="O26" s="799"/>
      <c r="P26" s="799"/>
      <c r="Q26" s="799"/>
      <c r="R26" s="799"/>
      <c r="S26" s="799"/>
      <c r="T26" s="799"/>
      <c r="U26" s="799"/>
      <c r="V26" s="799"/>
      <c r="W26" s="799"/>
      <c r="X26" s="799"/>
      <c r="Y26" s="799"/>
      <c r="AG26" s="89"/>
      <c r="AH26" s="116"/>
      <c r="AI26" s="116"/>
      <c r="AJ26" s="116"/>
      <c r="AK26" s="116"/>
      <c r="AV26" s="89"/>
      <c r="AW26" s="116"/>
      <c r="AX26" s="116"/>
      <c r="AY26" s="116"/>
      <c r="AZ26" s="116"/>
      <c r="BA26" s="78"/>
      <c r="BB26" s="74"/>
      <c r="BC26" s="74"/>
      <c r="BD26" s="74"/>
      <c r="BE26" s="74"/>
      <c r="BF26" s="74"/>
      <c r="BO26" s="89"/>
      <c r="BP26" s="116"/>
      <c r="BQ26" s="116"/>
      <c r="BR26" s="116"/>
      <c r="BS26" s="116"/>
      <c r="BT26" s="78"/>
      <c r="BU26" s="74"/>
      <c r="BV26" s="74"/>
      <c r="BW26" s="74"/>
      <c r="BX26" s="74"/>
      <c r="BY26" s="74"/>
    </row>
    <row r="27" spans="1:77" ht="15" customHeight="1" x14ac:dyDescent="0.55000000000000004">
      <c r="A27" s="800" t="s">
        <v>214</v>
      </c>
      <c r="B27" s="800"/>
      <c r="C27" s="800" t="s">
        <v>215</v>
      </c>
      <c r="D27" s="800"/>
      <c r="E27" s="800" t="s">
        <v>108</v>
      </c>
      <c r="F27" s="800"/>
      <c r="G27" s="800"/>
      <c r="H27" s="800"/>
      <c r="I27" s="800"/>
      <c r="J27" s="800" t="s">
        <v>109</v>
      </c>
      <c r="K27" s="800"/>
      <c r="L27" s="842" t="s">
        <v>216</v>
      </c>
      <c r="M27" s="842"/>
      <c r="N27" s="842" t="s">
        <v>217</v>
      </c>
      <c r="O27" s="842"/>
      <c r="P27" s="170" t="s">
        <v>218</v>
      </c>
      <c r="Q27" s="170"/>
      <c r="R27" s="170"/>
      <c r="S27" s="170"/>
      <c r="T27" s="843" t="s">
        <v>219</v>
      </c>
      <c r="U27" s="843"/>
      <c r="V27" s="842"/>
      <c r="W27" s="842"/>
      <c r="X27" s="171"/>
      <c r="Y27" s="171"/>
      <c r="AG27" s="93"/>
      <c r="AH27" s="116"/>
      <c r="AI27" s="116"/>
      <c r="AJ27" s="116"/>
      <c r="AK27" s="116"/>
      <c r="AV27" s="93"/>
      <c r="AW27" s="116"/>
      <c r="AX27" s="116"/>
      <c r="AY27" s="116"/>
      <c r="AZ27" s="116"/>
      <c r="BA27" s="78"/>
      <c r="BB27" s="74"/>
      <c r="BC27" s="74"/>
      <c r="BD27" s="74"/>
      <c r="BE27" s="74"/>
      <c r="BF27" s="74"/>
      <c r="BO27" s="93"/>
      <c r="BP27" s="116"/>
      <c r="BQ27" s="116"/>
      <c r="BR27" s="116"/>
      <c r="BS27" s="116"/>
      <c r="BT27" s="78"/>
      <c r="BU27" s="74"/>
      <c r="BV27" s="74"/>
      <c r="BW27" s="74"/>
      <c r="BX27" s="74"/>
      <c r="BY27" s="74"/>
    </row>
    <row r="28" spans="1:77" ht="104.25" customHeight="1" x14ac:dyDescent="0.4">
      <c r="A28" s="799" t="s">
        <v>220</v>
      </c>
      <c r="B28" s="799"/>
      <c r="C28" s="799" t="s">
        <v>110</v>
      </c>
      <c r="D28" s="799"/>
      <c r="E28" s="799" t="s">
        <v>112</v>
      </c>
      <c r="F28" s="799"/>
      <c r="G28" s="799"/>
      <c r="H28" s="799"/>
      <c r="I28" s="799"/>
      <c r="J28" s="799" t="s">
        <v>112</v>
      </c>
      <c r="K28" s="799"/>
      <c r="L28" s="835" t="s">
        <v>221</v>
      </c>
      <c r="M28" s="835"/>
      <c r="N28" s="799" t="s">
        <v>221</v>
      </c>
      <c r="O28" s="799"/>
      <c r="P28" s="799" t="s">
        <v>222</v>
      </c>
      <c r="Q28" s="799"/>
      <c r="R28" s="799"/>
      <c r="S28" s="799"/>
      <c r="T28" s="799" t="s">
        <v>221</v>
      </c>
      <c r="U28" s="799"/>
      <c r="V28" s="799"/>
      <c r="W28" s="799"/>
      <c r="X28" s="171"/>
      <c r="Y28" s="171"/>
      <c r="AG28" s="714" t="s">
        <v>257</v>
      </c>
      <c r="AH28" s="715"/>
      <c r="AI28" s="715"/>
      <c r="AJ28" s="116"/>
      <c r="AK28" s="116"/>
      <c r="AV28" s="714" t="s">
        <v>668</v>
      </c>
      <c r="AW28" s="715"/>
      <c r="AX28" s="715"/>
      <c r="AY28" s="116"/>
      <c r="AZ28" s="116"/>
      <c r="BA28" s="78"/>
      <c r="BB28" s="74"/>
      <c r="BC28" s="74"/>
      <c r="BD28" s="74"/>
      <c r="BE28" s="74"/>
      <c r="BF28" s="74"/>
      <c r="BO28" s="714" t="s">
        <v>657</v>
      </c>
      <c r="BP28" s="715"/>
      <c r="BQ28" s="715"/>
      <c r="BR28" s="116"/>
      <c r="BS28" s="116"/>
      <c r="BT28" s="78"/>
      <c r="BU28" s="74"/>
      <c r="BV28" s="74"/>
      <c r="BW28" s="74"/>
      <c r="BX28" s="74"/>
      <c r="BY28" s="74"/>
    </row>
    <row r="29" spans="1:77" ht="126" customHeight="1" x14ac:dyDescent="0.35">
      <c r="A29" s="172"/>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AG29" s="103" t="s">
        <v>113</v>
      </c>
      <c r="AH29" s="103" t="s">
        <v>289</v>
      </c>
      <c r="AI29" s="103" t="s">
        <v>269</v>
      </c>
      <c r="AJ29" s="116"/>
      <c r="AK29" s="116"/>
      <c r="AV29" s="103" t="s">
        <v>113</v>
      </c>
      <c r="AW29" s="103" t="s">
        <v>289</v>
      </c>
      <c r="AX29" s="103" t="s">
        <v>269</v>
      </c>
      <c r="AY29" s="116"/>
      <c r="AZ29" s="116"/>
      <c r="BA29" s="78"/>
      <c r="BB29" s="74"/>
      <c r="BC29" s="74"/>
      <c r="BD29" s="74"/>
      <c r="BE29" s="74"/>
      <c r="BF29" s="74"/>
      <c r="BO29" s="103" t="s">
        <v>113</v>
      </c>
      <c r="BP29" s="103" t="s">
        <v>289</v>
      </c>
      <c r="BQ29" s="103" t="s">
        <v>269</v>
      </c>
      <c r="BR29" s="116"/>
      <c r="BS29" s="116"/>
      <c r="BT29" s="78"/>
      <c r="BU29" s="74"/>
      <c r="BV29" s="74"/>
      <c r="BW29" s="74"/>
      <c r="BX29" s="74"/>
      <c r="BY29" s="74"/>
    </row>
    <row r="30" spans="1:77" ht="89.25" customHeight="1" x14ac:dyDescent="0.35">
      <c r="A30" s="172"/>
      <c r="B30" s="172"/>
      <c r="C30" s="172"/>
      <c r="D30" s="172"/>
      <c r="E30" s="172"/>
      <c r="F30" s="172"/>
      <c r="G30" s="172"/>
      <c r="H30" s="169" t="s">
        <v>223</v>
      </c>
      <c r="I30" s="172"/>
      <c r="J30" s="172"/>
      <c r="K30" s="170" t="s">
        <v>224</v>
      </c>
      <c r="L30" s="170"/>
      <c r="M30" s="172"/>
      <c r="N30" s="172"/>
      <c r="O30" s="169" t="s">
        <v>225</v>
      </c>
      <c r="P30" s="172"/>
      <c r="Q30" s="172"/>
      <c r="R30" s="842" t="s">
        <v>226</v>
      </c>
      <c r="S30" s="842"/>
      <c r="T30" s="172"/>
      <c r="U30" s="172"/>
      <c r="V30" s="842" t="s">
        <v>227</v>
      </c>
      <c r="W30" s="842"/>
      <c r="X30" s="172"/>
      <c r="Y30" s="172"/>
      <c r="AG30" s="26" t="str">
        <f>+AG23</f>
        <v>RESULTADOS DE LA  EVALUACION DEL PLAN DE MEJORAMIENTO  FECHA  CORTE MARZO DE  2025</v>
      </c>
      <c r="AH30" s="207">
        <f>+AH23</f>
        <v>0.5714285714285714</v>
      </c>
      <c r="AI30" s="206">
        <f>3*100%/6</f>
        <v>0.5</v>
      </c>
      <c r="AJ30" s="718" t="s">
        <v>128</v>
      </c>
      <c r="AK30" s="116"/>
      <c r="AV30" s="26" t="str">
        <f>+AG30</f>
        <v>RESULTADOS DE LA  EVALUACION DEL PLAN DE MEJORAMIENTO  FECHA  CORTE MARZO DE  2025</v>
      </c>
      <c r="AW30" s="207">
        <f>+AH30</f>
        <v>0.5714285714285714</v>
      </c>
      <c r="AX30" s="206">
        <f>+AI30</f>
        <v>0.5</v>
      </c>
      <c r="AY30" s="718" t="s">
        <v>128</v>
      </c>
      <c r="AZ30" s="116"/>
      <c r="BA30" s="78"/>
      <c r="BB30" s="74"/>
      <c r="BC30" s="74"/>
      <c r="BD30" s="74"/>
      <c r="BE30" s="74"/>
      <c r="BF30" s="74"/>
      <c r="BO30" s="26" t="str">
        <f>+AV30</f>
        <v>RESULTADOS DE LA  EVALUACION DEL PLAN DE MEJORAMIENTO  FECHA  CORTE MARZO DE  2025</v>
      </c>
      <c r="BP30" s="349">
        <f>+AW30</f>
        <v>0.5714285714285714</v>
      </c>
      <c r="BQ30" s="206">
        <f>+AX30</f>
        <v>0.5</v>
      </c>
      <c r="BR30" s="718" t="s">
        <v>128</v>
      </c>
      <c r="BS30" s="116"/>
      <c r="BT30" s="78"/>
      <c r="BU30" s="74"/>
      <c r="BV30" s="74"/>
      <c r="BW30" s="74"/>
      <c r="BX30" s="74"/>
      <c r="BY30" s="74"/>
    </row>
    <row r="31" spans="1:77" ht="56.25" customHeight="1" x14ac:dyDescent="0.4">
      <c r="A31" s="840"/>
      <c r="B31" s="173"/>
      <c r="C31" s="173"/>
      <c r="D31" s="173"/>
      <c r="E31" s="173"/>
      <c r="F31" s="841" t="s">
        <v>221</v>
      </c>
      <c r="G31" s="841"/>
      <c r="H31" s="841"/>
      <c r="I31" s="841"/>
      <c r="J31" s="799" t="s">
        <v>221</v>
      </c>
      <c r="K31" s="799"/>
      <c r="L31" s="799"/>
      <c r="M31" s="799"/>
      <c r="N31" s="799" t="s">
        <v>221</v>
      </c>
      <c r="O31" s="799"/>
      <c r="P31" s="799"/>
      <c r="Q31" s="799" t="s">
        <v>221</v>
      </c>
      <c r="R31" s="799"/>
      <c r="S31" s="799"/>
      <c r="T31" s="799"/>
      <c r="U31" s="799" t="s">
        <v>221</v>
      </c>
      <c r="V31" s="799"/>
      <c r="W31" s="799"/>
      <c r="X31" s="799"/>
      <c r="Y31" s="171"/>
      <c r="AG31" s="12"/>
      <c r="AH31" s="206"/>
      <c r="AI31" s="206"/>
      <c r="AJ31" s="718"/>
      <c r="AK31" s="116"/>
      <c r="AV31" s="12" t="str">
        <f>+AV23</f>
        <v>RESULTADOS DE LA  EVALUACION DEL PLAN DE MEJORAMIENTO  FECHA  CORTE JUNIO DE  2025</v>
      </c>
      <c r="AW31" s="206">
        <f>+AW23</f>
        <v>0.5714285714285714</v>
      </c>
      <c r="AX31" s="206">
        <f>+AW25</f>
        <v>1</v>
      </c>
      <c r="AY31" s="718"/>
      <c r="AZ31" s="116"/>
      <c r="BA31" s="78"/>
      <c r="BB31" s="74"/>
      <c r="BC31" s="74"/>
      <c r="BD31" s="74"/>
      <c r="BE31" s="74"/>
      <c r="BF31" s="74"/>
      <c r="BO31" s="26" t="str">
        <f>+AV31</f>
        <v>RESULTADOS DE LA  EVALUACION DEL PLAN DE MEJORAMIENTO  FECHA  CORTE JUNIO DE  2025</v>
      </c>
      <c r="BP31" s="349">
        <f>+AW31</f>
        <v>0.5714285714285714</v>
      </c>
      <c r="BQ31" s="206">
        <f>+BP25</f>
        <v>1</v>
      </c>
      <c r="BR31" s="718"/>
      <c r="BS31" s="116"/>
      <c r="BT31" s="78"/>
      <c r="BU31" s="74"/>
      <c r="BV31" s="74"/>
      <c r="BW31" s="74"/>
      <c r="BX31" s="74"/>
      <c r="BY31" s="74"/>
    </row>
    <row r="32" spans="1:77" ht="61.5" customHeight="1" x14ac:dyDescent="0.4">
      <c r="A32" s="840"/>
      <c r="B32" s="799"/>
      <c r="C32" s="799"/>
      <c r="D32" s="799"/>
      <c r="E32" s="799"/>
      <c r="F32" s="799"/>
      <c r="G32" s="799"/>
      <c r="H32" s="799"/>
      <c r="I32" s="799"/>
      <c r="J32" s="799"/>
      <c r="K32" s="799"/>
      <c r="L32" s="799"/>
      <c r="M32" s="799"/>
      <c r="N32" s="799"/>
      <c r="O32" s="799"/>
      <c r="P32" s="799"/>
      <c r="Q32" s="799"/>
      <c r="R32" s="799"/>
      <c r="S32" s="799"/>
      <c r="T32" s="799"/>
      <c r="U32" s="799"/>
      <c r="V32" s="799"/>
      <c r="W32" s="171"/>
      <c r="X32" s="171"/>
      <c r="Y32" s="171"/>
      <c r="AG32" s="716" t="s">
        <v>266</v>
      </c>
      <c r="AH32" s="717"/>
      <c r="AI32" s="717"/>
      <c r="AJ32" s="718"/>
      <c r="AK32" s="116"/>
      <c r="AV32" s="716" t="s">
        <v>266</v>
      </c>
      <c r="AW32" s="717"/>
      <c r="AX32" s="717"/>
      <c r="AY32" s="718"/>
      <c r="AZ32" s="116"/>
      <c r="BA32" s="78"/>
      <c r="BB32" s="74"/>
      <c r="BC32" s="74"/>
      <c r="BD32" s="74"/>
      <c r="BE32" s="74"/>
      <c r="BF32" s="74"/>
      <c r="BO32" s="26" t="str">
        <f>+BO23</f>
        <v>RESULTADOS DE LA  EVALUACION DEL PLAN DE MEJORAMIENTO  FECHA  CORTE SEPTIEMBRE DE  2025</v>
      </c>
      <c r="BP32" s="349">
        <f>+BP23</f>
        <v>0.5714285714285714</v>
      </c>
      <c r="BQ32" s="206">
        <f>+BQ31</f>
        <v>1</v>
      </c>
      <c r="BR32" s="718"/>
      <c r="BS32" s="116"/>
      <c r="BT32" s="78"/>
      <c r="BU32" s="74"/>
      <c r="BV32" s="74"/>
      <c r="BW32" s="74"/>
      <c r="BX32" s="74"/>
      <c r="BY32" s="74"/>
    </row>
    <row r="33" spans="33:77" ht="15" customHeight="1" x14ac:dyDescent="0.4">
      <c r="AG33" s="73"/>
      <c r="AH33" s="116"/>
      <c r="AI33" s="116"/>
      <c r="AJ33" s="116"/>
      <c r="AK33" s="116"/>
      <c r="AV33" s="73"/>
      <c r="AW33" s="116"/>
      <c r="AX33" s="116"/>
      <c r="AY33" s="116"/>
      <c r="AZ33" s="116"/>
      <c r="BA33" s="78"/>
      <c r="BB33" s="74"/>
      <c r="BC33" s="74"/>
      <c r="BD33" s="74"/>
      <c r="BE33" s="74"/>
      <c r="BF33" s="74"/>
      <c r="BO33" s="73"/>
      <c r="BP33" s="116"/>
      <c r="BQ33" s="116"/>
      <c r="BR33" s="116"/>
      <c r="BS33" s="116"/>
      <c r="BT33" s="78"/>
      <c r="BU33" s="74"/>
      <c r="BV33" s="74"/>
      <c r="BW33" s="74"/>
      <c r="BX33" s="74"/>
      <c r="BY33" s="74"/>
    </row>
    <row r="34" spans="33:77" ht="54" customHeight="1" x14ac:dyDescent="0.4">
      <c r="AG34" s="73"/>
      <c r="AH34" s="116"/>
      <c r="AI34" s="116"/>
      <c r="AJ34" s="116"/>
      <c r="AK34" s="116"/>
      <c r="AV34" s="73"/>
      <c r="AW34" s="116"/>
      <c r="AX34" s="116"/>
      <c r="AY34" s="116"/>
      <c r="AZ34" s="116"/>
      <c r="BA34" s="78"/>
      <c r="BB34" s="74"/>
      <c r="BC34" s="74"/>
      <c r="BD34" s="74"/>
      <c r="BE34" s="74"/>
      <c r="BF34" s="74"/>
      <c r="BO34" s="716" t="s">
        <v>266</v>
      </c>
      <c r="BP34" s="717"/>
      <c r="BQ34" s="717"/>
      <c r="BR34" s="116"/>
      <c r="BS34" s="116"/>
      <c r="BT34" s="78"/>
      <c r="BU34" s="74"/>
      <c r="BV34" s="74"/>
      <c r="BW34" s="74"/>
      <c r="BX34" s="74"/>
      <c r="BY34" s="74"/>
    </row>
    <row r="35" spans="33:77" ht="15" customHeight="1" x14ac:dyDescent="0.4">
      <c r="AG35" s="73"/>
      <c r="AH35" s="116"/>
      <c r="AI35" s="116"/>
      <c r="AJ35" s="116"/>
      <c r="AK35" s="116"/>
      <c r="AV35" s="73"/>
      <c r="AW35" s="116"/>
      <c r="AX35" s="116"/>
      <c r="AY35" s="116"/>
      <c r="AZ35" s="116"/>
      <c r="BA35" s="78"/>
      <c r="BB35" s="74"/>
      <c r="BC35" s="74"/>
      <c r="BD35" s="74"/>
      <c r="BE35" s="74"/>
      <c r="BF35" s="74"/>
      <c r="BO35" s="73"/>
      <c r="BP35" s="116"/>
      <c r="BQ35" s="116"/>
      <c r="BR35" s="116"/>
      <c r="BS35" s="116"/>
      <c r="BT35" s="78"/>
      <c r="BU35" s="74"/>
      <c r="BV35" s="74"/>
      <c r="BW35" s="74"/>
      <c r="BX35" s="74"/>
      <c r="BY35" s="74"/>
    </row>
    <row r="36" spans="33:77" ht="15" customHeight="1" x14ac:dyDescent="0.4">
      <c r="AG36" s="73"/>
      <c r="AH36" s="116"/>
      <c r="AI36" s="116"/>
      <c r="AJ36" s="116"/>
      <c r="AK36" s="116"/>
      <c r="AV36" s="73"/>
      <c r="AW36" s="116"/>
      <c r="AX36" s="116"/>
      <c r="AY36" s="116"/>
      <c r="AZ36" s="116"/>
      <c r="BA36" s="78"/>
      <c r="BB36" s="74"/>
      <c r="BC36" s="74"/>
      <c r="BD36" s="74"/>
      <c r="BE36" s="74"/>
      <c r="BF36" s="74"/>
      <c r="BO36" s="73"/>
      <c r="BP36" s="116"/>
      <c r="BQ36" s="116"/>
      <c r="BR36" s="116"/>
      <c r="BS36" s="116"/>
      <c r="BT36" s="78"/>
      <c r="BU36" s="74"/>
      <c r="BV36" s="74"/>
      <c r="BW36" s="74"/>
      <c r="BX36" s="74"/>
      <c r="BY36" s="74"/>
    </row>
    <row r="37" spans="33:77" ht="15" customHeight="1" x14ac:dyDescent="0.4">
      <c r="AG37" s="73"/>
      <c r="AH37" s="116"/>
      <c r="AI37" s="116"/>
      <c r="AJ37" s="116"/>
      <c r="AK37" s="116"/>
      <c r="AV37" s="73"/>
      <c r="AW37" s="116"/>
      <c r="AX37" s="116"/>
      <c r="AY37" s="116"/>
      <c r="AZ37" s="116"/>
      <c r="BA37" s="78"/>
      <c r="BB37" s="74"/>
      <c r="BC37" s="74"/>
      <c r="BD37" s="74"/>
      <c r="BE37" s="74"/>
      <c r="BF37" s="74"/>
      <c r="BO37" s="73"/>
      <c r="BP37" s="116"/>
      <c r="BQ37" s="116"/>
      <c r="BR37" s="116"/>
      <c r="BS37" s="116"/>
      <c r="BT37" s="78"/>
      <c r="BU37" s="74"/>
      <c r="BV37" s="74"/>
      <c r="BW37" s="74"/>
      <c r="BX37" s="74"/>
      <c r="BY37" s="74"/>
    </row>
    <row r="38" spans="33:77" ht="15" customHeight="1" x14ac:dyDescent="0.4">
      <c r="AG38" s="73"/>
      <c r="AH38" s="16"/>
      <c r="AI38" s="16"/>
      <c r="AJ38" s="116"/>
      <c r="AK38" s="16"/>
      <c r="AV38" s="73"/>
      <c r="AW38" s="16"/>
      <c r="AX38" s="16"/>
      <c r="AY38" s="116"/>
      <c r="AZ38" s="16"/>
      <c r="BA38" s="78"/>
      <c r="BB38" s="74"/>
      <c r="BC38" s="74"/>
      <c r="BD38" s="74"/>
      <c r="BE38" s="74"/>
      <c r="BF38" s="74"/>
      <c r="BO38" s="73"/>
      <c r="BP38" s="16"/>
      <c r="BQ38" s="16"/>
      <c r="BR38" s="116"/>
      <c r="BS38" s="16"/>
      <c r="BT38" s="78"/>
      <c r="BU38" s="74"/>
      <c r="BV38" s="74"/>
      <c r="BW38" s="74"/>
      <c r="BX38" s="74"/>
      <c r="BY38" s="74"/>
    </row>
    <row r="39" spans="33:77" ht="15" customHeight="1" x14ac:dyDescent="0.4">
      <c r="AG39" s="73"/>
      <c r="AH39" s="16"/>
      <c r="AI39" s="16"/>
      <c r="AJ39" s="116"/>
      <c r="AK39" s="16"/>
      <c r="AV39" s="73"/>
      <c r="AW39" s="16"/>
      <c r="AX39" s="16"/>
      <c r="AY39" s="116"/>
      <c r="AZ39" s="16"/>
      <c r="BA39" s="78"/>
      <c r="BB39" s="74"/>
      <c r="BC39" s="74"/>
      <c r="BD39" s="74"/>
      <c r="BE39" s="74"/>
      <c r="BF39" s="74"/>
      <c r="BO39" s="73"/>
      <c r="BP39" s="16"/>
      <c r="BQ39" s="16"/>
      <c r="BR39" s="116"/>
      <c r="BS39" s="16"/>
      <c r="BT39" s="78"/>
      <c r="BU39" s="74"/>
      <c r="BV39" s="74"/>
      <c r="BW39" s="74"/>
      <c r="BX39" s="74"/>
      <c r="BY39" s="74"/>
    </row>
    <row r="40" spans="33:77" ht="15" customHeight="1" x14ac:dyDescent="0.4">
      <c r="AG40" s="73"/>
      <c r="AH40" s="16"/>
      <c r="AI40" s="16"/>
      <c r="AJ40" s="116"/>
      <c r="AK40" s="16"/>
      <c r="AV40" s="73"/>
      <c r="AW40" s="16"/>
      <c r="AX40" s="16"/>
      <c r="AY40" s="116"/>
      <c r="AZ40" s="16"/>
      <c r="BA40" s="78"/>
      <c r="BB40" s="74"/>
      <c r="BC40" s="74"/>
      <c r="BD40" s="74"/>
      <c r="BE40" s="74"/>
      <c r="BF40" s="74"/>
      <c r="BO40" s="73"/>
      <c r="BP40" s="16"/>
      <c r="BQ40" s="16"/>
      <c r="BR40" s="116"/>
      <c r="BS40" s="16"/>
      <c r="BT40" s="78"/>
      <c r="BU40" s="74"/>
      <c r="BV40" s="74"/>
      <c r="BW40" s="74"/>
      <c r="BX40" s="74"/>
      <c r="BY40" s="74"/>
    </row>
    <row r="41" spans="33:77" ht="15" customHeight="1" x14ac:dyDescent="0.4">
      <c r="AG41" s="73"/>
      <c r="AH41" s="16"/>
      <c r="AI41" s="16"/>
      <c r="AJ41" s="16"/>
      <c r="AK41" s="16"/>
      <c r="AV41" s="73"/>
      <c r="AW41" s="16"/>
      <c r="AX41" s="16"/>
      <c r="AY41" s="16"/>
      <c r="AZ41" s="16"/>
      <c r="BA41" s="78"/>
      <c r="BB41" s="74"/>
      <c r="BC41" s="74"/>
      <c r="BD41" s="74"/>
      <c r="BE41" s="74"/>
      <c r="BF41" s="74"/>
      <c r="BO41" s="73"/>
      <c r="BP41" s="16"/>
      <c r="BQ41" s="16"/>
      <c r="BR41" s="16"/>
      <c r="BS41" s="16"/>
      <c r="BT41" s="78"/>
      <c r="BU41" s="74"/>
      <c r="BV41" s="74"/>
      <c r="BW41" s="74"/>
      <c r="BX41" s="74"/>
      <c r="BY41" s="74"/>
    </row>
    <row r="42" spans="33:77" ht="15" customHeight="1" x14ac:dyDescent="0.4">
      <c r="AG42" s="73"/>
      <c r="AH42" s="16"/>
      <c r="AI42" s="16"/>
      <c r="AJ42" s="16"/>
      <c r="AK42" s="16"/>
      <c r="AV42" s="73"/>
      <c r="AW42" s="16"/>
      <c r="AX42" s="16"/>
      <c r="AY42" s="16"/>
      <c r="AZ42" s="16"/>
      <c r="BA42" s="78"/>
      <c r="BB42" s="74"/>
      <c r="BC42" s="74"/>
      <c r="BD42" s="74"/>
      <c r="BE42" s="74"/>
      <c r="BF42" s="74"/>
      <c r="BO42" s="73"/>
      <c r="BP42" s="16"/>
      <c r="BQ42" s="16"/>
      <c r="BR42" s="16"/>
      <c r="BS42" s="16"/>
      <c r="BT42" s="78"/>
      <c r="BU42" s="74"/>
      <c r="BV42" s="74"/>
      <c r="BW42" s="74"/>
      <c r="BX42" s="74"/>
      <c r="BY42" s="74"/>
    </row>
    <row r="43" spans="33:77" ht="15" customHeight="1" x14ac:dyDescent="0.4">
      <c r="AG43" s="73"/>
      <c r="AH43" s="16"/>
      <c r="AI43" s="16"/>
      <c r="AJ43" s="16"/>
      <c r="AK43" s="16"/>
      <c r="AV43" s="73"/>
      <c r="AW43" s="16"/>
      <c r="AX43" s="16"/>
      <c r="AY43" s="16"/>
      <c r="AZ43" s="16"/>
      <c r="BA43" s="78"/>
      <c r="BB43" s="74"/>
      <c r="BC43" s="74"/>
      <c r="BD43" s="74"/>
      <c r="BE43" s="74"/>
      <c r="BF43" s="74"/>
      <c r="BO43" s="73"/>
      <c r="BP43" s="16"/>
      <c r="BQ43" s="16"/>
      <c r="BR43" s="16"/>
      <c r="BS43" s="16"/>
      <c r="BT43" s="78"/>
      <c r="BU43" s="74"/>
      <c r="BV43" s="74"/>
      <c r="BW43" s="74"/>
      <c r="BX43" s="74"/>
      <c r="BY43" s="74"/>
    </row>
    <row r="44" spans="33:77" ht="15" customHeight="1" x14ac:dyDescent="0.4">
      <c r="AG44" s="73"/>
      <c r="AH44" s="16"/>
      <c r="AI44" s="16"/>
      <c r="AJ44" s="16"/>
      <c r="AK44" s="16"/>
      <c r="AV44" s="73"/>
      <c r="AW44" s="16"/>
      <c r="AX44" s="16"/>
      <c r="AY44" s="16"/>
      <c r="AZ44" s="16"/>
      <c r="BA44" s="78"/>
      <c r="BB44" s="74"/>
      <c r="BC44" s="74"/>
      <c r="BD44" s="74"/>
      <c r="BE44" s="74"/>
      <c r="BF44" s="74"/>
      <c r="BO44" s="73"/>
      <c r="BP44" s="16"/>
      <c r="BQ44" s="16"/>
      <c r="BR44" s="16"/>
      <c r="BS44" s="16"/>
      <c r="BT44" s="78"/>
      <c r="BU44" s="74"/>
      <c r="BV44" s="74"/>
      <c r="BW44" s="74"/>
      <c r="BX44" s="74"/>
      <c r="BY44" s="74"/>
    </row>
    <row r="45" spans="33:77" ht="15" customHeight="1" x14ac:dyDescent="0.4">
      <c r="AG45" s="73"/>
      <c r="AH45" s="16"/>
      <c r="AI45" s="16"/>
      <c r="AJ45" s="16"/>
      <c r="AK45" s="16"/>
      <c r="AV45" s="73"/>
      <c r="AW45" s="16"/>
      <c r="AX45" s="16"/>
      <c r="AY45" s="16"/>
      <c r="AZ45" s="16"/>
      <c r="BA45" s="78"/>
      <c r="BB45" s="74"/>
      <c r="BC45" s="74"/>
      <c r="BD45" s="74"/>
      <c r="BE45" s="74"/>
      <c r="BF45" s="74"/>
      <c r="BO45" s="73"/>
      <c r="BP45" s="16"/>
      <c r="BQ45" s="16"/>
      <c r="BR45" s="16"/>
      <c r="BS45" s="16"/>
      <c r="BT45" s="78"/>
      <c r="BU45" s="74"/>
      <c r="BV45" s="74"/>
      <c r="BW45" s="74"/>
      <c r="BX45" s="74"/>
      <c r="BY45" s="74"/>
    </row>
    <row r="46" spans="33:77" ht="15" customHeight="1" x14ac:dyDescent="0.4">
      <c r="AG46" s="73"/>
      <c r="AH46" s="16"/>
      <c r="AI46" s="16"/>
      <c r="AJ46" s="16"/>
      <c r="AK46" s="16"/>
      <c r="AV46" s="73"/>
      <c r="AW46" s="16"/>
      <c r="AX46" s="16"/>
      <c r="AY46" s="16"/>
      <c r="AZ46" s="16"/>
      <c r="BA46" s="78"/>
      <c r="BB46" s="74"/>
      <c r="BC46" s="74"/>
      <c r="BD46" s="74"/>
      <c r="BE46" s="74"/>
      <c r="BF46" s="74"/>
      <c r="BO46" s="73"/>
      <c r="BP46" s="16"/>
      <c r="BQ46" s="16"/>
      <c r="BR46" s="16"/>
      <c r="BS46" s="16"/>
      <c r="BT46" s="78"/>
      <c r="BU46" s="74"/>
      <c r="BV46" s="74"/>
      <c r="BW46" s="74"/>
      <c r="BX46" s="74"/>
      <c r="BY46" s="74"/>
    </row>
    <row r="47" spans="33:77" ht="15" customHeight="1" x14ac:dyDescent="0.4">
      <c r="AG47" s="73"/>
      <c r="AH47" s="16"/>
      <c r="AI47" s="16"/>
      <c r="AJ47" s="16"/>
      <c r="AK47" s="16"/>
      <c r="AV47" s="73"/>
      <c r="AW47" s="16"/>
      <c r="AX47" s="16"/>
      <c r="AY47" s="16"/>
      <c r="AZ47" s="16"/>
      <c r="BA47" s="78"/>
      <c r="BB47" s="74"/>
      <c r="BC47" s="74"/>
      <c r="BD47" s="74"/>
      <c r="BE47" s="74"/>
      <c r="BF47" s="74"/>
      <c r="BO47" s="73"/>
      <c r="BP47" s="16"/>
      <c r="BQ47" s="16"/>
      <c r="BR47" s="16"/>
      <c r="BS47" s="16"/>
      <c r="BT47" s="78"/>
      <c r="BU47" s="74"/>
      <c r="BV47" s="74"/>
      <c r="BW47" s="74"/>
      <c r="BX47" s="74"/>
      <c r="BY47" s="74"/>
    </row>
    <row r="48" spans="33:77" ht="15" customHeight="1" x14ac:dyDescent="0.4">
      <c r="AG48" s="73"/>
      <c r="AJ48" s="16"/>
      <c r="AV48" s="73"/>
      <c r="AW48" s="118"/>
      <c r="AX48" s="118"/>
      <c r="AY48" s="16"/>
      <c r="AZ48" s="118"/>
      <c r="BA48" s="78"/>
      <c r="BB48" s="74"/>
      <c r="BC48" s="74"/>
      <c r="BD48" s="74"/>
      <c r="BE48" s="74"/>
      <c r="BF48" s="74"/>
      <c r="BO48" s="73"/>
      <c r="BP48" s="118"/>
      <c r="BQ48" s="118"/>
      <c r="BR48" s="16"/>
      <c r="BS48" s="118"/>
      <c r="BT48" s="78"/>
      <c r="BU48" s="74"/>
      <c r="BV48" s="74"/>
      <c r="BW48" s="74"/>
      <c r="BX48" s="74"/>
      <c r="BY48" s="74"/>
    </row>
    <row r="49" spans="33:77" ht="15" customHeight="1" x14ac:dyDescent="0.55000000000000004">
      <c r="AG49" s="73"/>
      <c r="AH49" s="93"/>
      <c r="AI49" s="93"/>
      <c r="AJ49" s="16"/>
      <c r="AK49" s="74"/>
      <c r="AL49" s="79"/>
      <c r="AV49" s="73"/>
      <c r="AW49" s="93"/>
      <c r="AX49" s="93"/>
      <c r="AY49" s="16"/>
      <c r="AZ49" s="74"/>
      <c r="BA49" s="79"/>
      <c r="BB49" s="74"/>
      <c r="BC49" s="74"/>
      <c r="BD49" s="74"/>
      <c r="BE49" s="74"/>
      <c r="BF49" s="74"/>
      <c r="BO49" s="73"/>
      <c r="BP49" s="93"/>
      <c r="BQ49" s="93"/>
      <c r="BR49" s="16"/>
      <c r="BS49" s="74"/>
      <c r="BT49" s="79"/>
      <c r="BU49" s="74"/>
      <c r="BV49" s="74"/>
      <c r="BW49" s="74"/>
      <c r="BX49" s="74"/>
      <c r="BY49" s="74"/>
    </row>
    <row r="50" spans="33:77" ht="36.75" customHeight="1" x14ac:dyDescent="0.55000000000000004">
      <c r="AG50" s="721" t="s">
        <v>368</v>
      </c>
      <c r="AH50" s="722"/>
      <c r="AI50" s="93"/>
      <c r="AJ50" s="16"/>
      <c r="AK50" s="74"/>
      <c r="AL50" s="79"/>
      <c r="AV50" s="721" t="s">
        <v>368</v>
      </c>
      <c r="AW50" s="722"/>
      <c r="AX50" s="93"/>
      <c r="AY50" s="16"/>
      <c r="AZ50" s="74"/>
      <c r="BA50" s="79"/>
      <c r="BB50" s="74"/>
      <c r="BC50" s="74"/>
      <c r="BD50" s="74"/>
      <c r="BE50" s="74"/>
      <c r="BF50" s="74"/>
      <c r="BO50" s="847" t="s">
        <v>368</v>
      </c>
      <c r="BP50" s="847"/>
      <c r="BQ50" s="847"/>
      <c r="BR50" s="16"/>
      <c r="BS50" s="74"/>
      <c r="BT50" s="79"/>
      <c r="BU50" s="74"/>
      <c r="BV50" s="74"/>
      <c r="BW50" s="74"/>
      <c r="BX50" s="74"/>
      <c r="BY50" s="74"/>
    </row>
    <row r="51" spans="33:77" ht="40.5" customHeight="1" x14ac:dyDescent="0.55000000000000004">
      <c r="AG51" s="618" t="s">
        <v>260</v>
      </c>
      <c r="AH51" s="619"/>
      <c r="AI51" s="93"/>
      <c r="AJ51" s="16"/>
      <c r="AK51" s="74"/>
      <c r="AL51" s="79"/>
      <c r="AV51" s="618" t="s">
        <v>260</v>
      </c>
      <c r="AW51" s="619"/>
      <c r="AX51" s="93"/>
      <c r="AY51" s="16"/>
      <c r="AZ51" s="74"/>
      <c r="BA51" s="79"/>
      <c r="BB51" s="74"/>
      <c r="BC51" s="74"/>
      <c r="BD51" s="74"/>
      <c r="BE51" s="74"/>
      <c r="BF51" s="74"/>
      <c r="BO51" s="620" t="s">
        <v>260</v>
      </c>
      <c r="BP51" s="620"/>
      <c r="BQ51" s="620"/>
      <c r="BR51" s="16"/>
      <c r="BS51" s="74"/>
      <c r="BT51" s="79"/>
      <c r="BU51" s="74"/>
      <c r="BV51" s="74"/>
      <c r="BW51" s="74"/>
      <c r="BX51" s="74"/>
      <c r="BY51" s="74"/>
    </row>
    <row r="52" spans="33:77" ht="30.75" customHeight="1" x14ac:dyDescent="0.55000000000000004">
      <c r="AG52" s="620" t="s">
        <v>125</v>
      </c>
      <c r="AH52" s="620"/>
      <c r="AI52" s="93"/>
      <c r="AJ52" s="73"/>
      <c r="AK52" s="74"/>
      <c r="AL52" s="79"/>
      <c r="AV52" s="620" t="s">
        <v>125</v>
      </c>
      <c r="AW52" s="620"/>
      <c r="AX52" s="93"/>
      <c r="AY52" s="73"/>
      <c r="AZ52" s="74"/>
      <c r="BA52" s="79"/>
      <c r="BB52" s="74"/>
      <c r="BC52" s="74"/>
      <c r="BD52" s="74"/>
      <c r="BE52" s="74"/>
      <c r="BF52" s="74"/>
      <c r="BO52" s="620" t="s">
        <v>125</v>
      </c>
      <c r="BP52" s="620"/>
      <c r="BQ52" s="620"/>
      <c r="BR52" s="73"/>
      <c r="BS52" s="74"/>
      <c r="BT52" s="79"/>
      <c r="BU52" s="74"/>
      <c r="BV52" s="74"/>
      <c r="BW52" s="74"/>
      <c r="BX52" s="74"/>
      <c r="BY52" s="74"/>
    </row>
    <row r="53" spans="33:77" ht="30.75" customHeight="1" x14ac:dyDescent="0.55000000000000004">
      <c r="AG53" s="119" t="s">
        <v>258</v>
      </c>
      <c r="AH53" s="119" t="s">
        <v>259</v>
      </c>
      <c r="AI53" s="93"/>
      <c r="AJ53" s="73"/>
      <c r="AK53" s="74"/>
      <c r="AL53" s="79"/>
      <c r="AV53" s="119" t="s">
        <v>258</v>
      </c>
      <c r="AW53" s="119" t="s">
        <v>259</v>
      </c>
      <c r="AX53" s="119" t="s">
        <v>669</v>
      </c>
      <c r="AY53" s="73"/>
      <c r="AZ53" s="74"/>
      <c r="BA53" s="79"/>
      <c r="BB53" s="74"/>
      <c r="BC53" s="74"/>
      <c r="BD53" s="74"/>
      <c r="BE53" s="74"/>
      <c r="BF53" s="74"/>
      <c r="BO53" s="119" t="s">
        <v>258</v>
      </c>
      <c r="BP53" s="119" t="s">
        <v>259</v>
      </c>
      <c r="BQ53" s="119" t="s">
        <v>676</v>
      </c>
      <c r="BR53" s="73"/>
      <c r="BS53" s="74"/>
      <c r="BT53" s="79"/>
      <c r="BU53" s="74"/>
      <c r="BV53" s="74"/>
      <c r="BW53" s="74"/>
      <c r="BX53" s="74"/>
      <c r="BY53" s="74"/>
    </row>
    <row r="54" spans="33:77" ht="45" customHeight="1" x14ac:dyDescent="0.55000000000000004">
      <c r="AG54" s="4">
        <v>1</v>
      </c>
      <c r="AH54" s="204">
        <v>45723</v>
      </c>
      <c r="AI54" s="93"/>
      <c r="AJ54" s="73"/>
      <c r="AV54" s="4">
        <v>1</v>
      </c>
      <c r="AW54" s="204">
        <v>45723</v>
      </c>
      <c r="AX54" s="204">
        <v>45741</v>
      </c>
      <c r="AY54" s="73"/>
      <c r="AZ54" s="118"/>
      <c r="BA54" s="78"/>
      <c r="BB54" s="74"/>
      <c r="BC54" s="74"/>
      <c r="BD54" s="74"/>
      <c r="BE54" s="74"/>
      <c r="BF54" s="74"/>
      <c r="BO54" s="4">
        <v>1</v>
      </c>
      <c r="BP54" s="204">
        <v>45723</v>
      </c>
      <c r="BQ54" s="204">
        <v>45741</v>
      </c>
      <c r="BR54" s="73"/>
      <c r="BS54" s="118"/>
      <c r="BT54" s="78"/>
      <c r="BU54" s="74"/>
      <c r="BV54" s="74"/>
      <c r="BW54" s="74"/>
      <c r="BX54" s="74"/>
      <c r="BY54" s="74"/>
    </row>
    <row r="55" spans="33:77" ht="41.25" customHeight="1" x14ac:dyDescent="0.4">
      <c r="AG55" s="73"/>
      <c r="AH55" s="73"/>
      <c r="AJ55" s="73"/>
      <c r="BO55" s="608" t="s">
        <v>670</v>
      </c>
      <c r="BP55" s="609">
        <v>45838</v>
      </c>
      <c r="BQ55" s="609"/>
    </row>
    <row r="56" spans="33:77" ht="54" customHeight="1" x14ac:dyDescent="0.4">
      <c r="AG56" s="73"/>
      <c r="AH56" s="73"/>
      <c r="AJ56" s="73"/>
      <c r="BO56" s="608" t="s">
        <v>670</v>
      </c>
      <c r="BP56" s="609">
        <v>45930</v>
      </c>
      <c r="BQ56" s="609"/>
    </row>
    <row r="57" spans="33:77" ht="15" customHeight="1" x14ac:dyDescent="0.4">
      <c r="AG57" s="73"/>
    </row>
    <row r="58" spans="33:77" ht="15" customHeight="1" x14ac:dyDescent="0.4">
      <c r="AG58" s="73"/>
    </row>
  </sheetData>
  <mergeCells count="192">
    <mergeCell ref="BO50:BQ50"/>
    <mergeCell ref="BO51:BQ51"/>
    <mergeCell ref="BO52:BQ52"/>
    <mergeCell ref="BO34:BQ34"/>
    <mergeCell ref="BO14:BO15"/>
    <mergeCell ref="BT14:BT15"/>
    <mergeCell ref="BO16:BO17"/>
    <mergeCell ref="BP23:BQ23"/>
    <mergeCell ref="BO24:BO25"/>
    <mergeCell ref="BP25:BQ25"/>
    <mergeCell ref="BO28:BQ28"/>
    <mergeCell ref="BR30:BR32"/>
    <mergeCell ref="BP3:BS5"/>
    <mergeCell ref="BP6:BS7"/>
    <mergeCell ref="BP8:BS9"/>
    <mergeCell ref="BR10:BR12"/>
    <mergeCell ref="BS10:BS12"/>
    <mergeCell ref="BM11:BM12"/>
    <mergeCell ref="BN11:BN12"/>
    <mergeCell ref="BO11:BO12"/>
    <mergeCell ref="BP11:BP12"/>
    <mergeCell ref="BQ11:BQ12"/>
    <mergeCell ref="AG24:AG25"/>
    <mergeCell ref="AH25:AI25"/>
    <mergeCell ref="AG28:AI28"/>
    <mergeCell ref="AJ30:AJ32"/>
    <mergeCell ref="AG50:AH50"/>
    <mergeCell ref="AG51:AH51"/>
    <mergeCell ref="AG52:AH52"/>
    <mergeCell ref="AG32:AI32"/>
    <mergeCell ref="AL13:AL17"/>
    <mergeCell ref="AH23:AI23"/>
    <mergeCell ref="AE11:AE12"/>
    <mergeCell ref="AF11:AF12"/>
    <mergeCell ref="AG11:AG12"/>
    <mergeCell ref="AG14:AG15"/>
    <mergeCell ref="AG16:AG17"/>
    <mergeCell ref="AH3:AK5"/>
    <mergeCell ref="AH6:AK7"/>
    <mergeCell ref="AH8:AK9"/>
    <mergeCell ref="AJ10:AJ12"/>
    <mergeCell ref="AK10:AK12"/>
    <mergeCell ref="AH11:AH12"/>
    <mergeCell ref="AI11:AI12"/>
    <mergeCell ref="AA13:AB16"/>
    <mergeCell ref="A31:A32"/>
    <mergeCell ref="F31:I31"/>
    <mergeCell ref="J31:M31"/>
    <mergeCell ref="N31:P31"/>
    <mergeCell ref="Q31:T31"/>
    <mergeCell ref="U31:X31"/>
    <mergeCell ref="B32:H32"/>
    <mergeCell ref="I32:O32"/>
    <mergeCell ref="P32:V32"/>
    <mergeCell ref="N28:O28"/>
    <mergeCell ref="P28:Q28"/>
    <mergeCell ref="R28:S28"/>
    <mergeCell ref="T28:U28"/>
    <mergeCell ref="V28:W28"/>
    <mergeCell ref="R30:S30"/>
    <mergeCell ref="V30:W30"/>
    <mergeCell ref="J27:K27"/>
    <mergeCell ref="L27:M27"/>
    <mergeCell ref="N27:O27"/>
    <mergeCell ref="T27:U27"/>
    <mergeCell ref="V27:W27"/>
    <mergeCell ref="A28:B28"/>
    <mergeCell ref="C28:D28"/>
    <mergeCell ref="E28:I28"/>
    <mergeCell ref="J28:K28"/>
    <mergeCell ref="L28:M28"/>
    <mergeCell ref="V16:V17"/>
    <mergeCell ref="W16:W17"/>
    <mergeCell ref="X16:X17"/>
    <mergeCell ref="Y16:Y17"/>
    <mergeCell ref="D18:D19"/>
    <mergeCell ref="E20:G20"/>
    <mergeCell ref="I20:K20"/>
    <mergeCell ref="P16:P17"/>
    <mergeCell ref="Q16:Q17"/>
    <mergeCell ref="R16:R17"/>
    <mergeCell ref="S16:S17"/>
    <mergeCell ref="T16:T17"/>
    <mergeCell ref="U16:U17"/>
    <mergeCell ref="Y14:Y15"/>
    <mergeCell ref="D16:D17"/>
    <mergeCell ref="E16:E17"/>
    <mergeCell ref="F16:F17"/>
    <mergeCell ref="G16:G17"/>
    <mergeCell ref="H16:H17"/>
    <mergeCell ref="I16:I17"/>
    <mergeCell ref="P14:P15"/>
    <mergeCell ref="Q14:Q15"/>
    <mergeCell ref="R14:R15"/>
    <mergeCell ref="S14:S15"/>
    <mergeCell ref="T14:T15"/>
    <mergeCell ref="U14:U15"/>
    <mergeCell ref="X11:Y11"/>
    <mergeCell ref="K13:K19"/>
    <mergeCell ref="L13:L19"/>
    <mergeCell ref="D14:D15"/>
    <mergeCell ref="F14:F15"/>
    <mergeCell ref="H14:H15"/>
    <mergeCell ref="I14:I15"/>
    <mergeCell ref="J14:J19"/>
    <mergeCell ref="M14:M19"/>
    <mergeCell ref="Q11:Q12"/>
    <mergeCell ref="R11:R12"/>
    <mergeCell ref="S11:S12"/>
    <mergeCell ref="T11:T12"/>
    <mergeCell ref="U11:U12"/>
    <mergeCell ref="V11:V12"/>
    <mergeCell ref="K11:K12"/>
    <mergeCell ref="L11:L12"/>
    <mergeCell ref="M11:M12"/>
    <mergeCell ref="N11:N12"/>
    <mergeCell ref="O11:O12"/>
    <mergeCell ref="P11:P12"/>
    <mergeCell ref="V14:V15"/>
    <mergeCell ref="W14:W15"/>
    <mergeCell ref="X14:X15"/>
    <mergeCell ref="P10:S10"/>
    <mergeCell ref="T10:W10"/>
    <mergeCell ref="A11:A12"/>
    <mergeCell ref="B11:B12"/>
    <mergeCell ref="C11:C12"/>
    <mergeCell ref="D11:D12"/>
    <mergeCell ref="E11:G11"/>
    <mergeCell ref="H11:H12"/>
    <mergeCell ref="I11:I12"/>
    <mergeCell ref="W11:W12"/>
    <mergeCell ref="M7:N7"/>
    <mergeCell ref="O7:Y7"/>
    <mergeCell ref="D8:L8"/>
    <mergeCell ref="M8:N8"/>
    <mergeCell ref="O8:Y8"/>
    <mergeCell ref="D9:L9"/>
    <mergeCell ref="M9:N9"/>
    <mergeCell ref="O9:Y9"/>
    <mergeCell ref="U5:X5"/>
    <mergeCell ref="D6:G6"/>
    <mergeCell ref="H6:L6"/>
    <mergeCell ref="M6:O6"/>
    <mergeCell ref="Q6:T6"/>
    <mergeCell ref="U6:X6"/>
    <mergeCell ref="D7:L7"/>
    <mergeCell ref="A1:Y4"/>
    <mergeCell ref="A5:C6"/>
    <mergeCell ref="D5:G5"/>
    <mergeCell ref="H5:L5"/>
    <mergeCell ref="M5:O5"/>
    <mergeCell ref="Q5:T5"/>
    <mergeCell ref="I24:Y26"/>
    <mergeCell ref="A27:B27"/>
    <mergeCell ref="C27:D27"/>
    <mergeCell ref="E27:I27"/>
    <mergeCell ref="J21:K21"/>
    <mergeCell ref="J22:K22"/>
    <mergeCell ref="J23:K23"/>
    <mergeCell ref="N14:N15"/>
    <mergeCell ref="O14:O15"/>
    <mergeCell ref="N16:N17"/>
    <mergeCell ref="O16:O17"/>
    <mergeCell ref="A10:C10"/>
    <mergeCell ref="D10:L10"/>
    <mergeCell ref="M10:N10"/>
    <mergeCell ref="J11:J12"/>
    <mergeCell ref="A8:C8"/>
    <mergeCell ref="A9:C9"/>
    <mergeCell ref="A7:C7"/>
    <mergeCell ref="AW3:AZ5"/>
    <mergeCell ref="AW6:AZ7"/>
    <mergeCell ref="AW8:AZ9"/>
    <mergeCell ref="AY10:AY12"/>
    <mergeCell ref="AZ10:AZ12"/>
    <mergeCell ref="AT11:AT12"/>
    <mergeCell ref="AU11:AU12"/>
    <mergeCell ref="AV11:AV12"/>
    <mergeCell ref="AW11:AW12"/>
    <mergeCell ref="AX11:AX12"/>
    <mergeCell ref="AV50:AW50"/>
    <mergeCell ref="AV51:AW51"/>
    <mergeCell ref="AV52:AW52"/>
    <mergeCell ref="BA14:BA15"/>
    <mergeCell ref="AV14:AV15"/>
    <mergeCell ref="AV16:AV17"/>
    <mergeCell ref="AW23:AX23"/>
    <mergeCell ref="AV24:AV25"/>
    <mergeCell ref="AW25:AX25"/>
    <mergeCell ref="AV28:AX28"/>
    <mergeCell ref="AY30:AY32"/>
    <mergeCell ref="AV32:AX3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5">
    <tabColor theme="8"/>
  </sheetPr>
  <dimension ref="A1:BE53"/>
  <sheetViews>
    <sheetView topLeftCell="AY37" zoomScale="61" zoomScaleNormal="61" workbookViewId="0">
      <selection activeCell="BB55" sqref="BB55"/>
    </sheetView>
  </sheetViews>
  <sheetFormatPr baseColWidth="10" defaultRowHeight="35.25" customHeight="1" x14ac:dyDescent="0.3"/>
  <cols>
    <col min="1" max="2" width="34.140625" style="58" customWidth="1"/>
    <col min="3" max="3" width="34.140625" style="30" customWidth="1"/>
    <col min="4" max="4" width="68" style="30" customWidth="1"/>
    <col min="5" max="6" width="15.7109375" style="30" customWidth="1"/>
    <col min="7" max="8" width="15.7109375" style="39" customWidth="1"/>
    <col min="9" max="9" width="80.28515625" style="30" customWidth="1"/>
    <col min="10" max="10" width="53.5703125" style="30" customWidth="1"/>
    <col min="11" max="15" width="34.140625" style="30" customWidth="1"/>
    <col min="16" max="16" width="34.140625" style="59" customWidth="1"/>
    <col min="17" max="19" width="34.140625" style="60" customWidth="1"/>
    <col min="20" max="21" width="34.140625" style="61" customWidth="1"/>
    <col min="22" max="24" width="34.140625" style="60" customWidth="1"/>
    <col min="25" max="25" width="34.140625" style="59" customWidth="1"/>
    <col min="26" max="26" width="34.140625" style="29" customWidth="1"/>
    <col min="27" max="28" width="11.42578125" style="139"/>
    <col min="29" max="29" width="25.5703125" style="139" customWidth="1"/>
    <col min="30" max="30" width="53.28515625" style="139" customWidth="1"/>
    <col min="31" max="31" width="80.5703125" style="139" customWidth="1"/>
    <col min="32" max="32" width="53.85546875" style="118" customWidth="1"/>
    <col min="33" max="33" width="55.7109375" style="118" customWidth="1"/>
    <col min="34" max="34" width="71.85546875" style="118" customWidth="1"/>
    <col min="35" max="35" width="116.5703125" style="118" customWidth="1"/>
    <col min="36" max="36" width="32.140625" style="73" customWidth="1"/>
    <col min="37" max="40" width="11.42578125" style="139"/>
    <col min="41" max="41" width="30.28515625" style="139" customWidth="1"/>
    <col min="42" max="42" width="48.7109375" style="139" customWidth="1"/>
    <col min="43" max="43" width="95.5703125" style="139" customWidth="1"/>
    <col min="44" max="44" width="55.85546875" style="139" customWidth="1"/>
    <col min="45" max="45" width="56.28515625" style="139" customWidth="1"/>
    <col min="46" max="46" width="80.28515625" style="139" customWidth="1"/>
    <col min="47" max="47" width="120.140625" style="139" customWidth="1"/>
    <col min="48" max="48" width="41.5703125" style="139" customWidth="1"/>
    <col min="49" max="49" width="52.5703125" style="139" customWidth="1"/>
    <col min="50" max="50" width="30.28515625" style="139" customWidth="1"/>
    <col min="51" max="51" width="48.7109375" style="139" customWidth="1"/>
    <col min="52" max="52" width="95.5703125" style="139" customWidth="1"/>
    <col min="53" max="53" width="55.85546875" style="139" customWidth="1"/>
    <col min="54" max="54" width="56.28515625" style="139" customWidth="1"/>
    <col min="55" max="55" width="80.28515625" style="139" customWidth="1"/>
    <col min="56" max="56" width="120.140625" style="139" customWidth="1"/>
    <col min="57" max="57" width="161.7109375" style="139" customWidth="1"/>
    <col min="58" max="58" width="50.42578125" style="139" customWidth="1"/>
    <col min="59" max="16384" width="11.42578125" style="139"/>
  </cols>
  <sheetData>
    <row r="1" spans="1:57" ht="35.25" customHeight="1" x14ac:dyDescent="0.3">
      <c r="A1" s="852" t="s">
        <v>238</v>
      </c>
      <c r="B1" s="852"/>
      <c r="C1" s="852"/>
      <c r="D1" s="852"/>
      <c r="E1" s="852"/>
      <c r="F1" s="852"/>
      <c r="G1" s="852"/>
      <c r="H1" s="852"/>
      <c r="I1" s="852"/>
      <c r="J1" s="852"/>
      <c r="K1" s="852"/>
      <c r="L1" s="852"/>
      <c r="M1" s="852"/>
      <c r="N1" s="852"/>
      <c r="O1" s="852"/>
      <c r="P1" s="852"/>
      <c r="Q1" s="852"/>
      <c r="R1" s="852"/>
      <c r="S1" s="852"/>
      <c r="T1" s="852"/>
      <c r="U1" s="852"/>
      <c r="V1" s="852"/>
      <c r="W1" s="852"/>
      <c r="X1" s="852"/>
      <c r="Y1" s="852"/>
      <c r="AR1" s="118"/>
      <c r="AS1" s="118"/>
      <c r="AT1" s="118"/>
      <c r="AU1" s="118"/>
      <c r="AV1" s="73"/>
      <c r="BA1" s="118"/>
      <c r="BB1" s="118"/>
      <c r="BC1" s="118"/>
      <c r="BD1" s="118"/>
      <c r="BE1" s="73"/>
    </row>
    <row r="2" spans="1:57" ht="35.25" customHeight="1" x14ac:dyDescent="0.3">
      <c r="A2" s="852"/>
      <c r="B2" s="852"/>
      <c r="C2" s="852"/>
      <c r="D2" s="852"/>
      <c r="E2" s="852"/>
      <c r="F2" s="852"/>
      <c r="G2" s="852"/>
      <c r="H2" s="852"/>
      <c r="I2" s="852"/>
      <c r="J2" s="852"/>
      <c r="K2" s="852"/>
      <c r="L2" s="852"/>
      <c r="M2" s="852"/>
      <c r="N2" s="852"/>
      <c r="O2" s="852"/>
      <c r="P2" s="852"/>
      <c r="Q2" s="852"/>
      <c r="R2" s="852"/>
      <c r="S2" s="852"/>
      <c r="T2" s="852"/>
      <c r="U2" s="852"/>
      <c r="V2" s="852"/>
      <c r="W2" s="852"/>
      <c r="X2" s="852"/>
      <c r="Y2" s="852"/>
      <c r="AR2" s="118"/>
      <c r="AS2" s="118"/>
      <c r="AT2" s="118"/>
      <c r="AU2" s="118"/>
      <c r="AV2" s="73"/>
      <c r="BA2" s="118"/>
      <c r="BB2" s="118"/>
      <c r="BC2" s="118"/>
      <c r="BD2" s="118"/>
      <c r="BE2" s="73"/>
    </row>
    <row r="3" spans="1:57" ht="35.25" customHeight="1" x14ac:dyDescent="0.3">
      <c r="A3" s="852"/>
      <c r="B3" s="852"/>
      <c r="C3" s="852"/>
      <c r="D3" s="852"/>
      <c r="E3" s="852"/>
      <c r="F3" s="852"/>
      <c r="G3" s="852"/>
      <c r="H3" s="852"/>
      <c r="I3" s="852"/>
      <c r="J3" s="852"/>
      <c r="K3" s="852"/>
      <c r="L3" s="852"/>
      <c r="M3" s="852"/>
      <c r="N3" s="852"/>
      <c r="O3" s="852"/>
      <c r="P3" s="852"/>
      <c r="Q3" s="852"/>
      <c r="R3" s="852"/>
      <c r="S3" s="852"/>
      <c r="T3" s="852"/>
      <c r="U3" s="852"/>
      <c r="V3" s="852"/>
      <c r="W3" s="852"/>
      <c r="X3" s="852"/>
      <c r="Y3" s="852"/>
      <c r="AF3" s="730" t="s">
        <v>275</v>
      </c>
      <c r="AG3" s="730"/>
      <c r="AH3" s="730"/>
      <c r="AI3" s="730"/>
      <c r="AR3" s="730" t="s">
        <v>443</v>
      </c>
      <c r="AS3" s="730"/>
      <c r="AT3" s="730"/>
      <c r="AU3" s="730"/>
      <c r="AV3" s="73"/>
      <c r="BA3" s="730" t="s">
        <v>1062</v>
      </c>
      <c r="BB3" s="730"/>
      <c r="BC3" s="730"/>
      <c r="BD3" s="730"/>
      <c r="BE3" s="73"/>
    </row>
    <row r="4" spans="1:57" ht="35.25" customHeight="1" x14ac:dyDescent="0.3">
      <c r="A4" s="853"/>
      <c r="B4" s="853"/>
      <c r="C4" s="853"/>
      <c r="D4" s="853"/>
      <c r="E4" s="853"/>
      <c r="F4" s="853"/>
      <c r="G4" s="853"/>
      <c r="H4" s="853"/>
      <c r="I4" s="853"/>
      <c r="J4" s="853"/>
      <c r="K4" s="853"/>
      <c r="L4" s="853"/>
      <c r="M4" s="853"/>
      <c r="N4" s="853"/>
      <c r="O4" s="853"/>
      <c r="P4" s="853"/>
      <c r="Q4" s="853"/>
      <c r="R4" s="853"/>
      <c r="S4" s="853"/>
      <c r="T4" s="853"/>
      <c r="U4" s="853"/>
      <c r="V4" s="853"/>
      <c r="W4" s="853"/>
      <c r="X4" s="853"/>
      <c r="Y4" s="853"/>
      <c r="AF4" s="730"/>
      <c r="AG4" s="730"/>
      <c r="AH4" s="730"/>
      <c r="AI4" s="730"/>
      <c r="AR4" s="730"/>
      <c r="AS4" s="730"/>
      <c r="AT4" s="730"/>
      <c r="AU4" s="730"/>
      <c r="AV4" s="73"/>
      <c r="BA4" s="730"/>
      <c r="BB4" s="730"/>
      <c r="BC4" s="730"/>
      <c r="BD4" s="730"/>
      <c r="BE4" s="73"/>
    </row>
    <row r="5" spans="1:57" ht="35.25" customHeight="1" x14ac:dyDescent="0.25">
      <c r="A5" s="647" t="s">
        <v>37</v>
      </c>
      <c r="B5" s="647"/>
      <c r="C5" s="647"/>
      <c r="D5" s="854" t="s">
        <v>17</v>
      </c>
      <c r="E5" s="855"/>
      <c r="F5" s="855"/>
      <c r="G5" s="856"/>
      <c r="H5" s="857" t="s">
        <v>9</v>
      </c>
      <c r="I5" s="857"/>
      <c r="J5" s="857"/>
      <c r="K5" s="857"/>
      <c r="L5" s="857"/>
      <c r="M5" s="656" t="s">
        <v>18</v>
      </c>
      <c r="N5" s="656"/>
      <c r="O5" s="656"/>
      <c r="P5" s="31"/>
      <c r="Q5" s="645"/>
      <c r="R5" s="645"/>
      <c r="S5" s="645"/>
      <c r="T5" s="645"/>
      <c r="U5" s="646" t="s">
        <v>19</v>
      </c>
      <c r="V5" s="646"/>
      <c r="W5" s="646"/>
      <c r="X5" s="646"/>
      <c r="Y5" s="31"/>
      <c r="Z5" s="32"/>
      <c r="AF5" s="730"/>
      <c r="AG5" s="730"/>
      <c r="AH5" s="730"/>
      <c r="AI5" s="730"/>
      <c r="AJ5" s="76"/>
      <c r="AR5" s="730"/>
      <c r="AS5" s="730"/>
      <c r="AT5" s="730"/>
      <c r="AU5" s="730"/>
      <c r="AV5" s="76"/>
      <c r="BA5" s="730"/>
      <c r="BB5" s="730"/>
      <c r="BC5" s="730"/>
      <c r="BD5" s="730"/>
      <c r="BE5" s="76"/>
    </row>
    <row r="6" spans="1:57" ht="35.25" customHeight="1" x14ac:dyDescent="0.25">
      <c r="A6" s="647"/>
      <c r="B6" s="647"/>
      <c r="C6" s="647"/>
      <c r="D6" s="656"/>
      <c r="E6" s="656"/>
      <c r="F6" s="656"/>
      <c r="G6" s="656"/>
      <c r="H6" s="858"/>
      <c r="I6" s="858"/>
      <c r="J6" s="858"/>
      <c r="K6" s="858"/>
      <c r="L6" s="858"/>
      <c r="M6" s="656" t="s">
        <v>21</v>
      </c>
      <c r="N6" s="656"/>
      <c r="O6" s="656"/>
      <c r="P6" s="31"/>
      <c r="Q6" s="645"/>
      <c r="R6" s="645"/>
      <c r="S6" s="645"/>
      <c r="T6" s="645"/>
      <c r="U6" s="646" t="s">
        <v>22</v>
      </c>
      <c r="V6" s="646"/>
      <c r="W6" s="646"/>
      <c r="X6" s="646"/>
      <c r="Y6" s="31"/>
      <c r="Z6" s="32"/>
      <c r="AC6" s="255"/>
      <c r="AD6" s="255"/>
      <c r="AE6" s="255"/>
      <c r="AF6" s="635"/>
      <c r="AG6" s="635"/>
      <c r="AH6" s="635"/>
      <c r="AI6" s="635"/>
      <c r="AJ6" s="76"/>
      <c r="AO6" s="255"/>
      <c r="AP6" s="255"/>
      <c r="AQ6" s="255"/>
      <c r="AR6" s="635"/>
      <c r="AS6" s="635"/>
      <c r="AT6" s="635"/>
      <c r="AU6" s="635"/>
      <c r="AV6" s="76"/>
      <c r="AX6" s="255"/>
      <c r="AY6" s="255"/>
      <c r="AZ6" s="255"/>
      <c r="BA6" s="635"/>
      <c r="BB6" s="635"/>
      <c r="BC6" s="635"/>
      <c r="BD6" s="635"/>
      <c r="BE6" s="76"/>
    </row>
    <row r="7" spans="1:57" ht="35.25" customHeight="1" x14ac:dyDescent="0.25">
      <c r="A7" s="647" t="s">
        <v>38</v>
      </c>
      <c r="B7" s="647"/>
      <c r="C7" s="647"/>
      <c r="D7" s="851" t="s">
        <v>239</v>
      </c>
      <c r="E7" s="851"/>
      <c r="F7" s="851"/>
      <c r="G7" s="851"/>
      <c r="H7" s="851"/>
      <c r="I7" s="851"/>
      <c r="J7" s="851"/>
      <c r="K7" s="851"/>
      <c r="L7" s="851"/>
      <c r="M7" s="647" t="s">
        <v>39</v>
      </c>
      <c r="N7" s="647"/>
      <c r="O7" s="647">
        <v>2024</v>
      </c>
      <c r="P7" s="647"/>
      <c r="Q7" s="647"/>
      <c r="R7" s="647"/>
      <c r="S7" s="647"/>
      <c r="T7" s="647"/>
      <c r="U7" s="647"/>
      <c r="V7" s="647"/>
      <c r="W7" s="647"/>
      <c r="X7" s="647"/>
      <c r="Y7" s="647"/>
      <c r="Z7" s="32"/>
      <c r="AC7" s="255"/>
      <c r="AD7" s="255"/>
      <c r="AE7" s="255"/>
      <c r="AF7" s="635"/>
      <c r="AG7" s="635"/>
      <c r="AH7" s="635"/>
      <c r="AI7" s="635"/>
      <c r="AJ7" s="76"/>
      <c r="AO7" s="255"/>
      <c r="AP7" s="255"/>
      <c r="AQ7" s="255"/>
      <c r="AR7" s="635"/>
      <c r="AS7" s="635"/>
      <c r="AT7" s="635"/>
      <c r="AU7" s="635"/>
      <c r="AV7" s="76"/>
      <c r="AX7" s="255"/>
      <c r="AY7" s="255"/>
      <c r="AZ7" s="255"/>
      <c r="BA7" s="635"/>
      <c r="BB7" s="635"/>
      <c r="BC7" s="635"/>
      <c r="BD7" s="635"/>
      <c r="BE7" s="76"/>
    </row>
    <row r="8" spans="1:57" ht="35.25" customHeight="1" x14ac:dyDescent="0.25">
      <c r="A8" s="647" t="s">
        <v>40</v>
      </c>
      <c r="B8" s="647"/>
      <c r="C8" s="647"/>
      <c r="D8" s="851" t="s">
        <v>240</v>
      </c>
      <c r="E8" s="851"/>
      <c r="F8" s="851"/>
      <c r="G8" s="851"/>
      <c r="H8" s="851"/>
      <c r="I8" s="851"/>
      <c r="J8" s="851"/>
      <c r="K8" s="851"/>
      <c r="L8" s="851"/>
      <c r="M8" s="647" t="s">
        <v>41</v>
      </c>
      <c r="N8" s="647"/>
      <c r="O8" s="647" t="s">
        <v>89</v>
      </c>
      <c r="P8" s="647"/>
      <c r="Q8" s="647"/>
      <c r="R8" s="647"/>
      <c r="S8" s="647"/>
      <c r="T8" s="647"/>
      <c r="U8" s="647"/>
      <c r="V8" s="647"/>
      <c r="W8" s="647"/>
      <c r="X8" s="647"/>
      <c r="Y8" s="647"/>
      <c r="Z8" s="32"/>
      <c r="AC8" s="255"/>
      <c r="AD8" s="255"/>
      <c r="AE8" s="255"/>
      <c r="AF8" s="635" t="s">
        <v>261</v>
      </c>
      <c r="AG8" s="635"/>
      <c r="AH8" s="635"/>
      <c r="AI8" s="635"/>
      <c r="AJ8" s="76"/>
      <c r="AO8" s="255"/>
      <c r="AP8" s="255"/>
      <c r="AQ8" s="255"/>
      <c r="AR8" s="635" t="s">
        <v>417</v>
      </c>
      <c r="AS8" s="635"/>
      <c r="AT8" s="635"/>
      <c r="AU8" s="635"/>
      <c r="AV8" s="76"/>
      <c r="AX8" s="255"/>
      <c r="AY8" s="255"/>
      <c r="AZ8" s="255"/>
      <c r="BA8" s="635" t="s">
        <v>656</v>
      </c>
      <c r="BB8" s="635"/>
      <c r="BC8" s="635"/>
      <c r="BD8" s="635"/>
      <c r="BE8" s="76"/>
    </row>
    <row r="9" spans="1:57" ht="55.5" customHeight="1" x14ac:dyDescent="0.25">
      <c r="A9" s="647" t="s">
        <v>42</v>
      </c>
      <c r="B9" s="647"/>
      <c r="C9" s="647"/>
      <c r="D9" s="860">
        <v>45618</v>
      </c>
      <c r="E9" s="860"/>
      <c r="F9" s="860"/>
      <c r="G9" s="860"/>
      <c r="H9" s="860"/>
      <c r="I9" s="860"/>
      <c r="J9" s="860"/>
      <c r="K9" s="860"/>
      <c r="L9" s="860"/>
      <c r="M9" s="660" t="s">
        <v>27</v>
      </c>
      <c r="N9" s="660"/>
      <c r="O9" s="660"/>
      <c r="P9" s="660"/>
      <c r="Q9" s="660"/>
      <c r="R9" s="660"/>
      <c r="S9" s="660"/>
      <c r="T9" s="660"/>
      <c r="U9" s="660"/>
      <c r="V9" s="660"/>
      <c r="W9" s="660"/>
      <c r="X9" s="660"/>
      <c r="Y9" s="660"/>
      <c r="Z9" s="32"/>
      <c r="AC9" s="255"/>
      <c r="AD9" s="255"/>
      <c r="AE9" s="255"/>
      <c r="AF9" s="635"/>
      <c r="AG9" s="635"/>
      <c r="AH9" s="635"/>
      <c r="AI9" s="635"/>
      <c r="AJ9" s="76"/>
      <c r="AO9" s="255"/>
      <c r="AP9" s="255"/>
      <c r="AQ9" s="255"/>
      <c r="AR9" s="635"/>
      <c r="AS9" s="635"/>
      <c r="AT9" s="635"/>
      <c r="AU9" s="635"/>
      <c r="AV9" s="76"/>
      <c r="AX9" s="255"/>
      <c r="AY9" s="255"/>
      <c r="AZ9" s="255"/>
      <c r="BA9" s="635"/>
      <c r="BB9" s="635"/>
      <c r="BC9" s="635"/>
      <c r="BD9" s="635"/>
      <c r="BE9" s="76"/>
    </row>
    <row r="10" spans="1:57" ht="70.5" customHeight="1" x14ac:dyDescent="0.25">
      <c r="A10" s="647" t="s">
        <v>28</v>
      </c>
      <c r="B10" s="647"/>
      <c r="C10" s="647"/>
      <c r="D10" s="860">
        <v>45621</v>
      </c>
      <c r="E10" s="860"/>
      <c r="F10" s="860"/>
      <c r="G10" s="860"/>
      <c r="H10" s="860"/>
      <c r="I10" s="864"/>
      <c r="J10" s="864"/>
      <c r="K10" s="864"/>
      <c r="L10" s="860"/>
      <c r="M10" s="670" t="s">
        <v>65</v>
      </c>
      <c r="N10" s="670"/>
      <c r="O10" s="203">
        <v>45631</v>
      </c>
      <c r="P10" s="672" t="s">
        <v>66</v>
      </c>
      <c r="Q10" s="672"/>
      <c r="R10" s="672"/>
      <c r="S10" s="672"/>
      <c r="T10" s="673" t="s">
        <v>88</v>
      </c>
      <c r="U10" s="673"/>
      <c r="V10" s="673"/>
      <c r="W10" s="673"/>
      <c r="X10" s="34"/>
      <c r="Y10" s="34"/>
      <c r="Z10" s="32"/>
      <c r="AC10" s="255"/>
      <c r="AD10" s="218" t="s">
        <v>374</v>
      </c>
      <c r="AE10" s="218" t="s">
        <v>369</v>
      </c>
      <c r="AF10" s="1" t="s">
        <v>0</v>
      </c>
      <c r="AG10" s="11" t="s">
        <v>1</v>
      </c>
      <c r="AH10" s="848" t="s">
        <v>124</v>
      </c>
      <c r="AI10" s="849" t="s">
        <v>64</v>
      </c>
      <c r="AJ10" s="76"/>
      <c r="AO10" s="255"/>
      <c r="AP10" s="218" t="s">
        <v>374</v>
      </c>
      <c r="AQ10" s="218" t="s">
        <v>369</v>
      </c>
      <c r="AR10" s="1" t="s">
        <v>0</v>
      </c>
      <c r="AS10" s="11" t="s">
        <v>1</v>
      </c>
      <c r="AT10" s="848" t="s">
        <v>124</v>
      </c>
      <c r="AU10" s="849" t="s">
        <v>64</v>
      </c>
      <c r="AV10" s="76"/>
      <c r="AX10" s="255"/>
      <c r="AY10" s="218" t="s">
        <v>374</v>
      </c>
      <c r="AZ10" s="218" t="s">
        <v>369</v>
      </c>
      <c r="BA10" s="1" t="s">
        <v>0</v>
      </c>
      <c r="BB10" s="11" t="s">
        <v>1</v>
      </c>
      <c r="BC10" s="848" t="s">
        <v>681</v>
      </c>
      <c r="BD10" s="849" t="s">
        <v>64</v>
      </c>
      <c r="BE10" s="76"/>
    </row>
    <row r="11" spans="1:57" ht="35.25" customHeight="1" x14ac:dyDescent="0.3">
      <c r="A11" s="850" t="s">
        <v>43</v>
      </c>
      <c r="B11" s="850" t="s">
        <v>15</v>
      </c>
      <c r="C11" s="850" t="s">
        <v>47</v>
      </c>
      <c r="D11" s="859" t="s">
        <v>3</v>
      </c>
      <c r="E11" s="859" t="s">
        <v>4</v>
      </c>
      <c r="F11" s="859"/>
      <c r="G11" s="859"/>
      <c r="H11" s="859" t="s">
        <v>48</v>
      </c>
      <c r="I11" s="850" t="s">
        <v>31</v>
      </c>
      <c r="J11" s="861" t="s">
        <v>32</v>
      </c>
      <c r="K11" s="850" t="s">
        <v>33</v>
      </c>
      <c r="L11" s="862" t="s">
        <v>34</v>
      </c>
      <c r="M11" s="850" t="s">
        <v>67</v>
      </c>
      <c r="N11" s="850" t="s">
        <v>68</v>
      </c>
      <c r="O11" s="850" t="s">
        <v>69</v>
      </c>
      <c r="P11" s="866" t="s">
        <v>70</v>
      </c>
      <c r="Q11" s="866" t="s">
        <v>71</v>
      </c>
      <c r="R11" s="866" t="s">
        <v>72</v>
      </c>
      <c r="S11" s="866" t="s">
        <v>73</v>
      </c>
      <c r="T11" s="865" t="s">
        <v>74</v>
      </c>
      <c r="U11" s="865" t="s">
        <v>75</v>
      </c>
      <c r="V11" s="866" t="s">
        <v>76</v>
      </c>
      <c r="W11" s="866" t="s">
        <v>77</v>
      </c>
      <c r="X11" s="867" t="s">
        <v>44</v>
      </c>
      <c r="Y11" s="867"/>
      <c r="Z11" s="186"/>
      <c r="AC11" s="850" t="s">
        <v>43</v>
      </c>
      <c r="AD11" s="850" t="s">
        <v>15</v>
      </c>
      <c r="AE11" s="850" t="s">
        <v>31</v>
      </c>
      <c r="AF11" s="732" t="s">
        <v>5</v>
      </c>
      <c r="AG11" s="732" t="s">
        <v>6</v>
      </c>
      <c r="AH11" s="848"/>
      <c r="AI11" s="849"/>
      <c r="AJ11" s="78"/>
      <c r="AO11" s="850" t="s">
        <v>43</v>
      </c>
      <c r="AP11" s="850" t="s">
        <v>15</v>
      </c>
      <c r="AQ11" s="850" t="s">
        <v>31</v>
      </c>
      <c r="AR11" s="732" t="s">
        <v>5</v>
      </c>
      <c r="AS11" s="732" t="s">
        <v>6</v>
      </c>
      <c r="AT11" s="848"/>
      <c r="AU11" s="849"/>
      <c r="AV11" s="78"/>
      <c r="AX11" s="850" t="s">
        <v>43</v>
      </c>
      <c r="AY11" s="850" t="s">
        <v>15</v>
      </c>
      <c r="AZ11" s="850" t="s">
        <v>31</v>
      </c>
      <c r="BA11" s="732" t="s">
        <v>5</v>
      </c>
      <c r="BB11" s="732" t="s">
        <v>6</v>
      </c>
      <c r="BC11" s="848"/>
      <c r="BD11" s="849"/>
      <c r="BE11" s="78"/>
    </row>
    <row r="12" spans="1:57" ht="87" customHeight="1" x14ac:dyDescent="0.3">
      <c r="A12" s="850"/>
      <c r="B12" s="850"/>
      <c r="C12" s="850"/>
      <c r="D12" s="859"/>
      <c r="E12" s="13" t="s">
        <v>16</v>
      </c>
      <c r="F12" s="13" t="s">
        <v>7</v>
      </c>
      <c r="G12" s="13" t="s">
        <v>8</v>
      </c>
      <c r="H12" s="859"/>
      <c r="I12" s="850"/>
      <c r="J12" s="861"/>
      <c r="K12" s="850"/>
      <c r="L12" s="863"/>
      <c r="M12" s="850"/>
      <c r="N12" s="850"/>
      <c r="O12" s="850"/>
      <c r="P12" s="866"/>
      <c r="Q12" s="866"/>
      <c r="R12" s="866"/>
      <c r="S12" s="866"/>
      <c r="T12" s="865"/>
      <c r="U12" s="865"/>
      <c r="V12" s="866"/>
      <c r="W12" s="866"/>
      <c r="X12" s="14" t="s">
        <v>35</v>
      </c>
      <c r="Y12" s="14" t="s">
        <v>36</v>
      </c>
      <c r="Z12" s="186"/>
      <c r="AC12" s="850"/>
      <c r="AD12" s="850"/>
      <c r="AE12" s="850"/>
      <c r="AF12" s="732"/>
      <c r="AG12" s="732"/>
      <c r="AH12" s="848"/>
      <c r="AI12" s="849"/>
      <c r="AJ12" s="78"/>
      <c r="AO12" s="850"/>
      <c r="AP12" s="850"/>
      <c r="AQ12" s="850"/>
      <c r="AR12" s="732"/>
      <c r="AS12" s="732"/>
      <c r="AT12" s="848"/>
      <c r="AU12" s="849"/>
      <c r="AV12" s="78"/>
      <c r="AX12" s="850"/>
      <c r="AY12" s="850"/>
      <c r="AZ12" s="850"/>
      <c r="BA12" s="732"/>
      <c r="BB12" s="732"/>
      <c r="BC12" s="848"/>
      <c r="BD12" s="849"/>
      <c r="BE12" s="78"/>
    </row>
    <row r="13" spans="1:57" ht="409.5" customHeight="1" x14ac:dyDescent="0.25">
      <c r="A13" s="187">
        <v>1</v>
      </c>
      <c r="B13" s="188" t="s">
        <v>254</v>
      </c>
      <c r="C13" s="189" t="s">
        <v>45</v>
      </c>
      <c r="D13" s="876" t="s">
        <v>241</v>
      </c>
      <c r="E13" s="878"/>
      <c r="F13" s="878"/>
      <c r="G13" s="878" t="s">
        <v>9</v>
      </c>
      <c r="H13" s="885">
        <v>1</v>
      </c>
      <c r="I13" s="876" t="s">
        <v>242</v>
      </c>
      <c r="J13" s="887" t="s">
        <v>243</v>
      </c>
      <c r="K13" s="889" t="s">
        <v>255</v>
      </c>
      <c r="L13" s="889" t="s">
        <v>244</v>
      </c>
      <c r="M13" s="889" t="s">
        <v>244</v>
      </c>
      <c r="N13" s="872" t="s">
        <v>245</v>
      </c>
      <c r="O13" s="872" t="s">
        <v>246</v>
      </c>
      <c r="P13" s="873">
        <v>45658</v>
      </c>
      <c r="Q13" s="873">
        <v>45838</v>
      </c>
      <c r="R13" s="700" t="s">
        <v>99</v>
      </c>
      <c r="S13" s="700" t="s">
        <v>82</v>
      </c>
      <c r="T13" s="868">
        <v>45658</v>
      </c>
      <c r="U13" s="869">
        <v>45838</v>
      </c>
      <c r="V13" s="700" t="s">
        <v>99</v>
      </c>
      <c r="W13" s="700" t="s">
        <v>82</v>
      </c>
      <c r="X13" s="870"/>
      <c r="Y13" s="870" t="s">
        <v>9</v>
      </c>
      <c r="Z13" s="768" t="s">
        <v>228</v>
      </c>
      <c r="AA13" s="768"/>
      <c r="AC13" s="187">
        <v>1</v>
      </c>
      <c r="AD13" s="227" t="s">
        <v>254</v>
      </c>
      <c r="AE13" s="162" t="s">
        <v>242</v>
      </c>
      <c r="AF13" s="85">
        <v>0</v>
      </c>
      <c r="AG13" s="85">
        <v>0</v>
      </c>
      <c r="AH13" s="221" t="s">
        <v>413</v>
      </c>
      <c r="AI13" s="18" t="s">
        <v>388</v>
      </c>
      <c r="AJ13" s="725" t="s">
        <v>414</v>
      </c>
      <c r="AO13" s="187">
        <v>1</v>
      </c>
      <c r="AP13" s="227" t="s">
        <v>254</v>
      </c>
      <c r="AQ13" s="162" t="s">
        <v>242</v>
      </c>
      <c r="AR13" s="85">
        <v>2</v>
      </c>
      <c r="AS13" s="85">
        <v>1</v>
      </c>
      <c r="AT13" s="221" t="s">
        <v>462</v>
      </c>
      <c r="AU13" s="18" t="s">
        <v>684</v>
      </c>
      <c r="AV13" s="273" t="s">
        <v>461</v>
      </c>
      <c r="AX13" s="187">
        <v>1</v>
      </c>
      <c r="AY13" s="227" t="s">
        <v>254</v>
      </c>
      <c r="AZ13" s="162" t="s">
        <v>242</v>
      </c>
      <c r="BA13" s="85">
        <v>2</v>
      </c>
      <c r="BB13" s="85">
        <v>1</v>
      </c>
      <c r="BC13" s="352" t="s">
        <v>462</v>
      </c>
      <c r="BD13" s="18" t="s">
        <v>684</v>
      </c>
      <c r="BE13" s="273" t="s">
        <v>687</v>
      </c>
    </row>
    <row r="14" spans="1:57" ht="317.25" customHeight="1" x14ac:dyDescent="0.25">
      <c r="A14" s="878">
        <v>2</v>
      </c>
      <c r="B14" s="880" t="s">
        <v>256</v>
      </c>
      <c r="C14" s="882" t="s">
        <v>45</v>
      </c>
      <c r="D14" s="877"/>
      <c r="E14" s="879"/>
      <c r="F14" s="879"/>
      <c r="G14" s="879"/>
      <c r="H14" s="886"/>
      <c r="I14" s="877"/>
      <c r="J14" s="888"/>
      <c r="K14" s="890"/>
      <c r="L14" s="890"/>
      <c r="M14" s="890"/>
      <c r="N14" s="839"/>
      <c r="O14" s="839"/>
      <c r="P14" s="874"/>
      <c r="Q14" s="874"/>
      <c r="R14" s="701"/>
      <c r="S14" s="701"/>
      <c r="T14" s="868"/>
      <c r="U14" s="869"/>
      <c r="V14" s="701"/>
      <c r="W14" s="701"/>
      <c r="X14" s="871"/>
      <c r="Y14" s="871"/>
      <c r="Z14" s="768"/>
      <c r="AA14" s="768"/>
      <c r="AC14" s="187">
        <v>2</v>
      </c>
      <c r="AD14" s="227" t="s">
        <v>256</v>
      </c>
      <c r="AE14" s="162" t="s">
        <v>248</v>
      </c>
      <c r="AF14" s="85">
        <v>0</v>
      </c>
      <c r="AG14" s="85">
        <v>0</v>
      </c>
      <c r="AH14" s="221" t="s">
        <v>413</v>
      </c>
      <c r="AI14" s="18" t="s">
        <v>388</v>
      </c>
      <c r="AJ14" s="726"/>
      <c r="AO14" s="187">
        <v>2</v>
      </c>
      <c r="AP14" s="227" t="s">
        <v>256</v>
      </c>
      <c r="AQ14" s="162" t="s">
        <v>248</v>
      </c>
      <c r="AR14" s="85">
        <v>2</v>
      </c>
      <c r="AS14" s="85">
        <v>2</v>
      </c>
      <c r="AT14" s="221" t="s">
        <v>444</v>
      </c>
      <c r="AU14" s="18" t="s">
        <v>445</v>
      </c>
      <c r="AV14" s="273" t="s">
        <v>446</v>
      </c>
      <c r="AX14" s="187">
        <v>2</v>
      </c>
      <c r="AY14" s="227" t="s">
        <v>256</v>
      </c>
      <c r="AZ14" s="162" t="s">
        <v>248</v>
      </c>
      <c r="BA14" s="85">
        <v>2</v>
      </c>
      <c r="BB14" s="85">
        <v>2</v>
      </c>
      <c r="BC14" s="221" t="s">
        <v>444</v>
      </c>
      <c r="BD14" s="18" t="s">
        <v>686</v>
      </c>
      <c r="BE14" s="273" t="s">
        <v>446</v>
      </c>
    </row>
    <row r="15" spans="1:57" ht="104.25" customHeight="1" x14ac:dyDescent="0.2">
      <c r="A15" s="879"/>
      <c r="B15" s="881"/>
      <c r="C15" s="883"/>
      <c r="D15" s="190" t="s">
        <v>247</v>
      </c>
      <c r="E15" s="187"/>
      <c r="F15" s="187"/>
      <c r="G15" s="187" t="s">
        <v>9</v>
      </c>
      <c r="H15" s="155">
        <v>1</v>
      </c>
      <c r="I15" s="154" t="s">
        <v>248</v>
      </c>
      <c r="J15" s="193" t="s">
        <v>249</v>
      </c>
      <c r="K15" s="194" t="s">
        <v>250</v>
      </c>
      <c r="L15" s="191" t="s">
        <v>244</v>
      </c>
      <c r="M15" s="162" t="s">
        <v>244</v>
      </c>
      <c r="N15" s="162" t="s">
        <v>245</v>
      </c>
      <c r="O15" s="162" t="s">
        <v>251</v>
      </c>
      <c r="P15" s="192">
        <v>45658</v>
      </c>
      <c r="Q15" s="192">
        <v>45838</v>
      </c>
      <c r="R15" s="87" t="s">
        <v>99</v>
      </c>
      <c r="S15" s="87" t="s">
        <v>82</v>
      </c>
      <c r="T15" s="192">
        <v>45658</v>
      </c>
      <c r="U15" s="215">
        <v>45838</v>
      </c>
      <c r="V15" s="87" t="s">
        <v>99</v>
      </c>
      <c r="W15" s="87" t="s">
        <v>82</v>
      </c>
      <c r="X15" s="195"/>
      <c r="Y15" s="195" t="s">
        <v>9</v>
      </c>
      <c r="Z15" s="768"/>
      <c r="AA15" s="768"/>
      <c r="AE15" s="114" t="s">
        <v>11</v>
      </c>
      <c r="AF15" s="7">
        <f>SUM(AF13:AF14)</f>
        <v>0</v>
      </c>
      <c r="AG15" s="7">
        <f>SUM(AG13:AG14)</f>
        <v>0</v>
      </c>
      <c r="AH15" s="23"/>
      <c r="AI15" s="23"/>
      <c r="AJ15" s="23"/>
      <c r="AK15" s="23"/>
      <c r="AQ15" s="114" t="s">
        <v>11</v>
      </c>
      <c r="AR15" s="7">
        <f>SUM(AR13:AR14)</f>
        <v>4</v>
      </c>
      <c r="AS15" s="7">
        <f>SUM(AS13:AS14)</f>
        <v>3</v>
      </c>
      <c r="AT15" s="23"/>
      <c r="AU15" s="23"/>
      <c r="AV15" s="23"/>
      <c r="AW15" s="23"/>
      <c r="AZ15" s="114" t="s">
        <v>11</v>
      </c>
      <c r="BA15" s="7">
        <f>SUM(BA13:BA14)</f>
        <v>4</v>
      </c>
      <c r="BB15" s="7">
        <f>SUM(BB13:BB14)</f>
        <v>3</v>
      </c>
      <c r="BC15" s="23"/>
      <c r="BD15" s="23"/>
      <c r="BE15" s="23"/>
    </row>
    <row r="16" spans="1:57" ht="35.25" customHeight="1" x14ac:dyDescent="0.2">
      <c r="A16" s="42"/>
      <c r="B16" s="42"/>
      <c r="C16" s="43"/>
      <c r="D16" s="43"/>
      <c r="E16" s="884" t="s">
        <v>30</v>
      </c>
      <c r="F16" s="884"/>
      <c r="G16" s="884"/>
      <c r="H16" s="41">
        <f>+H13+H14+H15</f>
        <v>2</v>
      </c>
      <c r="I16" s="690" t="s">
        <v>56</v>
      </c>
      <c r="J16" s="690"/>
      <c r="K16" s="690"/>
      <c r="L16" s="196"/>
      <c r="M16" s="45"/>
      <c r="N16" s="45"/>
      <c r="O16" s="45"/>
      <c r="P16" s="45"/>
      <c r="Q16" s="45"/>
      <c r="R16" s="45"/>
      <c r="S16" s="45"/>
      <c r="T16" s="45"/>
      <c r="U16" s="45"/>
      <c r="V16" s="45"/>
      <c r="W16" s="45"/>
      <c r="X16" s="45"/>
      <c r="Y16" s="46"/>
      <c r="Z16" s="768"/>
      <c r="AA16" s="768"/>
      <c r="AE16" s="9" t="s">
        <v>12</v>
      </c>
      <c r="AF16" s="5">
        <v>0.2</v>
      </c>
      <c r="AG16" s="5">
        <v>0.8</v>
      </c>
      <c r="AH16" s="23"/>
      <c r="AI16" s="23"/>
      <c r="AJ16" s="23"/>
      <c r="AK16" s="23"/>
      <c r="AQ16" s="9" t="s">
        <v>12</v>
      </c>
      <c r="AR16" s="5">
        <v>0.2</v>
      </c>
      <c r="AS16" s="5">
        <v>0.8</v>
      </c>
      <c r="AT16" s="23"/>
      <c r="AU16" s="23"/>
      <c r="AV16" s="23"/>
      <c r="AW16" s="23"/>
      <c r="AZ16" s="9" t="s">
        <v>12</v>
      </c>
      <c r="BA16" s="5">
        <v>0.2</v>
      </c>
      <c r="BB16" s="5">
        <v>0.8</v>
      </c>
      <c r="BC16" s="23"/>
      <c r="BD16" s="23"/>
      <c r="BE16" s="23"/>
    </row>
    <row r="17" spans="1:57" ht="35.25" customHeight="1" x14ac:dyDescent="0.2">
      <c r="A17" s="48"/>
      <c r="B17" s="49"/>
      <c r="C17" s="49"/>
      <c r="D17" s="49"/>
      <c r="E17" s="49"/>
      <c r="F17" s="49"/>
      <c r="G17" s="49"/>
      <c r="H17" s="50"/>
      <c r="I17" s="26" t="s">
        <v>16</v>
      </c>
      <c r="J17" s="698" t="s">
        <v>57</v>
      </c>
      <c r="K17" s="699"/>
      <c r="L17" s="51"/>
      <c r="M17" s="52"/>
      <c r="N17" s="52"/>
      <c r="O17" s="52"/>
      <c r="P17" s="52"/>
      <c r="Q17" s="52"/>
      <c r="R17" s="52"/>
      <c r="S17" s="52"/>
      <c r="T17" s="52"/>
      <c r="U17" s="52"/>
      <c r="V17" s="52"/>
      <c r="W17" s="52"/>
      <c r="X17" s="52"/>
      <c r="Y17" s="53"/>
      <c r="Z17" s="47"/>
      <c r="AE17" s="8" t="s">
        <v>13</v>
      </c>
      <c r="AF17" s="10">
        <f>+(AF15*100%/AF19)*AF16</f>
        <v>0</v>
      </c>
      <c r="AG17" s="10">
        <f>+(AG15*100%/AG19)*AG16</f>
        <v>0</v>
      </c>
      <c r="AH17" s="23"/>
      <c r="AI17" s="116"/>
      <c r="AJ17" s="23"/>
      <c r="AK17" s="23"/>
      <c r="AQ17" s="8" t="s">
        <v>13</v>
      </c>
      <c r="AR17" s="10">
        <f>+(AR15*100%/AR19)*AR16</f>
        <v>0.2</v>
      </c>
      <c r="AS17" s="10">
        <f>+(AS15*100%/AS19)*AS16</f>
        <v>0.60000000000000009</v>
      </c>
      <c r="AT17" s="23"/>
      <c r="AU17" s="116"/>
      <c r="AV17" s="23"/>
      <c r="AW17" s="23"/>
      <c r="AZ17" s="8" t="s">
        <v>13</v>
      </c>
      <c r="BA17" s="10">
        <f>+(BA15*100%/BA19)*BA16</f>
        <v>0.2</v>
      </c>
      <c r="BB17" s="10">
        <f>+(BB15*100%/BB19)*BB16</f>
        <v>0.60000000000000009</v>
      </c>
      <c r="BC17" s="23"/>
      <c r="BD17" s="116"/>
      <c r="BE17" s="23"/>
    </row>
    <row r="18" spans="1:57" ht="111" customHeight="1" x14ac:dyDescent="0.2">
      <c r="A18" s="54"/>
      <c r="B18" s="55"/>
      <c r="C18" s="55"/>
      <c r="D18" s="55"/>
      <c r="E18" s="55"/>
      <c r="F18" s="55"/>
      <c r="G18" s="55"/>
      <c r="H18" s="56"/>
      <c r="I18" s="26" t="s">
        <v>7</v>
      </c>
      <c r="J18" s="698" t="s">
        <v>58</v>
      </c>
      <c r="K18" s="699"/>
      <c r="L18" s="51"/>
      <c r="M18" s="52"/>
      <c r="N18" s="52"/>
      <c r="O18" s="52"/>
      <c r="P18" s="52"/>
      <c r="Q18" s="52"/>
      <c r="R18" s="52"/>
      <c r="S18" s="52"/>
      <c r="T18" s="52"/>
      <c r="U18" s="52"/>
      <c r="V18" s="52"/>
      <c r="W18" s="52"/>
      <c r="X18" s="52"/>
      <c r="Y18" s="53"/>
      <c r="Z18" s="47"/>
      <c r="AE18" s="28" t="s">
        <v>273</v>
      </c>
      <c r="AF18" s="629">
        <f>SUM(AF17:AG17)</f>
        <v>0</v>
      </c>
      <c r="AG18" s="630"/>
      <c r="AH18" s="23"/>
      <c r="AI18" s="116"/>
      <c r="AJ18" s="23"/>
      <c r="AK18" s="23"/>
      <c r="AQ18" s="28" t="s">
        <v>422</v>
      </c>
      <c r="AR18" s="629">
        <f>SUM(AR17:AS17)</f>
        <v>0.8</v>
      </c>
      <c r="AS18" s="630"/>
      <c r="AT18" s="23"/>
      <c r="AU18" s="116"/>
      <c r="AV18" s="23"/>
      <c r="AW18" s="23"/>
      <c r="AZ18" s="28" t="s">
        <v>641</v>
      </c>
      <c r="BA18" s="629">
        <f>SUM(BA17:BB17)</f>
        <v>0.8</v>
      </c>
      <c r="BB18" s="630"/>
      <c r="BC18" s="23"/>
      <c r="BD18" s="116"/>
      <c r="BE18" s="23"/>
    </row>
    <row r="19" spans="1:57" ht="35.25" customHeight="1" x14ac:dyDescent="0.2">
      <c r="A19" s="54"/>
      <c r="B19" s="55"/>
      <c r="C19" s="55"/>
      <c r="D19" s="55"/>
      <c r="E19" s="55"/>
      <c r="F19" s="55"/>
      <c r="G19" s="55"/>
      <c r="H19" s="56"/>
      <c r="I19" s="26" t="s">
        <v>84</v>
      </c>
      <c r="J19" s="690" t="s">
        <v>59</v>
      </c>
      <c r="K19" s="690"/>
      <c r="L19" s="52"/>
      <c r="M19" s="52"/>
      <c r="N19" s="52"/>
      <c r="O19" s="52"/>
      <c r="P19" s="52"/>
      <c r="Q19" s="52"/>
      <c r="R19" s="52"/>
      <c r="S19" s="52"/>
      <c r="T19" s="52"/>
      <c r="U19" s="52"/>
      <c r="V19" s="52"/>
      <c r="W19" s="52"/>
      <c r="X19" s="52"/>
      <c r="Y19" s="52"/>
      <c r="Z19" s="47"/>
      <c r="AE19" s="631" t="s">
        <v>262</v>
      </c>
      <c r="AF19" s="6">
        <f>2*2</f>
        <v>4</v>
      </c>
      <c r="AG19" s="6">
        <f>2*2</f>
        <v>4</v>
      </c>
      <c r="AH19" s="116"/>
      <c r="AI19" s="116"/>
      <c r="AJ19" s="23"/>
      <c r="AK19" s="23"/>
      <c r="AQ19" s="631" t="s">
        <v>441</v>
      </c>
      <c r="AR19" s="6">
        <f>2*2</f>
        <v>4</v>
      </c>
      <c r="AS19" s="6">
        <f>2*2</f>
        <v>4</v>
      </c>
      <c r="AT19" s="116"/>
      <c r="AU19" s="116"/>
      <c r="AV19" s="23"/>
      <c r="AW19" s="23"/>
      <c r="AZ19" s="631" t="s">
        <v>642</v>
      </c>
      <c r="BA19" s="6">
        <f>2*2</f>
        <v>4</v>
      </c>
      <c r="BB19" s="6">
        <f>2*2</f>
        <v>4</v>
      </c>
      <c r="BC19" s="116"/>
      <c r="BD19" s="116"/>
      <c r="BE19" s="23"/>
    </row>
    <row r="20" spans="1:57" ht="35.25" customHeight="1" x14ac:dyDescent="0.2">
      <c r="A20" s="54"/>
      <c r="B20" s="55"/>
      <c r="C20" s="55"/>
      <c r="D20" s="55"/>
      <c r="E20" s="55"/>
      <c r="F20" s="55"/>
      <c r="G20" s="55"/>
      <c r="H20" s="55"/>
      <c r="I20" s="15"/>
      <c r="J20" s="15"/>
      <c r="K20" s="15"/>
      <c r="L20" s="52"/>
      <c r="M20" s="52"/>
      <c r="N20" s="800" t="s">
        <v>86</v>
      </c>
      <c r="O20" s="800"/>
      <c r="P20" s="800"/>
      <c r="Q20" s="842" t="s">
        <v>236</v>
      </c>
      <c r="R20" s="842"/>
      <c r="S20" s="842"/>
      <c r="T20" s="842"/>
      <c r="U20" s="52"/>
      <c r="V20" s="842" t="s">
        <v>227</v>
      </c>
      <c r="W20" s="842"/>
      <c r="X20" s="842"/>
      <c r="Y20" s="842"/>
      <c r="Z20" s="47"/>
      <c r="AE20" s="631"/>
      <c r="AF20" s="632">
        <v>0.5</v>
      </c>
      <c r="AG20" s="633"/>
      <c r="AH20" s="116"/>
      <c r="AI20" s="116"/>
      <c r="AJ20" s="23"/>
      <c r="AK20" s="23"/>
      <c r="AQ20" s="631"/>
      <c r="AR20" s="632">
        <v>1</v>
      </c>
      <c r="AS20" s="633"/>
      <c r="AT20" s="116"/>
      <c r="AU20" s="116"/>
      <c r="AV20" s="23"/>
      <c r="AW20" s="23"/>
      <c r="AZ20" s="631"/>
      <c r="BA20" s="632">
        <v>1</v>
      </c>
      <c r="BB20" s="633"/>
      <c r="BC20" s="116"/>
      <c r="BD20" s="116"/>
      <c r="BE20" s="23"/>
    </row>
    <row r="21" spans="1:57" ht="35.25" customHeight="1" x14ac:dyDescent="0.2">
      <c r="A21" s="55"/>
      <c r="B21" s="55"/>
      <c r="C21" s="55"/>
      <c r="D21" s="55"/>
      <c r="E21" s="55"/>
      <c r="F21" s="55"/>
      <c r="G21" s="55"/>
      <c r="H21" s="55"/>
      <c r="I21" s="112"/>
      <c r="J21" s="112"/>
      <c r="K21" s="112"/>
      <c r="L21" s="52"/>
      <c r="M21" s="52"/>
      <c r="N21" s="892" t="s">
        <v>252</v>
      </c>
      <c r="O21" s="892"/>
      <c r="P21" s="892"/>
      <c r="Q21" s="799" t="s">
        <v>237</v>
      </c>
      <c r="R21" s="799"/>
      <c r="S21" s="799"/>
      <c r="T21" s="799"/>
      <c r="U21" s="52"/>
      <c r="V21" s="799" t="s">
        <v>221</v>
      </c>
      <c r="W21" s="799"/>
      <c r="X21" s="799"/>
      <c r="Y21" s="799"/>
      <c r="Z21" s="47"/>
      <c r="AE21" s="89"/>
      <c r="AF21" s="116"/>
      <c r="AG21" s="116"/>
      <c r="AH21" s="116"/>
      <c r="AI21" s="116"/>
      <c r="AJ21" s="23"/>
      <c r="AK21" s="23"/>
      <c r="AQ21" s="89"/>
      <c r="AR21" s="116"/>
      <c r="AS21" s="116"/>
      <c r="AT21" s="116"/>
      <c r="AU21" s="116"/>
      <c r="AV21" s="23"/>
      <c r="AW21" s="23"/>
      <c r="AZ21" s="89"/>
      <c r="BA21" s="116"/>
      <c r="BB21" s="116"/>
      <c r="BC21" s="116"/>
      <c r="BD21" s="116"/>
      <c r="BE21" s="23"/>
    </row>
    <row r="22" spans="1:57" ht="35.25" customHeight="1" x14ac:dyDescent="0.55000000000000004">
      <c r="A22" s="55"/>
      <c r="B22" s="55"/>
      <c r="C22" s="55"/>
      <c r="D22" s="55"/>
      <c r="E22" s="55"/>
      <c r="F22" s="55"/>
      <c r="G22" s="55"/>
      <c r="H22" s="55"/>
      <c r="I22" s="112"/>
      <c r="J22" s="112"/>
      <c r="K22" s="112"/>
      <c r="L22" s="52"/>
      <c r="M22" s="52"/>
      <c r="N22" s="800"/>
      <c r="O22" s="800"/>
      <c r="P22" s="800"/>
      <c r="Q22" s="170"/>
      <c r="R22" s="170"/>
      <c r="S22" s="173"/>
      <c r="T22" s="173"/>
      <c r="U22" s="52"/>
      <c r="V22" s="842"/>
      <c r="W22" s="842"/>
      <c r="X22" s="842"/>
      <c r="Y22" s="842"/>
      <c r="Z22" s="47"/>
      <c r="AE22" s="93"/>
      <c r="AF22" s="116"/>
      <c r="AG22" s="116"/>
      <c r="AH22" s="116"/>
      <c r="AI22" s="116"/>
      <c r="AJ22" s="89"/>
      <c r="AQ22" s="93"/>
      <c r="AR22" s="116"/>
      <c r="AS22" s="116"/>
      <c r="AT22" s="116"/>
      <c r="AU22" s="116"/>
      <c r="AV22" s="89"/>
      <c r="AZ22" s="93"/>
      <c r="BA22" s="116"/>
      <c r="BB22" s="116"/>
      <c r="BC22" s="116"/>
      <c r="BD22" s="116"/>
      <c r="BE22" s="89"/>
    </row>
    <row r="23" spans="1:57" ht="98.25" customHeight="1" x14ac:dyDescent="0.25">
      <c r="A23" s="55"/>
      <c r="B23" s="55"/>
      <c r="C23" s="55"/>
      <c r="D23" s="55"/>
      <c r="E23" s="197"/>
      <c r="F23" s="197"/>
      <c r="G23" s="197"/>
      <c r="H23" s="197"/>
      <c r="I23" s="116"/>
      <c r="J23" s="116"/>
      <c r="K23" s="116"/>
      <c r="L23" s="116"/>
      <c r="M23" s="116"/>
      <c r="N23" s="800"/>
      <c r="O23" s="800"/>
      <c r="P23" s="800"/>
      <c r="Q23" s="170"/>
      <c r="R23" s="170"/>
      <c r="S23" s="173"/>
      <c r="T23" s="173"/>
      <c r="U23" s="116"/>
      <c r="V23" s="799"/>
      <c r="W23" s="799"/>
      <c r="X23" s="799"/>
      <c r="Y23" s="799"/>
      <c r="Z23" s="47"/>
      <c r="AE23" s="714" t="s">
        <v>371</v>
      </c>
      <c r="AF23" s="715"/>
      <c r="AG23" s="715"/>
      <c r="AH23" s="116"/>
      <c r="AI23" s="116"/>
      <c r="AJ23" s="89"/>
      <c r="AQ23" s="714" t="s">
        <v>442</v>
      </c>
      <c r="AR23" s="715"/>
      <c r="AS23" s="715"/>
      <c r="AT23" s="116"/>
      <c r="AU23" s="116"/>
      <c r="AV23" s="89"/>
      <c r="AZ23" s="714" t="s">
        <v>682</v>
      </c>
      <c r="BA23" s="715"/>
      <c r="BB23" s="715"/>
      <c r="BC23" s="116"/>
      <c r="BD23" s="116"/>
      <c r="BE23" s="89"/>
    </row>
    <row r="24" spans="1:57" ht="87" customHeight="1" x14ac:dyDescent="0.55000000000000004">
      <c r="A24" s="800" t="s">
        <v>214</v>
      </c>
      <c r="B24" s="800"/>
      <c r="C24" s="800"/>
      <c r="D24" s="800"/>
      <c r="E24" s="800" t="s">
        <v>109</v>
      </c>
      <c r="F24" s="800"/>
      <c r="G24" s="800"/>
      <c r="H24" s="800"/>
      <c r="I24" s="800"/>
      <c r="J24" s="800" t="s">
        <v>108</v>
      </c>
      <c r="K24" s="800"/>
      <c r="L24" s="800"/>
      <c r="M24" s="800"/>
      <c r="N24" s="800" t="s">
        <v>217</v>
      </c>
      <c r="O24" s="800"/>
      <c r="P24" s="800"/>
      <c r="Q24" s="170" t="s">
        <v>216</v>
      </c>
      <c r="R24" s="170"/>
      <c r="S24" s="173"/>
      <c r="T24" s="173"/>
      <c r="U24" s="116"/>
      <c r="V24" s="842" t="s">
        <v>224</v>
      </c>
      <c r="W24" s="842"/>
      <c r="X24" s="842"/>
      <c r="Y24" s="842"/>
      <c r="Z24" s="47"/>
      <c r="AE24" s="103" t="s">
        <v>113</v>
      </c>
      <c r="AF24" s="103" t="s">
        <v>289</v>
      </c>
      <c r="AG24" s="103" t="s">
        <v>269</v>
      </c>
      <c r="AH24" s="116"/>
      <c r="AI24" s="116"/>
      <c r="AJ24" s="93"/>
      <c r="AQ24" s="103" t="s">
        <v>113</v>
      </c>
      <c r="AR24" s="103" t="s">
        <v>289</v>
      </c>
      <c r="AS24" s="103" t="s">
        <v>269</v>
      </c>
      <c r="AT24" s="116"/>
      <c r="AU24" s="116"/>
      <c r="AV24" s="93"/>
      <c r="AZ24" s="103" t="s">
        <v>113</v>
      </c>
      <c r="BA24" s="103" t="s">
        <v>289</v>
      </c>
      <c r="BB24" s="103" t="s">
        <v>269</v>
      </c>
      <c r="BC24" s="116"/>
      <c r="BD24" s="116"/>
      <c r="BE24" s="93"/>
    </row>
    <row r="25" spans="1:57" ht="74.25" customHeight="1" x14ac:dyDescent="0.55000000000000004">
      <c r="A25" s="799" t="s">
        <v>253</v>
      </c>
      <c r="B25" s="799"/>
      <c r="C25" s="799"/>
      <c r="D25" s="799"/>
      <c r="E25" s="799" t="s">
        <v>112</v>
      </c>
      <c r="F25" s="799"/>
      <c r="G25" s="799"/>
      <c r="H25" s="799"/>
      <c r="I25" s="799"/>
      <c r="J25" s="799" t="s">
        <v>112</v>
      </c>
      <c r="K25" s="799"/>
      <c r="L25" s="799"/>
      <c r="M25" s="799"/>
      <c r="N25" s="799" t="s">
        <v>221</v>
      </c>
      <c r="O25" s="799"/>
      <c r="P25" s="799"/>
      <c r="Q25" s="835" t="s">
        <v>221</v>
      </c>
      <c r="R25" s="835"/>
      <c r="S25" s="835"/>
      <c r="T25" s="835"/>
      <c r="U25" s="116"/>
      <c r="V25" s="799" t="s">
        <v>221</v>
      </c>
      <c r="W25" s="799"/>
      <c r="X25" s="799"/>
      <c r="Y25" s="799"/>
      <c r="Z25" s="47"/>
      <c r="AE25" s="26" t="str">
        <f>+AE18</f>
        <v>RESULTADOS DE LA  EVALUACION DEL PLAN DE MEJORAMIENTO  FECHA  CORTE MARZO DE  2025</v>
      </c>
      <c r="AF25" s="207">
        <f>+AF18</f>
        <v>0</v>
      </c>
      <c r="AG25" s="206">
        <f>3*100%/6</f>
        <v>0.5</v>
      </c>
      <c r="AH25" s="718" t="s">
        <v>370</v>
      </c>
      <c r="AI25" s="116"/>
      <c r="AJ25" s="93"/>
      <c r="AQ25" s="26" t="str">
        <f>+AE25</f>
        <v>RESULTADOS DE LA  EVALUACION DEL PLAN DE MEJORAMIENTO  FECHA  CORTE MARZO DE  2025</v>
      </c>
      <c r="AR25" s="207">
        <f>+AF25</f>
        <v>0</v>
      </c>
      <c r="AS25" s="206">
        <f>+AG25</f>
        <v>0.5</v>
      </c>
      <c r="AT25" s="718" t="s">
        <v>370</v>
      </c>
      <c r="AU25" s="116"/>
      <c r="AV25" s="93"/>
      <c r="AZ25" s="26" t="str">
        <f t="shared" ref="AZ25:BB26" si="0">+AQ25</f>
        <v>RESULTADOS DE LA  EVALUACION DEL PLAN DE MEJORAMIENTO  FECHA  CORTE MARZO DE  2025</v>
      </c>
      <c r="BA25" s="207">
        <f t="shared" si="0"/>
        <v>0</v>
      </c>
      <c r="BB25" s="206">
        <f t="shared" si="0"/>
        <v>0.5</v>
      </c>
      <c r="BC25" s="718" t="s">
        <v>370</v>
      </c>
      <c r="BD25" s="116"/>
      <c r="BE25" s="93"/>
    </row>
    <row r="26" spans="1:57" ht="73.5" customHeight="1" x14ac:dyDescent="0.4">
      <c r="A26" s="198"/>
      <c r="B26" s="875"/>
      <c r="C26" s="875"/>
      <c r="D26" s="875"/>
      <c r="E26" s="875"/>
      <c r="F26" s="875"/>
      <c r="G26" s="875"/>
      <c r="H26" s="875"/>
      <c r="I26" s="199"/>
      <c r="J26" s="875"/>
      <c r="K26" s="875"/>
      <c r="L26" s="875"/>
      <c r="M26" s="875"/>
      <c r="N26" s="875"/>
      <c r="O26" s="199"/>
      <c r="P26" s="875"/>
      <c r="Q26" s="875"/>
      <c r="R26" s="875"/>
      <c r="S26" s="875"/>
      <c r="T26" s="875"/>
      <c r="U26" s="875"/>
      <c r="V26" s="875"/>
      <c r="W26" s="875"/>
      <c r="X26" s="200"/>
      <c r="Y26" s="200"/>
      <c r="AE26" s="12"/>
      <c r="AF26" s="206"/>
      <c r="AG26" s="206"/>
      <c r="AH26" s="718"/>
      <c r="AI26" s="116"/>
      <c r="AQ26" s="12" t="str">
        <f>+AQ18</f>
        <v>RESULTADOS DE LA  EVALUACION DEL PLAN DE MEJORAMIENTO  FECHA  CORTE JUNIO DE  2025</v>
      </c>
      <c r="AR26" s="206">
        <f>+AR18</f>
        <v>0.8</v>
      </c>
      <c r="AS26" s="206">
        <f>+AR20</f>
        <v>1</v>
      </c>
      <c r="AT26" s="718"/>
      <c r="AU26" s="116"/>
      <c r="AV26" s="73"/>
      <c r="AZ26" s="12" t="str">
        <f t="shared" si="0"/>
        <v>RESULTADOS DE LA  EVALUACION DEL PLAN DE MEJORAMIENTO  FECHA  CORTE JUNIO DE  2025</v>
      </c>
      <c r="BA26" s="206">
        <f t="shared" si="0"/>
        <v>0.8</v>
      </c>
      <c r="BB26" s="206">
        <f t="shared" si="0"/>
        <v>1</v>
      </c>
      <c r="BC26" s="718"/>
      <c r="BD26" s="116"/>
      <c r="BE26" s="73"/>
    </row>
    <row r="27" spans="1:57" ht="107.25" customHeight="1" x14ac:dyDescent="0.3">
      <c r="A27" s="891" t="s">
        <v>215</v>
      </c>
      <c r="B27" s="891"/>
      <c r="C27" s="891"/>
      <c r="D27" s="891"/>
      <c r="E27" s="800" t="s">
        <v>226</v>
      </c>
      <c r="F27" s="800"/>
      <c r="G27" s="800"/>
      <c r="H27" s="800"/>
      <c r="I27" s="800"/>
      <c r="J27" s="800" t="s">
        <v>223</v>
      </c>
      <c r="K27" s="800"/>
      <c r="L27" s="800"/>
      <c r="M27" s="800"/>
      <c r="N27" s="800" t="s">
        <v>218</v>
      </c>
      <c r="O27" s="800"/>
      <c r="P27" s="800"/>
      <c r="Q27" s="170" t="s">
        <v>219</v>
      </c>
      <c r="R27" s="170"/>
      <c r="S27" s="173"/>
      <c r="T27" s="173"/>
      <c r="U27" s="116"/>
      <c r="V27" s="842" t="s">
        <v>225</v>
      </c>
      <c r="W27" s="842"/>
      <c r="X27" s="842"/>
      <c r="Y27" s="842"/>
      <c r="Z27" s="47"/>
      <c r="AE27" s="716" t="s">
        <v>266</v>
      </c>
      <c r="AF27" s="717"/>
      <c r="AG27" s="717"/>
      <c r="AH27" s="718"/>
      <c r="AI27" s="116"/>
      <c r="AQ27" s="716" t="s">
        <v>266</v>
      </c>
      <c r="AR27" s="717"/>
      <c r="AS27" s="717"/>
      <c r="AT27" s="718"/>
      <c r="AU27" s="116"/>
      <c r="AV27" s="73"/>
      <c r="AZ27" s="12" t="str">
        <f>+AZ18</f>
        <v>RESULTADOS DE LA  EVALUACION DEL PLAN DE MEJORAMIENTO  FECHA  CORTE SEPTIEMBRE DE  2025</v>
      </c>
      <c r="BA27" s="206">
        <f>+BA18</f>
        <v>0.8</v>
      </c>
      <c r="BB27" s="206">
        <f>+BA20</f>
        <v>1</v>
      </c>
      <c r="BC27" s="718"/>
      <c r="BD27" s="116"/>
      <c r="BE27" s="73"/>
    </row>
    <row r="28" spans="1:57" ht="35.25" customHeight="1" x14ac:dyDescent="0.4">
      <c r="A28" s="799" t="s">
        <v>110</v>
      </c>
      <c r="B28" s="799"/>
      <c r="C28" s="799"/>
      <c r="D28" s="799"/>
      <c r="E28" s="799" t="s">
        <v>221</v>
      </c>
      <c r="F28" s="799"/>
      <c r="G28" s="799"/>
      <c r="H28" s="799"/>
      <c r="I28" s="799"/>
      <c r="J28" s="799" t="s">
        <v>221</v>
      </c>
      <c r="K28" s="799"/>
      <c r="L28" s="799"/>
      <c r="M28" s="799"/>
      <c r="N28" s="799" t="s">
        <v>222</v>
      </c>
      <c r="O28" s="799"/>
      <c r="P28" s="799"/>
      <c r="Q28" s="835" t="s">
        <v>221</v>
      </c>
      <c r="R28" s="835"/>
      <c r="S28" s="835"/>
      <c r="T28" s="835"/>
      <c r="U28" s="116"/>
      <c r="V28" s="799" t="s">
        <v>221</v>
      </c>
      <c r="W28" s="799"/>
      <c r="X28" s="799"/>
      <c r="Y28" s="799"/>
      <c r="Z28" s="47"/>
      <c r="AE28" s="73"/>
      <c r="AF28" s="116"/>
      <c r="AG28" s="116"/>
      <c r="AH28" s="116"/>
      <c r="AI28" s="116"/>
      <c r="AQ28" s="73"/>
      <c r="AR28" s="116"/>
      <c r="AS28" s="116"/>
      <c r="AT28" s="116"/>
      <c r="AU28" s="116"/>
      <c r="AV28" s="73"/>
      <c r="AZ28" s="716" t="s">
        <v>266</v>
      </c>
      <c r="BA28" s="717"/>
      <c r="BB28" s="717"/>
      <c r="BC28" s="116"/>
      <c r="BD28" s="116"/>
      <c r="BE28" s="73"/>
    </row>
    <row r="29" spans="1:57" ht="35.25" customHeight="1" x14ac:dyDescent="0.35">
      <c r="A29" s="198"/>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AE29" s="73"/>
      <c r="AF29" s="116"/>
      <c r="AG29" s="116"/>
      <c r="AH29" s="116"/>
      <c r="AI29" s="116"/>
      <c r="AQ29" s="73"/>
      <c r="AR29" s="116"/>
      <c r="AS29" s="116"/>
      <c r="AT29" s="116"/>
      <c r="AU29" s="116"/>
      <c r="AV29" s="73"/>
      <c r="AZ29" s="73"/>
      <c r="BA29" s="116"/>
      <c r="BB29" s="116"/>
      <c r="BC29" s="116"/>
      <c r="BD29" s="116"/>
      <c r="BE29" s="73"/>
    </row>
    <row r="30" spans="1:57" ht="35.25" customHeight="1" x14ac:dyDescent="0.3">
      <c r="A30" s="201"/>
      <c r="B30" s="202"/>
      <c r="C30" s="202"/>
      <c r="D30" s="202"/>
      <c r="E30" s="202"/>
      <c r="F30" s="202"/>
      <c r="G30" s="202"/>
      <c r="H30" s="202"/>
      <c r="I30" s="202"/>
      <c r="J30" s="202"/>
      <c r="K30" s="202"/>
      <c r="L30" s="202"/>
      <c r="M30" s="202"/>
      <c r="N30" s="202"/>
      <c r="O30" s="202"/>
      <c r="P30" s="202"/>
      <c r="Q30" s="202"/>
      <c r="R30" s="202"/>
      <c r="S30" s="202"/>
      <c r="T30" s="202"/>
      <c r="U30" s="202"/>
      <c r="V30" s="202"/>
      <c r="W30" s="202"/>
      <c r="X30" s="202"/>
      <c r="Y30" s="57"/>
      <c r="AE30" s="73"/>
      <c r="AF30" s="116"/>
      <c r="AG30" s="116"/>
      <c r="AH30" s="116"/>
      <c r="AI30" s="116"/>
      <c r="AQ30" s="73"/>
      <c r="AR30" s="116"/>
      <c r="AS30" s="116"/>
      <c r="AT30" s="116"/>
      <c r="AU30" s="116"/>
      <c r="AV30" s="73"/>
      <c r="AZ30" s="73"/>
      <c r="BA30" s="116"/>
      <c r="BB30" s="116"/>
      <c r="BC30" s="116"/>
      <c r="BD30" s="116"/>
      <c r="BE30" s="73"/>
    </row>
    <row r="31" spans="1:57" ht="35.25" customHeight="1" x14ac:dyDescent="0.3">
      <c r="A31" s="201"/>
      <c r="B31" s="117"/>
      <c r="C31" s="117"/>
      <c r="D31" s="117"/>
      <c r="E31" s="117"/>
      <c r="F31" s="117"/>
      <c r="G31" s="117"/>
      <c r="H31" s="117"/>
      <c r="I31" s="117"/>
      <c r="J31" s="117"/>
      <c r="K31" s="117"/>
      <c r="L31" s="117"/>
      <c r="M31" s="117"/>
      <c r="N31" s="117"/>
      <c r="O31" s="117"/>
      <c r="P31" s="117"/>
      <c r="Q31" s="117"/>
      <c r="R31" s="117"/>
      <c r="S31" s="117"/>
      <c r="T31" s="117"/>
      <c r="U31" s="117"/>
      <c r="V31" s="117"/>
      <c r="W31" s="57"/>
      <c r="X31" s="57"/>
      <c r="Y31" s="57"/>
      <c r="AE31" s="73"/>
      <c r="AF31" s="116"/>
      <c r="AG31" s="116"/>
      <c r="AH31" s="116"/>
      <c r="AI31" s="116"/>
      <c r="AQ31" s="73"/>
      <c r="AR31" s="116"/>
      <c r="AS31" s="116"/>
      <c r="AT31" s="116"/>
      <c r="AU31" s="116"/>
      <c r="AV31" s="73"/>
      <c r="AZ31" s="73"/>
      <c r="BA31" s="116"/>
      <c r="BB31" s="116"/>
      <c r="BC31" s="116"/>
      <c r="BD31" s="116"/>
      <c r="BE31" s="73"/>
    </row>
    <row r="32" spans="1:57" ht="35.25" customHeight="1" x14ac:dyDescent="0.3">
      <c r="AE32" s="73"/>
      <c r="AF32" s="116"/>
      <c r="AG32" s="116"/>
      <c r="AH32" s="116"/>
      <c r="AI32" s="116"/>
      <c r="AQ32" s="73"/>
      <c r="AR32" s="116"/>
      <c r="AS32" s="116"/>
      <c r="AT32" s="116"/>
      <c r="AU32" s="116"/>
      <c r="AV32" s="73"/>
      <c r="AZ32" s="73"/>
      <c r="BA32" s="116"/>
      <c r="BB32" s="116"/>
      <c r="BC32" s="116"/>
      <c r="BD32" s="116"/>
      <c r="BE32" s="73"/>
    </row>
    <row r="33" spans="31:57" ht="35.25" customHeight="1" x14ac:dyDescent="0.3">
      <c r="AE33" s="73"/>
      <c r="AF33" s="16"/>
      <c r="AG33" s="16"/>
      <c r="AH33" s="116"/>
      <c r="AI33" s="116"/>
      <c r="AQ33" s="73"/>
      <c r="AR33" s="16"/>
      <c r="AS33" s="16"/>
      <c r="AT33" s="116"/>
      <c r="AU33" s="116"/>
      <c r="AV33" s="73"/>
      <c r="AZ33" s="73"/>
      <c r="BA33" s="16"/>
      <c r="BB33" s="16"/>
      <c r="BC33" s="116"/>
      <c r="BD33" s="116"/>
      <c r="BE33" s="73"/>
    </row>
    <row r="34" spans="31:57" ht="35.25" customHeight="1" x14ac:dyDescent="0.3">
      <c r="AE34" s="73"/>
      <c r="AF34" s="16"/>
      <c r="AG34" s="16"/>
      <c r="AH34" s="116"/>
      <c r="AI34" s="16"/>
      <c r="AQ34" s="73"/>
      <c r="AR34" s="16"/>
      <c r="AS34" s="16"/>
      <c r="AT34" s="116"/>
      <c r="AU34" s="16"/>
      <c r="AV34" s="73"/>
      <c r="AZ34" s="73"/>
      <c r="BA34" s="16"/>
      <c r="BB34" s="16"/>
      <c r="BC34" s="116"/>
      <c r="BD34" s="16"/>
      <c r="BE34" s="73"/>
    </row>
    <row r="35" spans="31:57" ht="35.25" customHeight="1" x14ac:dyDescent="0.3">
      <c r="AE35" s="73"/>
      <c r="AF35" s="16"/>
      <c r="AG35" s="16"/>
      <c r="AH35" s="116"/>
      <c r="AI35" s="16"/>
      <c r="AQ35" s="73"/>
      <c r="AR35" s="16"/>
      <c r="AS35" s="16"/>
      <c r="AT35" s="116"/>
      <c r="AU35" s="16"/>
      <c r="AV35" s="73"/>
      <c r="AZ35" s="73"/>
      <c r="BA35" s="16"/>
      <c r="BB35" s="16"/>
      <c r="BC35" s="116"/>
      <c r="BD35" s="16"/>
      <c r="BE35" s="73"/>
    </row>
    <row r="36" spans="31:57" ht="35.25" customHeight="1" x14ac:dyDescent="0.3">
      <c r="AE36" s="73"/>
      <c r="AF36" s="16"/>
      <c r="AG36" s="16"/>
      <c r="AH36" s="16"/>
      <c r="AI36" s="16"/>
      <c r="AQ36" s="73"/>
      <c r="AR36" s="16"/>
      <c r="AS36" s="16"/>
      <c r="AT36" s="16"/>
      <c r="AU36" s="16"/>
      <c r="AV36" s="73"/>
      <c r="AZ36" s="73"/>
      <c r="BA36" s="16"/>
      <c r="BB36" s="16"/>
      <c r="BC36" s="16"/>
      <c r="BD36" s="16"/>
      <c r="BE36" s="73"/>
    </row>
    <row r="37" spans="31:57" ht="35.25" customHeight="1" x14ac:dyDescent="0.3">
      <c r="AE37" s="73"/>
      <c r="AF37" s="16"/>
      <c r="AG37" s="16"/>
      <c r="AH37" s="16"/>
      <c r="AI37" s="16"/>
      <c r="AQ37" s="73"/>
      <c r="AR37" s="16"/>
      <c r="AS37" s="16"/>
      <c r="AT37" s="16"/>
      <c r="AU37" s="16"/>
      <c r="AV37" s="73"/>
      <c r="AZ37" s="73"/>
      <c r="BA37" s="16"/>
      <c r="BB37" s="16"/>
      <c r="BC37" s="16"/>
      <c r="BD37" s="16"/>
      <c r="BE37" s="73"/>
    </row>
    <row r="38" spans="31:57" ht="35.25" customHeight="1" x14ac:dyDescent="0.3">
      <c r="AE38" s="73"/>
      <c r="AF38" s="16"/>
      <c r="AG38" s="16"/>
      <c r="AH38" s="16"/>
      <c r="AI38" s="16"/>
      <c r="AQ38" s="73"/>
      <c r="AR38" s="16"/>
      <c r="AS38" s="16"/>
      <c r="AT38" s="16"/>
      <c r="AU38" s="16"/>
      <c r="AV38" s="73"/>
      <c r="AZ38" s="73"/>
      <c r="BA38" s="16"/>
      <c r="BB38" s="16"/>
      <c r="BC38" s="16"/>
      <c r="BD38" s="16"/>
      <c r="BE38" s="73"/>
    </row>
    <row r="39" spans="31:57" ht="35.25" customHeight="1" x14ac:dyDescent="0.3">
      <c r="AE39" s="73"/>
      <c r="AF39" s="16"/>
      <c r="AG39" s="16"/>
      <c r="AH39" s="16"/>
      <c r="AI39" s="16"/>
      <c r="AQ39" s="73"/>
      <c r="AR39" s="16"/>
      <c r="AS39" s="16"/>
      <c r="AT39" s="16"/>
      <c r="AU39" s="16"/>
      <c r="AV39" s="73"/>
      <c r="AZ39" s="73"/>
      <c r="BA39" s="16"/>
      <c r="BB39" s="16"/>
      <c r="BC39" s="16"/>
      <c r="BD39" s="16"/>
      <c r="BE39" s="73"/>
    </row>
    <row r="40" spans="31:57" ht="35.25" customHeight="1" x14ac:dyDescent="0.3">
      <c r="AE40" s="73"/>
      <c r="AF40" s="16"/>
      <c r="AG40" s="16"/>
      <c r="AH40" s="16"/>
      <c r="AI40" s="16"/>
      <c r="AQ40" s="73"/>
      <c r="AR40" s="16"/>
      <c r="AS40" s="16"/>
      <c r="AT40" s="16"/>
      <c r="AU40" s="16"/>
      <c r="AV40" s="73"/>
      <c r="AZ40" s="73"/>
      <c r="BA40" s="16"/>
      <c r="BB40" s="16"/>
      <c r="BC40" s="16"/>
      <c r="BD40" s="16"/>
      <c r="BE40" s="73"/>
    </row>
    <row r="41" spans="31:57" ht="35.25" customHeight="1" x14ac:dyDescent="0.3">
      <c r="AE41" s="73"/>
      <c r="AF41" s="16"/>
      <c r="AG41" s="16"/>
      <c r="AH41" s="16"/>
      <c r="AI41" s="16"/>
      <c r="AQ41" s="73"/>
      <c r="AR41" s="16"/>
      <c r="AS41" s="16"/>
      <c r="AT41" s="16"/>
      <c r="AU41" s="16"/>
      <c r="AV41" s="73"/>
      <c r="AZ41" s="73"/>
      <c r="BA41" s="16"/>
      <c r="BB41" s="16"/>
      <c r="BC41" s="16"/>
      <c r="BD41" s="16"/>
      <c r="BE41" s="73"/>
    </row>
    <row r="42" spans="31:57" ht="35.25" customHeight="1" x14ac:dyDescent="0.3">
      <c r="AE42" s="73"/>
      <c r="AF42" s="16"/>
      <c r="AG42" s="16"/>
      <c r="AH42" s="16"/>
      <c r="AI42" s="16"/>
      <c r="AQ42" s="73"/>
      <c r="AR42" s="16"/>
      <c r="AS42" s="16"/>
      <c r="AT42" s="16"/>
      <c r="AU42" s="16"/>
      <c r="AV42" s="73"/>
      <c r="AZ42" s="73"/>
      <c r="BA42" s="16"/>
      <c r="BB42" s="16"/>
      <c r="BC42" s="16"/>
      <c r="BD42" s="16"/>
      <c r="BE42" s="73"/>
    </row>
    <row r="43" spans="31:57" ht="35.25" customHeight="1" x14ac:dyDescent="0.3">
      <c r="AE43" s="73"/>
      <c r="AH43" s="16"/>
      <c r="AI43" s="16"/>
      <c r="AQ43" s="73"/>
      <c r="AR43" s="118"/>
      <c r="AS43" s="118"/>
      <c r="AT43" s="16"/>
      <c r="AU43" s="16"/>
      <c r="AV43" s="73"/>
      <c r="AZ43" s="73"/>
      <c r="BA43" s="118"/>
      <c r="BB43" s="118"/>
      <c r="BC43" s="16"/>
      <c r="BD43" s="16"/>
      <c r="BE43" s="73"/>
    </row>
    <row r="44" spans="31:57" ht="35.25" customHeight="1" x14ac:dyDescent="0.55000000000000004">
      <c r="AE44" s="73"/>
      <c r="AF44" s="93"/>
      <c r="AG44" s="93"/>
      <c r="AH44" s="16"/>
      <c r="AQ44" s="73"/>
      <c r="AR44" s="93"/>
      <c r="AS44" s="93"/>
      <c r="AT44" s="16"/>
      <c r="AU44" s="118"/>
      <c r="AV44" s="73"/>
      <c r="AZ44" s="73"/>
      <c r="BA44" s="93"/>
      <c r="BB44" s="93"/>
      <c r="BC44" s="16"/>
      <c r="BD44" s="118"/>
      <c r="BE44" s="73"/>
    </row>
    <row r="45" spans="31:57" ht="35.25" customHeight="1" x14ac:dyDescent="0.55000000000000004">
      <c r="AE45" s="721" t="s">
        <v>372</v>
      </c>
      <c r="AF45" s="722"/>
      <c r="AG45" s="93"/>
      <c r="AH45" s="16"/>
      <c r="AI45" s="74"/>
      <c r="AQ45" s="721" t="s">
        <v>372</v>
      </c>
      <c r="AR45" s="722"/>
      <c r="AS45" s="93"/>
      <c r="AT45" s="16"/>
      <c r="AU45" s="74"/>
      <c r="AV45" s="73"/>
      <c r="AZ45" s="721" t="s">
        <v>372</v>
      </c>
      <c r="BA45" s="722"/>
      <c r="BB45" s="93"/>
      <c r="BC45" s="16"/>
      <c r="BD45" s="74"/>
      <c r="BE45" s="73"/>
    </row>
    <row r="46" spans="31:57" ht="35.25" customHeight="1" x14ac:dyDescent="0.55000000000000004">
      <c r="AE46" s="618" t="s">
        <v>260</v>
      </c>
      <c r="AF46" s="619"/>
      <c r="AG46" s="93"/>
      <c r="AH46" s="16"/>
      <c r="AI46" s="74"/>
      <c r="AQ46" s="618" t="s">
        <v>260</v>
      </c>
      <c r="AR46" s="619"/>
      <c r="AS46" s="93"/>
      <c r="AT46" s="16"/>
      <c r="AU46" s="74"/>
      <c r="AV46" s="73"/>
      <c r="AZ46" s="618" t="s">
        <v>260</v>
      </c>
      <c r="BA46" s="619"/>
      <c r="BB46" s="93"/>
      <c r="BC46" s="16"/>
      <c r="BD46" s="74"/>
      <c r="BE46" s="73"/>
    </row>
    <row r="47" spans="31:57" ht="35.25" customHeight="1" x14ac:dyDescent="0.55000000000000004">
      <c r="AE47" s="620" t="s">
        <v>125</v>
      </c>
      <c r="AF47" s="620"/>
      <c r="AG47" s="93"/>
      <c r="AH47" s="73"/>
      <c r="AI47" s="74"/>
      <c r="AQ47" s="620" t="s">
        <v>125</v>
      </c>
      <c r="AR47" s="620"/>
      <c r="AS47" s="93"/>
      <c r="AT47" s="73"/>
      <c r="AU47" s="74"/>
      <c r="AV47" s="73"/>
      <c r="AZ47" s="620" t="s">
        <v>125</v>
      </c>
      <c r="BA47" s="620"/>
      <c r="BB47" s="93"/>
      <c r="BC47" s="73"/>
      <c r="BD47" s="74"/>
      <c r="BE47" s="73"/>
    </row>
    <row r="48" spans="31:57" ht="35.25" customHeight="1" x14ac:dyDescent="0.55000000000000004">
      <c r="AE48" s="119" t="s">
        <v>258</v>
      </c>
      <c r="AF48" s="119" t="s">
        <v>676</v>
      </c>
      <c r="AG48" s="93"/>
      <c r="AH48" s="73"/>
      <c r="AI48" s="74"/>
      <c r="AQ48" s="119" t="s">
        <v>258</v>
      </c>
      <c r="AR48" s="119" t="s">
        <v>676</v>
      </c>
      <c r="AS48" s="93"/>
      <c r="AT48" s="73"/>
      <c r="AU48" s="74"/>
      <c r="AV48" s="73"/>
      <c r="AZ48" s="119" t="s">
        <v>258</v>
      </c>
      <c r="BA48" s="119" t="s">
        <v>676</v>
      </c>
      <c r="BB48" s="93"/>
      <c r="BC48" s="73"/>
      <c r="BD48" s="74"/>
      <c r="BE48" s="73"/>
    </row>
    <row r="49" spans="31:57" ht="79.5" customHeight="1" x14ac:dyDescent="0.55000000000000004">
      <c r="AE49" s="893" t="s">
        <v>679</v>
      </c>
      <c r="AF49" s="894"/>
      <c r="AG49" s="93"/>
      <c r="AH49" s="73"/>
      <c r="AI49" s="74"/>
      <c r="AJ49" s="74"/>
      <c r="AQ49" s="893" t="s">
        <v>679</v>
      </c>
      <c r="AR49" s="894"/>
      <c r="AS49" s="93"/>
      <c r="AT49" s="73"/>
      <c r="AU49" s="74"/>
      <c r="AV49" s="74"/>
      <c r="AZ49" s="893" t="s">
        <v>679</v>
      </c>
      <c r="BA49" s="894"/>
      <c r="BB49" s="93"/>
      <c r="BC49" s="73"/>
      <c r="BD49" s="74"/>
      <c r="BE49" s="74"/>
    </row>
    <row r="50" spans="31:57" ht="95.25" customHeight="1" x14ac:dyDescent="0.3">
      <c r="AE50" s="4" t="s">
        <v>677</v>
      </c>
      <c r="AF50" s="351" t="s">
        <v>678</v>
      </c>
      <c r="AH50" s="73"/>
      <c r="AJ50" s="74"/>
      <c r="AQ50" s="4" t="s">
        <v>677</v>
      </c>
      <c r="AR50" s="351" t="s">
        <v>678</v>
      </c>
      <c r="AZ50" s="4" t="s">
        <v>677</v>
      </c>
      <c r="BA50" s="351" t="s">
        <v>678</v>
      </c>
    </row>
    <row r="51" spans="31:57" ht="35.25" customHeight="1" x14ac:dyDescent="0.3">
      <c r="AE51" s="73"/>
      <c r="AF51" s="73"/>
      <c r="AH51" s="73"/>
      <c r="AJ51" s="74"/>
      <c r="AQ51" s="4" t="s">
        <v>680</v>
      </c>
      <c r="AR51" s="351">
        <v>45839</v>
      </c>
      <c r="AZ51" s="4" t="s">
        <v>680</v>
      </c>
      <c r="BA51" s="351">
        <v>45839</v>
      </c>
    </row>
    <row r="52" spans="31:57" ht="35.25" customHeight="1" x14ac:dyDescent="0.3">
      <c r="AE52" s="73"/>
      <c r="AJ52" s="74"/>
    </row>
    <row r="53" spans="31:57" ht="35.25" customHeight="1" x14ac:dyDescent="0.3">
      <c r="AE53" s="73"/>
      <c r="AJ53" s="74"/>
    </row>
  </sheetData>
  <mergeCells count="179">
    <mergeCell ref="AQ49:AR49"/>
    <mergeCell ref="AE49:AF49"/>
    <mergeCell ref="BA3:BD5"/>
    <mergeCell ref="BA6:BD7"/>
    <mergeCell ref="BA8:BD9"/>
    <mergeCell ref="BC10:BC12"/>
    <mergeCell ref="BD10:BD12"/>
    <mergeCell ref="AX11:AX12"/>
    <mergeCell ref="AY11:AY12"/>
    <mergeCell ref="AZ11:AZ12"/>
    <mergeCell ref="BA11:BA12"/>
    <mergeCell ref="BB11:BB12"/>
    <mergeCell ref="BA18:BB18"/>
    <mergeCell ref="AZ19:AZ20"/>
    <mergeCell ref="BA20:BB20"/>
    <mergeCell ref="AZ23:BB23"/>
    <mergeCell ref="BC25:BC27"/>
    <mergeCell ref="AZ45:BA45"/>
    <mergeCell ref="AZ46:BA46"/>
    <mergeCell ref="AZ47:BA47"/>
    <mergeCell ref="AZ49:BA49"/>
    <mergeCell ref="AZ28:BB28"/>
    <mergeCell ref="AF3:AI5"/>
    <mergeCell ref="AF6:AI7"/>
    <mergeCell ref="Z13:AA16"/>
    <mergeCell ref="J26:L26"/>
    <mergeCell ref="M26:N26"/>
    <mergeCell ref="P26:W26"/>
    <mergeCell ref="A27:D27"/>
    <mergeCell ref="J27:M27"/>
    <mergeCell ref="N27:P27"/>
    <mergeCell ref="V27:Y27"/>
    <mergeCell ref="V24:Y24"/>
    <mergeCell ref="A25:D25"/>
    <mergeCell ref="E25:I25"/>
    <mergeCell ref="J25:M25"/>
    <mergeCell ref="N25:P25"/>
    <mergeCell ref="Q25:T25"/>
    <mergeCell ref="V25:Y25"/>
    <mergeCell ref="N21:P21"/>
    <mergeCell ref="Q21:T21"/>
    <mergeCell ref="V21:Y21"/>
    <mergeCell ref="N22:P22"/>
    <mergeCell ref="V22:Y22"/>
    <mergeCell ref="N23:P23"/>
    <mergeCell ref="V23:Y23"/>
    <mergeCell ref="J17:K17"/>
    <mergeCell ref="J18:K18"/>
    <mergeCell ref="A28:D28"/>
    <mergeCell ref="A24:D24"/>
    <mergeCell ref="E24:I24"/>
    <mergeCell ref="J24:M24"/>
    <mergeCell ref="B26:H26"/>
    <mergeCell ref="D13:D14"/>
    <mergeCell ref="E13:E14"/>
    <mergeCell ref="F13:F14"/>
    <mergeCell ref="G13:G14"/>
    <mergeCell ref="J19:K19"/>
    <mergeCell ref="A14:A15"/>
    <mergeCell ref="B14:B15"/>
    <mergeCell ref="C14:C15"/>
    <mergeCell ref="E16:G16"/>
    <mergeCell ref="I16:K16"/>
    <mergeCell ref="H13:H14"/>
    <mergeCell ref="I13:I14"/>
    <mergeCell ref="J13:J14"/>
    <mergeCell ref="K13:K14"/>
    <mergeCell ref="L13:L14"/>
    <mergeCell ref="M13:M14"/>
    <mergeCell ref="N28:P28"/>
    <mergeCell ref="Q28:T28"/>
    <mergeCell ref="V28:Y28"/>
    <mergeCell ref="E28:I28"/>
    <mergeCell ref="J28:M28"/>
    <mergeCell ref="E27:I27"/>
    <mergeCell ref="N24:P24"/>
    <mergeCell ref="T13:T14"/>
    <mergeCell ref="U13:U14"/>
    <mergeCell ref="V13:V14"/>
    <mergeCell ref="W13:W14"/>
    <mergeCell ref="N20:P20"/>
    <mergeCell ref="Q20:T20"/>
    <mergeCell ref="V20:Y20"/>
    <mergeCell ref="X13:X14"/>
    <mergeCell ref="Y13:Y14"/>
    <mergeCell ref="N13:N14"/>
    <mergeCell ref="O13:O14"/>
    <mergeCell ref="P13:P14"/>
    <mergeCell ref="Q13:Q14"/>
    <mergeCell ref="R13:R14"/>
    <mergeCell ref="S13:S14"/>
    <mergeCell ref="T11:T12"/>
    <mergeCell ref="U11:U12"/>
    <mergeCell ref="V11:V12"/>
    <mergeCell ref="W11:W12"/>
    <mergeCell ref="X11:Y11"/>
    <mergeCell ref="N11:N12"/>
    <mergeCell ref="O11:O12"/>
    <mergeCell ref="P11:P12"/>
    <mergeCell ref="Q11:Q12"/>
    <mergeCell ref="R11:R12"/>
    <mergeCell ref="S11:S12"/>
    <mergeCell ref="P10:S10"/>
    <mergeCell ref="T10:W10"/>
    <mergeCell ref="A11:A12"/>
    <mergeCell ref="B11:B12"/>
    <mergeCell ref="C11:C12"/>
    <mergeCell ref="D11:D12"/>
    <mergeCell ref="E11:G11"/>
    <mergeCell ref="A8:C8"/>
    <mergeCell ref="D8:L8"/>
    <mergeCell ref="M8:N8"/>
    <mergeCell ref="O8:Y8"/>
    <mergeCell ref="A9:C9"/>
    <mergeCell ref="D9:L9"/>
    <mergeCell ref="M9:N9"/>
    <mergeCell ref="O9:Y9"/>
    <mergeCell ref="H11:H12"/>
    <mergeCell ref="I11:I12"/>
    <mergeCell ref="J11:J12"/>
    <mergeCell ref="K11:K12"/>
    <mergeCell ref="L11:L12"/>
    <mergeCell ref="M11:M12"/>
    <mergeCell ref="A10:C10"/>
    <mergeCell ref="D10:L10"/>
    <mergeCell ref="M10:N10"/>
    <mergeCell ref="Q6:T6"/>
    <mergeCell ref="U6:X6"/>
    <mergeCell ref="A7:C7"/>
    <mergeCell ref="D7:L7"/>
    <mergeCell ref="M7:N7"/>
    <mergeCell ref="O7:Y7"/>
    <mergeCell ref="A1:Y4"/>
    <mergeCell ref="A5:C6"/>
    <mergeCell ref="D5:G5"/>
    <mergeCell ref="H5:L5"/>
    <mergeCell ref="M5:O5"/>
    <mergeCell ref="Q5:T5"/>
    <mergeCell ref="U5:X5"/>
    <mergeCell ref="D6:G6"/>
    <mergeCell ref="H6:L6"/>
    <mergeCell ref="M6:O6"/>
    <mergeCell ref="AF8:AI9"/>
    <mergeCell ref="AH10:AH12"/>
    <mergeCell ref="AI10:AI12"/>
    <mergeCell ref="AD11:AD12"/>
    <mergeCell ref="AE11:AE12"/>
    <mergeCell ref="AF11:AF12"/>
    <mergeCell ref="AG11:AG12"/>
    <mergeCell ref="AE45:AF45"/>
    <mergeCell ref="AE46:AF46"/>
    <mergeCell ref="AE47:AF47"/>
    <mergeCell ref="AC11:AC12"/>
    <mergeCell ref="AJ13:AJ14"/>
    <mergeCell ref="AF18:AG18"/>
    <mergeCell ref="AE19:AE20"/>
    <mergeCell ref="AF20:AG20"/>
    <mergeCell ref="AE23:AG23"/>
    <mergeCell ref="AH25:AH27"/>
    <mergeCell ref="AE27:AG27"/>
    <mergeCell ref="AR3:AU5"/>
    <mergeCell ref="AR6:AU7"/>
    <mergeCell ref="AR8:AU9"/>
    <mergeCell ref="AT10:AT12"/>
    <mergeCell ref="AU10:AU12"/>
    <mergeCell ref="AO11:AO12"/>
    <mergeCell ref="AP11:AP12"/>
    <mergeCell ref="AQ11:AQ12"/>
    <mergeCell ref="AR11:AR12"/>
    <mergeCell ref="AS11:AS12"/>
    <mergeCell ref="AQ47:AR47"/>
    <mergeCell ref="AR18:AS18"/>
    <mergeCell ref="AQ19:AQ20"/>
    <mergeCell ref="AR20:AS20"/>
    <mergeCell ref="AQ23:AS23"/>
    <mergeCell ref="AT25:AT27"/>
    <mergeCell ref="AQ27:AS27"/>
    <mergeCell ref="AQ45:AR45"/>
    <mergeCell ref="AQ46:AR4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CU57"/>
  <sheetViews>
    <sheetView topLeftCell="BK27" zoomScale="53" zoomScaleNormal="53" workbookViewId="0">
      <selection activeCell="BM57" sqref="BM57"/>
    </sheetView>
  </sheetViews>
  <sheetFormatPr baseColWidth="10" defaultColWidth="11.42578125" defaultRowHeight="20.25" x14ac:dyDescent="0.3"/>
  <cols>
    <col min="1" max="1" width="20" style="58" customWidth="1"/>
    <col min="2" max="2" width="38" style="58" customWidth="1"/>
    <col min="3" max="3" width="27" style="30" customWidth="1"/>
    <col min="4" max="4" width="33.5703125" style="30" customWidth="1"/>
    <col min="5" max="5" width="7.85546875" style="30" customWidth="1"/>
    <col min="6" max="6" width="8.7109375" style="30" customWidth="1"/>
    <col min="7" max="7" width="7.5703125" style="39" customWidth="1"/>
    <col min="8" max="8" width="13.5703125" style="39" customWidth="1"/>
    <col min="9" max="9" width="53.5703125" style="30" customWidth="1"/>
    <col min="10" max="10" width="27.85546875" style="30" customWidth="1"/>
    <col min="11" max="11" width="16.7109375" style="30" customWidth="1"/>
    <col min="12" max="12" width="18.42578125" style="30" customWidth="1"/>
    <col min="13" max="13" width="18" style="30" customWidth="1"/>
    <col min="14" max="14" width="19.85546875" style="30" customWidth="1"/>
    <col min="15" max="15" width="27.85546875" style="30" customWidth="1"/>
    <col min="16" max="16" width="16.5703125" style="59" customWidth="1"/>
    <col min="17" max="17" width="15.42578125" style="60" customWidth="1"/>
    <col min="18" max="18" width="15.7109375" style="60" customWidth="1"/>
    <col min="19" max="19" width="13.42578125" style="60" customWidth="1"/>
    <col min="20" max="21" width="15.7109375" style="61" customWidth="1"/>
    <col min="22" max="22" width="14.28515625" style="60" customWidth="1"/>
    <col min="23" max="23" width="12.5703125" style="60" customWidth="1"/>
    <col min="24" max="24" width="11.42578125" style="60"/>
    <col min="25" max="25" width="16.5703125" style="59" customWidth="1"/>
    <col min="26" max="37" width="0" style="29" hidden="1" customWidth="1"/>
    <col min="38" max="41" width="11.42578125" style="29"/>
    <col min="42" max="42" width="25.5703125" style="139" customWidth="1"/>
    <col min="43" max="43" width="53.28515625" style="139" customWidth="1"/>
    <col min="44" max="44" width="80.5703125" style="139" customWidth="1"/>
    <col min="45" max="45" width="53.85546875" style="118" customWidth="1"/>
    <col min="46" max="46" width="55.7109375" style="118" customWidth="1"/>
    <col min="47" max="47" width="71.85546875" style="39" customWidth="1"/>
    <col min="48" max="48" width="173.42578125" style="39" customWidth="1"/>
    <col min="49" max="49" width="32.140625" style="73" customWidth="1"/>
    <col min="50" max="52" width="11.42578125" style="29"/>
    <col min="53" max="53" width="40.85546875" style="29" customWidth="1"/>
    <col min="54" max="54" width="60.5703125" style="29" customWidth="1"/>
    <col min="55" max="55" width="95.42578125" style="29" customWidth="1"/>
    <col min="56" max="56" width="67.85546875" style="29" customWidth="1"/>
    <col min="57" max="57" width="87.42578125" style="29" customWidth="1"/>
    <col min="58" max="58" width="74.7109375" style="29" customWidth="1"/>
    <col min="59" max="59" width="103.85546875" style="29" customWidth="1"/>
    <col min="60" max="61" width="75.7109375" style="29" customWidth="1"/>
    <col min="62" max="62" width="40.85546875" style="29" customWidth="1"/>
    <col min="63" max="63" width="60.5703125" style="29" customWidth="1"/>
    <col min="64" max="64" width="95.42578125" style="29" customWidth="1"/>
    <col min="65" max="65" width="67.85546875" style="29" customWidth="1"/>
    <col min="66" max="66" width="87.42578125" style="29" customWidth="1"/>
    <col min="67" max="67" width="74.7109375" style="29" customWidth="1"/>
    <col min="68" max="68" width="119.140625" style="29" customWidth="1"/>
    <col min="69" max="69" width="120.28515625" style="29" customWidth="1"/>
    <col min="70" max="99" width="11.42578125" style="29"/>
    <col min="100" max="16384" width="11.42578125" style="30"/>
  </cols>
  <sheetData>
    <row r="1" spans="1:99" x14ac:dyDescent="0.3">
      <c r="A1" s="650" t="s">
        <v>315</v>
      </c>
      <c r="B1" s="650"/>
      <c r="C1" s="650"/>
      <c r="D1" s="650"/>
      <c r="E1" s="650"/>
      <c r="F1" s="650"/>
      <c r="G1" s="650"/>
      <c r="H1" s="650"/>
      <c r="I1" s="650"/>
      <c r="J1" s="650"/>
      <c r="K1" s="650"/>
      <c r="L1" s="650"/>
      <c r="M1" s="650"/>
      <c r="N1" s="650"/>
      <c r="O1" s="650"/>
      <c r="P1" s="650"/>
      <c r="Q1" s="650"/>
      <c r="R1" s="650"/>
      <c r="S1" s="650"/>
      <c r="T1" s="650"/>
      <c r="U1" s="650"/>
      <c r="V1" s="650"/>
      <c r="W1" s="650"/>
      <c r="X1" s="650"/>
      <c r="Y1" s="650"/>
    </row>
    <row r="2" spans="1:99" x14ac:dyDescent="0.3">
      <c r="A2" s="650"/>
      <c r="B2" s="650"/>
      <c r="C2" s="650"/>
      <c r="D2" s="650"/>
      <c r="E2" s="650"/>
      <c r="F2" s="650"/>
      <c r="G2" s="650"/>
      <c r="H2" s="650"/>
      <c r="I2" s="650"/>
      <c r="J2" s="650"/>
      <c r="K2" s="650"/>
      <c r="L2" s="650"/>
      <c r="M2" s="650"/>
      <c r="N2" s="650"/>
      <c r="O2" s="650"/>
      <c r="P2" s="650"/>
      <c r="Q2" s="650"/>
      <c r="R2" s="650"/>
      <c r="S2" s="650"/>
      <c r="T2" s="650"/>
      <c r="U2" s="650"/>
      <c r="V2" s="650"/>
      <c r="W2" s="650"/>
      <c r="X2" s="650"/>
      <c r="Y2" s="650"/>
    </row>
    <row r="3" spans="1:99" x14ac:dyDescent="0.3">
      <c r="A3" s="650"/>
      <c r="B3" s="650"/>
      <c r="C3" s="650"/>
      <c r="D3" s="650"/>
      <c r="E3" s="650"/>
      <c r="F3" s="650"/>
      <c r="G3" s="650"/>
      <c r="H3" s="650"/>
      <c r="I3" s="650"/>
      <c r="J3" s="650"/>
      <c r="K3" s="650"/>
      <c r="L3" s="650"/>
      <c r="M3" s="650"/>
      <c r="N3" s="650"/>
      <c r="O3" s="650"/>
      <c r="P3" s="650"/>
      <c r="Q3" s="650"/>
      <c r="R3" s="650"/>
      <c r="S3" s="650"/>
      <c r="T3" s="650"/>
      <c r="U3" s="650"/>
      <c r="V3" s="650"/>
      <c r="W3" s="650"/>
      <c r="X3" s="650"/>
      <c r="Y3" s="650"/>
      <c r="AS3" s="730" t="s">
        <v>275</v>
      </c>
      <c r="AT3" s="730"/>
      <c r="AU3" s="730"/>
      <c r="AV3" s="730"/>
      <c r="BA3" s="139"/>
      <c r="BB3" s="139"/>
      <c r="BC3" s="139"/>
      <c r="BD3" s="730" t="s">
        <v>416</v>
      </c>
      <c r="BE3" s="730"/>
      <c r="BF3" s="730"/>
      <c r="BG3" s="730"/>
      <c r="BH3" s="73"/>
      <c r="BI3" s="73"/>
      <c r="BJ3" s="139"/>
      <c r="BK3" s="139"/>
      <c r="BL3" s="139"/>
      <c r="BM3" s="730" t="s">
        <v>1061</v>
      </c>
      <c r="BN3" s="730"/>
      <c r="BO3" s="730"/>
      <c r="BP3" s="730"/>
      <c r="BQ3" s="73"/>
    </row>
    <row r="4" spans="1:99" s="33" customFormat="1" ht="47.25" x14ac:dyDescent="0.3">
      <c r="A4" s="908" t="s">
        <v>37</v>
      </c>
      <c r="B4" s="908"/>
      <c r="C4" s="908"/>
      <c r="D4" s="923"/>
      <c r="E4" s="923"/>
      <c r="F4" s="923"/>
      <c r="G4" s="923"/>
      <c r="H4" s="924" t="s">
        <v>9</v>
      </c>
      <c r="I4" s="924"/>
      <c r="J4" s="924"/>
      <c r="K4" s="924"/>
      <c r="L4" s="924"/>
      <c r="M4" s="923" t="s">
        <v>18</v>
      </c>
      <c r="N4" s="923"/>
      <c r="O4" s="923"/>
      <c r="P4" s="242"/>
      <c r="Q4" s="925"/>
      <c r="R4" s="925"/>
      <c r="S4" s="925"/>
      <c r="T4" s="925"/>
      <c r="U4" s="926" t="s">
        <v>19</v>
      </c>
      <c r="V4" s="926"/>
      <c r="W4" s="926"/>
      <c r="X4" s="926"/>
      <c r="Y4" s="243" t="s">
        <v>316</v>
      </c>
      <c r="Z4" s="32"/>
      <c r="AA4" s="32"/>
      <c r="AB4" s="32"/>
      <c r="AC4" s="32"/>
      <c r="AD4" s="32"/>
      <c r="AE4" s="32"/>
      <c r="AF4" s="32"/>
      <c r="AG4" s="32"/>
      <c r="AH4" s="32"/>
      <c r="AI4" s="32"/>
      <c r="AJ4" s="32"/>
      <c r="AK4" s="32"/>
      <c r="AL4" s="32"/>
      <c r="AM4" s="32"/>
      <c r="AN4" s="32"/>
      <c r="AO4" s="32"/>
      <c r="AP4" s="139"/>
      <c r="AQ4" s="139"/>
      <c r="AR4" s="139"/>
      <c r="AS4" s="730"/>
      <c r="AT4" s="730"/>
      <c r="AU4" s="730"/>
      <c r="AV4" s="730"/>
      <c r="AW4" s="73"/>
      <c r="AX4" s="32"/>
      <c r="AY4" s="32"/>
      <c r="AZ4" s="32"/>
      <c r="BA4" s="139"/>
      <c r="BB4" s="139"/>
      <c r="BC4" s="139"/>
      <c r="BD4" s="730"/>
      <c r="BE4" s="730"/>
      <c r="BF4" s="730"/>
      <c r="BG4" s="730"/>
      <c r="BH4" s="73"/>
      <c r="BI4" s="73"/>
      <c r="BJ4" s="139"/>
      <c r="BK4" s="139"/>
      <c r="BL4" s="139"/>
      <c r="BM4" s="730"/>
      <c r="BN4" s="730"/>
      <c r="BO4" s="730"/>
      <c r="BP4" s="730"/>
      <c r="BQ4" s="73"/>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row>
    <row r="5" spans="1:99" s="33" customFormat="1" x14ac:dyDescent="0.25">
      <c r="A5" s="908"/>
      <c r="B5" s="908"/>
      <c r="C5" s="908"/>
      <c r="D5" s="923"/>
      <c r="E5" s="923"/>
      <c r="F5" s="923"/>
      <c r="G5" s="923"/>
      <c r="H5" s="927"/>
      <c r="I5" s="927"/>
      <c r="J5" s="927"/>
      <c r="K5" s="927"/>
      <c r="L5" s="927"/>
      <c r="M5" s="923" t="s">
        <v>21</v>
      </c>
      <c r="N5" s="923"/>
      <c r="O5" s="923"/>
      <c r="P5" s="242"/>
      <c r="Q5" s="925"/>
      <c r="R5" s="925"/>
      <c r="S5" s="925"/>
      <c r="T5" s="925"/>
      <c r="U5" s="926" t="s">
        <v>22</v>
      </c>
      <c r="V5" s="926"/>
      <c r="W5" s="926"/>
      <c r="X5" s="926"/>
      <c r="Y5" s="243" t="s">
        <v>317</v>
      </c>
      <c r="Z5" s="32"/>
      <c r="AA5" s="32"/>
      <c r="AB5" s="32"/>
      <c r="AC5" s="32"/>
      <c r="AD5" s="32"/>
      <c r="AE5" s="32"/>
      <c r="AF5" s="32"/>
      <c r="AG5" s="32"/>
      <c r="AH5" s="32"/>
      <c r="AI5" s="32"/>
      <c r="AJ5" s="32"/>
      <c r="AK5" s="32"/>
      <c r="AL5" s="32"/>
      <c r="AM5" s="32"/>
      <c r="AN5" s="32"/>
      <c r="AO5" s="32"/>
      <c r="AP5" s="139"/>
      <c r="AQ5" s="139"/>
      <c r="AR5" s="139"/>
      <c r="AS5" s="730"/>
      <c r="AT5" s="730"/>
      <c r="AU5" s="730"/>
      <c r="AV5" s="730"/>
      <c r="AW5" s="76"/>
      <c r="AX5" s="32"/>
      <c r="AY5" s="32"/>
      <c r="AZ5" s="32"/>
      <c r="BA5" s="139"/>
      <c r="BB5" s="139"/>
      <c r="BC5" s="139"/>
      <c r="BD5" s="730"/>
      <c r="BE5" s="730"/>
      <c r="BF5" s="730"/>
      <c r="BG5" s="730"/>
      <c r="BH5" s="76"/>
      <c r="BI5" s="76"/>
      <c r="BJ5" s="139"/>
      <c r="BK5" s="139"/>
      <c r="BL5" s="139"/>
      <c r="BM5" s="730"/>
      <c r="BN5" s="730"/>
      <c r="BO5" s="730"/>
      <c r="BP5" s="730"/>
      <c r="BQ5" s="76"/>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row>
    <row r="6" spans="1:99" s="33" customFormat="1" x14ac:dyDescent="0.25">
      <c r="A6" s="908" t="s">
        <v>38</v>
      </c>
      <c r="B6" s="908"/>
      <c r="C6" s="908"/>
      <c r="D6" s="922" t="s">
        <v>318</v>
      </c>
      <c r="E6" s="922"/>
      <c r="F6" s="922"/>
      <c r="G6" s="922"/>
      <c r="H6" s="922"/>
      <c r="I6" s="922"/>
      <c r="J6" s="922"/>
      <c r="K6" s="922"/>
      <c r="L6" s="922"/>
      <c r="M6" s="908" t="s">
        <v>39</v>
      </c>
      <c r="N6" s="908"/>
      <c r="O6" s="908" t="s">
        <v>90</v>
      </c>
      <c r="P6" s="908"/>
      <c r="Q6" s="908"/>
      <c r="R6" s="908"/>
      <c r="S6" s="908"/>
      <c r="T6" s="908"/>
      <c r="U6" s="908"/>
      <c r="V6" s="908"/>
      <c r="W6" s="908"/>
      <c r="X6" s="908"/>
      <c r="Y6" s="908"/>
      <c r="Z6" s="32"/>
      <c r="AA6" s="32"/>
      <c r="AB6" s="32"/>
      <c r="AC6" s="32"/>
      <c r="AD6" s="32"/>
      <c r="AE6" s="32"/>
      <c r="AF6" s="32"/>
      <c r="AG6" s="32"/>
      <c r="AH6" s="32"/>
      <c r="AI6" s="32"/>
      <c r="AJ6" s="32"/>
      <c r="AK6" s="32"/>
      <c r="AL6" s="32"/>
      <c r="AM6" s="32"/>
      <c r="AN6" s="32"/>
      <c r="AO6" s="32"/>
      <c r="AP6" s="255"/>
      <c r="AQ6" s="255"/>
      <c r="AR6" s="255"/>
      <c r="AS6" s="635"/>
      <c r="AT6" s="635"/>
      <c r="AU6" s="635"/>
      <c r="AV6" s="635"/>
      <c r="AW6" s="76"/>
      <c r="AX6" s="32"/>
      <c r="AY6" s="32"/>
      <c r="AZ6" s="32"/>
      <c r="BA6" s="255"/>
      <c r="BB6" s="255"/>
      <c r="BC6" s="255"/>
      <c r="BD6" s="635"/>
      <c r="BE6" s="635"/>
      <c r="BF6" s="635"/>
      <c r="BG6" s="635"/>
      <c r="BH6" s="76"/>
      <c r="BI6" s="76"/>
      <c r="BJ6" s="255"/>
      <c r="BK6" s="255"/>
      <c r="BL6" s="255"/>
      <c r="BM6" s="635"/>
      <c r="BN6" s="635"/>
      <c r="BO6" s="635"/>
      <c r="BP6" s="635"/>
      <c r="BQ6" s="76"/>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row>
    <row r="7" spans="1:99" s="33" customFormat="1" x14ac:dyDescent="0.25">
      <c r="A7" s="908" t="s">
        <v>40</v>
      </c>
      <c r="B7" s="908"/>
      <c r="C7" s="908"/>
      <c r="D7" s="922" t="s">
        <v>319</v>
      </c>
      <c r="E7" s="922"/>
      <c r="F7" s="922"/>
      <c r="G7" s="922"/>
      <c r="H7" s="922"/>
      <c r="I7" s="922"/>
      <c r="J7" s="922"/>
      <c r="K7" s="922"/>
      <c r="L7" s="922"/>
      <c r="M7" s="908" t="s">
        <v>41</v>
      </c>
      <c r="N7" s="908"/>
      <c r="O7" s="908" t="s">
        <v>320</v>
      </c>
      <c r="P7" s="908"/>
      <c r="Q7" s="908"/>
      <c r="R7" s="908"/>
      <c r="S7" s="908"/>
      <c r="T7" s="908"/>
      <c r="U7" s="908"/>
      <c r="V7" s="908"/>
      <c r="W7" s="908"/>
      <c r="X7" s="908"/>
      <c r="Y7" s="908"/>
      <c r="Z7" s="32"/>
      <c r="AA7" s="32"/>
      <c r="AB7" s="32"/>
      <c r="AC7" s="32"/>
      <c r="AD7" s="32"/>
      <c r="AE7" s="32"/>
      <c r="AF7" s="32"/>
      <c r="AG7" s="32"/>
      <c r="AH7" s="32"/>
      <c r="AI7" s="32"/>
      <c r="AJ7" s="32"/>
      <c r="AK7" s="32"/>
      <c r="AL7" s="32"/>
      <c r="AM7" s="32"/>
      <c r="AN7" s="32"/>
      <c r="AO7" s="32"/>
      <c r="AP7" s="255"/>
      <c r="AQ7" s="255"/>
      <c r="AR7" s="255"/>
      <c r="AS7" s="635"/>
      <c r="AT7" s="635"/>
      <c r="AU7" s="635"/>
      <c r="AV7" s="635"/>
      <c r="AW7" s="76"/>
      <c r="AX7" s="32"/>
      <c r="AY7" s="32"/>
      <c r="AZ7" s="32"/>
      <c r="BA7" s="255"/>
      <c r="BB7" s="255"/>
      <c r="BC7" s="255"/>
      <c r="BD7" s="635"/>
      <c r="BE7" s="635"/>
      <c r="BF7" s="635"/>
      <c r="BG7" s="635"/>
      <c r="BH7" s="76"/>
      <c r="BI7" s="76"/>
      <c r="BJ7" s="255"/>
      <c r="BK7" s="255"/>
      <c r="BL7" s="255"/>
      <c r="BM7" s="635"/>
      <c r="BN7" s="635"/>
      <c r="BO7" s="635"/>
      <c r="BP7" s="635"/>
      <c r="BQ7" s="76"/>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row>
    <row r="8" spans="1:99" s="33" customFormat="1" x14ac:dyDescent="0.25">
      <c r="A8" s="908" t="s">
        <v>42</v>
      </c>
      <c r="B8" s="908"/>
      <c r="C8" s="908"/>
      <c r="D8" s="909" t="s">
        <v>321</v>
      </c>
      <c r="E8" s="909"/>
      <c r="F8" s="909"/>
      <c r="G8" s="909"/>
      <c r="H8" s="909"/>
      <c r="I8" s="909"/>
      <c r="J8" s="909"/>
      <c r="K8" s="909"/>
      <c r="L8" s="909"/>
      <c r="M8" s="910" t="s">
        <v>27</v>
      </c>
      <c r="N8" s="910"/>
      <c r="O8" s="910" t="s">
        <v>322</v>
      </c>
      <c r="P8" s="910"/>
      <c r="Q8" s="910"/>
      <c r="R8" s="910"/>
      <c r="S8" s="910"/>
      <c r="T8" s="910"/>
      <c r="U8" s="910"/>
      <c r="V8" s="910"/>
      <c r="W8" s="910"/>
      <c r="X8" s="910"/>
      <c r="Y8" s="910"/>
      <c r="Z8" s="32"/>
      <c r="AA8" s="32"/>
      <c r="AB8" s="32"/>
      <c r="AC8" s="32"/>
      <c r="AD8" s="245"/>
      <c r="AE8" s="245"/>
      <c r="AF8" s="245"/>
      <c r="AG8" s="245"/>
      <c r="AH8" s="245"/>
      <c r="AI8" s="32"/>
      <c r="AJ8" s="32"/>
      <c r="AK8" s="32"/>
      <c r="AL8" s="32"/>
      <c r="AM8" s="32"/>
      <c r="AN8" s="32"/>
      <c r="AO8" s="32"/>
      <c r="AP8" s="255"/>
      <c r="AQ8" s="255"/>
      <c r="AR8" s="255"/>
      <c r="AS8" s="635" t="s">
        <v>261</v>
      </c>
      <c r="AT8" s="635"/>
      <c r="AU8" s="635"/>
      <c r="AV8" s="635"/>
      <c r="AW8" s="76"/>
      <c r="AX8" s="32"/>
      <c r="AY8" s="32"/>
      <c r="AZ8" s="32"/>
      <c r="BA8" s="255"/>
      <c r="BB8" s="255"/>
      <c r="BC8" s="255"/>
      <c r="BD8" s="635" t="s">
        <v>417</v>
      </c>
      <c r="BE8" s="635"/>
      <c r="BF8" s="635"/>
      <c r="BG8" s="635"/>
      <c r="BH8" s="76"/>
      <c r="BI8" s="76"/>
      <c r="BJ8" s="255"/>
      <c r="BK8" s="255"/>
      <c r="BL8" s="255"/>
      <c r="BM8" s="635" t="s">
        <v>667</v>
      </c>
      <c r="BN8" s="635"/>
      <c r="BO8" s="635"/>
      <c r="BP8" s="635"/>
      <c r="BQ8" s="76"/>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row>
    <row r="9" spans="1:99" s="33" customFormat="1" ht="63" customHeight="1" x14ac:dyDescent="0.25">
      <c r="A9" s="908" t="s">
        <v>28</v>
      </c>
      <c r="B9" s="908"/>
      <c r="C9" s="908"/>
      <c r="D9" s="909" t="s">
        <v>321</v>
      </c>
      <c r="E9" s="909"/>
      <c r="F9" s="909"/>
      <c r="G9" s="909"/>
      <c r="H9" s="909"/>
      <c r="I9" s="913"/>
      <c r="J9" s="913"/>
      <c r="K9" s="913"/>
      <c r="L9" s="909"/>
      <c r="M9" s="914" t="s">
        <v>65</v>
      </c>
      <c r="N9" s="914"/>
      <c r="O9" s="246" t="s">
        <v>323</v>
      </c>
      <c r="P9" s="915" t="s">
        <v>66</v>
      </c>
      <c r="Q9" s="916"/>
      <c r="R9" s="916"/>
      <c r="S9" s="917"/>
      <c r="T9" s="918" t="s">
        <v>324</v>
      </c>
      <c r="U9" s="919"/>
      <c r="V9" s="919"/>
      <c r="W9" s="920"/>
      <c r="X9" s="244"/>
      <c r="Y9" s="244"/>
      <c r="Z9" s="32"/>
      <c r="AA9" s="32"/>
      <c r="AB9" s="32"/>
      <c r="AC9" s="32"/>
      <c r="AD9" s="911"/>
      <c r="AE9" s="911"/>
      <c r="AF9" s="911"/>
      <c r="AG9" s="911"/>
      <c r="AH9" s="911"/>
      <c r="AI9" s="32"/>
      <c r="AJ9" s="32"/>
      <c r="AK9" s="32"/>
      <c r="AL9" s="32"/>
      <c r="AM9" s="32"/>
      <c r="AN9" s="32"/>
      <c r="AO9" s="32"/>
      <c r="AP9" s="255"/>
      <c r="AQ9" s="255"/>
      <c r="AR9" s="255"/>
      <c r="AS9" s="635"/>
      <c r="AT9" s="635"/>
      <c r="AU9" s="635"/>
      <c r="AV9" s="635"/>
      <c r="AW9" s="76"/>
      <c r="AX9" s="32"/>
      <c r="AY9" s="32"/>
      <c r="AZ9" s="32"/>
      <c r="BA9" s="255"/>
      <c r="BB9" s="255"/>
      <c r="BC9" s="255"/>
      <c r="BD9" s="635"/>
      <c r="BE9" s="635"/>
      <c r="BF9" s="635"/>
      <c r="BG9" s="635"/>
      <c r="BH9" s="76"/>
      <c r="BI9" s="76"/>
      <c r="BJ9" s="255"/>
      <c r="BK9" s="255"/>
      <c r="BL9" s="255"/>
      <c r="BM9" s="635"/>
      <c r="BN9" s="635"/>
      <c r="BO9" s="635"/>
      <c r="BP9" s="635"/>
      <c r="BQ9" s="76"/>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row>
    <row r="10" spans="1:99" s="39" customFormat="1" ht="63" customHeight="1" x14ac:dyDescent="0.3">
      <c r="A10" s="895" t="s">
        <v>43</v>
      </c>
      <c r="B10" s="895" t="s">
        <v>15</v>
      </c>
      <c r="C10" s="895" t="s">
        <v>325</v>
      </c>
      <c r="D10" s="912" t="s">
        <v>3</v>
      </c>
      <c r="E10" s="921" t="s">
        <v>4</v>
      </c>
      <c r="F10" s="921"/>
      <c r="G10" s="921"/>
      <c r="H10" s="921" t="s">
        <v>326</v>
      </c>
      <c r="I10" s="895" t="s">
        <v>31</v>
      </c>
      <c r="J10" s="902" t="s">
        <v>32</v>
      </c>
      <c r="K10" s="903" t="s">
        <v>33</v>
      </c>
      <c r="L10" s="900" t="s">
        <v>34</v>
      </c>
      <c r="M10" s="903" t="s">
        <v>67</v>
      </c>
      <c r="N10" s="903" t="s">
        <v>68</v>
      </c>
      <c r="O10" s="903" t="s">
        <v>327</v>
      </c>
      <c r="P10" s="905" t="s">
        <v>70</v>
      </c>
      <c r="Q10" s="905" t="s">
        <v>71</v>
      </c>
      <c r="R10" s="906" t="s">
        <v>72</v>
      </c>
      <c r="S10" s="906" t="s">
        <v>73</v>
      </c>
      <c r="T10" s="907" t="s">
        <v>74</v>
      </c>
      <c r="U10" s="907" t="s">
        <v>75</v>
      </c>
      <c r="V10" s="906" t="s">
        <v>76</v>
      </c>
      <c r="W10" s="906" t="s">
        <v>77</v>
      </c>
      <c r="X10" s="904" t="s">
        <v>44</v>
      </c>
      <c r="Y10" s="904"/>
      <c r="Z10" s="38"/>
      <c r="AA10" s="38"/>
      <c r="AB10" s="38"/>
      <c r="AC10" s="38"/>
      <c r="AD10" s="911"/>
      <c r="AE10" s="911"/>
      <c r="AF10" s="911"/>
      <c r="AG10" s="911"/>
      <c r="AH10" s="911"/>
      <c r="AI10" s="38"/>
      <c r="AJ10" s="38"/>
      <c r="AK10" s="38"/>
      <c r="AL10" s="38"/>
      <c r="AM10" s="38"/>
      <c r="AN10" s="38"/>
      <c r="AO10" s="38"/>
      <c r="AP10" s="255"/>
      <c r="AQ10" s="218" t="s">
        <v>373</v>
      </c>
      <c r="AR10" s="218" t="s">
        <v>369</v>
      </c>
      <c r="AS10" s="1" t="s">
        <v>0</v>
      </c>
      <c r="AT10" s="11" t="s">
        <v>1</v>
      </c>
      <c r="AU10" s="848" t="s">
        <v>124</v>
      </c>
      <c r="AV10" s="849" t="s">
        <v>64</v>
      </c>
      <c r="AW10" s="76"/>
      <c r="AX10" s="38"/>
      <c r="AY10" s="38"/>
      <c r="AZ10" s="38"/>
      <c r="BA10" s="255"/>
      <c r="BB10" s="218" t="s">
        <v>373</v>
      </c>
      <c r="BC10" s="218" t="s">
        <v>369</v>
      </c>
      <c r="BD10" s="1" t="s">
        <v>0</v>
      </c>
      <c r="BE10" s="11" t="s">
        <v>1</v>
      </c>
      <c r="BF10" s="848" t="s">
        <v>124</v>
      </c>
      <c r="BG10" s="849" t="s">
        <v>64</v>
      </c>
      <c r="BH10" s="76"/>
      <c r="BI10" s="76"/>
      <c r="BJ10" s="255"/>
      <c r="BK10" s="218" t="s">
        <v>373</v>
      </c>
      <c r="BL10" s="218" t="s">
        <v>369</v>
      </c>
      <c r="BM10" s="1" t="s">
        <v>0</v>
      </c>
      <c r="BN10" s="11" t="s">
        <v>1</v>
      </c>
      <c r="BO10" s="848" t="s">
        <v>124</v>
      </c>
      <c r="BP10" s="849" t="s">
        <v>64</v>
      </c>
      <c r="BQ10" s="76"/>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row>
    <row r="11" spans="1:99" s="39" customFormat="1" ht="20.25" customHeight="1" x14ac:dyDescent="0.3">
      <c r="A11" s="895"/>
      <c r="B11" s="895"/>
      <c r="C11" s="895"/>
      <c r="D11" s="912"/>
      <c r="E11" s="247" t="s">
        <v>16</v>
      </c>
      <c r="F11" s="247" t="s">
        <v>7</v>
      </c>
      <c r="G11" s="247" t="s">
        <v>8</v>
      </c>
      <c r="H11" s="921"/>
      <c r="I11" s="895"/>
      <c r="J11" s="902"/>
      <c r="K11" s="903"/>
      <c r="L11" s="901"/>
      <c r="M11" s="903"/>
      <c r="N11" s="903"/>
      <c r="O11" s="903"/>
      <c r="P11" s="905"/>
      <c r="Q11" s="905"/>
      <c r="R11" s="906"/>
      <c r="S11" s="906"/>
      <c r="T11" s="907"/>
      <c r="U11" s="907"/>
      <c r="V11" s="906"/>
      <c r="W11" s="906"/>
      <c r="X11" s="248" t="s">
        <v>35</v>
      </c>
      <c r="Y11" s="248" t="s">
        <v>36</v>
      </c>
      <c r="Z11" s="38"/>
      <c r="AA11" s="38"/>
      <c r="AB11" s="38"/>
      <c r="AC11" s="38"/>
      <c r="AD11" s="911"/>
      <c r="AE11" s="911"/>
      <c r="AF11" s="911"/>
      <c r="AG11" s="911"/>
      <c r="AH11" s="911"/>
      <c r="AI11" s="38"/>
      <c r="AJ11" s="38"/>
      <c r="AK11" s="38"/>
      <c r="AL11" s="38"/>
      <c r="AM11" s="38"/>
      <c r="AN11" s="38"/>
      <c r="AO11" s="38"/>
      <c r="AP11" s="895" t="s">
        <v>43</v>
      </c>
      <c r="AQ11" s="895" t="s">
        <v>15</v>
      </c>
      <c r="AR11" s="895" t="s">
        <v>31</v>
      </c>
      <c r="AS11" s="732" t="s">
        <v>5</v>
      </c>
      <c r="AT11" s="732" t="s">
        <v>6</v>
      </c>
      <c r="AU11" s="848"/>
      <c r="AV11" s="849"/>
      <c r="AW11" s="78"/>
      <c r="AX11" s="38"/>
      <c r="AY11" s="38"/>
      <c r="AZ11" s="38"/>
      <c r="BA11" s="895" t="s">
        <v>43</v>
      </c>
      <c r="BB11" s="895" t="s">
        <v>15</v>
      </c>
      <c r="BC11" s="895" t="s">
        <v>31</v>
      </c>
      <c r="BD11" s="732" t="s">
        <v>5</v>
      </c>
      <c r="BE11" s="732" t="s">
        <v>6</v>
      </c>
      <c r="BF11" s="848"/>
      <c r="BG11" s="849"/>
      <c r="BH11" s="78"/>
      <c r="BI11" s="78"/>
      <c r="BJ11" s="895" t="s">
        <v>43</v>
      </c>
      <c r="BK11" s="895" t="s">
        <v>15</v>
      </c>
      <c r="BL11" s="895" t="s">
        <v>31</v>
      </c>
      <c r="BM11" s="732" t="s">
        <v>5</v>
      </c>
      <c r="BN11" s="732" t="s">
        <v>6</v>
      </c>
      <c r="BO11" s="848"/>
      <c r="BP11" s="849"/>
      <c r="BQ11" s="7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row>
    <row r="12" spans="1:99" s="39" customFormat="1" ht="303.75" x14ac:dyDescent="0.3">
      <c r="A12" s="209">
        <v>1</v>
      </c>
      <c r="B12" s="209" t="s">
        <v>328</v>
      </c>
      <c r="C12" s="209" t="s">
        <v>329</v>
      </c>
      <c r="D12" s="249" t="s">
        <v>330</v>
      </c>
      <c r="E12" s="249"/>
      <c r="F12" s="249" t="s">
        <v>9</v>
      </c>
      <c r="G12" s="249"/>
      <c r="H12" s="249">
        <v>1</v>
      </c>
      <c r="I12" s="209" t="s">
        <v>331</v>
      </c>
      <c r="J12" s="210" t="s">
        <v>332</v>
      </c>
      <c r="K12" s="209" t="s">
        <v>333</v>
      </c>
      <c r="L12" s="209" t="s">
        <v>334</v>
      </c>
      <c r="M12" s="211" t="s">
        <v>335</v>
      </c>
      <c r="N12" s="211" t="s">
        <v>336</v>
      </c>
      <c r="O12" s="209" t="s">
        <v>337</v>
      </c>
      <c r="P12" s="250">
        <v>45663</v>
      </c>
      <c r="Q12" s="250">
        <v>45838</v>
      </c>
      <c r="R12" s="251"/>
      <c r="S12" s="251"/>
      <c r="T12" s="250">
        <v>45746</v>
      </c>
      <c r="U12" s="250">
        <v>45838</v>
      </c>
      <c r="V12" s="252"/>
      <c r="W12" s="252"/>
      <c r="X12" s="253"/>
      <c r="Y12" s="253"/>
      <c r="Z12" s="38"/>
      <c r="AA12" s="38"/>
      <c r="AB12" s="38"/>
      <c r="AC12" s="38"/>
      <c r="AD12" s="254"/>
      <c r="AE12" s="254"/>
      <c r="AF12" s="254"/>
      <c r="AG12" s="254"/>
      <c r="AH12" s="254"/>
      <c r="AI12" s="38"/>
      <c r="AJ12" s="38"/>
      <c r="AK12" s="38"/>
      <c r="AL12" s="38"/>
      <c r="AM12" s="38"/>
      <c r="AN12" s="38"/>
      <c r="AO12" s="38"/>
      <c r="AP12" s="895"/>
      <c r="AQ12" s="895"/>
      <c r="AR12" s="895"/>
      <c r="AS12" s="732"/>
      <c r="AT12" s="732"/>
      <c r="AU12" s="848"/>
      <c r="AV12" s="849"/>
      <c r="AW12" s="78"/>
      <c r="AX12" s="38"/>
      <c r="AY12" s="38"/>
      <c r="AZ12" s="38"/>
      <c r="BA12" s="895"/>
      <c r="BB12" s="895"/>
      <c r="BC12" s="895"/>
      <c r="BD12" s="732"/>
      <c r="BE12" s="732"/>
      <c r="BF12" s="848"/>
      <c r="BG12" s="849"/>
      <c r="BH12" s="78"/>
      <c r="BI12" s="78"/>
      <c r="BJ12" s="895"/>
      <c r="BK12" s="895"/>
      <c r="BL12" s="895"/>
      <c r="BM12" s="732"/>
      <c r="BN12" s="732"/>
      <c r="BO12" s="848"/>
      <c r="BP12" s="849"/>
      <c r="BQ12" s="7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row>
    <row r="13" spans="1:99" s="39" customFormat="1" ht="409.5" customHeight="1" x14ac:dyDescent="0.3">
      <c r="A13" s="209">
        <v>2</v>
      </c>
      <c r="B13" s="209" t="s">
        <v>338</v>
      </c>
      <c r="C13" s="209" t="s">
        <v>329</v>
      </c>
      <c r="D13" s="249" t="s">
        <v>339</v>
      </c>
      <c r="E13" s="249"/>
      <c r="F13" s="249"/>
      <c r="G13" s="249" t="s">
        <v>9</v>
      </c>
      <c r="H13" s="249">
        <v>2</v>
      </c>
      <c r="I13" s="209" t="s">
        <v>340</v>
      </c>
      <c r="J13" s="210" t="s">
        <v>341</v>
      </c>
      <c r="K13" s="209" t="s">
        <v>342</v>
      </c>
      <c r="L13" s="211" t="s">
        <v>335</v>
      </c>
      <c r="M13" s="211" t="s">
        <v>335</v>
      </c>
      <c r="N13" s="211" t="s">
        <v>335</v>
      </c>
      <c r="O13" s="209" t="s">
        <v>343</v>
      </c>
      <c r="P13" s="250">
        <v>45663</v>
      </c>
      <c r="Q13" s="250">
        <v>45838</v>
      </c>
      <c r="R13" s="251"/>
      <c r="S13" s="251"/>
      <c r="T13" s="250">
        <v>45746</v>
      </c>
      <c r="U13" s="250">
        <v>45838</v>
      </c>
      <c r="V13" s="252"/>
      <c r="W13" s="252"/>
      <c r="X13" s="253"/>
      <c r="Y13" s="253"/>
      <c r="Z13" s="38"/>
      <c r="AA13" s="38"/>
      <c r="AB13" s="38"/>
      <c r="AC13" s="38"/>
      <c r="AD13" s="254"/>
      <c r="AE13" s="254"/>
      <c r="AF13" s="254"/>
      <c r="AG13" s="254"/>
      <c r="AH13" s="254"/>
      <c r="AI13" s="38"/>
      <c r="AJ13" s="38"/>
      <c r="AK13" s="38"/>
      <c r="AL13" s="38"/>
      <c r="AM13" s="38"/>
      <c r="AN13" s="38"/>
      <c r="AO13" s="38"/>
      <c r="AP13" s="209">
        <v>1</v>
      </c>
      <c r="AQ13" s="209" t="s">
        <v>328</v>
      </c>
      <c r="AR13" s="209" t="s">
        <v>331</v>
      </c>
      <c r="AS13" s="205">
        <v>0</v>
      </c>
      <c r="AT13" s="205">
        <v>0</v>
      </c>
      <c r="AU13" s="221" t="s">
        <v>387</v>
      </c>
      <c r="AV13" s="205" t="s">
        <v>397</v>
      </c>
      <c r="AW13" s="216" t="s">
        <v>393</v>
      </c>
      <c r="AX13" s="38"/>
      <c r="AY13" s="38"/>
      <c r="AZ13" s="38"/>
      <c r="BA13" s="257">
        <v>1</v>
      </c>
      <c r="BB13" s="257" t="s">
        <v>328</v>
      </c>
      <c r="BC13" s="257" t="s">
        <v>331</v>
      </c>
      <c r="BD13" s="27">
        <v>2</v>
      </c>
      <c r="BE13" s="27">
        <v>2</v>
      </c>
      <c r="BF13" s="358" t="s">
        <v>627</v>
      </c>
      <c r="BG13" s="27" t="s">
        <v>628</v>
      </c>
      <c r="BH13" s="359" t="s">
        <v>629</v>
      </c>
      <c r="BI13" s="355"/>
      <c r="BJ13" s="257">
        <v>1</v>
      </c>
      <c r="BK13" s="257" t="s">
        <v>328</v>
      </c>
      <c r="BL13" s="257" t="s">
        <v>331</v>
      </c>
      <c r="BM13" s="27">
        <v>2</v>
      </c>
      <c r="BN13" s="27">
        <v>2</v>
      </c>
      <c r="BO13" s="358" t="s">
        <v>697</v>
      </c>
      <c r="BP13" s="27" t="s">
        <v>628</v>
      </c>
      <c r="BQ13" s="359" t="s">
        <v>629</v>
      </c>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row>
    <row r="14" spans="1:99" s="39" customFormat="1" ht="409.5" x14ac:dyDescent="0.3">
      <c r="A14" s="209">
        <v>3</v>
      </c>
      <c r="B14" s="209" t="s">
        <v>344</v>
      </c>
      <c r="C14" s="209" t="s">
        <v>329</v>
      </c>
      <c r="D14" s="249" t="s">
        <v>345</v>
      </c>
      <c r="E14" s="249"/>
      <c r="F14" s="249"/>
      <c r="G14" s="249" t="s">
        <v>9</v>
      </c>
      <c r="H14" s="249">
        <v>3</v>
      </c>
      <c r="I14" s="209" t="s">
        <v>346</v>
      </c>
      <c r="J14" s="210" t="s">
        <v>347</v>
      </c>
      <c r="K14" s="209" t="s">
        <v>342</v>
      </c>
      <c r="L14" s="211" t="s">
        <v>335</v>
      </c>
      <c r="M14" s="211" t="s">
        <v>335</v>
      </c>
      <c r="N14" s="211" t="s">
        <v>335</v>
      </c>
      <c r="O14" s="209" t="s">
        <v>348</v>
      </c>
      <c r="P14" s="250">
        <v>45663</v>
      </c>
      <c r="Q14" s="250">
        <v>45838</v>
      </c>
      <c r="R14" s="251"/>
      <c r="S14" s="251"/>
      <c r="T14" s="250">
        <v>45746</v>
      </c>
      <c r="U14" s="250">
        <v>45838</v>
      </c>
      <c r="V14" s="252"/>
      <c r="W14" s="252"/>
      <c r="X14" s="253"/>
      <c r="Y14" s="253"/>
      <c r="Z14" s="38"/>
      <c r="AA14" s="38"/>
      <c r="AB14" s="38"/>
      <c r="AC14" s="38"/>
      <c r="AD14" s="254"/>
      <c r="AE14" s="254"/>
      <c r="AF14" s="254"/>
      <c r="AG14" s="254"/>
      <c r="AH14" s="254"/>
      <c r="AI14" s="38"/>
      <c r="AJ14" s="38"/>
      <c r="AK14" s="38"/>
      <c r="AL14" s="38"/>
      <c r="AM14" s="38"/>
      <c r="AN14" s="38"/>
      <c r="AO14" s="38"/>
      <c r="AP14" s="257">
        <v>2</v>
      </c>
      <c r="AQ14" s="257" t="s">
        <v>338</v>
      </c>
      <c r="AR14" s="257" t="s">
        <v>340</v>
      </c>
      <c r="AS14" s="27">
        <v>2</v>
      </c>
      <c r="AT14" s="27">
        <v>2</v>
      </c>
      <c r="AU14" s="256" t="s">
        <v>394</v>
      </c>
      <c r="AV14" s="27" t="s">
        <v>389</v>
      </c>
      <c r="AW14" s="258" t="s">
        <v>390</v>
      </c>
      <c r="AX14" s="38"/>
      <c r="AY14" s="38"/>
      <c r="AZ14" s="38"/>
      <c r="BA14" s="257">
        <v>2</v>
      </c>
      <c r="BB14" s="257" t="s">
        <v>338</v>
      </c>
      <c r="BC14" s="257" t="s">
        <v>340</v>
      </c>
      <c r="BD14" s="27">
        <v>2</v>
      </c>
      <c r="BE14" s="27">
        <v>2</v>
      </c>
      <c r="BF14" s="256" t="s">
        <v>394</v>
      </c>
      <c r="BG14" s="27" t="s">
        <v>389</v>
      </c>
      <c r="BH14" s="258" t="s">
        <v>390</v>
      </c>
      <c r="BI14" s="356"/>
      <c r="BJ14" s="257">
        <v>2</v>
      </c>
      <c r="BK14" s="257" t="s">
        <v>338</v>
      </c>
      <c r="BL14" s="257" t="s">
        <v>340</v>
      </c>
      <c r="BM14" s="27">
        <v>2</v>
      </c>
      <c r="BN14" s="27">
        <v>2</v>
      </c>
      <c r="BO14" s="256" t="s">
        <v>394</v>
      </c>
      <c r="BP14" s="27" t="s">
        <v>389</v>
      </c>
      <c r="BQ14" s="258" t="s">
        <v>390</v>
      </c>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row>
    <row r="15" spans="1:99" s="39" customFormat="1" ht="243" x14ac:dyDescent="0.3">
      <c r="A15" s="209">
        <v>4</v>
      </c>
      <c r="B15" s="209" t="s">
        <v>349</v>
      </c>
      <c r="C15" s="209" t="s">
        <v>329</v>
      </c>
      <c r="D15" s="249" t="s">
        <v>350</v>
      </c>
      <c r="E15" s="249"/>
      <c r="F15" s="249"/>
      <c r="G15" s="249" t="s">
        <v>9</v>
      </c>
      <c r="H15" s="249">
        <v>4</v>
      </c>
      <c r="I15" s="209" t="s">
        <v>351</v>
      </c>
      <c r="J15" s="210" t="s">
        <v>352</v>
      </c>
      <c r="K15" s="209" t="s">
        <v>342</v>
      </c>
      <c r="L15" s="211" t="s">
        <v>335</v>
      </c>
      <c r="M15" s="211" t="s">
        <v>335</v>
      </c>
      <c r="N15" s="211" t="s">
        <v>335</v>
      </c>
      <c r="O15" s="209" t="s">
        <v>348</v>
      </c>
      <c r="P15" s="250">
        <v>45663</v>
      </c>
      <c r="Q15" s="250">
        <v>45838</v>
      </c>
      <c r="R15" s="251"/>
      <c r="S15" s="251"/>
      <c r="T15" s="250">
        <v>45746</v>
      </c>
      <c r="U15" s="250">
        <v>45838</v>
      </c>
      <c r="V15" s="252"/>
      <c r="W15" s="252"/>
      <c r="X15" s="253"/>
      <c r="Y15" s="253"/>
      <c r="Z15" s="38"/>
      <c r="AA15" s="38"/>
      <c r="AB15" s="38"/>
      <c r="AC15" s="38"/>
      <c r="AD15" s="254"/>
      <c r="AE15" s="254"/>
      <c r="AF15" s="254"/>
      <c r="AG15" s="254"/>
      <c r="AH15" s="254"/>
      <c r="AI15" s="38"/>
      <c r="AJ15" s="38"/>
      <c r="AK15" s="38"/>
      <c r="AL15" s="38"/>
      <c r="AM15" s="38"/>
      <c r="AN15" s="38"/>
      <c r="AO15" s="38"/>
      <c r="AP15" s="209">
        <v>3</v>
      </c>
      <c r="AQ15" s="209" t="s">
        <v>344</v>
      </c>
      <c r="AR15" s="209" t="s">
        <v>346</v>
      </c>
      <c r="AS15" s="205">
        <v>1</v>
      </c>
      <c r="AT15" s="205">
        <v>0</v>
      </c>
      <c r="AU15" s="221" t="s">
        <v>391</v>
      </c>
      <c r="AV15" s="205" t="s">
        <v>392</v>
      </c>
      <c r="AW15" s="216" t="s">
        <v>393</v>
      </c>
      <c r="AX15" s="38"/>
      <c r="AY15" s="38"/>
      <c r="AZ15" s="38"/>
      <c r="BA15" s="209">
        <v>3</v>
      </c>
      <c r="BB15" s="209" t="s">
        <v>344</v>
      </c>
      <c r="BC15" s="209" t="s">
        <v>696</v>
      </c>
      <c r="BD15" s="205">
        <v>1</v>
      </c>
      <c r="BE15" s="205">
        <v>1</v>
      </c>
      <c r="BF15" s="221" t="s">
        <v>391</v>
      </c>
      <c r="BG15" s="205" t="s">
        <v>392</v>
      </c>
      <c r="BH15" s="216" t="s">
        <v>630</v>
      </c>
      <c r="BI15" s="355"/>
      <c r="BJ15" s="257">
        <v>3</v>
      </c>
      <c r="BK15" s="257" t="s">
        <v>344</v>
      </c>
      <c r="BL15" s="257" t="s">
        <v>698</v>
      </c>
      <c r="BM15" s="27">
        <v>2</v>
      </c>
      <c r="BN15" s="27">
        <v>2</v>
      </c>
      <c r="BO15" s="256" t="s">
        <v>699</v>
      </c>
      <c r="BP15" s="27" t="s">
        <v>700</v>
      </c>
      <c r="BQ15" s="359" t="s">
        <v>701</v>
      </c>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row>
    <row r="16" spans="1:99" s="39" customFormat="1" ht="409.5" x14ac:dyDescent="0.3">
      <c r="A16" s="209">
        <v>5</v>
      </c>
      <c r="B16" s="209" t="s">
        <v>353</v>
      </c>
      <c r="C16" s="209" t="s">
        <v>329</v>
      </c>
      <c r="D16" s="249" t="s">
        <v>354</v>
      </c>
      <c r="E16" s="249"/>
      <c r="F16" s="249"/>
      <c r="G16" s="249" t="s">
        <v>9</v>
      </c>
      <c r="H16" s="249">
        <v>5</v>
      </c>
      <c r="I16" s="209" t="s">
        <v>355</v>
      </c>
      <c r="J16" s="210" t="s">
        <v>356</v>
      </c>
      <c r="K16" s="209" t="s">
        <v>342</v>
      </c>
      <c r="L16" s="211" t="s">
        <v>335</v>
      </c>
      <c r="M16" s="211" t="s">
        <v>335</v>
      </c>
      <c r="N16" s="211" t="s">
        <v>336</v>
      </c>
      <c r="O16" s="211" t="s">
        <v>357</v>
      </c>
      <c r="P16" s="250">
        <v>45663</v>
      </c>
      <c r="Q16" s="250">
        <v>45838</v>
      </c>
      <c r="R16" s="251"/>
      <c r="S16" s="251"/>
      <c r="T16" s="250">
        <v>45746</v>
      </c>
      <c r="U16" s="250">
        <v>45838</v>
      </c>
      <c r="V16" s="252"/>
      <c r="W16" s="252"/>
      <c r="X16" s="253"/>
      <c r="Y16" s="253"/>
      <c r="Z16" s="38"/>
      <c r="AA16" s="38"/>
      <c r="AB16" s="38"/>
      <c r="AC16" s="38"/>
      <c r="AD16" s="254"/>
      <c r="AE16" s="254"/>
      <c r="AF16" s="254"/>
      <c r="AG16" s="254"/>
      <c r="AH16" s="254"/>
      <c r="AI16" s="38"/>
      <c r="AJ16" s="38"/>
      <c r="AK16" s="38"/>
      <c r="AL16" s="38"/>
      <c r="AM16" s="38"/>
      <c r="AN16" s="38"/>
      <c r="AO16" s="38"/>
      <c r="AP16" s="209">
        <v>4</v>
      </c>
      <c r="AQ16" s="209" t="s">
        <v>349</v>
      </c>
      <c r="AR16" s="209" t="s">
        <v>351</v>
      </c>
      <c r="AS16" s="27">
        <v>2</v>
      </c>
      <c r="AT16" s="27">
        <v>2</v>
      </c>
      <c r="AU16" s="256" t="s">
        <v>394</v>
      </c>
      <c r="AV16" s="27" t="s">
        <v>389</v>
      </c>
      <c r="AW16" s="258" t="s">
        <v>390</v>
      </c>
      <c r="AX16" s="38"/>
      <c r="AY16" s="38"/>
      <c r="AZ16" s="38"/>
      <c r="BA16" s="209">
        <v>4</v>
      </c>
      <c r="BB16" s="209" t="s">
        <v>349</v>
      </c>
      <c r="BC16" s="209" t="s">
        <v>351</v>
      </c>
      <c r="BD16" s="27">
        <v>2</v>
      </c>
      <c r="BE16" s="27">
        <v>2</v>
      </c>
      <c r="BF16" s="256" t="s">
        <v>394</v>
      </c>
      <c r="BG16" s="27" t="s">
        <v>389</v>
      </c>
      <c r="BH16" s="258" t="s">
        <v>390</v>
      </c>
      <c r="BI16" s="356"/>
      <c r="BJ16" s="209">
        <v>4</v>
      </c>
      <c r="BK16" s="209" t="s">
        <v>349</v>
      </c>
      <c r="BL16" s="209" t="s">
        <v>351</v>
      </c>
      <c r="BM16" s="27">
        <v>2</v>
      </c>
      <c r="BN16" s="27">
        <v>2</v>
      </c>
      <c r="BO16" s="256" t="s">
        <v>394</v>
      </c>
      <c r="BP16" s="27" t="s">
        <v>389</v>
      </c>
      <c r="BQ16" s="258" t="s">
        <v>390</v>
      </c>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row>
    <row r="17" spans="1:99" s="15" customFormat="1" ht="409.5" customHeight="1" x14ac:dyDescent="0.25">
      <c r="A17" s="42"/>
      <c r="B17" s="42"/>
      <c r="C17" s="43"/>
      <c r="D17" s="43"/>
      <c r="E17" s="884" t="s">
        <v>30</v>
      </c>
      <c r="F17" s="884"/>
      <c r="G17" s="884"/>
      <c r="H17" s="41">
        <v>5</v>
      </c>
      <c r="I17" s="697" t="s">
        <v>56</v>
      </c>
      <c r="J17" s="697"/>
      <c r="K17" s="697"/>
      <c r="L17" s="44"/>
      <c r="M17" s="45"/>
      <c r="N17" s="45"/>
      <c r="O17" s="45"/>
      <c r="P17" s="45"/>
      <c r="Q17" s="45"/>
      <c r="R17" s="45"/>
      <c r="S17" s="45"/>
      <c r="T17" s="45"/>
      <c r="U17" s="45"/>
      <c r="V17" s="45"/>
      <c r="W17" s="45"/>
      <c r="X17" s="45"/>
      <c r="Y17" s="46"/>
      <c r="Z17" s="47"/>
      <c r="AA17" s="47"/>
      <c r="AB17" s="47"/>
      <c r="AC17" s="47"/>
      <c r="AD17" s="47"/>
      <c r="AE17" s="47"/>
      <c r="AF17" s="47"/>
      <c r="AG17" s="47"/>
      <c r="AH17" s="47"/>
      <c r="AI17" s="47"/>
      <c r="AJ17" s="47"/>
      <c r="AK17" s="47"/>
      <c r="AL17" s="47"/>
      <c r="AM17" s="47"/>
      <c r="AN17" s="47"/>
      <c r="AO17" s="47"/>
      <c r="AP17" s="209">
        <v>5</v>
      </c>
      <c r="AQ17" s="209" t="s">
        <v>353</v>
      </c>
      <c r="AR17" s="209" t="s">
        <v>355</v>
      </c>
      <c r="AS17" s="205">
        <v>1</v>
      </c>
      <c r="AT17" s="205">
        <v>0</v>
      </c>
      <c r="AU17" s="221" t="s">
        <v>395</v>
      </c>
      <c r="AV17" s="205" t="s">
        <v>396</v>
      </c>
      <c r="AW17" s="216" t="s">
        <v>393</v>
      </c>
      <c r="AX17" s="47"/>
      <c r="AY17" s="47"/>
      <c r="AZ17" s="47"/>
      <c r="BA17" s="209">
        <v>5</v>
      </c>
      <c r="BB17" s="209" t="s">
        <v>353</v>
      </c>
      <c r="BC17" s="209" t="s">
        <v>355</v>
      </c>
      <c r="BD17" s="205">
        <v>1</v>
      </c>
      <c r="BE17" s="205">
        <v>0</v>
      </c>
      <c r="BF17" s="221" t="s">
        <v>430</v>
      </c>
      <c r="BG17" s="205" t="s">
        <v>396</v>
      </c>
      <c r="BH17" s="216" t="s">
        <v>630</v>
      </c>
      <c r="BI17" s="355"/>
      <c r="BJ17" s="209">
        <v>5</v>
      </c>
      <c r="BK17" s="209" t="s">
        <v>353</v>
      </c>
      <c r="BL17" s="209" t="s">
        <v>355</v>
      </c>
      <c r="BM17" s="205">
        <v>1</v>
      </c>
      <c r="BN17" s="205">
        <v>0</v>
      </c>
      <c r="BO17" s="221" t="s">
        <v>702</v>
      </c>
      <c r="BP17" s="205" t="s">
        <v>703</v>
      </c>
      <c r="BQ17" s="216" t="s">
        <v>711</v>
      </c>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row>
    <row r="18" spans="1:99" s="15" customFormat="1" ht="53.25" customHeight="1" x14ac:dyDescent="0.3">
      <c r="A18" s="48"/>
      <c r="B18" s="49"/>
      <c r="C18" s="49"/>
      <c r="D18" s="49"/>
      <c r="E18" s="49"/>
      <c r="F18" s="49"/>
      <c r="G18" s="49"/>
      <c r="H18" s="50"/>
      <c r="I18" s="26" t="s">
        <v>16</v>
      </c>
      <c r="J18" s="698" t="s">
        <v>57</v>
      </c>
      <c r="K18" s="699"/>
      <c r="L18" s="51"/>
      <c r="M18" s="52"/>
      <c r="N18" s="52"/>
      <c r="O18" s="52"/>
      <c r="P18" s="52"/>
      <c r="Q18" s="52"/>
      <c r="R18" s="52"/>
      <c r="S18" s="52"/>
      <c r="T18" s="52"/>
      <c r="U18" s="52"/>
      <c r="V18" s="52"/>
      <c r="W18" s="52"/>
      <c r="X18" s="52"/>
      <c r="Y18" s="53"/>
      <c r="Z18" s="47"/>
      <c r="AA18" s="47"/>
      <c r="AB18" s="47"/>
      <c r="AC18" s="47"/>
      <c r="AD18" s="47"/>
      <c r="AE18" s="47"/>
      <c r="AF18" s="47"/>
      <c r="AG18" s="47"/>
      <c r="AH18" s="47"/>
      <c r="AI18" s="47"/>
      <c r="AJ18" s="47"/>
      <c r="AK18" s="47"/>
      <c r="AL18" s="47"/>
      <c r="AM18" s="47"/>
      <c r="AN18" s="47"/>
      <c r="AO18" s="47"/>
      <c r="AP18" s="139"/>
      <c r="AQ18" s="139"/>
      <c r="AR18" s="114" t="s">
        <v>11</v>
      </c>
      <c r="AS18" s="7">
        <f>SUM(AS13:AS17)</f>
        <v>6</v>
      </c>
      <c r="AT18" s="7">
        <f>SUM(AT13:AT17)</f>
        <v>4</v>
      </c>
      <c r="AU18" s="23"/>
      <c r="AV18" s="39"/>
      <c r="AW18" s="23"/>
      <c r="AX18" s="47"/>
      <c r="AY18" s="47"/>
      <c r="AZ18" s="47"/>
      <c r="BA18" s="139"/>
      <c r="BB18" s="139"/>
      <c r="BC18" s="114" t="s">
        <v>11</v>
      </c>
      <c r="BD18" s="7">
        <f>SUM(BD13:BD17)</f>
        <v>8</v>
      </c>
      <c r="BE18" s="7">
        <f>SUM(BE13:BE17)</f>
        <v>7</v>
      </c>
      <c r="BF18" s="23"/>
      <c r="BG18" s="39"/>
      <c r="BH18" s="23"/>
      <c r="BI18" s="357"/>
      <c r="BJ18" s="139"/>
      <c r="BK18" s="139"/>
      <c r="BL18" s="114" t="s">
        <v>11</v>
      </c>
      <c r="BM18" s="7">
        <f>SUM(BM13:BM17)</f>
        <v>9</v>
      </c>
      <c r="BN18" s="7">
        <f>SUM(BN13:BN17)</f>
        <v>8</v>
      </c>
      <c r="BO18" s="23"/>
      <c r="BP18" s="39"/>
      <c r="BQ18" s="23"/>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row>
    <row r="19" spans="1:99" s="15" customFormat="1" ht="56.25" customHeight="1" x14ac:dyDescent="0.3">
      <c r="A19" s="54"/>
      <c r="B19" s="55"/>
      <c r="C19" s="55"/>
      <c r="D19" s="55"/>
      <c r="E19" s="55"/>
      <c r="F19" s="55"/>
      <c r="G19" s="55"/>
      <c r="H19" s="56"/>
      <c r="I19" s="26" t="s">
        <v>7</v>
      </c>
      <c r="J19" s="698" t="s">
        <v>58</v>
      </c>
      <c r="K19" s="699"/>
      <c r="L19" s="51"/>
      <c r="M19" s="52"/>
      <c r="N19" s="52"/>
      <c r="O19" s="52"/>
      <c r="P19" s="52"/>
      <c r="Q19" s="52"/>
      <c r="R19" s="52"/>
      <c r="S19" s="52"/>
      <c r="T19" s="52"/>
      <c r="U19" s="52"/>
      <c r="V19" s="52"/>
      <c r="W19" s="52"/>
      <c r="X19" s="52"/>
      <c r="Y19" s="53"/>
      <c r="Z19" s="47"/>
      <c r="AA19" s="47"/>
      <c r="AB19" s="47"/>
      <c r="AC19" s="47"/>
      <c r="AD19" s="47"/>
      <c r="AE19" s="47"/>
      <c r="AF19" s="47"/>
      <c r="AG19" s="47"/>
      <c r="AH19" s="47"/>
      <c r="AI19" s="47"/>
      <c r="AJ19" s="47"/>
      <c r="AK19" s="47"/>
      <c r="AL19" s="47"/>
      <c r="AM19" s="47"/>
      <c r="AN19" s="47"/>
      <c r="AO19" s="47"/>
      <c r="AP19" s="139"/>
      <c r="AQ19" s="139"/>
      <c r="AR19" s="9" t="s">
        <v>12</v>
      </c>
      <c r="AS19" s="5">
        <v>0.2</v>
      </c>
      <c r="AT19" s="5">
        <v>0.8</v>
      </c>
      <c r="AU19" s="23"/>
      <c r="AV19" s="79"/>
      <c r="AW19" s="23"/>
      <c r="AX19" s="47"/>
      <c r="AY19" s="47"/>
      <c r="AZ19" s="47"/>
      <c r="BA19" s="139"/>
      <c r="BB19" s="139"/>
      <c r="BC19" s="9" t="s">
        <v>12</v>
      </c>
      <c r="BD19" s="5">
        <v>0.2</v>
      </c>
      <c r="BE19" s="5">
        <v>0.8</v>
      </c>
      <c r="BF19" s="23"/>
      <c r="BG19" s="79"/>
      <c r="BH19" s="23"/>
      <c r="BI19" s="357"/>
      <c r="BJ19" s="139"/>
      <c r="BK19" s="139"/>
      <c r="BL19" s="9" t="s">
        <v>12</v>
      </c>
      <c r="BM19" s="5">
        <v>0.2</v>
      </c>
      <c r="BN19" s="5">
        <v>0.8</v>
      </c>
      <c r="BO19" s="23"/>
      <c r="BP19" s="79"/>
      <c r="BQ19" s="23"/>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row>
    <row r="20" spans="1:99" s="15" customFormat="1" ht="62.25" customHeight="1" x14ac:dyDescent="0.3">
      <c r="A20" s="54"/>
      <c r="B20" s="55"/>
      <c r="C20" s="55"/>
      <c r="D20" s="55"/>
      <c r="E20" s="55"/>
      <c r="F20" s="55"/>
      <c r="G20" s="55"/>
      <c r="H20" s="56"/>
      <c r="I20" s="26" t="s">
        <v>84</v>
      </c>
      <c r="J20" s="698" t="s">
        <v>59</v>
      </c>
      <c r="K20" s="699"/>
      <c r="L20" s="52"/>
      <c r="M20" s="52"/>
      <c r="N20" s="52"/>
      <c r="O20" s="52"/>
      <c r="P20" s="52"/>
      <c r="Q20" s="52"/>
      <c r="R20" s="52"/>
      <c r="S20" s="52"/>
      <c r="T20" s="52"/>
      <c r="U20" s="52"/>
      <c r="V20" s="52"/>
      <c r="W20" s="52"/>
      <c r="X20" s="52"/>
      <c r="Y20" s="52"/>
      <c r="Z20" s="47"/>
      <c r="AA20" s="47"/>
      <c r="AB20" s="47"/>
      <c r="AC20" s="47"/>
      <c r="AD20" s="47"/>
      <c r="AE20" s="47"/>
      <c r="AF20" s="47"/>
      <c r="AG20" s="47"/>
      <c r="AH20" s="47"/>
      <c r="AI20" s="47"/>
      <c r="AJ20" s="47"/>
      <c r="AK20" s="47"/>
      <c r="AL20" s="47"/>
      <c r="AM20" s="47"/>
      <c r="AN20" s="47"/>
      <c r="AO20" s="47"/>
      <c r="AP20" s="139"/>
      <c r="AQ20" s="139"/>
      <c r="AR20" s="8" t="s">
        <v>13</v>
      </c>
      <c r="AS20" s="10">
        <f>+(AS18*100%/AS22)*AS19</f>
        <v>0.12</v>
      </c>
      <c r="AT20" s="10">
        <f>+(AT18*100%/AT22)*AT19</f>
        <v>0.32000000000000006</v>
      </c>
      <c r="AU20" s="23"/>
      <c r="AV20" s="79"/>
      <c r="AW20" s="23"/>
      <c r="AX20" s="47"/>
      <c r="AY20" s="47"/>
      <c r="AZ20" s="47"/>
      <c r="BA20" s="139"/>
      <c r="BB20" s="139"/>
      <c r="BC20" s="8" t="s">
        <v>13</v>
      </c>
      <c r="BD20" s="10">
        <f>+(BD18*100%/BD22)*BD19</f>
        <v>0.16000000000000003</v>
      </c>
      <c r="BE20" s="10">
        <f>+(BE18*100%/BE22)*BE19</f>
        <v>0.55999999999999994</v>
      </c>
      <c r="BF20" s="23"/>
      <c r="BG20" s="79"/>
      <c r="BH20" s="23"/>
      <c r="BI20" s="357"/>
      <c r="BJ20" s="139"/>
      <c r="BK20" s="139"/>
      <c r="BL20" s="8" t="s">
        <v>13</v>
      </c>
      <c r="BM20" s="10">
        <f>+(BM18*100%/BM22)*BM19</f>
        <v>0.18000000000000002</v>
      </c>
      <c r="BN20" s="10">
        <f>+(BN18*100%/BN22)*BN19</f>
        <v>0.64000000000000012</v>
      </c>
      <c r="BO20" s="23"/>
      <c r="BP20" s="79"/>
      <c r="BQ20" s="23"/>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row>
    <row r="21" spans="1:99" s="15" customFormat="1" ht="70.5" customHeight="1" x14ac:dyDescent="0.3">
      <c r="A21" s="55"/>
      <c r="B21" s="55"/>
      <c r="C21" s="55"/>
      <c r="D21" s="55"/>
      <c r="E21" s="55"/>
      <c r="F21" s="55"/>
      <c r="G21" s="55"/>
      <c r="H21" s="55"/>
      <c r="I21" s="691"/>
      <c r="J21" s="691"/>
      <c r="K21" s="691"/>
      <c r="L21" s="691"/>
      <c r="M21" s="691"/>
      <c r="N21" s="691"/>
      <c r="O21" s="691"/>
      <c r="P21" s="691"/>
      <c r="Q21" s="691"/>
      <c r="R21" s="691"/>
      <c r="S21" s="691"/>
      <c r="T21" s="691"/>
      <c r="U21" s="691"/>
      <c r="V21" s="691"/>
      <c r="W21" s="691"/>
      <c r="X21" s="691"/>
      <c r="Y21" s="691"/>
      <c r="Z21" s="47"/>
      <c r="AA21" s="47"/>
      <c r="AB21" s="47"/>
      <c r="AC21" s="47"/>
      <c r="AD21" s="47"/>
      <c r="AE21" s="47"/>
      <c r="AF21" s="47"/>
      <c r="AG21" s="47"/>
      <c r="AH21" s="47"/>
      <c r="AI21" s="47"/>
      <c r="AJ21" s="47"/>
      <c r="AK21" s="47"/>
      <c r="AL21" s="47"/>
      <c r="AM21" s="47"/>
      <c r="AN21" s="47"/>
      <c r="AO21" s="47"/>
      <c r="AP21" s="139"/>
      <c r="AQ21" s="139"/>
      <c r="AR21" s="28" t="s">
        <v>273</v>
      </c>
      <c r="AS21" s="629">
        <f>SUM(AS20:AT20)</f>
        <v>0.44000000000000006</v>
      </c>
      <c r="AT21" s="630"/>
      <c r="AU21" s="23"/>
      <c r="AV21" s="79"/>
      <c r="AW21" s="23"/>
      <c r="AX21" s="47"/>
      <c r="AY21" s="47"/>
      <c r="AZ21" s="47"/>
      <c r="BA21" s="139"/>
      <c r="BB21" s="139"/>
      <c r="BC21" s="28" t="s">
        <v>422</v>
      </c>
      <c r="BD21" s="629">
        <f>SUM(BD20:BE20)</f>
        <v>0.72</v>
      </c>
      <c r="BE21" s="630"/>
      <c r="BF21" s="23"/>
      <c r="BG21" s="79"/>
      <c r="BH21" s="23"/>
      <c r="BI21" s="357"/>
      <c r="BJ21" s="139"/>
      <c r="BK21" s="139"/>
      <c r="BL21" s="28" t="s">
        <v>641</v>
      </c>
      <c r="BM21" s="629">
        <f>SUM(BM20:BN20)</f>
        <v>0.82000000000000017</v>
      </c>
      <c r="BN21" s="630"/>
      <c r="BO21" s="23"/>
      <c r="BP21" s="79"/>
      <c r="BQ21" s="23"/>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row>
    <row r="22" spans="1:99" ht="23.25" x14ac:dyDescent="0.3">
      <c r="A22" s="896"/>
      <c r="B22" s="897" t="s">
        <v>85</v>
      </c>
      <c r="C22" s="897"/>
      <c r="D22" s="897"/>
      <c r="E22" s="897"/>
      <c r="F22" s="897"/>
      <c r="G22" s="897"/>
      <c r="H22" s="897"/>
      <c r="I22" s="898" t="s">
        <v>358</v>
      </c>
      <c r="J22" s="898"/>
      <c r="K22" s="898"/>
      <c r="L22" s="898"/>
      <c r="M22" s="898"/>
      <c r="N22" s="898"/>
      <c r="O22" s="898"/>
      <c r="P22" s="897" t="s">
        <v>359</v>
      </c>
      <c r="Q22" s="897"/>
      <c r="R22" s="897"/>
      <c r="S22" s="897"/>
      <c r="T22" s="897"/>
      <c r="U22" s="897"/>
      <c r="V22" s="897"/>
      <c r="W22" s="897"/>
      <c r="X22" s="57"/>
      <c r="Y22" s="57"/>
      <c r="AR22" s="631" t="s">
        <v>262</v>
      </c>
      <c r="AS22" s="6">
        <f>5*2</f>
        <v>10</v>
      </c>
      <c r="AT22" s="6">
        <f>5*2</f>
        <v>10</v>
      </c>
      <c r="AU22" s="16"/>
      <c r="AV22" s="79"/>
      <c r="AW22" s="89"/>
      <c r="BA22" s="139"/>
      <c r="BB22" s="139"/>
      <c r="BC22" s="631" t="s">
        <v>441</v>
      </c>
      <c r="BD22" s="6">
        <f>5*2</f>
        <v>10</v>
      </c>
      <c r="BE22" s="6">
        <f>5*2</f>
        <v>10</v>
      </c>
      <c r="BF22" s="16"/>
      <c r="BG22" s="79"/>
      <c r="BH22" s="89"/>
      <c r="BI22" s="89"/>
      <c r="BJ22" s="139"/>
      <c r="BK22" s="139"/>
      <c r="BL22" s="631" t="s">
        <v>642</v>
      </c>
      <c r="BM22" s="6">
        <f>5*2</f>
        <v>10</v>
      </c>
      <c r="BN22" s="6">
        <f>5*2</f>
        <v>10</v>
      </c>
      <c r="BO22" s="16"/>
      <c r="BP22" s="79"/>
      <c r="BQ22" s="89"/>
    </row>
    <row r="23" spans="1:99" ht="36.75" customHeight="1" x14ac:dyDescent="0.3">
      <c r="A23" s="896"/>
      <c r="B23" s="691" t="s">
        <v>360</v>
      </c>
      <c r="C23" s="691"/>
      <c r="D23" s="691"/>
      <c r="E23" s="691"/>
      <c r="F23" s="691"/>
      <c r="G23" s="691"/>
      <c r="H23" s="691"/>
      <c r="I23" s="899" t="s">
        <v>361</v>
      </c>
      <c r="J23" s="899"/>
      <c r="K23" s="899"/>
      <c r="L23" s="899"/>
      <c r="M23" s="899"/>
      <c r="N23" s="899"/>
      <c r="O23" s="899"/>
      <c r="P23" s="691" t="s">
        <v>362</v>
      </c>
      <c r="Q23" s="691"/>
      <c r="R23" s="691"/>
      <c r="S23" s="691"/>
      <c r="T23" s="691"/>
      <c r="U23" s="691"/>
      <c r="V23" s="691"/>
      <c r="W23" s="691"/>
      <c r="X23" s="57"/>
      <c r="Y23" s="57"/>
      <c r="AR23" s="631"/>
      <c r="AS23" s="632">
        <v>0.5</v>
      </c>
      <c r="AT23" s="633"/>
      <c r="AU23" s="16"/>
      <c r="AV23" s="79"/>
      <c r="AW23" s="89"/>
      <c r="BA23" s="139"/>
      <c r="BB23" s="139"/>
      <c r="BC23" s="631"/>
      <c r="BD23" s="632">
        <v>1</v>
      </c>
      <c r="BE23" s="633"/>
      <c r="BF23" s="16"/>
      <c r="BG23" s="79"/>
      <c r="BH23" s="89"/>
      <c r="BI23" s="89"/>
      <c r="BJ23" s="139"/>
      <c r="BK23" s="139"/>
      <c r="BL23" s="631"/>
      <c r="BM23" s="632">
        <v>1</v>
      </c>
      <c r="BN23" s="633"/>
      <c r="BO23" s="16"/>
      <c r="BP23" s="79"/>
      <c r="BQ23" s="89"/>
    </row>
    <row r="24" spans="1:99" ht="44.25" x14ac:dyDescent="0.55000000000000004">
      <c r="A24" s="896"/>
      <c r="B24" s="896"/>
      <c r="C24" s="896"/>
      <c r="D24" s="896"/>
      <c r="E24" s="896"/>
      <c r="F24" s="896"/>
      <c r="G24" s="896"/>
      <c r="H24" s="896"/>
      <c r="I24" s="896"/>
      <c r="J24" s="896"/>
      <c r="K24" s="896"/>
      <c r="L24" s="896"/>
      <c r="M24" s="896"/>
      <c r="N24" s="896"/>
      <c r="O24" s="896"/>
      <c r="P24" s="896"/>
      <c r="Q24" s="896"/>
      <c r="R24" s="896"/>
      <c r="S24" s="896"/>
      <c r="T24" s="896"/>
      <c r="U24" s="896"/>
      <c r="V24" s="896"/>
      <c r="W24" s="896"/>
      <c r="X24" s="896"/>
      <c r="Y24" s="896"/>
      <c r="AR24" s="89"/>
      <c r="AS24" s="116"/>
      <c r="AT24" s="116"/>
      <c r="AU24" s="16"/>
      <c r="AW24" s="93"/>
      <c r="BA24" s="139"/>
      <c r="BB24" s="139"/>
      <c r="BC24" s="89"/>
      <c r="BD24" s="116"/>
      <c r="BE24" s="116"/>
      <c r="BF24" s="16"/>
      <c r="BG24" s="39"/>
      <c r="BH24" s="93"/>
      <c r="BI24" s="93"/>
      <c r="BJ24" s="139"/>
      <c r="BK24" s="139"/>
      <c r="BL24" s="89"/>
      <c r="BM24" s="116"/>
      <c r="BN24" s="116"/>
      <c r="BO24" s="16"/>
      <c r="BP24" s="39"/>
      <c r="BQ24" s="93"/>
    </row>
    <row r="25" spans="1:99" ht="44.25" x14ac:dyDescent="0.55000000000000004">
      <c r="A25" s="896"/>
      <c r="B25" s="896"/>
      <c r="C25" s="896"/>
      <c r="D25" s="896"/>
      <c r="E25" s="896"/>
      <c r="F25" s="896"/>
      <c r="G25" s="896"/>
      <c r="H25" s="896"/>
      <c r="I25" s="896"/>
      <c r="J25" s="896"/>
      <c r="K25" s="896"/>
      <c r="L25" s="896"/>
      <c r="M25" s="896"/>
      <c r="N25" s="896"/>
      <c r="O25" s="896"/>
      <c r="P25" s="896"/>
      <c r="Q25" s="896"/>
      <c r="R25" s="896"/>
      <c r="S25" s="896"/>
      <c r="T25" s="896"/>
      <c r="U25" s="896"/>
      <c r="V25" s="896"/>
      <c r="W25" s="896"/>
      <c r="X25" s="896"/>
      <c r="Y25" s="896"/>
      <c r="AR25" s="93"/>
      <c r="AS25" s="116"/>
      <c r="AT25" s="116"/>
      <c r="AU25" s="16"/>
      <c r="AW25" s="93"/>
      <c r="BA25" s="139"/>
      <c r="BB25" s="139"/>
      <c r="BC25" s="93"/>
      <c r="BD25" s="116"/>
      <c r="BE25" s="116"/>
      <c r="BF25" s="16"/>
      <c r="BG25" s="39"/>
      <c r="BH25" s="93"/>
      <c r="BI25" s="93"/>
      <c r="BJ25" s="139"/>
      <c r="BK25" s="139"/>
      <c r="BL25" s="93"/>
      <c r="BM25" s="116"/>
      <c r="BN25" s="116"/>
      <c r="BO25" s="16"/>
      <c r="BP25" s="39"/>
      <c r="BQ25" s="93"/>
    </row>
    <row r="26" spans="1:99" ht="87.75" customHeight="1" x14ac:dyDescent="0.3">
      <c r="A26" s="896"/>
      <c r="B26" s="897" t="s">
        <v>363</v>
      </c>
      <c r="C26" s="897"/>
      <c r="D26" s="897"/>
      <c r="E26" s="897"/>
      <c r="F26" s="897"/>
      <c r="G26" s="897"/>
      <c r="H26" s="897"/>
      <c r="I26" s="897" t="s">
        <v>364</v>
      </c>
      <c r="J26" s="897"/>
      <c r="K26" s="897"/>
      <c r="L26" s="897"/>
      <c r="M26" s="897"/>
      <c r="N26" s="897"/>
      <c r="O26" s="897"/>
      <c r="P26" s="897" t="s">
        <v>365</v>
      </c>
      <c r="Q26" s="897"/>
      <c r="R26" s="897"/>
      <c r="S26" s="897"/>
      <c r="T26" s="897"/>
      <c r="U26" s="897"/>
      <c r="V26" s="897"/>
      <c r="W26" s="897"/>
      <c r="X26" s="897"/>
      <c r="Y26" s="57"/>
      <c r="AR26" s="714" t="s">
        <v>371</v>
      </c>
      <c r="AS26" s="715"/>
      <c r="AT26" s="715"/>
      <c r="AU26" s="16"/>
      <c r="BA26" s="139"/>
      <c r="BB26" s="139"/>
      <c r="BC26" s="714" t="s">
        <v>431</v>
      </c>
      <c r="BD26" s="715"/>
      <c r="BE26" s="715"/>
      <c r="BF26" s="16"/>
      <c r="BG26" s="39"/>
      <c r="BH26" s="73"/>
      <c r="BI26" s="73"/>
      <c r="BJ26" s="139"/>
      <c r="BK26" s="139"/>
      <c r="BL26" s="714" t="s">
        <v>682</v>
      </c>
      <c r="BM26" s="715"/>
      <c r="BN26" s="715"/>
      <c r="BO26" s="16"/>
      <c r="BP26" s="39"/>
      <c r="BQ26" s="73"/>
    </row>
    <row r="27" spans="1:99" ht="61.5" x14ac:dyDescent="0.3">
      <c r="A27" s="896"/>
      <c r="B27" s="691" t="s">
        <v>366</v>
      </c>
      <c r="C27" s="691"/>
      <c r="D27" s="691"/>
      <c r="E27" s="691"/>
      <c r="F27" s="691"/>
      <c r="G27" s="691"/>
      <c r="H27" s="691"/>
      <c r="I27" s="691" t="s">
        <v>361</v>
      </c>
      <c r="J27" s="691"/>
      <c r="K27" s="691"/>
      <c r="L27" s="691"/>
      <c r="M27" s="691"/>
      <c r="N27" s="691"/>
      <c r="O27" s="691"/>
      <c r="P27" s="691" t="s">
        <v>367</v>
      </c>
      <c r="Q27" s="691"/>
      <c r="R27" s="691"/>
      <c r="S27" s="691"/>
      <c r="T27" s="691"/>
      <c r="U27" s="691"/>
      <c r="V27" s="691"/>
      <c r="W27" s="57"/>
      <c r="X27" s="57"/>
      <c r="Y27" s="57"/>
      <c r="AR27" s="103" t="s">
        <v>113</v>
      </c>
      <c r="AS27" s="103" t="s">
        <v>289</v>
      </c>
      <c r="AT27" s="103" t="s">
        <v>269</v>
      </c>
      <c r="AU27" s="16"/>
      <c r="BA27" s="139"/>
      <c r="BB27" s="139"/>
      <c r="BC27" s="103" t="s">
        <v>113</v>
      </c>
      <c r="BD27" s="103" t="s">
        <v>289</v>
      </c>
      <c r="BE27" s="103" t="s">
        <v>269</v>
      </c>
      <c r="BF27" s="16"/>
      <c r="BG27" s="39"/>
      <c r="BH27" s="73"/>
      <c r="BI27" s="73"/>
      <c r="BJ27" s="139"/>
      <c r="BK27" s="139"/>
      <c r="BL27" s="103" t="s">
        <v>113</v>
      </c>
      <c r="BM27" s="103" t="s">
        <v>289</v>
      </c>
      <c r="BN27" s="103" t="s">
        <v>269</v>
      </c>
      <c r="BO27" s="16"/>
      <c r="BP27" s="39"/>
      <c r="BQ27" s="73"/>
    </row>
    <row r="28" spans="1:99" ht="80.25" customHeight="1" x14ac:dyDescent="0.3">
      <c r="AR28" s="26" t="str">
        <f>+AR21</f>
        <v>RESULTADOS DE LA  EVALUACION DEL PLAN DE MEJORAMIENTO  FECHA  CORTE MARZO DE  2025</v>
      </c>
      <c r="AS28" s="207">
        <f>+AS21</f>
        <v>0.44000000000000006</v>
      </c>
      <c r="AT28" s="206">
        <f>3*100%/6</f>
        <v>0.5</v>
      </c>
      <c r="AU28" s="718" t="s">
        <v>370</v>
      </c>
      <c r="BA28" s="139"/>
      <c r="BB28" s="139"/>
      <c r="BC28" s="26" t="str">
        <f>+AR28</f>
        <v>RESULTADOS DE LA  EVALUACION DEL PLAN DE MEJORAMIENTO  FECHA  CORTE MARZO DE  2025</v>
      </c>
      <c r="BD28" s="207">
        <f>+AS28</f>
        <v>0.44000000000000006</v>
      </c>
      <c r="BE28" s="206">
        <f>+AT28</f>
        <v>0.5</v>
      </c>
      <c r="BF28" s="718" t="s">
        <v>370</v>
      </c>
      <c r="BG28" s="39"/>
      <c r="BH28" s="73"/>
      <c r="BI28" s="73"/>
      <c r="BJ28" s="139"/>
      <c r="BK28" s="139"/>
      <c r="BL28" s="26" t="str">
        <f t="shared" ref="BL28:BN29" si="0">+BC28</f>
        <v>RESULTADOS DE LA  EVALUACION DEL PLAN DE MEJORAMIENTO  FECHA  CORTE MARZO DE  2025</v>
      </c>
      <c r="BM28" s="207">
        <f t="shared" si="0"/>
        <v>0.44000000000000006</v>
      </c>
      <c r="BN28" s="206">
        <f t="shared" si="0"/>
        <v>0.5</v>
      </c>
      <c r="BO28" s="718" t="s">
        <v>370</v>
      </c>
      <c r="BP28" s="39"/>
      <c r="BQ28" s="73"/>
    </row>
    <row r="29" spans="1:99" ht="67.5" customHeight="1" x14ac:dyDescent="0.3">
      <c r="AR29" s="12"/>
      <c r="AS29" s="206"/>
      <c r="AT29" s="206"/>
      <c r="AU29" s="718"/>
      <c r="BA29" s="139"/>
      <c r="BB29" s="139"/>
      <c r="BC29" s="26" t="str">
        <f>+BC21</f>
        <v>RESULTADOS DE LA  EVALUACION DEL PLAN DE MEJORAMIENTO  FECHA  CORTE JUNIO DE  2025</v>
      </c>
      <c r="BD29" s="206">
        <f>+BD21</f>
        <v>0.72</v>
      </c>
      <c r="BE29" s="206">
        <f>+BD23</f>
        <v>1</v>
      </c>
      <c r="BF29" s="718"/>
      <c r="BG29" s="39"/>
      <c r="BH29" s="73"/>
      <c r="BI29" s="73"/>
      <c r="BJ29" s="139"/>
      <c r="BK29" s="139"/>
      <c r="BL29" s="26" t="str">
        <f t="shared" si="0"/>
        <v>RESULTADOS DE LA  EVALUACION DEL PLAN DE MEJORAMIENTO  FECHA  CORTE JUNIO DE  2025</v>
      </c>
      <c r="BM29" s="206">
        <f t="shared" si="0"/>
        <v>0.72</v>
      </c>
      <c r="BN29" s="206">
        <f t="shared" si="0"/>
        <v>1</v>
      </c>
      <c r="BO29" s="718"/>
      <c r="BP29" s="39"/>
      <c r="BQ29" s="73"/>
    </row>
    <row r="30" spans="1:99" ht="54.75" customHeight="1" x14ac:dyDescent="0.3">
      <c r="AR30" s="716" t="s">
        <v>266</v>
      </c>
      <c r="AS30" s="717"/>
      <c r="AT30" s="717"/>
      <c r="AU30" s="718"/>
      <c r="BA30" s="139"/>
      <c r="BB30" s="139"/>
      <c r="BC30" s="716" t="s">
        <v>266</v>
      </c>
      <c r="BD30" s="717"/>
      <c r="BE30" s="717"/>
      <c r="BF30" s="718"/>
      <c r="BG30" s="39"/>
      <c r="BH30" s="73"/>
      <c r="BI30" s="73"/>
      <c r="BJ30" s="139"/>
      <c r="BK30" s="139"/>
      <c r="BL30" s="26" t="str">
        <f>+BL21</f>
        <v>RESULTADOS DE LA  EVALUACION DEL PLAN DE MEJORAMIENTO  FECHA  CORTE SEPTIEMBRE DE  2025</v>
      </c>
      <c r="BM30" s="206">
        <f>+BM21</f>
        <v>0.82000000000000017</v>
      </c>
      <c r="BN30" s="206">
        <f>+BM23</f>
        <v>1</v>
      </c>
      <c r="BO30" s="718"/>
      <c r="BP30" s="39"/>
      <c r="BQ30" s="73"/>
    </row>
    <row r="31" spans="1:99" x14ac:dyDescent="0.3">
      <c r="AR31" s="73"/>
      <c r="AS31" s="116"/>
      <c r="AT31" s="116"/>
      <c r="AU31" s="16"/>
      <c r="BA31" s="139"/>
      <c r="BB31" s="139"/>
      <c r="BC31" s="73"/>
      <c r="BD31" s="116"/>
      <c r="BE31" s="116"/>
      <c r="BF31" s="16"/>
      <c r="BG31" s="39"/>
      <c r="BH31" s="73"/>
      <c r="BI31" s="73"/>
      <c r="BJ31" s="139"/>
      <c r="BK31" s="139"/>
      <c r="BL31" s="73"/>
      <c r="BM31" s="116"/>
      <c r="BN31" s="116"/>
      <c r="BO31" s="16"/>
      <c r="BP31" s="39"/>
      <c r="BQ31" s="73"/>
    </row>
    <row r="32" spans="1:99" ht="34.5" x14ac:dyDescent="0.3">
      <c r="AR32" s="73"/>
      <c r="AS32" s="116"/>
      <c r="AT32" s="116"/>
      <c r="AU32" s="16"/>
      <c r="BA32" s="139"/>
      <c r="BB32" s="139"/>
      <c r="BC32" s="73"/>
      <c r="BD32" s="116"/>
      <c r="BE32" s="116"/>
      <c r="BF32" s="16"/>
      <c r="BG32" s="39"/>
      <c r="BH32" s="73"/>
      <c r="BI32" s="73"/>
      <c r="BJ32" s="139"/>
      <c r="BK32" s="139"/>
      <c r="BL32" s="716" t="s">
        <v>266</v>
      </c>
      <c r="BM32" s="717"/>
      <c r="BN32" s="717"/>
      <c r="BO32" s="16"/>
      <c r="BP32" s="39"/>
      <c r="BQ32" s="73"/>
    </row>
    <row r="33" spans="44:69" x14ac:dyDescent="0.3">
      <c r="AR33" s="73"/>
      <c r="AS33" s="116"/>
      <c r="AT33" s="116"/>
      <c r="AU33" s="16"/>
      <c r="BA33" s="139"/>
      <c r="BB33" s="139"/>
      <c r="BC33" s="73"/>
      <c r="BD33" s="116"/>
      <c r="BE33" s="116"/>
      <c r="BF33" s="16"/>
      <c r="BG33" s="39"/>
      <c r="BH33" s="73"/>
      <c r="BI33" s="73"/>
      <c r="BJ33" s="139"/>
      <c r="BK33" s="139"/>
      <c r="BL33" s="73"/>
      <c r="BM33" s="116"/>
      <c r="BN33" s="116"/>
      <c r="BO33" s="16"/>
      <c r="BP33" s="39"/>
      <c r="BQ33" s="73"/>
    </row>
    <row r="34" spans="44:69" x14ac:dyDescent="0.3">
      <c r="AR34" s="73"/>
      <c r="AS34" s="116"/>
      <c r="AT34" s="116"/>
      <c r="AU34" s="16"/>
      <c r="BA34" s="139"/>
      <c r="BB34" s="139"/>
      <c r="BC34" s="73"/>
      <c r="BD34" s="116"/>
      <c r="BE34" s="116"/>
      <c r="BF34" s="16"/>
      <c r="BG34" s="39"/>
      <c r="BH34" s="73"/>
      <c r="BI34" s="73"/>
      <c r="BJ34" s="139"/>
      <c r="BK34" s="139"/>
      <c r="BL34" s="73"/>
      <c r="BM34" s="116"/>
      <c r="BN34" s="116"/>
      <c r="BO34" s="16"/>
      <c r="BP34" s="39"/>
      <c r="BQ34" s="73"/>
    </row>
    <row r="35" spans="44:69" x14ac:dyDescent="0.3">
      <c r="AR35" s="73"/>
      <c r="AS35" s="116"/>
      <c r="AT35" s="116"/>
      <c r="AU35" s="16"/>
      <c r="BA35" s="139"/>
      <c r="BB35" s="139"/>
      <c r="BC35" s="73"/>
      <c r="BD35" s="116"/>
      <c r="BE35" s="116"/>
      <c r="BF35" s="16"/>
      <c r="BG35" s="39"/>
      <c r="BH35" s="73"/>
      <c r="BI35" s="73"/>
      <c r="BJ35" s="139"/>
      <c r="BK35" s="139"/>
      <c r="BL35" s="73"/>
      <c r="BM35" s="116"/>
      <c r="BN35" s="116"/>
      <c r="BO35" s="16"/>
      <c r="BP35" s="39"/>
      <c r="BQ35" s="73"/>
    </row>
    <row r="36" spans="44:69" x14ac:dyDescent="0.3">
      <c r="AR36" s="73"/>
      <c r="AS36" s="16"/>
      <c r="AT36" s="16"/>
      <c r="AU36" s="16"/>
      <c r="BA36" s="139"/>
      <c r="BB36" s="139"/>
      <c r="BC36" s="73"/>
      <c r="BD36" s="16"/>
      <c r="BE36" s="16"/>
      <c r="BF36" s="16"/>
      <c r="BG36" s="39"/>
      <c r="BH36" s="73"/>
      <c r="BI36" s="73"/>
      <c r="BJ36" s="139"/>
      <c r="BK36" s="139"/>
      <c r="BL36" s="73"/>
      <c r="BM36" s="16"/>
      <c r="BN36" s="16"/>
      <c r="BO36" s="16"/>
      <c r="BP36" s="39"/>
      <c r="BQ36" s="73"/>
    </row>
    <row r="37" spans="44:69" x14ac:dyDescent="0.3">
      <c r="AR37" s="73"/>
      <c r="AS37" s="16"/>
      <c r="AT37" s="16"/>
      <c r="AU37" s="16"/>
      <c r="BA37" s="139"/>
      <c r="BB37" s="139"/>
      <c r="BC37" s="73"/>
      <c r="BD37" s="16"/>
      <c r="BE37" s="16"/>
      <c r="BF37" s="16"/>
      <c r="BG37" s="39"/>
      <c r="BH37" s="73"/>
      <c r="BI37" s="73"/>
      <c r="BJ37" s="139"/>
      <c r="BK37" s="139"/>
      <c r="BL37" s="73"/>
      <c r="BM37" s="16"/>
      <c r="BN37" s="16"/>
      <c r="BO37" s="16"/>
      <c r="BP37" s="39"/>
      <c r="BQ37" s="73"/>
    </row>
    <row r="38" spans="44:69" x14ac:dyDescent="0.3">
      <c r="AR38" s="73"/>
      <c r="AS38" s="16"/>
      <c r="AT38" s="16"/>
      <c r="AU38" s="16"/>
      <c r="BA38" s="139"/>
      <c r="BB38" s="139"/>
      <c r="BC38" s="73"/>
      <c r="BD38" s="16"/>
      <c r="BE38" s="16"/>
      <c r="BF38" s="16"/>
      <c r="BG38" s="39"/>
      <c r="BH38" s="73"/>
      <c r="BI38" s="73"/>
      <c r="BJ38" s="139"/>
      <c r="BK38" s="139"/>
      <c r="BL38" s="73"/>
      <c r="BM38" s="16"/>
      <c r="BN38" s="16"/>
      <c r="BO38" s="16"/>
      <c r="BP38" s="39"/>
      <c r="BQ38" s="73"/>
    </row>
    <row r="39" spans="44:69" x14ac:dyDescent="0.3">
      <c r="AR39" s="73"/>
      <c r="AS39" s="16"/>
      <c r="AT39" s="16"/>
      <c r="AU39" s="16"/>
      <c r="BA39" s="139"/>
      <c r="BB39" s="139"/>
      <c r="BC39" s="73"/>
      <c r="BD39" s="16"/>
      <c r="BE39" s="16"/>
      <c r="BF39" s="16"/>
      <c r="BG39" s="39"/>
      <c r="BH39" s="73"/>
      <c r="BI39" s="73"/>
      <c r="BJ39" s="139"/>
      <c r="BK39" s="139"/>
      <c r="BL39" s="73"/>
      <c r="BM39" s="16"/>
      <c r="BN39" s="16"/>
      <c r="BO39" s="16"/>
      <c r="BP39" s="39"/>
      <c r="BQ39" s="73"/>
    </row>
    <row r="40" spans="44:69" x14ac:dyDescent="0.3">
      <c r="AR40" s="73"/>
      <c r="AS40" s="16"/>
      <c r="AT40" s="16"/>
      <c r="AU40" s="16"/>
      <c r="BA40" s="139"/>
      <c r="BB40" s="139"/>
      <c r="BC40" s="73"/>
      <c r="BD40" s="16"/>
      <c r="BE40" s="16"/>
      <c r="BF40" s="16"/>
      <c r="BG40" s="39"/>
      <c r="BH40" s="73"/>
      <c r="BI40" s="73"/>
      <c r="BJ40" s="139"/>
      <c r="BK40" s="139"/>
      <c r="BL40" s="73"/>
      <c r="BM40" s="16"/>
      <c r="BN40" s="16"/>
      <c r="BO40" s="16"/>
      <c r="BP40" s="39"/>
      <c r="BQ40" s="73"/>
    </row>
    <row r="41" spans="44:69" x14ac:dyDescent="0.3">
      <c r="AR41" s="73"/>
      <c r="AS41" s="16"/>
      <c r="AT41" s="16"/>
      <c r="AU41" s="16"/>
      <c r="BA41" s="139"/>
      <c r="BB41" s="139"/>
      <c r="BC41" s="73"/>
      <c r="BD41" s="16"/>
      <c r="BE41" s="16"/>
      <c r="BF41" s="16"/>
      <c r="BG41" s="39"/>
      <c r="BH41" s="73"/>
      <c r="BI41" s="73"/>
      <c r="BJ41" s="139"/>
      <c r="BK41" s="139"/>
      <c r="BL41" s="73"/>
      <c r="BM41" s="16"/>
      <c r="BN41" s="16"/>
      <c r="BO41" s="16"/>
      <c r="BP41" s="39"/>
      <c r="BQ41" s="73"/>
    </row>
    <row r="42" spans="44:69" x14ac:dyDescent="0.3">
      <c r="AR42" s="73"/>
      <c r="AS42" s="16"/>
      <c r="AT42" s="16"/>
      <c r="AU42" s="16"/>
      <c r="BA42" s="139"/>
      <c r="BB42" s="139"/>
      <c r="BC42" s="73"/>
      <c r="BD42" s="16"/>
      <c r="BE42" s="16"/>
      <c r="BF42" s="16"/>
      <c r="BG42" s="39"/>
      <c r="BH42" s="73"/>
      <c r="BI42" s="73"/>
      <c r="BJ42" s="139"/>
      <c r="BK42" s="139"/>
      <c r="BL42" s="73"/>
      <c r="BM42" s="16"/>
      <c r="BN42" s="16"/>
      <c r="BO42" s="16"/>
      <c r="BP42" s="39"/>
      <c r="BQ42" s="73"/>
    </row>
    <row r="43" spans="44:69" x14ac:dyDescent="0.3">
      <c r="AR43" s="73"/>
      <c r="AS43" s="16"/>
      <c r="AT43" s="16"/>
      <c r="AU43" s="16"/>
      <c r="BA43" s="139"/>
      <c r="BB43" s="139"/>
      <c r="BC43" s="73"/>
      <c r="BD43" s="16"/>
      <c r="BE43" s="16"/>
      <c r="BF43" s="16"/>
      <c r="BG43" s="39"/>
      <c r="BH43" s="73"/>
      <c r="BI43" s="73"/>
      <c r="BJ43" s="139"/>
      <c r="BK43" s="139"/>
      <c r="BL43" s="73"/>
      <c r="BM43" s="16"/>
      <c r="BN43" s="16"/>
      <c r="BO43" s="16"/>
      <c r="BP43" s="39"/>
      <c r="BQ43" s="73"/>
    </row>
    <row r="44" spans="44:69" x14ac:dyDescent="0.3">
      <c r="AR44" s="73"/>
      <c r="AS44" s="16"/>
      <c r="AT44" s="16"/>
      <c r="AU44" s="16"/>
      <c r="BA44" s="139"/>
      <c r="BB44" s="139"/>
      <c r="BC44" s="73"/>
      <c r="BD44" s="16"/>
      <c r="BE44" s="16"/>
      <c r="BF44" s="16"/>
      <c r="BG44" s="39"/>
      <c r="BH44" s="73"/>
      <c r="BI44" s="73"/>
      <c r="BJ44" s="139"/>
      <c r="BK44" s="139"/>
      <c r="BL44" s="73"/>
      <c r="BM44" s="16"/>
      <c r="BN44" s="16"/>
      <c r="BO44" s="16"/>
      <c r="BP44" s="39"/>
      <c r="BQ44" s="73"/>
    </row>
    <row r="45" spans="44:69" x14ac:dyDescent="0.3">
      <c r="AR45" s="73"/>
      <c r="AS45" s="16"/>
      <c r="AT45" s="16"/>
      <c r="AU45" s="16"/>
      <c r="BA45" s="139"/>
      <c r="BB45" s="139"/>
      <c r="BC45" s="73"/>
      <c r="BD45" s="16"/>
      <c r="BE45" s="16"/>
      <c r="BF45" s="16"/>
      <c r="BG45" s="39"/>
      <c r="BH45" s="73"/>
      <c r="BI45" s="73"/>
      <c r="BJ45" s="139"/>
      <c r="BK45" s="139"/>
      <c r="BL45" s="73"/>
      <c r="BM45" s="16"/>
      <c r="BN45" s="16"/>
      <c r="BO45" s="16"/>
      <c r="BP45" s="39"/>
      <c r="BQ45" s="73"/>
    </row>
    <row r="46" spans="44:69" x14ac:dyDescent="0.3">
      <c r="AR46" s="73"/>
      <c r="AU46" s="16"/>
      <c r="BA46" s="139"/>
      <c r="BB46" s="139"/>
      <c r="BC46" s="73"/>
      <c r="BD46" s="118"/>
      <c r="BE46" s="118"/>
      <c r="BF46" s="16"/>
      <c r="BG46" s="39"/>
      <c r="BH46" s="73"/>
      <c r="BI46" s="73"/>
      <c r="BJ46" s="139"/>
      <c r="BK46" s="139"/>
      <c r="BL46" s="73"/>
      <c r="BM46" s="118"/>
      <c r="BN46" s="118"/>
      <c r="BO46" s="16"/>
      <c r="BP46" s="39"/>
      <c r="BQ46" s="73"/>
    </row>
    <row r="47" spans="44:69" ht="44.25" x14ac:dyDescent="0.55000000000000004">
      <c r="AR47" s="73"/>
      <c r="AS47" s="93"/>
      <c r="AT47" s="93"/>
      <c r="AU47" s="16"/>
      <c r="BA47" s="139"/>
      <c r="BB47" s="139"/>
      <c r="BC47" s="73"/>
      <c r="BD47" s="93"/>
      <c r="BE47" s="93"/>
      <c r="BF47" s="16"/>
      <c r="BG47" s="39"/>
      <c r="BH47" s="73"/>
      <c r="BI47" s="73"/>
      <c r="BJ47" s="139"/>
      <c r="BK47" s="139"/>
      <c r="BL47" s="73"/>
      <c r="BM47" s="93"/>
      <c r="BN47" s="93"/>
      <c r="BO47" s="16"/>
      <c r="BP47" s="39"/>
      <c r="BQ47" s="73"/>
    </row>
    <row r="48" spans="44:69" ht="44.25" x14ac:dyDescent="0.55000000000000004">
      <c r="AR48" s="721" t="s">
        <v>378</v>
      </c>
      <c r="AS48" s="722"/>
      <c r="AT48" s="93"/>
      <c r="AU48" s="16"/>
      <c r="BA48" s="139"/>
      <c r="BB48" s="139"/>
      <c r="BC48" s="783" t="s">
        <v>378</v>
      </c>
      <c r="BD48" s="784"/>
      <c r="BE48" s="784"/>
      <c r="BF48" s="16"/>
      <c r="BG48" s="39"/>
      <c r="BH48" s="73"/>
      <c r="BI48" s="73"/>
      <c r="BJ48" s="139"/>
      <c r="BK48" s="139"/>
      <c r="BL48" s="783" t="s">
        <v>378</v>
      </c>
      <c r="BM48" s="784"/>
      <c r="BN48" s="784"/>
      <c r="BO48" s="16"/>
      <c r="BP48" s="39"/>
      <c r="BQ48" s="73"/>
    </row>
    <row r="49" spans="44:69" ht="44.25" x14ac:dyDescent="0.55000000000000004">
      <c r="AR49" s="618" t="s">
        <v>126</v>
      </c>
      <c r="AS49" s="619"/>
      <c r="AT49" s="93"/>
      <c r="AU49" s="16"/>
      <c r="AW49" s="74"/>
      <c r="BA49" s="139"/>
      <c r="BB49" s="139"/>
      <c r="BC49" s="785" t="s">
        <v>126</v>
      </c>
      <c r="BD49" s="786"/>
      <c r="BE49" s="786"/>
      <c r="BF49" s="16"/>
      <c r="BG49" s="39"/>
      <c r="BH49" s="74"/>
      <c r="BI49" s="73"/>
      <c r="BJ49" s="139"/>
      <c r="BK49" s="139"/>
      <c r="BL49" s="785" t="s">
        <v>126</v>
      </c>
      <c r="BM49" s="786"/>
      <c r="BN49" s="786"/>
      <c r="BO49" s="16"/>
      <c r="BP49" s="39"/>
      <c r="BQ49" s="74"/>
    </row>
    <row r="50" spans="44:69" ht="44.25" x14ac:dyDescent="0.55000000000000004">
      <c r="AR50" s="119" t="s">
        <v>258</v>
      </c>
      <c r="AS50" s="119" t="s">
        <v>259</v>
      </c>
      <c r="AT50" s="93"/>
      <c r="AU50" s="78"/>
      <c r="AW50" s="74"/>
      <c r="BA50" s="139"/>
      <c r="BB50" s="139"/>
      <c r="BC50" s="119" t="s">
        <v>258</v>
      </c>
      <c r="BD50" s="119" t="s">
        <v>689</v>
      </c>
      <c r="BE50" s="119" t="s">
        <v>688</v>
      </c>
      <c r="BF50" s="78"/>
      <c r="BG50" s="39"/>
      <c r="BH50" s="74"/>
      <c r="BI50" s="73"/>
      <c r="BJ50" s="139"/>
      <c r="BK50" s="139"/>
      <c r="BL50" s="119" t="s">
        <v>258</v>
      </c>
      <c r="BM50" s="119" t="s">
        <v>689</v>
      </c>
      <c r="BN50" s="119" t="s">
        <v>688</v>
      </c>
      <c r="BO50" s="78"/>
      <c r="BP50" s="39"/>
      <c r="BQ50" s="74"/>
    </row>
    <row r="51" spans="44:69" ht="44.25" x14ac:dyDescent="0.55000000000000004">
      <c r="AR51" s="4">
        <v>1</v>
      </c>
      <c r="AS51" s="204">
        <v>45747</v>
      </c>
      <c r="AT51" s="93"/>
      <c r="AU51" s="78"/>
      <c r="AW51" s="74"/>
      <c r="BA51" s="139"/>
      <c r="BB51" s="139"/>
      <c r="BC51" s="4">
        <v>1</v>
      </c>
      <c r="BD51" s="204">
        <v>45747</v>
      </c>
      <c r="BE51" s="204">
        <v>45754</v>
      </c>
      <c r="BF51" s="78"/>
      <c r="BG51" s="39"/>
      <c r="BH51" s="74"/>
      <c r="BI51" s="73"/>
      <c r="BJ51" s="139"/>
      <c r="BK51" s="139"/>
      <c r="BL51" s="4">
        <v>1</v>
      </c>
      <c r="BM51" s="204">
        <v>45747</v>
      </c>
      <c r="BN51" s="204">
        <v>45754</v>
      </c>
      <c r="BO51" s="78"/>
      <c r="BP51" s="39"/>
      <c r="BQ51" s="74"/>
    </row>
    <row r="52" spans="44:69" x14ac:dyDescent="0.3">
      <c r="AR52" s="73"/>
      <c r="AS52" s="73"/>
      <c r="AU52" s="78"/>
      <c r="AW52" s="74"/>
      <c r="BC52" s="270">
        <v>2</v>
      </c>
      <c r="BD52" s="270" t="s">
        <v>432</v>
      </c>
      <c r="BE52" s="204">
        <v>45784</v>
      </c>
      <c r="BL52" s="270">
        <v>2</v>
      </c>
      <c r="BM52" s="270" t="s">
        <v>432</v>
      </c>
      <c r="BN52" s="204">
        <v>45784</v>
      </c>
    </row>
    <row r="53" spans="44:69" x14ac:dyDescent="0.3">
      <c r="AR53" s="73"/>
      <c r="AS53" s="73"/>
      <c r="AU53" s="78"/>
      <c r="BC53" s="270">
        <v>3</v>
      </c>
      <c r="BD53" s="354" t="s">
        <v>433</v>
      </c>
      <c r="BE53" s="204">
        <v>45814</v>
      </c>
      <c r="BL53" s="270">
        <v>3</v>
      </c>
      <c r="BM53" s="354" t="s">
        <v>433</v>
      </c>
      <c r="BN53" s="204">
        <v>45814</v>
      </c>
    </row>
    <row r="54" spans="44:69" x14ac:dyDescent="0.3">
      <c r="AR54" s="73"/>
      <c r="BC54" s="270">
        <v>4</v>
      </c>
      <c r="BD54" s="354" t="s">
        <v>690</v>
      </c>
      <c r="BE54" s="204" t="s">
        <v>691</v>
      </c>
      <c r="BL54" s="270">
        <v>4</v>
      </c>
      <c r="BM54" s="354" t="s">
        <v>690</v>
      </c>
      <c r="BN54" s="204" t="s">
        <v>691</v>
      </c>
    </row>
    <row r="55" spans="44:69" x14ac:dyDescent="0.3">
      <c r="AR55" s="73"/>
      <c r="BL55" s="270">
        <v>5</v>
      </c>
      <c r="BM55" s="354" t="s">
        <v>692</v>
      </c>
      <c r="BN55" s="204" t="s">
        <v>693</v>
      </c>
    </row>
    <row r="56" spans="44:69" x14ac:dyDescent="0.3">
      <c r="BL56" s="270">
        <v>6</v>
      </c>
      <c r="BM56" s="354" t="s">
        <v>694</v>
      </c>
      <c r="BN56" s="204">
        <v>45905</v>
      </c>
    </row>
    <row r="57" spans="44:69" x14ac:dyDescent="0.3">
      <c r="BL57" s="270">
        <v>7</v>
      </c>
      <c r="BM57" s="354" t="s">
        <v>695</v>
      </c>
      <c r="BN57" s="204">
        <v>45932</v>
      </c>
    </row>
  </sheetData>
  <mergeCells count="127">
    <mergeCell ref="A6:C6"/>
    <mergeCell ref="D6:L6"/>
    <mergeCell ref="M6:N6"/>
    <mergeCell ref="O6:Y6"/>
    <mergeCell ref="A7:C7"/>
    <mergeCell ref="D7:L7"/>
    <mergeCell ref="M7:N7"/>
    <mergeCell ref="O7:Y7"/>
    <mergeCell ref="A1:Y3"/>
    <mergeCell ref="A4:C5"/>
    <mergeCell ref="D4:G4"/>
    <mergeCell ref="H4:L4"/>
    <mergeCell ref="M4:O4"/>
    <mergeCell ref="Q4:T4"/>
    <mergeCell ref="U4:X4"/>
    <mergeCell ref="D5:G5"/>
    <mergeCell ref="H5:L5"/>
    <mergeCell ref="M5:O5"/>
    <mergeCell ref="Q5:T5"/>
    <mergeCell ref="U5:X5"/>
    <mergeCell ref="A8:C8"/>
    <mergeCell ref="D8:L8"/>
    <mergeCell ref="M8:N8"/>
    <mergeCell ref="O8:Y8"/>
    <mergeCell ref="AD9:AH11"/>
    <mergeCell ref="A10:A11"/>
    <mergeCell ref="B10:B11"/>
    <mergeCell ref="C10:C11"/>
    <mergeCell ref="D10:D11"/>
    <mergeCell ref="A9:C9"/>
    <mergeCell ref="D9:L9"/>
    <mergeCell ref="M9:N9"/>
    <mergeCell ref="P9:S9"/>
    <mergeCell ref="T9:W9"/>
    <mergeCell ref="E10:G10"/>
    <mergeCell ref="H10:H11"/>
    <mergeCell ref="I17:K17"/>
    <mergeCell ref="J18:K18"/>
    <mergeCell ref="J19:K19"/>
    <mergeCell ref="I10:I11"/>
    <mergeCell ref="J10:J11"/>
    <mergeCell ref="K10:K11"/>
    <mergeCell ref="X10:Y10"/>
    <mergeCell ref="M10:M11"/>
    <mergeCell ref="N10:N11"/>
    <mergeCell ref="O10:O11"/>
    <mergeCell ref="P10:P11"/>
    <mergeCell ref="Q10:Q11"/>
    <mergeCell ref="R10:R11"/>
    <mergeCell ref="S10:S11"/>
    <mergeCell ref="T10:T11"/>
    <mergeCell ref="U10:U11"/>
    <mergeCell ref="V10:V11"/>
    <mergeCell ref="W10:W11"/>
    <mergeCell ref="AP11:AP12"/>
    <mergeCell ref="AQ11:AQ12"/>
    <mergeCell ref="AR11:AR12"/>
    <mergeCell ref="AS11:AS12"/>
    <mergeCell ref="AT11:AT12"/>
    <mergeCell ref="A24:Y25"/>
    <mergeCell ref="A26:A27"/>
    <mergeCell ref="B26:H26"/>
    <mergeCell ref="I26:O26"/>
    <mergeCell ref="P26:X26"/>
    <mergeCell ref="B27:H27"/>
    <mergeCell ref="I27:O27"/>
    <mergeCell ref="P27:V27"/>
    <mergeCell ref="J20:K20"/>
    <mergeCell ref="A22:A23"/>
    <mergeCell ref="B22:H22"/>
    <mergeCell ref="I22:O22"/>
    <mergeCell ref="P22:W22"/>
    <mergeCell ref="B23:H23"/>
    <mergeCell ref="I23:O23"/>
    <mergeCell ref="P23:W23"/>
    <mergeCell ref="I21:Y21"/>
    <mergeCell ref="L10:L11"/>
    <mergeCell ref="E17:G17"/>
    <mergeCell ref="AR49:AS49"/>
    <mergeCell ref="AS21:AT21"/>
    <mergeCell ref="AR22:AR23"/>
    <mergeCell ref="AS23:AT23"/>
    <mergeCell ref="AS3:AV5"/>
    <mergeCell ref="AS6:AV7"/>
    <mergeCell ref="AS8:AV9"/>
    <mergeCell ref="AU10:AU12"/>
    <mergeCell ref="AV10:AV12"/>
    <mergeCell ref="BD3:BG5"/>
    <mergeCell ref="BD6:BG7"/>
    <mergeCell ref="BD8:BG9"/>
    <mergeCell ref="BF10:BF12"/>
    <mergeCell ref="BG10:BG12"/>
    <mergeCell ref="AR26:AT26"/>
    <mergeCell ref="AU28:AU30"/>
    <mergeCell ref="AR30:AT30"/>
    <mergeCell ref="AR48:AS48"/>
    <mergeCell ref="BF28:BF30"/>
    <mergeCell ref="BC30:BE30"/>
    <mergeCell ref="BA11:BA12"/>
    <mergeCell ref="BB11:BB12"/>
    <mergeCell ref="BC11:BC12"/>
    <mergeCell ref="BD11:BD12"/>
    <mergeCell ref="BE11:BE12"/>
    <mergeCell ref="BC48:BE48"/>
    <mergeCell ref="BC49:BE49"/>
    <mergeCell ref="BJ11:BJ12"/>
    <mergeCell ref="BK11:BK12"/>
    <mergeCell ref="BL11:BL12"/>
    <mergeCell ref="BM11:BM12"/>
    <mergeCell ref="BN11:BN12"/>
    <mergeCell ref="BD21:BE21"/>
    <mergeCell ref="BC22:BC23"/>
    <mergeCell ref="BD23:BE23"/>
    <mergeCell ref="BC26:BE26"/>
    <mergeCell ref="BM21:BN21"/>
    <mergeCell ref="BL22:BL23"/>
    <mergeCell ref="BM23:BN23"/>
    <mergeCell ref="BL26:BN26"/>
    <mergeCell ref="BO28:BO30"/>
    <mergeCell ref="BL48:BN48"/>
    <mergeCell ref="BL49:BN49"/>
    <mergeCell ref="BL32:BN32"/>
    <mergeCell ref="BM3:BP5"/>
    <mergeCell ref="BM6:BP7"/>
    <mergeCell ref="BM8:BP9"/>
    <mergeCell ref="BO10:BO12"/>
    <mergeCell ref="BP10:BP1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FS50"/>
  <sheetViews>
    <sheetView topLeftCell="AW22" zoomScale="35" zoomScaleNormal="35" workbookViewId="0">
      <selection activeCell="BF49" sqref="BF49"/>
    </sheetView>
  </sheetViews>
  <sheetFormatPr baseColWidth="10" defaultColWidth="11.42578125" defaultRowHeight="26.25" x14ac:dyDescent="0.4"/>
  <cols>
    <col min="1" max="1" width="29.42578125" style="67" customWidth="1"/>
    <col min="2" max="2" width="31" style="67" customWidth="1"/>
    <col min="3" max="3" width="22.7109375" style="70" customWidth="1"/>
    <col min="4" max="4" width="35.7109375" style="70" customWidth="1"/>
    <col min="5" max="5" width="11.28515625" style="70" customWidth="1"/>
    <col min="6" max="6" width="14.7109375" style="70" customWidth="1"/>
    <col min="7" max="7" width="13" style="226" customWidth="1"/>
    <col min="8" max="8" width="17.140625" style="226" customWidth="1"/>
    <col min="9" max="9" width="35.42578125" style="70" customWidth="1"/>
    <col min="10" max="10" width="21.42578125" style="70" customWidth="1"/>
    <col min="11" max="11" width="21.5703125" style="70" customWidth="1"/>
    <col min="12" max="12" width="21.7109375" style="70" customWidth="1"/>
    <col min="13" max="13" width="28.7109375" style="70" customWidth="1"/>
    <col min="14" max="14" width="31.5703125" style="70" customWidth="1"/>
    <col min="15" max="15" width="33.7109375" style="70" customWidth="1"/>
    <col min="16" max="16" width="27" style="69" customWidth="1"/>
    <col min="17" max="19" width="27" style="240" customWidth="1"/>
    <col min="20" max="21" width="27" style="241" customWidth="1"/>
    <col min="22" max="23" width="27" style="240" customWidth="1"/>
    <col min="24" max="24" width="17.42578125" style="240" customWidth="1"/>
    <col min="25" max="25" width="15.5703125" style="69" customWidth="1"/>
    <col min="26" max="27" width="11.42578125" style="222"/>
    <col min="28" max="28" width="25.5703125" style="139" customWidth="1"/>
    <col min="29" max="29" width="53.28515625" style="139" customWidth="1"/>
    <col min="30" max="30" width="108.42578125" style="139" customWidth="1"/>
    <col min="31" max="31" width="77.85546875" style="118" customWidth="1"/>
    <col min="32" max="32" width="73.42578125" style="118" customWidth="1"/>
    <col min="33" max="33" width="244" style="118" customWidth="1"/>
    <col min="34" max="34" width="150.28515625" style="118" customWidth="1"/>
    <col min="35" max="35" width="32.140625" style="73" customWidth="1"/>
    <col min="36" max="40" width="11.42578125" style="29"/>
    <col min="41" max="41" width="29.42578125" style="29" customWidth="1"/>
    <col min="42" max="42" width="48.5703125" style="222" customWidth="1"/>
    <col min="43" max="43" width="61.42578125" style="222" customWidth="1"/>
    <col min="44" max="44" width="39.140625" style="222" customWidth="1"/>
    <col min="45" max="45" width="107.5703125" style="222" customWidth="1"/>
    <col min="46" max="46" width="227.42578125" style="222" customWidth="1"/>
    <col min="47" max="47" width="199.85546875" style="222" customWidth="1"/>
    <col min="48" max="48" width="43.42578125" style="222" customWidth="1"/>
    <col min="49" max="52" width="11.42578125" style="222"/>
    <col min="53" max="53" width="29.42578125" style="29" customWidth="1"/>
    <col min="54" max="54" width="48.5703125" style="222" customWidth="1"/>
    <col min="55" max="55" width="61.42578125" style="222" customWidth="1"/>
    <col min="56" max="56" width="39.140625" style="222" customWidth="1"/>
    <col min="57" max="57" width="107.5703125" style="222" customWidth="1"/>
    <col min="58" max="58" width="227.42578125" style="222" customWidth="1"/>
    <col min="59" max="59" width="199.85546875" style="222" customWidth="1"/>
    <col min="60" max="60" width="109.28515625" style="222" customWidth="1"/>
    <col min="61" max="175" width="11.42578125" style="222"/>
    <col min="176" max="16384" width="11.42578125" style="70"/>
  </cols>
  <sheetData>
    <row r="1" spans="1:175" x14ac:dyDescent="0.4">
      <c r="A1" s="962" t="s">
        <v>290</v>
      </c>
      <c r="B1" s="962"/>
      <c r="C1" s="962"/>
      <c r="D1" s="962"/>
      <c r="E1" s="962"/>
      <c r="F1" s="962"/>
      <c r="G1" s="962"/>
      <c r="H1" s="962"/>
      <c r="I1" s="962"/>
      <c r="J1" s="962"/>
      <c r="K1" s="962"/>
      <c r="L1" s="962"/>
      <c r="M1" s="962"/>
      <c r="N1" s="962"/>
      <c r="O1" s="962"/>
      <c r="P1" s="962"/>
      <c r="Q1" s="962"/>
      <c r="R1" s="962"/>
      <c r="S1" s="962"/>
      <c r="T1" s="962"/>
      <c r="U1" s="962"/>
      <c r="V1" s="962"/>
      <c r="W1" s="962"/>
      <c r="X1" s="962"/>
      <c r="Y1" s="962"/>
      <c r="AO1" s="139"/>
      <c r="AP1" s="139"/>
      <c r="AQ1" s="139"/>
      <c r="AR1" s="118"/>
      <c r="AS1" s="118"/>
      <c r="AT1" s="118"/>
      <c r="AU1" s="118"/>
      <c r="AV1" s="73"/>
      <c r="BA1" s="139"/>
      <c r="BB1" s="139"/>
      <c r="BC1" s="139"/>
      <c r="BD1" s="118"/>
      <c r="BE1" s="118"/>
      <c r="BF1" s="118"/>
      <c r="BG1" s="118"/>
      <c r="BH1" s="73"/>
    </row>
    <row r="2" spans="1:175" x14ac:dyDescent="0.4">
      <c r="A2" s="962"/>
      <c r="B2" s="962"/>
      <c r="C2" s="962"/>
      <c r="D2" s="962"/>
      <c r="E2" s="962"/>
      <c r="F2" s="962"/>
      <c r="G2" s="962"/>
      <c r="H2" s="962"/>
      <c r="I2" s="962"/>
      <c r="J2" s="962"/>
      <c r="K2" s="962"/>
      <c r="L2" s="962"/>
      <c r="M2" s="962"/>
      <c r="N2" s="962"/>
      <c r="O2" s="962"/>
      <c r="P2" s="962"/>
      <c r="Q2" s="962"/>
      <c r="R2" s="962"/>
      <c r="S2" s="962"/>
      <c r="T2" s="962"/>
      <c r="U2" s="962"/>
      <c r="V2" s="962"/>
      <c r="W2" s="962"/>
      <c r="X2" s="962"/>
      <c r="Y2" s="962"/>
      <c r="AO2" s="139"/>
      <c r="AP2" s="139"/>
      <c r="AQ2" s="139"/>
      <c r="AR2" s="118"/>
      <c r="AS2" s="118"/>
      <c r="AT2" s="118"/>
      <c r="AU2" s="118"/>
      <c r="AV2" s="73"/>
      <c r="BA2" s="139"/>
      <c r="BB2" s="139"/>
      <c r="BC2" s="139"/>
      <c r="BD2" s="118"/>
      <c r="BE2" s="118"/>
      <c r="BF2" s="118"/>
      <c r="BG2" s="118"/>
      <c r="BH2" s="73"/>
    </row>
    <row r="3" spans="1:175" ht="26.25" customHeight="1" x14ac:dyDescent="0.4">
      <c r="A3" s="962"/>
      <c r="B3" s="962"/>
      <c r="C3" s="962"/>
      <c r="D3" s="962"/>
      <c r="E3" s="962"/>
      <c r="F3" s="962"/>
      <c r="G3" s="962"/>
      <c r="H3" s="962"/>
      <c r="I3" s="962"/>
      <c r="J3" s="962"/>
      <c r="K3" s="962"/>
      <c r="L3" s="962"/>
      <c r="M3" s="962"/>
      <c r="N3" s="962"/>
      <c r="O3" s="962"/>
      <c r="P3" s="962"/>
      <c r="Q3" s="962"/>
      <c r="R3" s="962"/>
      <c r="S3" s="962"/>
      <c r="T3" s="962"/>
      <c r="U3" s="962"/>
      <c r="V3" s="962"/>
      <c r="W3" s="962"/>
      <c r="X3" s="962"/>
      <c r="Y3" s="962"/>
      <c r="AE3" s="730" t="s">
        <v>275</v>
      </c>
      <c r="AF3" s="730"/>
      <c r="AG3" s="730"/>
      <c r="AH3" s="730"/>
      <c r="AO3" s="139"/>
      <c r="AP3" s="139"/>
      <c r="AQ3" s="139"/>
      <c r="AR3" s="730" t="s">
        <v>416</v>
      </c>
      <c r="AS3" s="730"/>
      <c r="AT3" s="730"/>
      <c r="AU3" s="730"/>
      <c r="AV3" s="73"/>
      <c r="BA3" s="139"/>
      <c r="BB3" s="139"/>
      <c r="BC3" s="139"/>
      <c r="BD3" s="730" t="s">
        <v>713</v>
      </c>
      <c r="BE3" s="730"/>
      <c r="BF3" s="730"/>
      <c r="BG3" s="730"/>
      <c r="BH3" s="73"/>
    </row>
    <row r="4" spans="1:175" s="71" customFormat="1" ht="26.25" customHeight="1" x14ac:dyDescent="0.4">
      <c r="A4" s="962"/>
      <c r="B4" s="962"/>
      <c r="C4" s="962"/>
      <c r="D4" s="962"/>
      <c r="E4" s="962"/>
      <c r="F4" s="962"/>
      <c r="G4" s="962"/>
      <c r="H4" s="962"/>
      <c r="I4" s="962"/>
      <c r="J4" s="962"/>
      <c r="K4" s="962"/>
      <c r="L4" s="962"/>
      <c r="M4" s="962"/>
      <c r="N4" s="962"/>
      <c r="O4" s="962"/>
      <c r="P4" s="962"/>
      <c r="Q4" s="962"/>
      <c r="R4" s="962"/>
      <c r="S4" s="962"/>
      <c r="T4" s="962"/>
      <c r="U4" s="962"/>
      <c r="V4" s="962"/>
      <c r="W4" s="962"/>
      <c r="X4" s="962"/>
      <c r="Y4" s="962"/>
      <c r="Z4" s="222"/>
      <c r="AA4" s="222"/>
      <c r="AB4" s="139"/>
      <c r="AC4" s="139"/>
      <c r="AD4" s="139"/>
      <c r="AE4" s="730"/>
      <c r="AF4" s="730"/>
      <c r="AG4" s="730"/>
      <c r="AH4" s="730"/>
      <c r="AI4" s="73"/>
      <c r="AJ4" s="32"/>
      <c r="AK4" s="32"/>
      <c r="AL4" s="32"/>
      <c r="AM4" s="32"/>
      <c r="AN4" s="32"/>
      <c r="AO4" s="139"/>
      <c r="AP4" s="139"/>
      <c r="AQ4" s="139"/>
      <c r="AR4" s="730"/>
      <c r="AS4" s="730"/>
      <c r="AT4" s="730"/>
      <c r="AU4" s="730"/>
      <c r="AV4" s="73"/>
      <c r="AW4" s="222"/>
      <c r="AX4" s="222"/>
      <c r="AY4" s="222"/>
      <c r="AZ4" s="222"/>
      <c r="BA4" s="139"/>
      <c r="BB4" s="139"/>
      <c r="BC4" s="139"/>
      <c r="BD4" s="730"/>
      <c r="BE4" s="730"/>
      <c r="BF4" s="730"/>
      <c r="BG4" s="730"/>
      <c r="BH4" s="73"/>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c r="CN4" s="222"/>
      <c r="CO4" s="222"/>
      <c r="CP4" s="222"/>
      <c r="CQ4" s="222"/>
      <c r="CR4" s="222"/>
      <c r="CS4" s="222"/>
      <c r="CT4" s="222"/>
      <c r="CU4" s="222"/>
      <c r="CV4" s="222"/>
      <c r="CW4" s="222"/>
      <c r="CX4" s="222"/>
      <c r="CY4" s="222"/>
      <c r="CZ4" s="222"/>
      <c r="DA4" s="222"/>
      <c r="DB4" s="222"/>
      <c r="DC4" s="222"/>
      <c r="DD4" s="222"/>
      <c r="DE4" s="222"/>
      <c r="DF4" s="222"/>
      <c r="DG4" s="222"/>
      <c r="DH4" s="222"/>
      <c r="DI4" s="222"/>
      <c r="DJ4" s="222"/>
      <c r="DK4" s="222"/>
      <c r="DL4" s="222"/>
      <c r="DM4" s="222"/>
      <c r="DN4" s="222"/>
      <c r="DO4" s="222"/>
      <c r="DP4" s="222"/>
      <c r="DQ4" s="222"/>
      <c r="DR4" s="222"/>
      <c r="DS4" s="222"/>
      <c r="DT4" s="222"/>
      <c r="DU4" s="222"/>
      <c r="DV4" s="222"/>
      <c r="DW4" s="222"/>
      <c r="DX4" s="222"/>
      <c r="DY4" s="222"/>
      <c r="DZ4" s="222"/>
      <c r="EA4" s="222"/>
      <c r="EB4" s="222"/>
      <c r="EC4" s="222"/>
      <c r="ED4" s="222"/>
      <c r="EE4" s="222"/>
      <c r="EF4" s="222"/>
      <c r="EG4" s="222"/>
      <c r="EH4" s="222"/>
      <c r="EI4" s="271"/>
      <c r="EJ4" s="271"/>
      <c r="EK4" s="271"/>
      <c r="EL4" s="271"/>
      <c r="EM4" s="271"/>
      <c r="EN4" s="271"/>
      <c r="EO4" s="271"/>
      <c r="EP4" s="271"/>
      <c r="EQ4" s="271"/>
      <c r="ER4" s="271"/>
      <c r="ES4" s="271"/>
      <c r="ET4" s="271"/>
      <c r="EU4" s="271"/>
      <c r="EV4" s="271"/>
      <c r="EW4" s="271"/>
      <c r="EX4" s="271"/>
      <c r="EY4" s="271"/>
      <c r="EZ4" s="271"/>
      <c r="FA4" s="271"/>
      <c r="FB4" s="271"/>
      <c r="FC4" s="271"/>
      <c r="FD4" s="271"/>
      <c r="FE4" s="271"/>
      <c r="FF4" s="271"/>
      <c r="FG4" s="271"/>
      <c r="FH4" s="271"/>
      <c r="FI4" s="271"/>
      <c r="FJ4" s="271"/>
      <c r="FK4" s="271"/>
      <c r="FL4" s="271"/>
      <c r="FM4" s="271"/>
      <c r="FN4" s="271"/>
      <c r="FO4" s="271"/>
      <c r="FP4" s="271"/>
      <c r="FQ4" s="271"/>
      <c r="FR4" s="271"/>
      <c r="FS4" s="271"/>
    </row>
    <row r="5" spans="1:175" s="224" customFormat="1" ht="108" x14ac:dyDescent="0.25">
      <c r="A5" s="792" t="s">
        <v>37</v>
      </c>
      <c r="B5" s="792"/>
      <c r="C5" s="792"/>
      <c r="D5" s="19" t="s">
        <v>17</v>
      </c>
      <c r="E5" s="963" t="s">
        <v>10</v>
      </c>
      <c r="F5" s="964"/>
      <c r="G5" s="965"/>
      <c r="H5" s="966"/>
      <c r="I5" s="966"/>
      <c r="J5" s="966"/>
      <c r="K5" s="966"/>
      <c r="L5" s="966"/>
      <c r="M5" s="19" t="s">
        <v>18</v>
      </c>
      <c r="N5" s="20"/>
      <c r="O5" s="19" t="s">
        <v>19</v>
      </c>
      <c r="P5" s="967"/>
      <c r="Q5" s="967"/>
      <c r="R5" s="967"/>
      <c r="S5" s="967"/>
      <c r="T5" s="967"/>
      <c r="U5" s="967"/>
      <c r="V5" s="967"/>
      <c r="W5" s="967"/>
      <c r="X5" s="967"/>
      <c r="Y5" s="967"/>
      <c r="Z5" s="223"/>
      <c r="AA5" s="223"/>
      <c r="AB5" s="139"/>
      <c r="AC5" s="139"/>
      <c r="AD5" s="139"/>
      <c r="AE5" s="730"/>
      <c r="AF5" s="730"/>
      <c r="AG5" s="730"/>
      <c r="AH5" s="730"/>
      <c r="AI5" s="76"/>
      <c r="AJ5" s="32"/>
      <c r="AK5" s="32"/>
      <c r="AL5" s="32"/>
      <c r="AM5" s="32"/>
      <c r="AN5" s="32"/>
      <c r="AO5" s="139"/>
      <c r="AP5" s="139"/>
      <c r="AQ5" s="139"/>
      <c r="AR5" s="730"/>
      <c r="AS5" s="730"/>
      <c r="AT5" s="730"/>
      <c r="AU5" s="730"/>
      <c r="AV5" s="76"/>
      <c r="AW5" s="223"/>
      <c r="AX5" s="223"/>
      <c r="AY5" s="223"/>
      <c r="AZ5" s="223"/>
      <c r="BA5" s="139"/>
      <c r="BB5" s="139"/>
      <c r="BC5" s="139"/>
      <c r="BD5" s="730"/>
      <c r="BE5" s="730"/>
      <c r="BF5" s="730"/>
      <c r="BG5" s="730"/>
      <c r="BH5" s="76"/>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row>
    <row r="6" spans="1:175" s="224" customFormat="1" ht="108" x14ac:dyDescent="0.25">
      <c r="A6" s="792"/>
      <c r="B6" s="792"/>
      <c r="C6" s="792"/>
      <c r="D6" s="19" t="s">
        <v>20</v>
      </c>
      <c r="E6" s="968"/>
      <c r="F6" s="969"/>
      <c r="G6" s="970"/>
      <c r="H6" s="966"/>
      <c r="I6" s="966"/>
      <c r="J6" s="966"/>
      <c r="K6" s="966"/>
      <c r="L6" s="966"/>
      <c r="M6" s="19" t="s">
        <v>21</v>
      </c>
      <c r="N6" s="20"/>
      <c r="O6" s="19" t="s">
        <v>22</v>
      </c>
      <c r="P6" s="967"/>
      <c r="Q6" s="967"/>
      <c r="R6" s="967"/>
      <c r="S6" s="967"/>
      <c r="T6" s="967"/>
      <c r="U6" s="967"/>
      <c r="V6" s="967"/>
      <c r="W6" s="967"/>
      <c r="X6" s="967"/>
      <c r="Y6" s="967"/>
      <c r="Z6" s="223"/>
      <c r="AA6" s="223"/>
      <c r="AB6" s="255"/>
      <c r="AC6" s="255"/>
      <c r="AD6" s="255"/>
      <c r="AE6" s="635"/>
      <c r="AF6" s="635"/>
      <c r="AG6" s="635"/>
      <c r="AH6" s="635"/>
      <c r="AI6" s="76"/>
      <c r="AJ6" s="32"/>
      <c r="AK6" s="32"/>
      <c r="AL6" s="32"/>
      <c r="AM6" s="32"/>
      <c r="AN6" s="32"/>
      <c r="AO6" s="255"/>
      <c r="AP6" s="255"/>
      <c r="AQ6" s="255"/>
      <c r="AR6" s="635"/>
      <c r="AS6" s="635"/>
      <c r="AT6" s="635"/>
      <c r="AU6" s="635"/>
      <c r="AV6" s="76"/>
      <c r="AW6" s="223"/>
      <c r="AX6" s="223"/>
      <c r="AY6" s="223"/>
      <c r="AZ6" s="223"/>
      <c r="BA6" s="255"/>
      <c r="BB6" s="255"/>
      <c r="BC6" s="255"/>
      <c r="BD6" s="932" t="s">
        <v>667</v>
      </c>
      <c r="BE6" s="933"/>
      <c r="BF6" s="933"/>
      <c r="BG6" s="934"/>
      <c r="BH6" s="76"/>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row>
    <row r="7" spans="1:175" s="224" customFormat="1" ht="27" customHeight="1" x14ac:dyDescent="0.25">
      <c r="A7" s="792" t="s">
        <v>38</v>
      </c>
      <c r="B7" s="792"/>
      <c r="C7" s="792"/>
      <c r="D7" s="808" t="s">
        <v>291</v>
      </c>
      <c r="E7" s="808"/>
      <c r="F7" s="808"/>
      <c r="G7" s="808"/>
      <c r="H7" s="808"/>
      <c r="I7" s="808"/>
      <c r="J7" s="808"/>
      <c r="K7" s="808"/>
      <c r="L7" s="808"/>
      <c r="M7" s="792" t="s">
        <v>39</v>
      </c>
      <c r="N7" s="792"/>
      <c r="O7" s="792">
        <v>2023</v>
      </c>
      <c r="P7" s="792"/>
      <c r="Q7" s="792"/>
      <c r="R7" s="792"/>
      <c r="S7" s="792"/>
      <c r="T7" s="792"/>
      <c r="U7" s="792"/>
      <c r="V7" s="792"/>
      <c r="W7" s="792"/>
      <c r="X7" s="792"/>
      <c r="Y7" s="792"/>
      <c r="Z7" s="223"/>
      <c r="AA7" s="223"/>
      <c r="AB7" s="255"/>
      <c r="AC7" s="255"/>
      <c r="AD7" s="255"/>
      <c r="AE7" s="635"/>
      <c r="AF7" s="635"/>
      <c r="AG7" s="635"/>
      <c r="AH7" s="635"/>
      <c r="AI7" s="76"/>
      <c r="AJ7" s="32"/>
      <c r="AK7" s="32"/>
      <c r="AL7" s="32"/>
      <c r="AM7" s="32"/>
      <c r="AN7" s="32"/>
      <c r="AO7" s="255"/>
      <c r="AP7" s="255"/>
      <c r="AQ7" s="255"/>
      <c r="AR7" s="635"/>
      <c r="AS7" s="635"/>
      <c r="AT7" s="635"/>
      <c r="AU7" s="635"/>
      <c r="AV7" s="76"/>
      <c r="AW7" s="223"/>
      <c r="AX7" s="223"/>
      <c r="AY7" s="223"/>
      <c r="AZ7" s="223"/>
      <c r="BA7" s="255"/>
      <c r="BB7" s="255"/>
      <c r="BC7" s="255"/>
      <c r="BD7" s="935"/>
      <c r="BE7" s="936"/>
      <c r="BF7" s="936"/>
      <c r="BG7" s="937"/>
      <c r="BH7" s="76"/>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row>
    <row r="8" spans="1:175" s="224" customFormat="1" ht="27" customHeight="1" x14ac:dyDescent="0.25">
      <c r="A8" s="792" t="s">
        <v>40</v>
      </c>
      <c r="B8" s="792"/>
      <c r="C8" s="792"/>
      <c r="D8" s="808" t="s">
        <v>292</v>
      </c>
      <c r="E8" s="808"/>
      <c r="F8" s="808"/>
      <c r="G8" s="808"/>
      <c r="H8" s="808"/>
      <c r="I8" s="808"/>
      <c r="J8" s="808"/>
      <c r="K8" s="808"/>
      <c r="L8" s="808"/>
      <c r="M8" s="792" t="s">
        <v>41</v>
      </c>
      <c r="N8" s="792"/>
      <c r="O8" s="792" t="s">
        <v>293</v>
      </c>
      <c r="P8" s="792"/>
      <c r="Q8" s="792"/>
      <c r="R8" s="792"/>
      <c r="S8" s="792"/>
      <c r="T8" s="792"/>
      <c r="U8" s="792"/>
      <c r="V8" s="792"/>
      <c r="W8" s="792"/>
      <c r="X8" s="792"/>
      <c r="Y8" s="792"/>
      <c r="Z8" s="223"/>
      <c r="AA8" s="223"/>
      <c r="AB8" s="255"/>
      <c r="AC8" s="255"/>
      <c r="AD8" s="255"/>
      <c r="AE8" s="635" t="s">
        <v>261</v>
      </c>
      <c r="AF8" s="635"/>
      <c r="AG8" s="635"/>
      <c r="AH8" s="635"/>
      <c r="AI8" s="76"/>
      <c r="AJ8" s="32"/>
      <c r="AK8" s="32"/>
      <c r="AL8" s="32"/>
      <c r="AM8" s="32"/>
      <c r="AN8" s="32"/>
      <c r="AO8" s="255"/>
      <c r="AP8" s="255"/>
      <c r="AQ8" s="255"/>
      <c r="AR8" s="635" t="s">
        <v>434</v>
      </c>
      <c r="AS8" s="635"/>
      <c r="AT8" s="635"/>
      <c r="AU8" s="635"/>
      <c r="AV8" s="76"/>
      <c r="AW8" s="223"/>
      <c r="AX8" s="223"/>
      <c r="AY8" s="223"/>
      <c r="AZ8" s="223"/>
      <c r="BA8" s="255"/>
      <c r="BB8" s="255"/>
      <c r="BC8" s="255"/>
      <c r="BD8" s="935"/>
      <c r="BE8" s="936"/>
      <c r="BF8" s="936"/>
      <c r="BG8" s="937"/>
      <c r="BH8" s="76"/>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row>
    <row r="9" spans="1:175" s="224" customFormat="1" ht="27" customHeight="1" x14ac:dyDescent="0.25">
      <c r="A9" s="792" t="s">
        <v>42</v>
      </c>
      <c r="B9" s="792"/>
      <c r="C9" s="792"/>
      <c r="D9" s="804" t="s">
        <v>294</v>
      </c>
      <c r="E9" s="804"/>
      <c r="F9" s="804"/>
      <c r="G9" s="804"/>
      <c r="H9" s="804"/>
      <c r="I9" s="804"/>
      <c r="J9" s="804"/>
      <c r="K9" s="804"/>
      <c r="L9" s="804"/>
      <c r="M9" s="809" t="s">
        <v>27</v>
      </c>
      <c r="N9" s="809"/>
      <c r="O9" s="961">
        <v>45658</v>
      </c>
      <c r="P9" s="809"/>
      <c r="Q9" s="809"/>
      <c r="R9" s="809"/>
      <c r="S9" s="809"/>
      <c r="T9" s="809"/>
      <c r="U9" s="809"/>
      <c r="V9" s="809"/>
      <c r="W9" s="809"/>
      <c r="X9" s="809"/>
      <c r="Y9" s="809"/>
      <c r="Z9" s="223"/>
      <c r="AA9" s="223"/>
      <c r="AB9" s="255"/>
      <c r="AC9" s="255"/>
      <c r="AD9" s="255"/>
      <c r="AE9" s="635"/>
      <c r="AF9" s="635"/>
      <c r="AG9" s="635"/>
      <c r="AH9" s="635"/>
      <c r="AI9" s="76"/>
      <c r="AJ9" s="32"/>
      <c r="AK9" s="32"/>
      <c r="AL9" s="32"/>
      <c r="AM9" s="32"/>
      <c r="AN9" s="32"/>
      <c r="AO9" s="255"/>
      <c r="AP9" s="255"/>
      <c r="AQ9" s="255"/>
      <c r="AR9" s="635"/>
      <c r="AS9" s="635"/>
      <c r="AT9" s="635"/>
      <c r="AU9" s="635"/>
      <c r="AV9" s="76"/>
      <c r="AW9" s="223"/>
      <c r="AX9" s="223"/>
      <c r="AY9" s="223"/>
      <c r="AZ9" s="223"/>
      <c r="BA9" s="255"/>
      <c r="BB9" s="255"/>
      <c r="BC9" s="255"/>
      <c r="BD9" s="938"/>
      <c r="BE9" s="939"/>
      <c r="BF9" s="939"/>
      <c r="BG9" s="940"/>
      <c r="BH9" s="76"/>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row>
    <row r="10" spans="1:175" s="224" customFormat="1" ht="90.75" customHeight="1" x14ac:dyDescent="0.3">
      <c r="A10" s="792" t="s">
        <v>28</v>
      </c>
      <c r="B10" s="792"/>
      <c r="C10" s="792"/>
      <c r="D10" s="804" t="s">
        <v>295</v>
      </c>
      <c r="E10" s="804"/>
      <c r="F10" s="804"/>
      <c r="G10" s="804"/>
      <c r="H10" s="804"/>
      <c r="I10" s="805"/>
      <c r="J10" s="805"/>
      <c r="K10" s="805"/>
      <c r="L10" s="804"/>
      <c r="M10" s="806" t="s">
        <v>65</v>
      </c>
      <c r="N10" s="806"/>
      <c r="O10" s="225" t="s">
        <v>294</v>
      </c>
      <c r="P10" s="812" t="s">
        <v>66</v>
      </c>
      <c r="Q10" s="812"/>
      <c r="R10" s="812"/>
      <c r="S10" s="812"/>
      <c r="T10" s="813" t="s">
        <v>121</v>
      </c>
      <c r="U10" s="813"/>
      <c r="V10" s="813"/>
      <c r="W10" s="813"/>
      <c r="X10" s="64"/>
      <c r="Y10" s="64"/>
      <c r="Z10" s="223"/>
      <c r="AA10" s="223"/>
      <c r="AB10" s="255"/>
      <c r="AC10" s="218" t="s">
        <v>379</v>
      </c>
      <c r="AD10" s="218" t="s">
        <v>380</v>
      </c>
      <c r="AE10" s="1" t="s">
        <v>0</v>
      </c>
      <c r="AF10" s="11" t="s">
        <v>1</v>
      </c>
      <c r="AG10" s="848" t="s">
        <v>124</v>
      </c>
      <c r="AH10" s="849" t="s">
        <v>64</v>
      </c>
      <c r="AI10" s="76"/>
      <c r="AJ10" s="38"/>
      <c r="AK10" s="38"/>
      <c r="AL10" s="38"/>
      <c r="AM10" s="38"/>
      <c r="AN10" s="38"/>
      <c r="AO10" s="255"/>
      <c r="AP10" s="218" t="s">
        <v>379</v>
      </c>
      <c r="AQ10" s="218" t="s">
        <v>380</v>
      </c>
      <c r="AR10" s="1" t="s">
        <v>0</v>
      </c>
      <c r="AS10" s="11" t="s">
        <v>1</v>
      </c>
      <c r="AT10" s="848" t="s">
        <v>124</v>
      </c>
      <c r="AU10" s="849" t="s">
        <v>64</v>
      </c>
      <c r="AV10" s="76"/>
      <c r="AW10" s="223"/>
      <c r="AX10" s="223"/>
      <c r="AY10" s="223"/>
      <c r="AZ10" s="223"/>
      <c r="BA10" s="255"/>
      <c r="BB10" s="218" t="s">
        <v>379</v>
      </c>
      <c r="BC10" s="218" t="s">
        <v>380</v>
      </c>
      <c r="BD10" s="1" t="s">
        <v>0</v>
      </c>
      <c r="BE10" s="11" t="s">
        <v>1</v>
      </c>
      <c r="BF10" s="848" t="s">
        <v>124</v>
      </c>
      <c r="BG10" s="849" t="s">
        <v>64</v>
      </c>
      <c r="BH10" s="76"/>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row>
    <row r="11" spans="1:175" s="226" customFormat="1" ht="27" customHeight="1" x14ac:dyDescent="0.4">
      <c r="A11" s="789" t="s">
        <v>296</v>
      </c>
      <c r="B11" s="789" t="s">
        <v>297</v>
      </c>
      <c r="C11" s="789" t="s">
        <v>47</v>
      </c>
      <c r="D11" s="814" t="s">
        <v>3</v>
      </c>
      <c r="E11" s="814" t="s">
        <v>4</v>
      </c>
      <c r="F11" s="814"/>
      <c r="G11" s="814"/>
      <c r="H11" s="814" t="s">
        <v>48</v>
      </c>
      <c r="I11" s="789" t="s">
        <v>62</v>
      </c>
      <c r="J11" s="807" t="s">
        <v>32</v>
      </c>
      <c r="K11" s="789" t="s">
        <v>33</v>
      </c>
      <c r="L11" s="827" t="s">
        <v>34</v>
      </c>
      <c r="M11" s="789" t="s">
        <v>67</v>
      </c>
      <c r="N11" s="789" t="s">
        <v>68</v>
      </c>
      <c r="O11" s="789" t="s">
        <v>69</v>
      </c>
      <c r="P11" s="815" t="s">
        <v>70</v>
      </c>
      <c r="Q11" s="815" t="s">
        <v>71</v>
      </c>
      <c r="R11" s="815" t="s">
        <v>72</v>
      </c>
      <c r="S11" s="815" t="s">
        <v>73</v>
      </c>
      <c r="T11" s="826" t="s">
        <v>74</v>
      </c>
      <c r="U11" s="826" t="s">
        <v>75</v>
      </c>
      <c r="V11" s="815" t="s">
        <v>76</v>
      </c>
      <c r="W11" s="815" t="s">
        <v>77</v>
      </c>
      <c r="X11" s="816" t="s">
        <v>44</v>
      </c>
      <c r="Y11" s="816"/>
      <c r="Z11" s="72"/>
      <c r="AA11" s="72"/>
      <c r="AB11" s="789" t="s">
        <v>296</v>
      </c>
      <c r="AC11" s="789" t="s">
        <v>297</v>
      </c>
      <c r="AD11" s="789" t="s">
        <v>62</v>
      </c>
      <c r="AE11" s="732" t="s">
        <v>5</v>
      </c>
      <c r="AF11" s="732" t="s">
        <v>6</v>
      </c>
      <c r="AG11" s="848"/>
      <c r="AH11" s="849"/>
      <c r="AI11" s="78"/>
      <c r="AJ11" s="38"/>
      <c r="AK11" s="38"/>
      <c r="AL11" s="38"/>
      <c r="AM11" s="38"/>
      <c r="AN11" s="38"/>
      <c r="AO11" s="789" t="s">
        <v>296</v>
      </c>
      <c r="AP11" s="789" t="s">
        <v>297</v>
      </c>
      <c r="AQ11" s="789" t="s">
        <v>62</v>
      </c>
      <c r="AR11" s="732" t="s">
        <v>5</v>
      </c>
      <c r="AS11" s="732" t="s">
        <v>6</v>
      </c>
      <c r="AT11" s="848"/>
      <c r="AU11" s="849"/>
      <c r="AV11" s="78"/>
      <c r="AW11" s="72"/>
      <c r="AX11" s="72"/>
      <c r="AY11" s="72"/>
      <c r="AZ11" s="72"/>
      <c r="BA11" s="789" t="s">
        <v>296</v>
      </c>
      <c r="BB11" s="789" t="s">
        <v>297</v>
      </c>
      <c r="BC11" s="789" t="s">
        <v>62</v>
      </c>
      <c r="BD11" s="732" t="s">
        <v>5</v>
      </c>
      <c r="BE11" s="732" t="s">
        <v>6</v>
      </c>
      <c r="BF11" s="848"/>
      <c r="BG11" s="849"/>
      <c r="BH11" s="78"/>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row>
    <row r="12" spans="1:175" s="226" customFormat="1" ht="141" customHeight="1" x14ac:dyDescent="0.4">
      <c r="A12" s="789"/>
      <c r="B12" s="789"/>
      <c r="C12" s="789"/>
      <c r="D12" s="814"/>
      <c r="E12" s="21" t="s">
        <v>16</v>
      </c>
      <c r="F12" s="21" t="s">
        <v>7</v>
      </c>
      <c r="G12" s="21" t="s">
        <v>8</v>
      </c>
      <c r="H12" s="814"/>
      <c r="I12" s="789"/>
      <c r="J12" s="807"/>
      <c r="K12" s="789"/>
      <c r="L12" s="828"/>
      <c r="M12" s="789"/>
      <c r="N12" s="789"/>
      <c r="O12" s="789"/>
      <c r="P12" s="815"/>
      <c r="Q12" s="815"/>
      <c r="R12" s="815"/>
      <c r="S12" s="815"/>
      <c r="T12" s="826"/>
      <c r="U12" s="826"/>
      <c r="V12" s="815"/>
      <c r="W12" s="815"/>
      <c r="X12" s="22" t="s">
        <v>35</v>
      </c>
      <c r="Y12" s="22" t="s">
        <v>36</v>
      </c>
      <c r="Z12" s="72"/>
      <c r="AA12" s="72"/>
      <c r="AB12" s="789"/>
      <c r="AC12" s="789"/>
      <c r="AD12" s="789"/>
      <c r="AE12" s="732"/>
      <c r="AF12" s="732"/>
      <c r="AG12" s="848"/>
      <c r="AH12" s="849"/>
      <c r="AI12" s="78"/>
      <c r="AJ12" s="38"/>
      <c r="AK12" s="38"/>
      <c r="AL12" s="38"/>
      <c r="AM12" s="38"/>
      <c r="AN12" s="38"/>
      <c r="AO12" s="789"/>
      <c r="AP12" s="789"/>
      <c r="AQ12" s="789"/>
      <c r="AR12" s="732"/>
      <c r="AS12" s="732"/>
      <c r="AT12" s="848"/>
      <c r="AU12" s="849"/>
      <c r="AV12" s="78"/>
      <c r="AW12" s="72"/>
      <c r="AX12" s="72"/>
      <c r="AY12" s="72"/>
      <c r="AZ12" s="72"/>
      <c r="BA12" s="789"/>
      <c r="BB12" s="789"/>
      <c r="BC12" s="789"/>
      <c r="BD12" s="732"/>
      <c r="BE12" s="732"/>
      <c r="BF12" s="848"/>
      <c r="BG12" s="849"/>
      <c r="BH12" s="78"/>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c r="EY12" s="72"/>
      <c r="EZ12" s="72"/>
      <c r="FA12" s="72"/>
      <c r="FB12" s="72"/>
      <c r="FC12" s="72"/>
      <c r="FD12" s="72"/>
      <c r="FE12" s="72"/>
      <c r="FF12" s="72"/>
      <c r="FG12" s="72"/>
      <c r="FH12" s="72"/>
      <c r="FI12" s="72"/>
      <c r="FJ12" s="72"/>
      <c r="FK12" s="72"/>
      <c r="FL12" s="72"/>
      <c r="FM12" s="72"/>
      <c r="FN12" s="72"/>
      <c r="FO12" s="72"/>
      <c r="FP12" s="72"/>
      <c r="FQ12" s="72"/>
      <c r="FR12" s="72"/>
      <c r="FS12" s="72"/>
    </row>
    <row r="13" spans="1:175" s="229" customFormat="1" ht="382.5" customHeight="1" x14ac:dyDescent="0.4">
      <c r="A13" s="941">
        <v>1</v>
      </c>
      <c r="B13" s="942" t="s">
        <v>298</v>
      </c>
      <c r="C13" s="955" t="s">
        <v>83</v>
      </c>
      <c r="D13" s="876" t="s">
        <v>299</v>
      </c>
      <c r="E13" s="878"/>
      <c r="F13" s="878" t="s">
        <v>9</v>
      </c>
      <c r="G13" s="958"/>
      <c r="H13" s="155">
        <v>1</v>
      </c>
      <c r="I13" s="228" t="s">
        <v>300</v>
      </c>
      <c r="J13" s="960" t="s">
        <v>301</v>
      </c>
      <c r="K13" s="803" t="s">
        <v>302</v>
      </c>
      <c r="L13" s="872" t="s">
        <v>303</v>
      </c>
      <c r="M13" s="872" t="s">
        <v>304</v>
      </c>
      <c r="N13" s="872" t="s">
        <v>305</v>
      </c>
      <c r="O13" s="872" t="s">
        <v>306</v>
      </c>
      <c r="P13" s="951">
        <v>45323</v>
      </c>
      <c r="Q13" s="951">
        <v>45474</v>
      </c>
      <c r="R13" s="948" t="s">
        <v>307</v>
      </c>
      <c r="S13" s="948" t="s">
        <v>79</v>
      </c>
      <c r="T13" s="951">
        <v>45352</v>
      </c>
      <c r="U13" s="951">
        <v>45474</v>
      </c>
      <c r="V13" s="948" t="s">
        <v>307</v>
      </c>
      <c r="W13" s="948" t="s">
        <v>79</v>
      </c>
      <c r="X13" s="945"/>
      <c r="Y13" s="945" t="s">
        <v>9</v>
      </c>
      <c r="Z13" s="72"/>
      <c r="AA13" s="72"/>
      <c r="AB13" s="941">
        <v>1</v>
      </c>
      <c r="AC13" s="942" t="s">
        <v>298</v>
      </c>
      <c r="AD13" s="162" t="s">
        <v>300</v>
      </c>
      <c r="AE13" s="7">
        <v>2</v>
      </c>
      <c r="AF13" s="7">
        <v>1</v>
      </c>
      <c r="AG13" s="219" t="s">
        <v>381</v>
      </c>
      <c r="AH13" s="17" t="s">
        <v>382</v>
      </c>
      <c r="AI13" s="781" t="s">
        <v>415</v>
      </c>
      <c r="AJ13" s="38"/>
      <c r="AK13" s="38"/>
      <c r="AL13" s="38"/>
      <c r="AM13" s="38"/>
      <c r="AN13" s="38"/>
      <c r="AO13" s="941">
        <v>1</v>
      </c>
      <c r="AP13" s="942" t="s">
        <v>298</v>
      </c>
      <c r="AQ13" s="162" t="s">
        <v>300</v>
      </c>
      <c r="AR13" s="7">
        <v>2</v>
      </c>
      <c r="AS13" s="7">
        <v>1</v>
      </c>
      <c r="AT13" s="219" t="s">
        <v>436</v>
      </c>
      <c r="AU13" s="17" t="s">
        <v>382</v>
      </c>
      <c r="AV13" s="781" t="s">
        <v>439</v>
      </c>
      <c r="AW13" s="72"/>
      <c r="AX13" s="72"/>
      <c r="AY13" s="72"/>
      <c r="AZ13" s="72"/>
      <c r="BA13" s="941">
        <v>1</v>
      </c>
      <c r="BB13" s="942" t="s">
        <v>298</v>
      </c>
      <c r="BC13" s="360" t="s">
        <v>300</v>
      </c>
      <c r="BD13" s="361">
        <v>2</v>
      </c>
      <c r="BE13" s="361">
        <v>2</v>
      </c>
      <c r="BF13" s="362" t="s">
        <v>436</v>
      </c>
      <c r="BG13" s="27" t="s">
        <v>707</v>
      </c>
      <c r="BH13" s="359" t="s">
        <v>708</v>
      </c>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c r="EY13" s="72"/>
      <c r="EZ13" s="72"/>
      <c r="FA13" s="72"/>
      <c r="FB13" s="72"/>
      <c r="FC13" s="72"/>
      <c r="FD13" s="72"/>
      <c r="FE13" s="72"/>
      <c r="FF13" s="72"/>
      <c r="FG13" s="72"/>
      <c r="FH13" s="72"/>
      <c r="FI13" s="72"/>
      <c r="FJ13" s="72"/>
      <c r="FK13" s="72"/>
      <c r="FL13" s="72"/>
      <c r="FM13" s="72"/>
      <c r="FN13" s="72"/>
      <c r="FO13" s="72"/>
      <c r="FP13" s="72"/>
      <c r="FQ13" s="72"/>
      <c r="FR13" s="72"/>
      <c r="FS13" s="72"/>
    </row>
    <row r="14" spans="1:175" s="229" customFormat="1" ht="409.5" x14ac:dyDescent="0.4">
      <c r="A14" s="941"/>
      <c r="B14" s="942"/>
      <c r="C14" s="955"/>
      <c r="D14" s="956"/>
      <c r="E14" s="957"/>
      <c r="F14" s="957"/>
      <c r="G14" s="959"/>
      <c r="H14" s="155">
        <v>2</v>
      </c>
      <c r="I14" s="228" t="s">
        <v>308</v>
      </c>
      <c r="J14" s="960"/>
      <c r="K14" s="803"/>
      <c r="L14" s="952"/>
      <c r="M14" s="952"/>
      <c r="N14" s="952"/>
      <c r="O14" s="952"/>
      <c r="P14" s="952"/>
      <c r="Q14" s="952"/>
      <c r="R14" s="949"/>
      <c r="S14" s="949"/>
      <c r="T14" s="952"/>
      <c r="U14" s="952"/>
      <c r="V14" s="949"/>
      <c r="W14" s="949"/>
      <c r="X14" s="946"/>
      <c r="Y14" s="946"/>
      <c r="Z14" s="72"/>
      <c r="AA14" s="72"/>
      <c r="AB14" s="941"/>
      <c r="AC14" s="942"/>
      <c r="AD14" s="162" t="s">
        <v>308</v>
      </c>
      <c r="AE14" s="7">
        <v>2</v>
      </c>
      <c r="AF14" s="7">
        <v>1</v>
      </c>
      <c r="AG14" s="219" t="s">
        <v>383</v>
      </c>
      <c r="AH14" s="259" t="s">
        <v>412</v>
      </c>
      <c r="AI14" s="782"/>
      <c r="AJ14" s="38"/>
      <c r="AK14" s="38"/>
      <c r="AL14" s="38"/>
      <c r="AM14" s="38"/>
      <c r="AN14" s="38"/>
      <c r="AO14" s="941"/>
      <c r="AP14" s="942"/>
      <c r="AQ14" s="162" t="s">
        <v>308</v>
      </c>
      <c r="AR14" s="7">
        <v>2</v>
      </c>
      <c r="AS14" s="7">
        <v>1</v>
      </c>
      <c r="AT14" s="219" t="s">
        <v>437</v>
      </c>
      <c r="AU14" s="259" t="s">
        <v>440</v>
      </c>
      <c r="AV14" s="782"/>
      <c r="AW14" s="72"/>
      <c r="AX14" s="72"/>
      <c r="AY14" s="72"/>
      <c r="AZ14" s="72"/>
      <c r="BA14" s="941"/>
      <c r="BB14" s="942"/>
      <c r="BC14" s="360" t="s">
        <v>308</v>
      </c>
      <c r="BD14" s="361">
        <v>2</v>
      </c>
      <c r="BE14" s="361">
        <v>2</v>
      </c>
      <c r="BF14" s="362" t="s">
        <v>437</v>
      </c>
      <c r="BG14" s="363" t="s">
        <v>709</v>
      </c>
      <c r="BH14" s="359" t="s">
        <v>708</v>
      </c>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c r="EY14" s="72"/>
      <c r="EZ14" s="72"/>
      <c r="FA14" s="72"/>
      <c r="FB14" s="72"/>
      <c r="FC14" s="72"/>
      <c r="FD14" s="72"/>
      <c r="FE14" s="72"/>
      <c r="FF14" s="72"/>
      <c r="FG14" s="72"/>
      <c r="FH14" s="72"/>
      <c r="FI14" s="72"/>
      <c r="FJ14" s="72"/>
      <c r="FK14" s="72"/>
      <c r="FL14" s="72"/>
      <c r="FM14" s="72"/>
      <c r="FN14" s="72"/>
      <c r="FO14" s="72"/>
      <c r="FP14" s="72"/>
      <c r="FQ14" s="72"/>
      <c r="FR14" s="72"/>
      <c r="FS14" s="72"/>
    </row>
    <row r="15" spans="1:175" s="229" customFormat="1" ht="396" x14ac:dyDescent="0.4">
      <c r="A15" s="941"/>
      <c r="B15" s="942"/>
      <c r="C15" s="955"/>
      <c r="D15" s="956"/>
      <c r="E15" s="957"/>
      <c r="F15" s="957"/>
      <c r="G15" s="959"/>
      <c r="H15" s="155">
        <v>3</v>
      </c>
      <c r="I15" s="228" t="s">
        <v>309</v>
      </c>
      <c r="J15" s="960"/>
      <c r="K15" s="803"/>
      <c r="L15" s="952"/>
      <c r="M15" s="952"/>
      <c r="N15" s="952"/>
      <c r="O15" s="952"/>
      <c r="P15" s="952"/>
      <c r="Q15" s="952"/>
      <c r="R15" s="950"/>
      <c r="S15" s="950"/>
      <c r="T15" s="952"/>
      <c r="U15" s="952"/>
      <c r="V15" s="950"/>
      <c r="W15" s="950"/>
      <c r="X15" s="946"/>
      <c r="Y15" s="947"/>
      <c r="Z15" s="72"/>
      <c r="AA15" s="72"/>
      <c r="AB15" s="941"/>
      <c r="AC15" s="942"/>
      <c r="AD15" s="162" t="s">
        <v>309</v>
      </c>
      <c r="AE15" s="7">
        <v>2</v>
      </c>
      <c r="AF15" s="7">
        <v>1.5</v>
      </c>
      <c r="AG15" s="219" t="s">
        <v>384</v>
      </c>
      <c r="AH15" s="17" t="s">
        <v>385</v>
      </c>
      <c r="AI15" s="782"/>
      <c r="AJ15" s="38"/>
      <c r="AK15" s="38"/>
      <c r="AL15" s="38"/>
      <c r="AM15" s="38"/>
      <c r="AN15" s="38"/>
      <c r="AO15" s="941"/>
      <c r="AP15" s="942"/>
      <c r="AQ15" s="162" t="s">
        <v>309</v>
      </c>
      <c r="AR15" s="7">
        <v>2</v>
      </c>
      <c r="AS15" s="7">
        <v>1.5</v>
      </c>
      <c r="AT15" s="219" t="s">
        <v>438</v>
      </c>
      <c r="AU15" s="17" t="s">
        <v>385</v>
      </c>
      <c r="AV15" s="782"/>
      <c r="AW15" s="72"/>
      <c r="AX15" s="72"/>
      <c r="AY15" s="72"/>
      <c r="AZ15" s="72"/>
      <c r="BA15" s="941"/>
      <c r="BB15" s="942"/>
      <c r="BC15" s="162" t="s">
        <v>309</v>
      </c>
      <c r="BD15" s="7">
        <v>2</v>
      </c>
      <c r="BE15" s="7">
        <v>1.5</v>
      </c>
      <c r="BF15" s="219" t="s">
        <v>438</v>
      </c>
      <c r="BG15" s="17" t="s">
        <v>385</v>
      </c>
      <c r="BH15" s="266" t="s">
        <v>710</v>
      </c>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c r="EY15" s="72"/>
      <c r="EZ15" s="72"/>
      <c r="FA15" s="72"/>
      <c r="FB15" s="72"/>
      <c r="FC15" s="72"/>
      <c r="FD15" s="72"/>
      <c r="FE15" s="72"/>
      <c r="FF15" s="72"/>
      <c r="FG15" s="72"/>
      <c r="FH15" s="72"/>
      <c r="FI15" s="72"/>
      <c r="FJ15" s="72"/>
      <c r="FK15" s="72"/>
      <c r="FL15" s="72"/>
      <c r="FM15" s="72"/>
      <c r="FN15" s="72"/>
      <c r="FO15" s="72"/>
      <c r="FP15" s="72"/>
      <c r="FQ15" s="72"/>
      <c r="FR15" s="72"/>
      <c r="FS15" s="72"/>
    </row>
    <row r="16" spans="1:175" s="68" customFormat="1" ht="27.75" customHeight="1" x14ac:dyDescent="0.3">
      <c r="A16" s="25"/>
      <c r="B16" s="25"/>
      <c r="C16" s="154"/>
      <c r="D16" s="154"/>
      <c r="E16" s="838" t="s">
        <v>30</v>
      </c>
      <c r="F16" s="838"/>
      <c r="G16" s="838"/>
      <c r="H16" s="155">
        <v>3</v>
      </c>
      <c r="I16" s="839" t="s">
        <v>56</v>
      </c>
      <c r="J16" s="839"/>
      <c r="K16" s="839"/>
      <c r="L16" s="156"/>
      <c r="M16" s="157"/>
      <c r="N16" s="157"/>
      <c r="O16" s="157"/>
      <c r="P16" s="157"/>
      <c r="Q16" s="157"/>
      <c r="R16" s="157"/>
      <c r="S16" s="157"/>
      <c r="T16" s="157"/>
      <c r="U16" s="157"/>
      <c r="V16" s="157"/>
      <c r="W16" s="157"/>
      <c r="X16" s="157"/>
      <c r="Y16" s="164"/>
      <c r="Z16" s="230"/>
      <c r="AA16" s="230"/>
      <c r="AB16" s="139"/>
      <c r="AC16" s="139"/>
      <c r="AD16" s="114" t="s">
        <v>11</v>
      </c>
      <c r="AE16" s="7">
        <f>SUM(AE13:AE15)</f>
        <v>6</v>
      </c>
      <c r="AF16" s="7">
        <f>SUM(AF13:AF15)</f>
        <v>3.5</v>
      </c>
      <c r="AG16" s="23"/>
      <c r="AH16" s="74"/>
      <c r="AI16" s="74"/>
      <c r="AJ16" s="38"/>
      <c r="AK16" s="38"/>
      <c r="AL16" s="38"/>
      <c r="AM16" s="38"/>
      <c r="AN16" s="38"/>
      <c r="AO16" s="139"/>
      <c r="AP16" s="139"/>
      <c r="AQ16" s="114" t="s">
        <v>11</v>
      </c>
      <c r="AR16" s="7">
        <f>SUM(AR13:AR15)</f>
        <v>6</v>
      </c>
      <c r="AS16" s="7">
        <f>SUM(AS13:AS15)</f>
        <v>3.5</v>
      </c>
      <c r="AT16" s="23"/>
      <c r="AU16" s="74"/>
      <c r="AV16" s="74"/>
      <c r="AW16" s="230"/>
      <c r="AX16" s="230"/>
      <c r="AY16" s="230"/>
      <c r="AZ16" s="230"/>
      <c r="BA16" s="139"/>
      <c r="BB16" s="139"/>
      <c r="BC16" s="114" t="s">
        <v>11</v>
      </c>
      <c r="BD16" s="7">
        <f>SUM(BD13:BD15)</f>
        <v>6</v>
      </c>
      <c r="BE16" s="7">
        <f>SUM(BE13:BE15)</f>
        <v>5.5</v>
      </c>
      <c r="BF16" s="23"/>
      <c r="BG16" s="74"/>
      <c r="BH16" s="74"/>
      <c r="BI16" s="230"/>
      <c r="BJ16" s="230"/>
      <c r="BK16" s="230"/>
      <c r="BL16" s="230"/>
      <c r="BM16" s="230"/>
      <c r="BN16" s="230"/>
      <c r="BO16" s="230"/>
      <c r="BP16" s="230"/>
      <c r="BQ16" s="230"/>
      <c r="BR16" s="230"/>
      <c r="BS16" s="230"/>
      <c r="BT16" s="230"/>
      <c r="BU16" s="230"/>
      <c r="BV16" s="230"/>
      <c r="BW16" s="230"/>
      <c r="BX16" s="230"/>
      <c r="BY16" s="230"/>
      <c r="BZ16" s="230"/>
      <c r="CA16" s="230"/>
      <c r="CB16" s="230"/>
      <c r="CC16" s="230"/>
      <c r="CD16" s="230"/>
      <c r="CE16" s="230"/>
      <c r="CF16" s="230"/>
      <c r="CG16" s="230"/>
      <c r="CH16" s="230"/>
      <c r="CI16" s="230"/>
      <c r="CJ16" s="230"/>
      <c r="CK16" s="230"/>
      <c r="CL16" s="230"/>
      <c r="CM16" s="230"/>
      <c r="CN16" s="230"/>
      <c r="CO16" s="230"/>
      <c r="CP16" s="230"/>
      <c r="CQ16" s="230"/>
      <c r="CR16" s="230"/>
      <c r="CS16" s="230"/>
      <c r="CT16" s="230"/>
      <c r="CU16" s="230"/>
      <c r="CV16" s="230"/>
      <c r="CW16" s="230"/>
      <c r="CX16" s="230"/>
      <c r="CY16" s="230"/>
      <c r="CZ16" s="230"/>
      <c r="DA16" s="230"/>
      <c r="DB16" s="230"/>
      <c r="DC16" s="230"/>
      <c r="DD16" s="230"/>
      <c r="DE16" s="230"/>
      <c r="DF16" s="230"/>
      <c r="DG16" s="230"/>
      <c r="DH16" s="230"/>
      <c r="DI16" s="230"/>
      <c r="DJ16" s="230"/>
      <c r="DK16" s="230"/>
      <c r="DL16" s="230"/>
      <c r="DM16" s="230"/>
      <c r="DN16" s="230"/>
      <c r="DO16" s="230"/>
      <c r="DP16" s="230"/>
      <c r="DQ16" s="230"/>
      <c r="DR16" s="230"/>
      <c r="DS16" s="230"/>
      <c r="DT16" s="230"/>
      <c r="DU16" s="230"/>
      <c r="DV16" s="230"/>
      <c r="DW16" s="230"/>
      <c r="DX16" s="230"/>
      <c r="DY16" s="230"/>
      <c r="DZ16" s="230"/>
      <c r="EA16" s="230"/>
      <c r="EB16" s="230"/>
      <c r="EC16" s="230"/>
      <c r="ED16" s="230"/>
      <c r="EE16" s="230"/>
      <c r="EF16" s="230"/>
      <c r="EG16" s="230"/>
      <c r="EH16" s="230"/>
      <c r="EI16" s="230"/>
      <c r="EJ16" s="230"/>
      <c r="EK16" s="230"/>
      <c r="EL16" s="230"/>
      <c r="EM16" s="230"/>
      <c r="EN16" s="230"/>
      <c r="EO16" s="230"/>
      <c r="EP16" s="230"/>
      <c r="EQ16" s="230"/>
      <c r="ER16" s="230"/>
      <c r="ES16" s="230"/>
      <c r="ET16" s="230"/>
      <c r="EU16" s="230"/>
      <c r="EV16" s="230"/>
      <c r="EW16" s="230"/>
      <c r="EX16" s="230"/>
      <c r="EY16" s="230"/>
      <c r="EZ16" s="230"/>
      <c r="FA16" s="230"/>
      <c r="FB16" s="230"/>
      <c r="FC16" s="230"/>
      <c r="FD16" s="230"/>
      <c r="FE16" s="230"/>
      <c r="FF16" s="230"/>
      <c r="FG16" s="230"/>
      <c r="FH16" s="230"/>
      <c r="FI16" s="230"/>
      <c r="FJ16" s="230"/>
      <c r="FK16" s="230"/>
      <c r="FL16" s="230"/>
      <c r="FM16" s="230"/>
      <c r="FN16" s="230"/>
      <c r="FO16" s="230"/>
      <c r="FP16" s="230"/>
      <c r="FQ16" s="230"/>
      <c r="FR16" s="230"/>
      <c r="FS16" s="230"/>
    </row>
    <row r="17" spans="1:175" s="68" customFormat="1" ht="27.75" customHeight="1" x14ac:dyDescent="0.3">
      <c r="A17" s="167"/>
      <c r="B17" s="160"/>
      <c r="C17" s="160"/>
      <c r="D17" s="160"/>
      <c r="E17" s="160"/>
      <c r="F17" s="160"/>
      <c r="G17" s="160"/>
      <c r="H17" s="161"/>
      <c r="I17" s="162" t="s">
        <v>16</v>
      </c>
      <c r="J17" s="801" t="s">
        <v>57</v>
      </c>
      <c r="K17" s="802"/>
      <c r="L17" s="163"/>
      <c r="M17" s="164"/>
      <c r="N17" s="164"/>
      <c r="O17" s="164"/>
      <c r="P17" s="164"/>
      <c r="Q17" s="164"/>
      <c r="R17" s="164"/>
      <c r="S17" s="164"/>
      <c r="T17" s="164"/>
      <c r="U17" s="164"/>
      <c r="V17" s="164"/>
      <c r="W17" s="164"/>
      <c r="X17" s="164"/>
      <c r="Y17" s="164"/>
      <c r="Z17" s="230"/>
      <c r="AA17" s="230"/>
      <c r="AB17" s="139"/>
      <c r="AC17" s="139"/>
      <c r="AD17" s="9" t="s">
        <v>12</v>
      </c>
      <c r="AE17" s="5">
        <v>0.2</v>
      </c>
      <c r="AF17" s="5">
        <v>0.8</v>
      </c>
      <c r="AG17" s="23"/>
      <c r="AH17" s="74"/>
      <c r="AI17" s="74"/>
      <c r="AJ17" s="47"/>
      <c r="AK17" s="47"/>
      <c r="AL17" s="47"/>
      <c r="AM17" s="47"/>
      <c r="AN17" s="47"/>
      <c r="AO17" s="139"/>
      <c r="AP17" s="139"/>
      <c r="AQ17" s="9" t="s">
        <v>12</v>
      </c>
      <c r="AR17" s="5">
        <v>0.2</v>
      </c>
      <c r="AS17" s="5">
        <v>0.8</v>
      </c>
      <c r="AT17" s="23"/>
      <c r="AU17" s="74"/>
      <c r="AV17" s="74"/>
      <c r="AW17" s="230"/>
      <c r="AX17" s="230"/>
      <c r="AY17" s="230"/>
      <c r="AZ17" s="230"/>
      <c r="BA17" s="139"/>
      <c r="BB17" s="139"/>
      <c r="BC17" s="9" t="s">
        <v>12</v>
      </c>
      <c r="BD17" s="5">
        <v>0.2</v>
      </c>
      <c r="BE17" s="5">
        <v>0.8</v>
      </c>
      <c r="BF17" s="23"/>
      <c r="BG17" s="74"/>
      <c r="BH17" s="74"/>
      <c r="BI17" s="230"/>
      <c r="BJ17" s="230"/>
      <c r="BK17" s="230"/>
      <c r="BL17" s="230"/>
      <c r="BM17" s="230"/>
      <c r="BN17" s="230"/>
      <c r="BO17" s="230"/>
      <c r="BP17" s="230"/>
      <c r="BQ17" s="230"/>
      <c r="BR17" s="230"/>
      <c r="BS17" s="230"/>
      <c r="BT17" s="230"/>
      <c r="BU17" s="230"/>
      <c r="BV17" s="230"/>
      <c r="BW17" s="230"/>
      <c r="BX17" s="230"/>
      <c r="BY17" s="230"/>
      <c r="BZ17" s="230"/>
      <c r="CA17" s="230"/>
      <c r="CB17" s="230"/>
      <c r="CC17" s="230"/>
      <c r="CD17" s="230"/>
      <c r="CE17" s="230"/>
      <c r="CF17" s="230"/>
      <c r="CG17" s="230"/>
      <c r="CH17" s="230"/>
      <c r="CI17" s="230"/>
      <c r="CJ17" s="230"/>
      <c r="CK17" s="230"/>
      <c r="CL17" s="230"/>
      <c r="CM17" s="230"/>
      <c r="CN17" s="230"/>
      <c r="CO17" s="230"/>
      <c r="CP17" s="230"/>
      <c r="CQ17" s="230"/>
      <c r="CR17" s="230"/>
      <c r="CS17" s="230"/>
      <c r="CT17" s="230"/>
      <c r="CU17" s="230"/>
      <c r="CV17" s="230"/>
      <c r="CW17" s="230"/>
      <c r="CX17" s="230"/>
      <c r="CY17" s="230"/>
      <c r="CZ17" s="230"/>
      <c r="DA17" s="230"/>
      <c r="DB17" s="230"/>
      <c r="DC17" s="230"/>
      <c r="DD17" s="230"/>
      <c r="DE17" s="230"/>
      <c r="DF17" s="230"/>
      <c r="DG17" s="230"/>
      <c r="DH17" s="230"/>
      <c r="DI17" s="230"/>
      <c r="DJ17" s="230"/>
      <c r="DK17" s="230"/>
      <c r="DL17" s="230"/>
      <c r="DM17" s="230"/>
      <c r="DN17" s="230"/>
      <c r="DO17" s="230"/>
      <c r="DP17" s="230"/>
      <c r="DQ17" s="230"/>
      <c r="DR17" s="230"/>
      <c r="DS17" s="230"/>
      <c r="DT17" s="230"/>
      <c r="DU17" s="230"/>
      <c r="DV17" s="230"/>
      <c r="DW17" s="230"/>
      <c r="DX17" s="230"/>
      <c r="DY17" s="230"/>
      <c r="DZ17" s="230"/>
      <c r="EA17" s="230"/>
      <c r="EB17" s="230"/>
      <c r="EC17" s="230"/>
      <c r="ED17" s="230"/>
      <c r="EE17" s="230"/>
      <c r="EF17" s="230"/>
      <c r="EG17" s="230"/>
      <c r="EH17" s="230"/>
      <c r="EI17" s="230"/>
      <c r="EJ17" s="230"/>
      <c r="EK17" s="230"/>
      <c r="EL17" s="230"/>
      <c r="EM17" s="230"/>
      <c r="EN17" s="230"/>
      <c r="EO17" s="230"/>
      <c r="EP17" s="230"/>
      <c r="EQ17" s="230"/>
      <c r="ER17" s="230"/>
      <c r="ES17" s="230"/>
      <c r="ET17" s="230"/>
      <c r="EU17" s="230"/>
      <c r="EV17" s="230"/>
      <c r="EW17" s="230"/>
      <c r="EX17" s="230"/>
      <c r="EY17" s="230"/>
      <c r="EZ17" s="230"/>
      <c r="FA17" s="230"/>
      <c r="FB17" s="230"/>
      <c r="FC17" s="230"/>
      <c r="FD17" s="230"/>
      <c r="FE17" s="230"/>
      <c r="FF17" s="230"/>
      <c r="FG17" s="230"/>
      <c r="FH17" s="230"/>
      <c r="FI17" s="230"/>
      <c r="FJ17" s="230"/>
      <c r="FK17" s="230"/>
      <c r="FL17" s="230"/>
      <c r="FM17" s="230"/>
      <c r="FN17" s="230"/>
      <c r="FO17" s="230"/>
      <c r="FP17" s="230"/>
      <c r="FQ17" s="230"/>
      <c r="FR17" s="230"/>
      <c r="FS17" s="230"/>
    </row>
    <row r="18" spans="1:175" s="68" customFormat="1" ht="186" customHeight="1" x14ac:dyDescent="0.35">
      <c r="A18" s="167"/>
      <c r="B18" s="167"/>
      <c r="C18" s="167"/>
      <c r="D18" s="167"/>
      <c r="E18" s="167"/>
      <c r="F18" s="167"/>
      <c r="G18" s="167"/>
      <c r="H18" s="168"/>
      <c r="I18" s="162" t="s">
        <v>7</v>
      </c>
      <c r="J18" s="801" t="s">
        <v>58</v>
      </c>
      <c r="K18" s="802"/>
      <c r="L18" s="163"/>
      <c r="M18" s="164"/>
      <c r="N18" s="953" t="s">
        <v>310</v>
      </c>
      <c r="O18" s="954" t="e">
        <v>#VALUE!</v>
      </c>
      <c r="P18" s="954"/>
      <c r="Q18" s="164"/>
      <c r="R18" s="164"/>
      <c r="S18" s="164"/>
      <c r="T18" s="164"/>
      <c r="U18" s="164"/>
      <c r="V18" s="164"/>
      <c r="W18" s="164"/>
      <c r="X18" s="164"/>
      <c r="Y18" s="164"/>
      <c r="Z18" s="230"/>
      <c r="AA18" s="230"/>
      <c r="AB18" s="139"/>
      <c r="AC18" s="139"/>
      <c r="AD18" s="8" t="s">
        <v>13</v>
      </c>
      <c r="AE18" s="10">
        <f>+(AE16*100%/AE20)*AE17</f>
        <v>0.2</v>
      </c>
      <c r="AF18" s="10">
        <f>+(AF16*100%/AF20)*AF17</f>
        <v>0.46666666666666673</v>
      </c>
      <c r="AG18" s="23"/>
      <c r="AH18" s="74"/>
      <c r="AI18" s="89"/>
      <c r="AJ18" s="47"/>
      <c r="AK18" s="47"/>
      <c r="AL18" s="47"/>
      <c r="AM18" s="47"/>
      <c r="AN18" s="47"/>
      <c r="AO18" s="139"/>
      <c r="AP18" s="139"/>
      <c r="AQ18" s="8" t="s">
        <v>13</v>
      </c>
      <c r="AR18" s="10">
        <f>+(AR16*100%/AR20)*AR17</f>
        <v>0.2</v>
      </c>
      <c r="AS18" s="10">
        <f>+(AS16*100%/AS20)*AS17</f>
        <v>0.46666666666666673</v>
      </c>
      <c r="AT18" s="23"/>
      <c r="AU18" s="74"/>
      <c r="AV18" s="89"/>
      <c r="AW18" s="230"/>
      <c r="AX18" s="230"/>
      <c r="AY18" s="230"/>
      <c r="AZ18" s="230"/>
      <c r="BA18" s="139"/>
      <c r="BB18" s="139"/>
      <c r="BC18" s="8" t="s">
        <v>13</v>
      </c>
      <c r="BD18" s="10">
        <f>+(BD16*100%/BD20)*BD17</f>
        <v>0.2</v>
      </c>
      <c r="BE18" s="10">
        <f>+(BE16*100%/BE20)*BE17</f>
        <v>0.73333333333333339</v>
      </c>
      <c r="BF18" s="23"/>
      <c r="BG18" s="74"/>
      <c r="BH18" s="89"/>
      <c r="BI18" s="230"/>
      <c r="BJ18" s="230"/>
      <c r="BK18" s="230"/>
      <c r="BL18" s="230"/>
      <c r="BM18" s="230"/>
      <c r="BN18" s="230"/>
      <c r="BO18" s="230"/>
      <c r="BP18" s="230"/>
      <c r="BQ18" s="230"/>
      <c r="BR18" s="230"/>
      <c r="BS18" s="230"/>
      <c r="BT18" s="230"/>
      <c r="BU18" s="230"/>
      <c r="BV18" s="230"/>
      <c r="BW18" s="230"/>
      <c r="BX18" s="230"/>
      <c r="BY18" s="230"/>
      <c r="BZ18" s="230"/>
      <c r="CA18" s="230"/>
      <c r="CB18" s="230"/>
      <c r="CC18" s="230"/>
      <c r="CD18" s="230"/>
      <c r="CE18" s="230"/>
      <c r="CF18" s="230"/>
      <c r="CG18" s="230"/>
      <c r="CH18" s="230"/>
      <c r="CI18" s="230"/>
      <c r="CJ18" s="230"/>
      <c r="CK18" s="230"/>
      <c r="CL18" s="230"/>
      <c r="CM18" s="230"/>
      <c r="CN18" s="230"/>
      <c r="CO18" s="230"/>
      <c r="CP18" s="230"/>
      <c r="CQ18" s="230"/>
      <c r="CR18" s="230"/>
      <c r="CS18" s="230"/>
      <c r="CT18" s="230"/>
      <c r="CU18" s="230"/>
      <c r="CV18" s="230"/>
      <c r="CW18" s="230"/>
      <c r="CX18" s="230"/>
      <c r="CY18" s="230"/>
      <c r="CZ18" s="230"/>
      <c r="DA18" s="230"/>
      <c r="DB18" s="230"/>
      <c r="DC18" s="230"/>
      <c r="DD18" s="230"/>
      <c r="DE18" s="230"/>
      <c r="DF18" s="230"/>
      <c r="DG18" s="230"/>
      <c r="DH18" s="230"/>
      <c r="DI18" s="230"/>
      <c r="DJ18" s="230"/>
      <c r="DK18" s="230"/>
      <c r="DL18" s="230"/>
      <c r="DM18" s="230"/>
      <c r="DN18" s="230"/>
      <c r="DO18" s="230"/>
      <c r="DP18" s="230"/>
      <c r="DQ18" s="230"/>
      <c r="DR18" s="230"/>
      <c r="DS18" s="230"/>
      <c r="DT18" s="230"/>
      <c r="DU18" s="230"/>
      <c r="DV18" s="230"/>
      <c r="DW18" s="230"/>
      <c r="DX18" s="230"/>
      <c r="DY18" s="230"/>
      <c r="DZ18" s="230"/>
      <c r="EA18" s="230"/>
      <c r="EB18" s="230"/>
      <c r="EC18" s="230"/>
      <c r="ED18" s="230"/>
      <c r="EE18" s="230"/>
      <c r="EF18" s="230"/>
      <c r="EG18" s="230"/>
      <c r="EH18" s="230"/>
      <c r="EI18" s="230"/>
      <c r="EJ18" s="230"/>
      <c r="EK18" s="230"/>
      <c r="EL18" s="230"/>
      <c r="EM18" s="230"/>
      <c r="EN18" s="230"/>
      <c r="EO18" s="230"/>
      <c r="EP18" s="230"/>
      <c r="EQ18" s="230"/>
      <c r="ER18" s="230"/>
      <c r="ES18" s="230"/>
      <c r="ET18" s="230"/>
      <c r="EU18" s="230"/>
      <c r="EV18" s="230"/>
      <c r="EW18" s="230"/>
      <c r="EX18" s="230"/>
      <c r="EY18" s="230"/>
      <c r="EZ18" s="230"/>
      <c r="FA18" s="230"/>
      <c r="FB18" s="230"/>
      <c r="FC18" s="230"/>
      <c r="FD18" s="230"/>
      <c r="FE18" s="230"/>
      <c r="FF18" s="230"/>
      <c r="FG18" s="230"/>
      <c r="FH18" s="230"/>
      <c r="FI18" s="230"/>
      <c r="FJ18" s="230"/>
      <c r="FK18" s="230"/>
      <c r="FL18" s="230"/>
      <c r="FM18" s="230"/>
      <c r="FN18" s="230"/>
      <c r="FO18" s="230"/>
      <c r="FP18" s="230"/>
      <c r="FQ18" s="230"/>
      <c r="FR18" s="230"/>
      <c r="FS18" s="230"/>
    </row>
    <row r="19" spans="1:175" s="68" customFormat="1" ht="409.5" customHeight="1" x14ac:dyDescent="0.55000000000000004">
      <c r="A19" s="167"/>
      <c r="B19" s="167"/>
      <c r="C19" s="167"/>
      <c r="D19" s="167"/>
      <c r="E19" s="167"/>
      <c r="F19" s="167"/>
      <c r="G19" s="167"/>
      <c r="H19" s="168"/>
      <c r="I19" s="162" t="s">
        <v>84</v>
      </c>
      <c r="J19" s="803" t="s">
        <v>59</v>
      </c>
      <c r="K19" s="803"/>
      <c r="L19" s="164"/>
      <c r="M19" s="164"/>
      <c r="N19" s="953"/>
      <c r="O19" s="954" t="s">
        <v>87</v>
      </c>
      <c r="P19" s="954"/>
      <c r="Q19" s="164"/>
      <c r="R19" s="164"/>
      <c r="S19" s="164"/>
      <c r="T19" s="164"/>
      <c r="U19" s="164"/>
      <c r="V19" s="164"/>
      <c r="W19" s="164"/>
      <c r="X19" s="164"/>
      <c r="Y19" s="164"/>
      <c r="Z19" s="230"/>
      <c r="AA19" s="230"/>
      <c r="AB19" s="139"/>
      <c r="AC19" s="139"/>
      <c r="AD19" s="28" t="s">
        <v>273</v>
      </c>
      <c r="AE19" s="629">
        <f>SUM(AE18:AF18)</f>
        <v>0.66666666666666674</v>
      </c>
      <c r="AF19" s="630"/>
      <c r="AG19" s="23"/>
      <c r="AH19" s="118"/>
      <c r="AI19" s="93"/>
      <c r="AJ19" s="47"/>
      <c r="AK19" s="47"/>
      <c r="AL19" s="47"/>
      <c r="AM19" s="47"/>
      <c r="AN19" s="47"/>
      <c r="AO19" s="139"/>
      <c r="AP19" s="139"/>
      <c r="AQ19" s="28" t="s">
        <v>422</v>
      </c>
      <c r="AR19" s="629">
        <f>SUM(AR18:AS18)</f>
        <v>0.66666666666666674</v>
      </c>
      <c r="AS19" s="630"/>
      <c r="AT19" s="23"/>
      <c r="AU19" s="118"/>
      <c r="AV19" s="93"/>
      <c r="AW19" s="230"/>
      <c r="AX19" s="230"/>
      <c r="AY19" s="230"/>
      <c r="AZ19" s="230"/>
      <c r="BA19" s="139"/>
      <c r="BB19" s="139"/>
      <c r="BC19" s="28" t="s">
        <v>641</v>
      </c>
      <c r="BD19" s="629">
        <f>SUM(BD18:BE18)</f>
        <v>0.93333333333333335</v>
      </c>
      <c r="BE19" s="630"/>
      <c r="BF19" s="23"/>
      <c r="BG19" s="118"/>
      <c r="BH19" s="93"/>
      <c r="BI19" s="230"/>
      <c r="BJ19" s="230"/>
      <c r="BK19" s="230"/>
      <c r="BL19" s="230"/>
      <c r="BM19" s="230"/>
      <c r="BN19" s="230"/>
      <c r="BO19" s="230"/>
      <c r="BP19" s="230"/>
      <c r="BQ19" s="230"/>
      <c r="BR19" s="230"/>
      <c r="BS19" s="230"/>
      <c r="BT19" s="230"/>
      <c r="BU19" s="230"/>
      <c r="BV19" s="230"/>
      <c r="BW19" s="230"/>
      <c r="BX19" s="230"/>
      <c r="BY19" s="230"/>
      <c r="BZ19" s="230"/>
      <c r="CA19" s="230"/>
      <c r="CB19" s="230"/>
      <c r="CC19" s="230"/>
      <c r="CD19" s="230"/>
      <c r="CE19" s="230"/>
      <c r="CF19" s="230"/>
      <c r="CG19" s="230"/>
      <c r="CH19" s="230"/>
      <c r="CI19" s="230"/>
      <c r="CJ19" s="230"/>
      <c r="CK19" s="230"/>
      <c r="CL19" s="230"/>
      <c r="CM19" s="230"/>
      <c r="CN19" s="230"/>
      <c r="CO19" s="230"/>
      <c r="CP19" s="230"/>
      <c r="CQ19" s="230"/>
      <c r="CR19" s="230"/>
      <c r="CS19" s="230"/>
      <c r="CT19" s="230"/>
      <c r="CU19" s="230"/>
      <c r="CV19" s="230"/>
      <c r="CW19" s="230"/>
      <c r="CX19" s="230"/>
      <c r="CY19" s="230"/>
      <c r="CZ19" s="230"/>
      <c r="DA19" s="230"/>
      <c r="DB19" s="230"/>
      <c r="DC19" s="230"/>
      <c r="DD19" s="230"/>
      <c r="DE19" s="230"/>
      <c r="DF19" s="230"/>
      <c r="DG19" s="230"/>
      <c r="DH19" s="230"/>
      <c r="DI19" s="230"/>
      <c r="DJ19" s="230"/>
      <c r="DK19" s="230"/>
      <c r="DL19" s="230"/>
      <c r="DM19" s="230"/>
      <c r="DN19" s="230"/>
      <c r="DO19" s="230"/>
      <c r="DP19" s="230"/>
      <c r="DQ19" s="230"/>
      <c r="DR19" s="230"/>
      <c r="DS19" s="230"/>
      <c r="DT19" s="230"/>
      <c r="DU19" s="230"/>
      <c r="DV19" s="230"/>
      <c r="DW19" s="230"/>
      <c r="DX19" s="230"/>
      <c r="DY19" s="230"/>
      <c r="DZ19" s="230"/>
      <c r="EA19" s="230"/>
      <c r="EB19" s="230"/>
      <c r="EC19" s="230"/>
      <c r="ED19" s="230"/>
      <c r="EE19" s="230"/>
      <c r="EF19" s="230"/>
      <c r="EG19" s="230"/>
      <c r="EH19" s="230"/>
      <c r="EI19" s="230"/>
      <c r="EJ19" s="230"/>
      <c r="EK19" s="230"/>
      <c r="EL19" s="230"/>
      <c r="EM19" s="230"/>
      <c r="EN19" s="230"/>
      <c r="EO19" s="230"/>
      <c r="EP19" s="230"/>
      <c r="EQ19" s="230"/>
      <c r="ER19" s="230"/>
      <c r="ES19" s="230"/>
      <c r="ET19" s="230"/>
      <c r="EU19" s="230"/>
      <c r="EV19" s="230"/>
      <c r="EW19" s="230"/>
      <c r="EX19" s="230"/>
      <c r="EY19" s="230"/>
      <c r="EZ19" s="230"/>
      <c r="FA19" s="230"/>
      <c r="FB19" s="230"/>
      <c r="FC19" s="230"/>
      <c r="FD19" s="230"/>
      <c r="FE19" s="230"/>
      <c r="FF19" s="230"/>
      <c r="FG19" s="230"/>
      <c r="FH19" s="230"/>
      <c r="FI19" s="230"/>
      <c r="FJ19" s="230"/>
      <c r="FK19" s="230"/>
      <c r="FL19" s="230"/>
      <c r="FM19" s="230"/>
      <c r="FN19" s="230"/>
      <c r="FO19" s="230"/>
      <c r="FP19" s="230"/>
      <c r="FQ19" s="230"/>
      <c r="FR19" s="230"/>
      <c r="FS19" s="230"/>
    </row>
    <row r="20" spans="1:175" s="68" customFormat="1" ht="44.25" customHeight="1" x14ac:dyDescent="0.55000000000000004">
      <c r="A20" s="167"/>
      <c r="B20" s="167"/>
      <c r="C20" s="167"/>
      <c r="D20" s="167"/>
      <c r="E20" s="167"/>
      <c r="F20" s="167"/>
      <c r="G20" s="167"/>
      <c r="H20" s="167"/>
      <c r="I20" s="164"/>
      <c r="J20" s="164"/>
      <c r="K20" s="164"/>
      <c r="L20" s="164"/>
      <c r="M20" s="164"/>
      <c r="N20" s="3" t="s">
        <v>311</v>
      </c>
      <c r="O20" s="943" t="s">
        <v>312</v>
      </c>
      <c r="P20" s="943"/>
      <c r="Q20" s="164"/>
      <c r="R20" s="164"/>
      <c r="S20" s="164"/>
      <c r="T20" s="164"/>
      <c r="U20" s="164"/>
      <c r="V20" s="164"/>
      <c r="W20" s="164"/>
      <c r="X20" s="164"/>
      <c r="Y20" s="164"/>
      <c r="Z20" s="230"/>
      <c r="AA20" s="230"/>
      <c r="AB20" s="139"/>
      <c r="AC20" s="139"/>
      <c r="AD20" s="631" t="s">
        <v>262</v>
      </c>
      <c r="AE20" s="6">
        <f>2*3</f>
        <v>6</v>
      </c>
      <c r="AF20" s="6">
        <f>2*3</f>
        <v>6</v>
      </c>
      <c r="AG20" s="116"/>
      <c r="AH20" s="118"/>
      <c r="AI20" s="93"/>
      <c r="AJ20" s="47"/>
      <c r="AK20" s="47"/>
      <c r="AL20" s="47"/>
      <c r="AM20" s="47"/>
      <c r="AN20" s="47"/>
      <c r="AO20" s="139"/>
      <c r="AP20" s="139"/>
      <c r="AQ20" s="631" t="s">
        <v>441</v>
      </c>
      <c r="AR20" s="6">
        <f>2*3</f>
        <v>6</v>
      </c>
      <c r="AS20" s="6">
        <f>2*3</f>
        <v>6</v>
      </c>
      <c r="AT20" s="116"/>
      <c r="AU20" s="118"/>
      <c r="AV20" s="93"/>
      <c r="AW20" s="230"/>
      <c r="AX20" s="230"/>
      <c r="AY20" s="230"/>
      <c r="AZ20" s="230"/>
      <c r="BA20" s="139"/>
      <c r="BB20" s="139"/>
      <c r="BC20" s="631" t="s">
        <v>642</v>
      </c>
      <c r="BD20" s="6">
        <f>2*3</f>
        <v>6</v>
      </c>
      <c r="BE20" s="6">
        <f>2*3</f>
        <v>6</v>
      </c>
      <c r="BF20" s="116"/>
      <c r="BG20" s="118"/>
      <c r="BH20" s="93"/>
      <c r="BI20" s="230"/>
      <c r="BJ20" s="230"/>
      <c r="BK20" s="230"/>
      <c r="BL20" s="230"/>
      <c r="BM20" s="230"/>
      <c r="BN20" s="230"/>
      <c r="BO20" s="230"/>
      <c r="BP20" s="230"/>
      <c r="BQ20" s="230"/>
      <c r="BR20" s="230"/>
      <c r="BS20" s="230"/>
      <c r="BT20" s="230"/>
      <c r="BU20" s="230"/>
      <c r="BV20" s="230"/>
      <c r="BW20" s="230"/>
      <c r="BX20" s="230"/>
      <c r="BY20" s="230"/>
      <c r="BZ20" s="230"/>
      <c r="CA20" s="230"/>
      <c r="CB20" s="230"/>
      <c r="CC20" s="230"/>
      <c r="CD20" s="230"/>
      <c r="CE20" s="230"/>
      <c r="CF20" s="230"/>
      <c r="CG20" s="230"/>
      <c r="CH20" s="230"/>
      <c r="CI20" s="230"/>
      <c r="CJ20" s="230"/>
      <c r="CK20" s="230"/>
      <c r="CL20" s="230"/>
      <c r="CM20" s="230"/>
      <c r="CN20" s="230"/>
      <c r="CO20" s="230"/>
      <c r="CP20" s="230"/>
      <c r="CQ20" s="230"/>
      <c r="CR20" s="230"/>
      <c r="CS20" s="230"/>
      <c r="CT20" s="230"/>
      <c r="CU20" s="230"/>
      <c r="CV20" s="230"/>
      <c r="CW20" s="230"/>
      <c r="CX20" s="230"/>
      <c r="CY20" s="230"/>
      <c r="CZ20" s="230"/>
      <c r="DA20" s="230"/>
      <c r="DB20" s="230"/>
      <c r="DC20" s="230"/>
      <c r="DD20" s="230"/>
      <c r="DE20" s="230"/>
      <c r="DF20" s="230"/>
      <c r="DG20" s="230"/>
      <c r="DH20" s="230"/>
      <c r="DI20" s="230"/>
      <c r="DJ20" s="230"/>
      <c r="DK20" s="230"/>
      <c r="DL20" s="230"/>
      <c r="DM20" s="230"/>
      <c r="DN20" s="230"/>
      <c r="DO20" s="230"/>
      <c r="DP20" s="230"/>
      <c r="DQ20" s="230"/>
      <c r="DR20" s="230"/>
      <c r="DS20" s="230"/>
      <c r="DT20" s="230"/>
      <c r="DU20" s="230"/>
      <c r="DV20" s="230"/>
      <c r="DW20" s="230"/>
      <c r="DX20" s="230"/>
      <c r="DY20" s="230"/>
      <c r="DZ20" s="230"/>
      <c r="EA20" s="230"/>
      <c r="EB20" s="230"/>
      <c r="EC20" s="230"/>
      <c r="ED20" s="230"/>
      <c r="EE20" s="230"/>
      <c r="EF20" s="230"/>
      <c r="EG20" s="230"/>
      <c r="EH20" s="230"/>
      <c r="EI20" s="230"/>
      <c r="EJ20" s="230"/>
      <c r="EK20" s="230"/>
      <c r="EL20" s="230"/>
      <c r="EM20" s="230"/>
      <c r="EN20" s="230"/>
      <c r="EO20" s="230"/>
      <c r="EP20" s="230"/>
      <c r="EQ20" s="230"/>
      <c r="ER20" s="230"/>
      <c r="ES20" s="230"/>
      <c r="ET20" s="230"/>
      <c r="EU20" s="230"/>
      <c r="EV20" s="230"/>
      <c r="EW20" s="230"/>
      <c r="EX20" s="230"/>
      <c r="EY20" s="230"/>
      <c r="EZ20" s="230"/>
      <c r="FA20" s="230"/>
      <c r="FB20" s="230"/>
      <c r="FC20" s="230"/>
      <c r="FD20" s="230"/>
      <c r="FE20" s="230"/>
      <c r="FF20" s="230"/>
      <c r="FG20" s="230"/>
      <c r="FH20" s="230"/>
      <c r="FI20" s="230"/>
      <c r="FJ20" s="230"/>
      <c r="FK20" s="230"/>
      <c r="FL20" s="230"/>
      <c r="FM20" s="230"/>
      <c r="FN20" s="230"/>
      <c r="FO20" s="230"/>
      <c r="FP20" s="230"/>
      <c r="FQ20" s="230"/>
      <c r="FR20" s="230"/>
      <c r="FS20" s="230"/>
    </row>
    <row r="21" spans="1:175" s="68" customFormat="1" ht="45" customHeight="1" x14ac:dyDescent="0.3">
      <c r="A21" s="167"/>
      <c r="B21" s="230"/>
      <c r="C21" s="230"/>
      <c r="D21" s="230"/>
      <c r="E21" s="167"/>
      <c r="F21" s="167"/>
      <c r="G21" s="167"/>
      <c r="H21" s="167"/>
      <c r="I21" s="164"/>
      <c r="J21" s="164"/>
      <c r="K21" s="164"/>
      <c r="L21" s="164"/>
      <c r="M21" s="164"/>
      <c r="N21" s="164"/>
      <c r="O21" s="164"/>
      <c r="P21" s="164"/>
      <c r="Q21" s="164"/>
      <c r="R21" s="164"/>
      <c r="S21" s="164"/>
      <c r="T21" s="164"/>
      <c r="U21" s="164"/>
      <c r="V21" s="164"/>
      <c r="W21" s="164"/>
      <c r="X21" s="164"/>
      <c r="Y21" s="164"/>
      <c r="Z21" s="230"/>
      <c r="AA21" s="230"/>
      <c r="AB21" s="139"/>
      <c r="AC21" s="139"/>
      <c r="AD21" s="631"/>
      <c r="AE21" s="632">
        <v>0.5</v>
      </c>
      <c r="AF21" s="633"/>
      <c r="AG21" s="116"/>
      <c r="AH21" s="118"/>
      <c r="AI21" s="73"/>
      <c r="AJ21" s="47"/>
      <c r="AK21" s="47"/>
      <c r="AL21" s="47"/>
      <c r="AM21" s="47"/>
      <c r="AN21" s="47"/>
      <c r="AO21" s="139"/>
      <c r="AP21" s="139"/>
      <c r="AQ21" s="631"/>
      <c r="AR21" s="632">
        <v>0.8</v>
      </c>
      <c r="AS21" s="633"/>
      <c r="AT21" s="116"/>
      <c r="AU21" s="118"/>
      <c r="AV21" s="73"/>
      <c r="AW21" s="230"/>
      <c r="AX21" s="230"/>
      <c r="AY21" s="230"/>
      <c r="AZ21" s="230"/>
      <c r="BA21" s="139"/>
      <c r="BB21" s="139"/>
      <c r="BC21" s="631"/>
      <c r="BD21" s="632">
        <v>1</v>
      </c>
      <c r="BE21" s="633"/>
      <c r="BF21" s="116"/>
      <c r="BG21" s="118"/>
      <c r="BH21" s="73"/>
      <c r="BI21" s="230"/>
      <c r="BJ21" s="230"/>
      <c r="BK21" s="230"/>
      <c r="BL21" s="230"/>
      <c r="BM21" s="230"/>
      <c r="BN21" s="230"/>
      <c r="BO21" s="230"/>
      <c r="BP21" s="230"/>
      <c r="BQ21" s="230"/>
      <c r="BR21" s="230"/>
      <c r="BS21" s="230"/>
      <c r="BT21" s="230"/>
      <c r="BU21" s="230"/>
      <c r="BV21" s="230"/>
      <c r="BW21" s="230"/>
      <c r="BX21" s="230"/>
      <c r="BY21" s="230"/>
      <c r="BZ21" s="230"/>
      <c r="CA21" s="230"/>
      <c r="CB21" s="230"/>
      <c r="CC21" s="230"/>
      <c r="CD21" s="230"/>
      <c r="CE21" s="230"/>
      <c r="CF21" s="230"/>
      <c r="CG21" s="230"/>
      <c r="CH21" s="230"/>
      <c r="CI21" s="230"/>
      <c r="CJ21" s="230"/>
      <c r="CK21" s="230"/>
      <c r="CL21" s="230"/>
      <c r="CM21" s="230"/>
      <c r="CN21" s="230"/>
      <c r="CO21" s="230"/>
      <c r="CP21" s="230"/>
      <c r="CQ21" s="230"/>
      <c r="CR21" s="230"/>
      <c r="CS21" s="230"/>
      <c r="CT21" s="230"/>
      <c r="CU21" s="230"/>
      <c r="CV21" s="230"/>
      <c r="CW21" s="230"/>
      <c r="CX21" s="230"/>
      <c r="CY21" s="230"/>
      <c r="CZ21" s="230"/>
      <c r="DA21" s="230"/>
      <c r="DB21" s="230"/>
      <c r="DC21" s="230"/>
      <c r="DD21" s="230"/>
      <c r="DE21" s="230"/>
      <c r="DF21" s="230"/>
      <c r="DG21" s="230"/>
      <c r="DH21" s="230"/>
      <c r="DI21" s="230"/>
      <c r="DJ21" s="230"/>
      <c r="DK21" s="230"/>
      <c r="DL21" s="230"/>
      <c r="DM21" s="230"/>
      <c r="DN21" s="230"/>
      <c r="DO21" s="230"/>
      <c r="DP21" s="230"/>
      <c r="DQ21" s="230"/>
      <c r="DR21" s="230"/>
      <c r="DS21" s="230"/>
      <c r="DT21" s="230"/>
      <c r="DU21" s="230"/>
      <c r="DV21" s="230"/>
      <c r="DW21" s="230"/>
      <c r="DX21" s="230"/>
      <c r="DY21" s="230"/>
      <c r="DZ21" s="230"/>
      <c r="EA21" s="230"/>
      <c r="EB21" s="230"/>
      <c r="EC21" s="230"/>
      <c r="ED21" s="230"/>
      <c r="EE21" s="230"/>
      <c r="EF21" s="230"/>
      <c r="EG21" s="230"/>
      <c r="EH21" s="230"/>
      <c r="EI21" s="230"/>
      <c r="EJ21" s="230"/>
      <c r="EK21" s="230"/>
      <c r="EL21" s="230"/>
      <c r="EM21" s="230"/>
      <c r="EN21" s="230"/>
      <c r="EO21" s="230"/>
      <c r="EP21" s="230"/>
      <c r="EQ21" s="230"/>
      <c r="ER21" s="230"/>
      <c r="ES21" s="230"/>
      <c r="ET21" s="230"/>
      <c r="EU21" s="230"/>
      <c r="EV21" s="230"/>
      <c r="EW21" s="230"/>
      <c r="EX21" s="230"/>
      <c r="EY21" s="230"/>
      <c r="EZ21" s="230"/>
      <c r="FA21" s="230"/>
      <c r="FB21" s="230"/>
      <c r="FC21" s="230"/>
      <c r="FD21" s="230"/>
      <c r="FE21" s="230"/>
      <c r="FF21" s="230"/>
      <c r="FG21" s="230"/>
      <c r="FH21" s="230"/>
      <c r="FI21" s="230"/>
      <c r="FJ21" s="230"/>
      <c r="FK21" s="230"/>
      <c r="FL21" s="230"/>
      <c r="FM21" s="230"/>
      <c r="FN21" s="230"/>
      <c r="FO21" s="230"/>
      <c r="FP21" s="230"/>
      <c r="FQ21" s="230"/>
      <c r="FR21" s="230"/>
      <c r="FS21" s="230"/>
    </row>
    <row r="22" spans="1:175" s="68" customFormat="1" ht="67.5" x14ac:dyDescent="0.3">
      <c r="A22" s="167"/>
      <c r="B22" s="230"/>
      <c r="C22" s="230"/>
      <c r="D22" s="230"/>
      <c r="E22" s="167"/>
      <c r="F22" s="167"/>
      <c r="G22" s="167"/>
      <c r="H22" s="167"/>
      <c r="I22" s="164"/>
      <c r="J22" s="164"/>
      <c r="K22" s="164"/>
      <c r="L22" s="164"/>
      <c r="M22" s="164"/>
      <c r="N22" s="231" t="s">
        <v>313</v>
      </c>
      <c r="O22" s="944" t="s">
        <v>314</v>
      </c>
      <c r="P22" s="944"/>
      <c r="Q22" s="164"/>
      <c r="R22" s="164"/>
      <c r="S22" s="164"/>
      <c r="T22" s="164"/>
      <c r="U22" s="164"/>
      <c r="V22" s="164"/>
      <c r="W22" s="164"/>
      <c r="X22" s="164"/>
      <c r="Y22" s="164"/>
      <c r="Z22" s="230"/>
      <c r="AA22" s="230"/>
      <c r="AB22" s="139"/>
      <c r="AC22" s="139"/>
      <c r="AD22" s="89"/>
      <c r="AE22" s="116"/>
      <c r="AF22" s="116"/>
      <c r="AG22" s="116"/>
      <c r="AH22" s="118"/>
      <c r="AI22" s="73"/>
      <c r="AJ22" s="29"/>
      <c r="AK22" s="29"/>
      <c r="AL22" s="29"/>
      <c r="AM22" s="29"/>
      <c r="AN22" s="29"/>
      <c r="AO22" s="139"/>
      <c r="AP22" s="139"/>
      <c r="AQ22" s="89"/>
      <c r="AR22" s="116"/>
      <c r="AS22" s="116"/>
      <c r="AT22" s="116"/>
      <c r="AU22" s="118"/>
      <c r="AV22" s="73"/>
      <c r="AW22" s="230"/>
      <c r="AX22" s="230"/>
      <c r="AY22" s="230"/>
      <c r="AZ22" s="230"/>
      <c r="BA22" s="139"/>
      <c r="BB22" s="139"/>
      <c r="BC22" s="89"/>
      <c r="BD22" s="116"/>
      <c r="BE22" s="116"/>
      <c r="BF22" s="116"/>
      <c r="BG22" s="118"/>
      <c r="BH22" s="73"/>
      <c r="BI22" s="230"/>
      <c r="BJ22" s="230"/>
      <c r="BK22" s="230"/>
      <c r="BL22" s="230"/>
      <c r="BM22" s="230"/>
      <c r="BN22" s="230"/>
      <c r="BO22" s="230"/>
      <c r="BP22" s="230"/>
      <c r="BQ22" s="230"/>
      <c r="BR22" s="230"/>
      <c r="BS22" s="230"/>
      <c r="BT22" s="230"/>
      <c r="BU22" s="230"/>
      <c r="BV22" s="230"/>
      <c r="BW22" s="230"/>
      <c r="BX22" s="230"/>
      <c r="BY22" s="230"/>
      <c r="BZ22" s="230"/>
      <c r="CA22" s="230"/>
      <c r="CB22" s="230"/>
      <c r="CC22" s="230"/>
      <c r="CD22" s="230"/>
      <c r="CE22" s="230"/>
      <c r="CF22" s="230"/>
      <c r="CG22" s="230"/>
      <c r="CH22" s="230"/>
      <c r="CI22" s="230"/>
      <c r="CJ22" s="230"/>
      <c r="CK22" s="230"/>
      <c r="CL22" s="230"/>
      <c r="CM22" s="230"/>
      <c r="CN22" s="230"/>
      <c r="CO22" s="230"/>
      <c r="CP22" s="230"/>
      <c r="CQ22" s="230"/>
      <c r="CR22" s="230"/>
      <c r="CS22" s="230"/>
      <c r="CT22" s="230"/>
      <c r="CU22" s="230"/>
      <c r="CV22" s="230"/>
      <c r="CW22" s="230"/>
      <c r="CX22" s="230"/>
      <c r="CY22" s="230"/>
      <c r="CZ22" s="230"/>
      <c r="DA22" s="230"/>
      <c r="DB22" s="230"/>
      <c r="DC22" s="230"/>
      <c r="DD22" s="230"/>
      <c r="DE22" s="230"/>
      <c r="DF22" s="230"/>
      <c r="DG22" s="230"/>
      <c r="DH22" s="230"/>
      <c r="DI22" s="230"/>
      <c r="DJ22" s="230"/>
      <c r="DK22" s="230"/>
      <c r="DL22" s="230"/>
      <c r="DM22" s="230"/>
      <c r="DN22" s="230"/>
      <c r="DO22" s="230"/>
      <c r="DP22" s="230"/>
      <c r="DQ22" s="230"/>
      <c r="DR22" s="230"/>
      <c r="DS22" s="230"/>
      <c r="DT22" s="230"/>
      <c r="DU22" s="230"/>
      <c r="DV22" s="230"/>
      <c r="DW22" s="230"/>
      <c r="DX22" s="230"/>
      <c r="DY22" s="230"/>
      <c r="DZ22" s="230"/>
      <c r="EA22" s="230"/>
      <c r="EB22" s="230"/>
      <c r="EC22" s="230"/>
      <c r="ED22" s="230"/>
      <c r="EE22" s="230"/>
      <c r="EF22" s="230"/>
      <c r="EG22" s="230"/>
      <c r="EH22" s="230"/>
      <c r="EI22" s="230"/>
      <c r="EJ22" s="230"/>
      <c r="EK22" s="230"/>
      <c r="EL22" s="230"/>
      <c r="EM22" s="230"/>
      <c r="EN22" s="230"/>
      <c r="EO22" s="230"/>
      <c r="EP22" s="230"/>
      <c r="EQ22" s="230"/>
      <c r="ER22" s="230"/>
      <c r="ES22" s="230"/>
      <c r="ET22" s="230"/>
      <c r="EU22" s="230"/>
      <c r="EV22" s="230"/>
      <c r="EW22" s="230"/>
      <c r="EX22" s="230"/>
      <c r="EY22" s="230"/>
      <c r="EZ22" s="230"/>
      <c r="FA22" s="230"/>
      <c r="FB22" s="230"/>
      <c r="FC22" s="230"/>
      <c r="FD22" s="230"/>
      <c r="FE22" s="230"/>
      <c r="FF22" s="230"/>
      <c r="FG22" s="230"/>
      <c r="FH22" s="230"/>
      <c r="FI22" s="230"/>
      <c r="FJ22" s="230"/>
      <c r="FK22" s="230"/>
      <c r="FL22" s="230"/>
      <c r="FM22" s="230"/>
      <c r="FN22" s="230"/>
      <c r="FO22" s="230"/>
      <c r="FP22" s="230"/>
      <c r="FQ22" s="230"/>
      <c r="FR22" s="230"/>
      <c r="FS22" s="230"/>
    </row>
    <row r="23" spans="1:175" ht="44.25" x14ac:dyDescent="0.55000000000000004">
      <c r="A23" s="232"/>
      <c r="B23" s="233"/>
      <c r="C23" s="222"/>
      <c r="D23" s="222"/>
      <c r="E23" s="234"/>
      <c r="F23" s="234"/>
      <c r="G23" s="235"/>
      <c r="H23" s="235"/>
      <c r="I23" s="234"/>
      <c r="J23" s="234"/>
      <c r="K23" s="234"/>
      <c r="L23" s="234"/>
      <c r="M23" s="234"/>
      <c r="N23" s="234"/>
      <c r="O23" s="234"/>
      <c r="P23" s="236"/>
      <c r="Q23" s="237"/>
      <c r="R23" s="237"/>
      <c r="S23" s="237"/>
      <c r="T23" s="238"/>
      <c r="U23" s="238"/>
      <c r="V23" s="237"/>
      <c r="W23" s="237"/>
      <c r="X23" s="237"/>
      <c r="Y23" s="236"/>
      <c r="AD23" s="93"/>
      <c r="AE23" s="116"/>
      <c r="AF23" s="116"/>
      <c r="AG23" s="116"/>
      <c r="AO23" s="139"/>
      <c r="AP23" s="139"/>
      <c r="AQ23" s="93"/>
      <c r="AR23" s="116"/>
      <c r="AS23" s="116"/>
      <c r="AT23" s="116"/>
      <c r="AU23" s="118"/>
      <c r="AV23" s="73"/>
      <c r="BA23" s="139"/>
      <c r="BB23" s="139"/>
      <c r="BC23" s="93"/>
      <c r="BD23" s="116"/>
      <c r="BE23" s="116"/>
      <c r="BF23" s="116"/>
      <c r="BG23" s="118"/>
      <c r="BH23" s="73"/>
    </row>
    <row r="24" spans="1:175" ht="82.5" customHeight="1" x14ac:dyDescent="0.4">
      <c r="A24" s="232"/>
      <c r="B24" s="239"/>
      <c r="C24" s="111"/>
      <c r="D24" s="111"/>
      <c r="E24" s="234"/>
      <c r="F24" s="234"/>
      <c r="G24" s="235"/>
      <c r="H24" s="235"/>
      <c r="I24" s="234"/>
      <c r="J24" s="234"/>
      <c r="K24" s="234"/>
      <c r="L24" s="234"/>
      <c r="M24" s="234"/>
      <c r="N24" s="234"/>
      <c r="O24" s="234"/>
      <c r="P24" s="236"/>
      <c r="Q24" s="237"/>
      <c r="R24" s="237"/>
      <c r="S24" s="237"/>
      <c r="T24" s="238"/>
      <c r="U24" s="238"/>
      <c r="V24" s="237"/>
      <c r="W24" s="237"/>
      <c r="X24" s="237"/>
      <c r="Y24" s="236"/>
      <c r="AD24" s="714" t="s">
        <v>371</v>
      </c>
      <c r="AE24" s="715"/>
      <c r="AF24" s="715"/>
      <c r="AG24" s="116"/>
      <c r="AO24" s="139"/>
      <c r="AP24" s="139"/>
      <c r="AQ24" s="714" t="s">
        <v>442</v>
      </c>
      <c r="AR24" s="715"/>
      <c r="AS24" s="715"/>
      <c r="AT24" s="116"/>
      <c r="AU24" s="118"/>
      <c r="AV24" s="73"/>
      <c r="BA24" s="139"/>
      <c r="BB24" s="139"/>
      <c r="BC24" s="714" t="s">
        <v>706</v>
      </c>
      <c r="BD24" s="715"/>
      <c r="BE24" s="715"/>
      <c r="BF24" s="116"/>
      <c r="BG24" s="118"/>
      <c r="BH24" s="73"/>
    </row>
    <row r="25" spans="1:175" ht="90" customHeight="1" x14ac:dyDescent="0.4">
      <c r="A25" s="232"/>
      <c r="B25" s="239"/>
      <c r="C25" s="111"/>
      <c r="D25" s="111"/>
      <c r="E25" s="234"/>
      <c r="F25" s="234"/>
      <c r="G25" s="235"/>
      <c r="H25" s="235"/>
      <c r="I25" s="234"/>
      <c r="J25" s="234"/>
      <c r="K25" s="234"/>
      <c r="L25" s="234"/>
      <c r="M25" s="234"/>
      <c r="N25" s="234"/>
      <c r="O25" s="234"/>
      <c r="P25" s="236"/>
      <c r="Q25" s="237"/>
      <c r="R25" s="237"/>
      <c r="S25" s="237"/>
      <c r="T25" s="238"/>
      <c r="U25" s="238"/>
      <c r="V25" s="237"/>
      <c r="W25" s="237"/>
      <c r="X25" s="237"/>
      <c r="Y25" s="236"/>
      <c r="AD25" s="103" t="s">
        <v>113</v>
      </c>
      <c r="AE25" s="103" t="s">
        <v>289</v>
      </c>
      <c r="AF25" s="103" t="s">
        <v>269</v>
      </c>
      <c r="AG25" s="116"/>
      <c r="AO25" s="139"/>
      <c r="AP25" s="139"/>
      <c r="AQ25" s="103" t="s">
        <v>113</v>
      </c>
      <c r="AR25" s="103" t="s">
        <v>289</v>
      </c>
      <c r="AS25" s="103" t="s">
        <v>269</v>
      </c>
      <c r="AT25" s="116"/>
      <c r="AU25" s="118"/>
      <c r="AV25" s="73"/>
      <c r="BA25" s="139"/>
      <c r="BB25" s="139"/>
      <c r="BC25" s="103" t="s">
        <v>113</v>
      </c>
      <c r="BD25" s="103" t="s">
        <v>289</v>
      </c>
      <c r="BE25" s="103" t="s">
        <v>269</v>
      </c>
      <c r="BF25" s="116"/>
      <c r="BG25" s="118"/>
      <c r="BH25" s="73"/>
    </row>
    <row r="26" spans="1:175" ht="90" customHeight="1" x14ac:dyDescent="0.4">
      <c r="A26" s="232"/>
      <c r="B26" s="233"/>
      <c r="C26" s="222"/>
      <c r="D26" s="222"/>
      <c r="E26" s="234"/>
      <c r="F26" s="234"/>
      <c r="G26" s="235"/>
      <c r="H26" s="235"/>
      <c r="I26" s="234"/>
      <c r="J26" s="234"/>
      <c r="K26" s="234"/>
      <c r="L26" s="234"/>
      <c r="M26" s="234"/>
      <c r="N26" s="234"/>
      <c r="O26" s="234"/>
      <c r="P26" s="236"/>
      <c r="Q26" s="237"/>
      <c r="R26" s="237"/>
      <c r="S26" s="237"/>
      <c r="T26" s="238"/>
      <c r="U26" s="238"/>
      <c r="V26" s="237"/>
      <c r="W26" s="237"/>
      <c r="X26" s="237"/>
      <c r="Y26" s="236"/>
      <c r="AD26" s="26" t="str">
        <f>+AD19</f>
        <v>RESULTADOS DE LA  EVALUACION DEL PLAN DE MEJORAMIENTO  FECHA  CORTE MARZO DE  2025</v>
      </c>
      <c r="AE26" s="207">
        <f>+AE19</f>
        <v>0.66666666666666674</v>
      </c>
      <c r="AF26" s="206">
        <f>3*100%/6</f>
        <v>0.5</v>
      </c>
      <c r="AG26" s="718" t="s">
        <v>386</v>
      </c>
      <c r="AO26" s="139"/>
      <c r="AP26" s="139"/>
      <c r="AQ26" s="26" t="str">
        <f>+AD26</f>
        <v>RESULTADOS DE LA  EVALUACION DEL PLAN DE MEJORAMIENTO  FECHA  CORTE MARZO DE  2025</v>
      </c>
      <c r="AR26" s="207">
        <f>+AE26</f>
        <v>0.66666666666666674</v>
      </c>
      <c r="AS26" s="206">
        <f>+AF26</f>
        <v>0.5</v>
      </c>
      <c r="AT26" s="718" t="s">
        <v>386</v>
      </c>
      <c r="AU26" s="118"/>
      <c r="AV26" s="73"/>
      <c r="BA26" s="139"/>
      <c r="BB26" s="139"/>
      <c r="BC26" s="26" t="str">
        <f t="shared" ref="BC26:BE27" si="0">+AQ26</f>
        <v>RESULTADOS DE LA  EVALUACION DEL PLAN DE MEJORAMIENTO  FECHA  CORTE MARZO DE  2025</v>
      </c>
      <c r="BD26" s="207">
        <f t="shared" si="0"/>
        <v>0.66666666666666674</v>
      </c>
      <c r="BE26" s="206">
        <f t="shared" si="0"/>
        <v>0.5</v>
      </c>
      <c r="BF26" s="718" t="s">
        <v>386</v>
      </c>
      <c r="BG26" s="118"/>
      <c r="BH26" s="73"/>
    </row>
    <row r="27" spans="1:175" ht="96.75" customHeight="1" x14ac:dyDescent="0.4">
      <c r="B27" s="233"/>
      <c r="C27" s="222"/>
      <c r="D27" s="222"/>
      <c r="E27" s="222"/>
      <c r="F27" s="222"/>
      <c r="G27" s="72"/>
      <c r="AD27" s="12"/>
      <c r="AE27" s="206"/>
      <c r="AF27" s="206"/>
      <c r="AG27" s="718"/>
      <c r="AO27" s="139"/>
      <c r="AP27" s="139"/>
      <c r="AQ27" s="12" t="str">
        <f>+AQ19</f>
        <v>RESULTADOS DE LA  EVALUACION DEL PLAN DE MEJORAMIENTO  FECHA  CORTE JUNIO DE  2025</v>
      </c>
      <c r="AR27" s="206">
        <f>+AR19</f>
        <v>0.66666666666666674</v>
      </c>
      <c r="AS27" s="206">
        <f>+AR21</f>
        <v>0.8</v>
      </c>
      <c r="AT27" s="718"/>
      <c r="AU27" s="118"/>
      <c r="AV27" s="73"/>
      <c r="BA27" s="139"/>
      <c r="BB27" s="139"/>
      <c r="BC27" s="12" t="str">
        <f t="shared" si="0"/>
        <v>RESULTADOS DE LA  EVALUACION DEL PLAN DE MEJORAMIENTO  FECHA  CORTE JUNIO DE  2025</v>
      </c>
      <c r="BD27" s="206">
        <f t="shared" si="0"/>
        <v>0.66666666666666674</v>
      </c>
      <c r="BE27" s="206">
        <f t="shared" si="0"/>
        <v>0.8</v>
      </c>
      <c r="BF27" s="718"/>
      <c r="BG27" s="118"/>
      <c r="BH27" s="73"/>
    </row>
    <row r="28" spans="1:175" ht="72" customHeight="1" x14ac:dyDescent="0.4">
      <c r="AD28" s="716" t="s">
        <v>266</v>
      </c>
      <c r="AE28" s="717"/>
      <c r="AF28" s="717"/>
      <c r="AG28" s="718"/>
      <c r="AO28" s="139"/>
      <c r="AP28" s="139"/>
      <c r="AQ28" s="716" t="s">
        <v>266</v>
      </c>
      <c r="AR28" s="717"/>
      <c r="AS28" s="717"/>
      <c r="AT28" s="718"/>
      <c r="AU28" s="118"/>
      <c r="AV28" s="73"/>
      <c r="BA28" s="139"/>
      <c r="BB28" s="139"/>
      <c r="BC28" s="12" t="str">
        <f>+BC19</f>
        <v>RESULTADOS DE LA  EVALUACION DEL PLAN DE MEJORAMIENTO  FECHA  CORTE SEPTIEMBRE DE  2025</v>
      </c>
      <c r="BD28" s="206">
        <f>+BD19</f>
        <v>0.93333333333333335</v>
      </c>
      <c r="BE28" s="206">
        <f>+BD21</f>
        <v>1</v>
      </c>
      <c r="BF28" s="718"/>
      <c r="BG28" s="118"/>
      <c r="BH28" s="73"/>
    </row>
    <row r="29" spans="1:175" ht="34.5" x14ac:dyDescent="0.4">
      <c r="AD29" s="73"/>
      <c r="AE29" s="116"/>
      <c r="AF29" s="116"/>
      <c r="AG29" s="116"/>
      <c r="AO29" s="139"/>
      <c r="AP29" s="139"/>
      <c r="AQ29" s="73"/>
      <c r="AR29" s="116"/>
      <c r="AS29" s="116"/>
      <c r="AT29" s="116"/>
      <c r="AU29" s="118"/>
      <c r="AV29" s="73"/>
      <c r="BA29" s="139"/>
      <c r="BB29" s="139"/>
      <c r="BC29" s="716" t="s">
        <v>266</v>
      </c>
      <c r="BD29" s="717"/>
      <c r="BE29" s="717"/>
      <c r="BF29" s="116"/>
      <c r="BG29" s="118"/>
      <c r="BH29" s="73"/>
    </row>
    <row r="30" spans="1:175" x14ac:dyDescent="0.4">
      <c r="AD30" s="73"/>
      <c r="AE30" s="116"/>
      <c r="AF30" s="116"/>
      <c r="AG30" s="116"/>
      <c r="AO30" s="139"/>
      <c r="AP30" s="139"/>
      <c r="AQ30" s="73"/>
      <c r="AR30" s="116"/>
      <c r="AS30" s="116"/>
      <c r="AT30" s="116"/>
      <c r="AU30" s="118"/>
      <c r="AV30" s="73"/>
      <c r="BA30" s="139"/>
      <c r="BB30" s="139"/>
      <c r="BC30" s="73"/>
      <c r="BD30" s="116"/>
      <c r="BE30" s="116"/>
      <c r="BF30" s="116"/>
      <c r="BG30" s="118"/>
      <c r="BH30" s="73"/>
    </row>
    <row r="31" spans="1:175" x14ac:dyDescent="0.4">
      <c r="AD31" s="73"/>
      <c r="AE31" s="116"/>
      <c r="AF31" s="116"/>
      <c r="AG31" s="116"/>
      <c r="AO31" s="139"/>
      <c r="AP31" s="139"/>
      <c r="AQ31" s="73"/>
      <c r="AR31" s="116"/>
      <c r="AS31" s="116"/>
      <c r="AT31" s="116"/>
      <c r="AU31" s="118"/>
      <c r="AV31" s="73"/>
      <c r="BA31" s="139"/>
      <c r="BB31" s="139"/>
      <c r="BC31" s="73"/>
      <c r="BD31" s="116"/>
      <c r="BE31" s="116"/>
      <c r="BF31" s="116"/>
      <c r="BG31" s="118"/>
      <c r="BH31" s="73"/>
    </row>
    <row r="32" spans="1:175" x14ac:dyDescent="0.4">
      <c r="AD32" s="73"/>
      <c r="AE32" s="116"/>
      <c r="AF32" s="116"/>
      <c r="AG32" s="116"/>
      <c r="AO32" s="139"/>
      <c r="AP32" s="139"/>
      <c r="AQ32" s="73"/>
      <c r="AR32" s="116"/>
      <c r="AS32" s="116"/>
      <c r="AT32" s="116"/>
      <c r="AU32" s="118"/>
      <c r="AV32" s="73"/>
      <c r="BA32" s="139"/>
      <c r="BB32" s="139"/>
      <c r="BC32" s="73"/>
      <c r="BD32" s="116"/>
      <c r="BE32" s="116"/>
      <c r="BF32" s="116"/>
      <c r="BG32" s="118"/>
      <c r="BH32" s="73"/>
    </row>
    <row r="33" spans="30:60" x14ac:dyDescent="0.4">
      <c r="AD33" s="73"/>
      <c r="AE33" s="116"/>
      <c r="AF33" s="116"/>
      <c r="AG33" s="116"/>
      <c r="AO33" s="139"/>
      <c r="AP33" s="139"/>
      <c r="AQ33" s="73"/>
      <c r="AR33" s="116"/>
      <c r="AS33" s="116"/>
      <c r="AT33" s="116"/>
      <c r="AU33" s="118"/>
      <c r="AV33" s="73"/>
      <c r="BA33" s="139"/>
      <c r="BB33" s="139"/>
      <c r="BC33" s="73"/>
      <c r="BD33" s="116"/>
      <c r="BE33" s="116"/>
      <c r="BF33" s="116"/>
      <c r="BG33" s="118"/>
      <c r="BH33" s="73"/>
    </row>
    <row r="34" spans="30:60" x14ac:dyDescent="0.4">
      <c r="AD34" s="73"/>
      <c r="AE34" s="16"/>
      <c r="AF34" s="16"/>
      <c r="AG34" s="116"/>
      <c r="AO34" s="139"/>
      <c r="AP34" s="139"/>
      <c r="AQ34" s="73"/>
      <c r="AR34" s="16"/>
      <c r="AS34" s="16"/>
      <c r="AT34" s="116"/>
      <c r="AU34" s="118"/>
      <c r="AV34" s="73"/>
      <c r="BA34" s="139"/>
      <c r="BB34" s="139"/>
      <c r="BC34" s="73"/>
      <c r="BD34" s="16"/>
      <c r="BE34" s="16"/>
      <c r="BF34" s="116"/>
      <c r="BG34" s="118"/>
      <c r="BH34" s="73"/>
    </row>
    <row r="35" spans="30:60" x14ac:dyDescent="0.4">
      <c r="AD35" s="73"/>
      <c r="AE35" s="16"/>
      <c r="AF35" s="16"/>
      <c r="AG35" s="116"/>
      <c r="AO35" s="139"/>
      <c r="AP35" s="139"/>
      <c r="AQ35" s="73"/>
      <c r="AR35" s="16"/>
      <c r="AS35" s="16"/>
      <c r="AT35" s="116"/>
      <c r="AU35" s="118"/>
      <c r="AV35" s="73"/>
      <c r="BA35" s="139"/>
      <c r="BB35" s="139"/>
      <c r="BC35" s="73"/>
      <c r="BD35" s="16"/>
      <c r="BE35" s="16"/>
      <c r="BF35" s="116"/>
      <c r="BG35" s="118"/>
      <c r="BH35" s="73"/>
    </row>
    <row r="36" spans="30:60" x14ac:dyDescent="0.4">
      <c r="AD36" s="73"/>
      <c r="AE36" s="16"/>
      <c r="AF36" s="16"/>
      <c r="AG36" s="116"/>
      <c r="AO36" s="139"/>
      <c r="AP36" s="139"/>
      <c r="AQ36" s="73"/>
      <c r="AR36" s="16"/>
      <c r="AS36" s="16"/>
      <c r="AT36" s="116"/>
      <c r="AU36" s="118"/>
      <c r="AV36" s="73"/>
      <c r="BA36" s="139"/>
      <c r="BB36" s="139"/>
      <c r="BC36" s="73"/>
      <c r="BD36" s="16"/>
      <c r="BE36" s="16"/>
      <c r="BF36" s="116"/>
      <c r="BG36" s="118"/>
      <c r="BH36" s="73"/>
    </row>
    <row r="37" spans="30:60" x14ac:dyDescent="0.4">
      <c r="AD37" s="73"/>
      <c r="AE37" s="16"/>
      <c r="AF37" s="16"/>
      <c r="AG37" s="16"/>
      <c r="AO37" s="139"/>
      <c r="AP37" s="139"/>
      <c r="AQ37" s="73"/>
      <c r="AR37" s="16"/>
      <c r="AS37" s="16"/>
      <c r="AT37" s="16"/>
      <c r="AU37" s="118"/>
      <c r="AV37" s="73"/>
      <c r="BA37" s="139"/>
      <c r="BB37" s="139"/>
      <c r="BC37" s="73"/>
      <c r="BD37" s="16"/>
      <c r="BE37" s="16"/>
      <c r="BF37" s="16"/>
      <c r="BG37" s="118"/>
      <c r="BH37" s="73"/>
    </row>
    <row r="38" spans="30:60" x14ac:dyDescent="0.4">
      <c r="AD38" s="73"/>
      <c r="AE38" s="16"/>
      <c r="AF38" s="16"/>
      <c r="AG38" s="16"/>
      <c r="AO38" s="139"/>
      <c r="AP38" s="139"/>
      <c r="AQ38" s="73"/>
      <c r="AR38" s="16"/>
      <c r="AS38" s="16"/>
      <c r="AT38" s="16"/>
      <c r="AU38" s="118"/>
      <c r="AV38" s="73"/>
      <c r="BA38" s="139"/>
      <c r="BB38" s="139"/>
      <c r="BC38" s="73"/>
      <c r="BD38" s="16"/>
      <c r="BE38" s="16"/>
      <c r="BF38" s="16"/>
      <c r="BG38" s="118"/>
      <c r="BH38" s="73"/>
    </row>
    <row r="39" spans="30:60" x14ac:dyDescent="0.4">
      <c r="AD39" s="73"/>
      <c r="AE39" s="16"/>
      <c r="AF39" s="16"/>
      <c r="AG39" s="16"/>
      <c r="AO39" s="139"/>
      <c r="AP39" s="139"/>
      <c r="AQ39" s="73"/>
      <c r="AR39" s="16"/>
      <c r="AS39" s="16"/>
      <c r="AT39" s="16"/>
      <c r="AU39" s="118"/>
      <c r="AV39" s="73"/>
      <c r="BA39" s="139"/>
      <c r="BB39" s="139"/>
      <c r="BC39" s="73"/>
      <c r="BD39" s="16"/>
      <c r="BE39" s="16"/>
      <c r="BF39" s="16"/>
      <c r="BG39" s="118"/>
      <c r="BH39" s="73"/>
    </row>
    <row r="40" spans="30:60" x14ac:dyDescent="0.4">
      <c r="AD40" s="73"/>
      <c r="AE40" s="16"/>
      <c r="AF40" s="16"/>
      <c r="AG40" s="16"/>
      <c r="AO40" s="139"/>
      <c r="AP40" s="139"/>
      <c r="AQ40" s="73"/>
      <c r="AR40" s="16"/>
      <c r="AS40" s="16"/>
      <c r="AT40" s="16"/>
      <c r="AU40" s="118"/>
      <c r="AV40" s="73"/>
      <c r="BA40" s="139"/>
      <c r="BB40" s="139"/>
      <c r="BC40" s="73"/>
      <c r="BD40" s="16"/>
      <c r="BE40" s="16"/>
      <c r="BF40" s="16"/>
      <c r="BG40" s="118"/>
      <c r="BH40" s="73"/>
    </row>
    <row r="41" spans="30:60" ht="30.75" customHeight="1" x14ac:dyDescent="0.4">
      <c r="AD41" s="721" t="s">
        <v>411</v>
      </c>
      <c r="AE41" s="722"/>
      <c r="AF41" s="16"/>
      <c r="AG41" s="16"/>
      <c r="AO41" s="139"/>
      <c r="AP41" s="139"/>
      <c r="AQ41" s="783" t="s">
        <v>411</v>
      </c>
      <c r="AR41" s="784"/>
      <c r="AS41" s="784"/>
      <c r="AT41" s="16"/>
      <c r="AU41" s="118"/>
      <c r="AV41" s="73"/>
      <c r="BA41" s="139"/>
      <c r="BB41" s="139"/>
      <c r="BC41" s="783" t="s">
        <v>411</v>
      </c>
      <c r="BD41" s="784"/>
      <c r="BE41" s="784"/>
      <c r="BF41" s="16"/>
      <c r="BG41" s="118"/>
      <c r="BH41" s="73"/>
    </row>
    <row r="42" spans="30:60" x14ac:dyDescent="0.4">
      <c r="AD42" s="618" t="s">
        <v>260</v>
      </c>
      <c r="AE42" s="619"/>
      <c r="AF42" s="16"/>
      <c r="AG42" s="16"/>
      <c r="AO42" s="139"/>
      <c r="AP42" s="139"/>
      <c r="AQ42" s="928" t="s">
        <v>260</v>
      </c>
      <c r="AR42" s="929"/>
      <c r="AS42" s="929"/>
      <c r="AT42" s="16"/>
      <c r="AU42" s="118"/>
      <c r="AV42" s="73"/>
      <c r="BA42" s="139"/>
      <c r="BB42" s="139"/>
      <c r="BC42" s="928" t="s">
        <v>260</v>
      </c>
      <c r="BD42" s="929"/>
      <c r="BE42" s="929"/>
      <c r="BF42" s="16"/>
      <c r="BG42" s="118"/>
      <c r="BH42" s="73"/>
    </row>
    <row r="43" spans="30:60" ht="44.25" customHeight="1" x14ac:dyDescent="0.4">
      <c r="AD43" s="620" t="s">
        <v>125</v>
      </c>
      <c r="AE43" s="620"/>
      <c r="AF43" s="16"/>
      <c r="AG43" s="16"/>
      <c r="AO43" s="139"/>
      <c r="AP43" s="139"/>
      <c r="AQ43" s="930" t="s">
        <v>705</v>
      </c>
      <c r="AR43" s="931"/>
      <c r="AS43" s="931"/>
      <c r="AT43" s="16"/>
      <c r="AU43" s="118"/>
      <c r="AV43" s="73"/>
      <c r="BA43" s="139"/>
      <c r="BB43" s="139"/>
      <c r="BC43" s="930" t="s">
        <v>705</v>
      </c>
      <c r="BD43" s="931"/>
      <c r="BE43" s="931"/>
      <c r="BF43" s="16"/>
      <c r="BG43" s="118"/>
      <c r="BH43" s="73"/>
    </row>
    <row r="44" spans="30:60" ht="62.25" customHeight="1" x14ac:dyDescent="0.4">
      <c r="AD44" s="119" t="s">
        <v>258</v>
      </c>
      <c r="AE44" s="119" t="s">
        <v>259</v>
      </c>
      <c r="AG44" s="16"/>
      <c r="AI44" s="74"/>
      <c r="AO44" s="139"/>
      <c r="AP44" s="139"/>
      <c r="AQ44" s="119" t="s">
        <v>258</v>
      </c>
      <c r="AR44" s="119" t="s">
        <v>704</v>
      </c>
      <c r="AS44" s="119" t="s">
        <v>259</v>
      </c>
      <c r="AT44" s="16"/>
      <c r="AU44" s="118"/>
      <c r="AV44" s="74"/>
      <c r="BA44" s="139"/>
      <c r="BB44" s="139"/>
      <c r="BC44" s="119" t="s">
        <v>258</v>
      </c>
      <c r="BD44" s="119" t="s">
        <v>704</v>
      </c>
      <c r="BE44" s="119" t="s">
        <v>259</v>
      </c>
      <c r="BF44" s="16"/>
      <c r="BG44" s="118"/>
      <c r="BH44" s="74"/>
    </row>
    <row r="45" spans="30:60" ht="44.25" x14ac:dyDescent="0.55000000000000004">
      <c r="AD45" s="4">
        <v>1</v>
      </c>
      <c r="AE45" s="204">
        <v>45726</v>
      </c>
      <c r="AF45" s="93"/>
      <c r="AG45" s="16"/>
      <c r="AI45" s="74"/>
      <c r="AO45" s="139"/>
      <c r="AP45" s="139"/>
      <c r="AQ45" s="4">
        <v>1</v>
      </c>
      <c r="AR45" s="204">
        <v>45716</v>
      </c>
      <c r="AS45" s="204">
        <v>45734</v>
      </c>
      <c r="AT45" s="16"/>
      <c r="AU45" s="118"/>
      <c r="AV45" s="74"/>
      <c r="BA45" s="139"/>
      <c r="BB45" s="139"/>
      <c r="BC45" s="4">
        <v>1</v>
      </c>
      <c r="BD45" s="204">
        <v>45716</v>
      </c>
      <c r="BE45" s="204">
        <v>45734</v>
      </c>
      <c r="BF45" s="16"/>
      <c r="BG45" s="118"/>
      <c r="BH45" s="74"/>
    </row>
    <row r="46" spans="30:60" ht="44.25" x14ac:dyDescent="0.55000000000000004">
      <c r="AD46" s="73"/>
      <c r="AF46" s="93"/>
      <c r="AG46" s="16"/>
      <c r="AI46" s="74"/>
      <c r="AQ46" s="4">
        <v>2</v>
      </c>
      <c r="AR46" s="204">
        <v>45807</v>
      </c>
      <c r="AS46" s="204" t="s">
        <v>435</v>
      </c>
      <c r="BC46" s="4">
        <v>2</v>
      </c>
      <c r="BD46" s="204">
        <v>45807</v>
      </c>
      <c r="BE46" s="204" t="s">
        <v>435</v>
      </c>
    </row>
    <row r="47" spans="30:60" ht="44.25" x14ac:dyDescent="0.55000000000000004">
      <c r="AF47" s="93"/>
      <c r="AG47" s="16"/>
      <c r="AI47" s="74"/>
      <c r="BC47" s="4">
        <v>3</v>
      </c>
      <c r="BD47" s="204">
        <v>45899</v>
      </c>
      <c r="BE47" s="204">
        <v>45909</v>
      </c>
    </row>
    <row r="48" spans="30:60" ht="44.25" x14ac:dyDescent="0.55000000000000004">
      <c r="AF48" s="93"/>
      <c r="AG48" s="73"/>
      <c r="AI48" s="74"/>
    </row>
    <row r="49" spans="32:58" ht="44.25" x14ac:dyDescent="0.55000000000000004">
      <c r="AF49" s="93"/>
      <c r="AG49" s="73"/>
      <c r="BF49" s="222" t="s">
        <v>1077</v>
      </c>
    </row>
    <row r="50" spans="32:58" ht="44.25" x14ac:dyDescent="0.55000000000000004">
      <c r="AF50" s="93"/>
      <c r="AG50" s="73"/>
    </row>
  </sheetData>
  <mergeCells count="144">
    <mergeCell ref="AR19:AS19"/>
    <mergeCell ref="AQ20:AQ21"/>
    <mergeCell ref="AR21:AS21"/>
    <mergeCell ref="AQ24:AS24"/>
    <mergeCell ref="AT26:AT28"/>
    <mergeCell ref="AQ28:AS28"/>
    <mergeCell ref="AQ41:AS41"/>
    <mergeCell ref="AQ42:AS42"/>
    <mergeCell ref="AQ43:AS43"/>
    <mergeCell ref="A7:C7"/>
    <mergeCell ref="D7:L7"/>
    <mergeCell ref="M7:N7"/>
    <mergeCell ref="O7:Y7"/>
    <mergeCell ref="A8:C8"/>
    <mergeCell ref="D8:L8"/>
    <mergeCell ref="M8:N8"/>
    <mergeCell ref="O8:Y8"/>
    <mergeCell ref="A1:Y4"/>
    <mergeCell ref="A5:C6"/>
    <mergeCell ref="E5:G5"/>
    <mergeCell ref="H5:L5"/>
    <mergeCell ref="P5:Y5"/>
    <mergeCell ref="E6:G6"/>
    <mergeCell ref="H6:L6"/>
    <mergeCell ref="P6:Y6"/>
    <mergeCell ref="A9:C9"/>
    <mergeCell ref="D9:L9"/>
    <mergeCell ref="M9:N9"/>
    <mergeCell ref="O9:Y9"/>
    <mergeCell ref="A10:C10"/>
    <mergeCell ref="D10:L10"/>
    <mergeCell ref="M10:N10"/>
    <mergeCell ref="P10:S10"/>
    <mergeCell ref="T10:W10"/>
    <mergeCell ref="L11:L12"/>
    <mergeCell ref="M11:M12"/>
    <mergeCell ref="N11:N12"/>
    <mergeCell ref="O11:O12"/>
    <mergeCell ref="P11:P12"/>
    <mergeCell ref="Q11:Q12"/>
    <mergeCell ref="A11:A12"/>
    <mergeCell ref="B11:B12"/>
    <mergeCell ref="C11:C12"/>
    <mergeCell ref="D11:D12"/>
    <mergeCell ref="E11:G11"/>
    <mergeCell ref="H11:H12"/>
    <mergeCell ref="I11:I12"/>
    <mergeCell ref="J11:J12"/>
    <mergeCell ref="K11:K12"/>
    <mergeCell ref="A13:A15"/>
    <mergeCell ref="B13:B15"/>
    <mergeCell ref="C13:C15"/>
    <mergeCell ref="D13:D15"/>
    <mergeCell ref="E13:E15"/>
    <mergeCell ref="F13:F15"/>
    <mergeCell ref="G13:G15"/>
    <mergeCell ref="J13:J15"/>
    <mergeCell ref="K13:K15"/>
    <mergeCell ref="E16:G16"/>
    <mergeCell ref="I16:K16"/>
    <mergeCell ref="J17:K17"/>
    <mergeCell ref="J18:K18"/>
    <mergeCell ref="N18:N19"/>
    <mergeCell ref="O18:P18"/>
    <mergeCell ref="J19:K19"/>
    <mergeCell ref="O19:P19"/>
    <mergeCell ref="R13:R15"/>
    <mergeCell ref="L13:L15"/>
    <mergeCell ref="M13:M15"/>
    <mergeCell ref="N13:N15"/>
    <mergeCell ref="O13:O15"/>
    <mergeCell ref="P13:P15"/>
    <mergeCell ref="Q13:Q15"/>
    <mergeCell ref="O20:P20"/>
    <mergeCell ref="O22:P22"/>
    <mergeCell ref="AE3:AH5"/>
    <mergeCell ref="AE6:AH7"/>
    <mergeCell ref="AE8:AH9"/>
    <mergeCell ref="AG10:AG12"/>
    <mergeCell ref="AH10:AH12"/>
    <mergeCell ref="AB11:AB12"/>
    <mergeCell ref="AC11:AC12"/>
    <mergeCell ref="AD11:AD12"/>
    <mergeCell ref="X13:X15"/>
    <mergeCell ref="Y13:Y15"/>
    <mergeCell ref="S13:S15"/>
    <mergeCell ref="T13:T15"/>
    <mergeCell ref="U13:U15"/>
    <mergeCell ref="V13:V15"/>
    <mergeCell ref="W13:W15"/>
    <mergeCell ref="X11:Y11"/>
    <mergeCell ref="R11:R12"/>
    <mergeCell ref="S11:S12"/>
    <mergeCell ref="T11:T12"/>
    <mergeCell ref="U11:U12"/>
    <mergeCell ref="V11:V12"/>
    <mergeCell ref="W11:W12"/>
    <mergeCell ref="AD42:AE42"/>
    <mergeCell ref="AD43:AE43"/>
    <mergeCell ref="AI13:AI15"/>
    <mergeCell ref="AB13:AB15"/>
    <mergeCell ref="AC13:AC15"/>
    <mergeCell ref="AE19:AF19"/>
    <mergeCell ref="AD20:AD21"/>
    <mergeCell ref="AE21:AF21"/>
    <mergeCell ref="AD24:AF24"/>
    <mergeCell ref="AG26:AG28"/>
    <mergeCell ref="AD28:AF28"/>
    <mergeCell ref="BD3:BG5"/>
    <mergeCell ref="BF10:BF12"/>
    <mergeCell ref="BG10:BG12"/>
    <mergeCell ref="BA11:BA12"/>
    <mergeCell ref="BB11:BB12"/>
    <mergeCell ref="BC11:BC12"/>
    <mergeCell ref="BD11:BD12"/>
    <mergeCell ref="BE11:BE12"/>
    <mergeCell ref="AD41:AE41"/>
    <mergeCell ref="AE11:AE12"/>
    <mergeCell ref="AF11:AF12"/>
    <mergeCell ref="AR3:AU5"/>
    <mergeCell ref="AR6:AU7"/>
    <mergeCell ref="AR8:AU9"/>
    <mergeCell ref="AT10:AT12"/>
    <mergeCell ref="AU10:AU12"/>
    <mergeCell ref="AO11:AO12"/>
    <mergeCell ref="AP11:AP12"/>
    <mergeCell ref="AQ11:AQ12"/>
    <mergeCell ref="AR11:AR12"/>
    <mergeCell ref="AS11:AS12"/>
    <mergeCell ref="AV13:AV15"/>
    <mergeCell ref="AO13:AO15"/>
    <mergeCell ref="AP13:AP15"/>
    <mergeCell ref="BC41:BE41"/>
    <mergeCell ref="BC42:BE42"/>
    <mergeCell ref="BC43:BE43"/>
    <mergeCell ref="BC29:BE29"/>
    <mergeCell ref="BD6:BG9"/>
    <mergeCell ref="BA13:BA15"/>
    <mergeCell ref="BB13:BB15"/>
    <mergeCell ref="BD19:BE19"/>
    <mergeCell ref="BC20:BC21"/>
    <mergeCell ref="BD21:BE21"/>
    <mergeCell ref="BC24:BE24"/>
    <mergeCell ref="BF26:BF2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03B15-B448-49BD-A210-7B8ACA7C0B02}">
  <dimension ref="A1:IA103"/>
  <sheetViews>
    <sheetView topLeftCell="BA83" zoomScale="48" zoomScaleNormal="48" zoomScaleSheetLayoutView="33" workbookViewId="0">
      <selection activeCell="BF103" sqref="BF103"/>
    </sheetView>
  </sheetViews>
  <sheetFormatPr baseColWidth="10" defaultColWidth="11.42578125" defaultRowHeight="33.75" x14ac:dyDescent="0.5"/>
  <cols>
    <col min="1" max="1" width="33.5703125" style="332" customWidth="1"/>
    <col min="2" max="2" width="173.140625" style="332" bestFit="1" customWidth="1"/>
    <col min="3" max="3" width="56.140625" style="329" customWidth="1"/>
    <col min="4" max="4" width="96.7109375" style="329" customWidth="1"/>
    <col min="5" max="5" width="19.85546875" style="329" customWidth="1"/>
    <col min="6" max="6" width="17.5703125" style="329" customWidth="1"/>
    <col min="7" max="7" width="19.85546875" style="333" customWidth="1"/>
    <col min="8" max="8" width="16.7109375" style="333" customWidth="1"/>
    <col min="9" max="9" width="91.5703125" style="329" customWidth="1"/>
    <col min="10" max="10" width="50.85546875" style="329" customWidth="1"/>
    <col min="11" max="11" width="43.28515625" style="329" customWidth="1"/>
    <col min="12" max="12" width="41.5703125" style="329" customWidth="1"/>
    <col min="13" max="13" width="44.5703125" style="329" customWidth="1"/>
    <col min="14" max="14" width="54.7109375" style="329" customWidth="1"/>
    <col min="15" max="15" width="68" style="329" customWidth="1"/>
    <col min="16" max="16" width="31.85546875" style="334" customWidth="1"/>
    <col min="17" max="17" width="45" style="335" customWidth="1"/>
    <col min="18" max="18" width="41" style="335" customWidth="1"/>
    <col min="19" max="19" width="52.42578125" style="335" customWidth="1"/>
    <col min="20" max="20" width="54.5703125" style="336" customWidth="1"/>
    <col min="21" max="21" width="50.42578125" style="337" customWidth="1"/>
    <col min="22" max="22" width="27.5703125" style="335" customWidth="1"/>
    <col min="23" max="23" width="49.28515625" style="335" customWidth="1"/>
    <col min="24" max="24" width="17.42578125" style="335" customWidth="1"/>
    <col min="25" max="25" width="15.5703125" style="334" customWidth="1"/>
    <col min="26" max="53" width="11.42578125" style="338"/>
    <col min="54" max="54" width="29.42578125" style="29" customWidth="1"/>
    <col min="55" max="55" width="78.28515625" style="222" customWidth="1"/>
    <col min="56" max="56" width="92.7109375" style="222" customWidth="1"/>
    <col min="57" max="57" width="47.42578125" style="222" customWidth="1"/>
    <col min="58" max="58" width="107.5703125" style="222" customWidth="1"/>
    <col min="59" max="59" width="129.28515625" style="222" customWidth="1"/>
    <col min="60" max="60" width="160.140625" style="222" customWidth="1"/>
    <col min="61" max="61" width="109.28515625" style="222" customWidth="1"/>
    <col min="62" max="113" width="11.42578125" style="338"/>
    <col min="114" max="16384" width="11.42578125" style="329"/>
  </cols>
  <sheetData>
    <row r="1" spans="1:113" ht="134.25" customHeight="1" x14ac:dyDescent="0.45">
      <c r="A1" s="274"/>
      <c r="B1" s="1034" t="s">
        <v>463</v>
      </c>
      <c r="C1" s="1034"/>
      <c r="D1" s="1034"/>
      <c r="E1" s="1034"/>
      <c r="F1" s="1034"/>
      <c r="G1" s="1034"/>
      <c r="H1" s="1034"/>
      <c r="I1" s="1034"/>
      <c r="J1" s="1034"/>
      <c r="K1" s="1034"/>
      <c r="L1" s="1034"/>
      <c r="M1" s="1034"/>
      <c r="N1" s="1034"/>
      <c r="O1" s="1034"/>
      <c r="P1" s="1034"/>
      <c r="Q1" s="1034"/>
      <c r="R1" s="1034"/>
      <c r="S1" s="1034"/>
      <c r="T1" s="1034"/>
      <c r="U1" s="1034"/>
      <c r="V1" s="1034"/>
      <c r="W1" s="1034"/>
      <c r="X1" s="274"/>
      <c r="Y1" s="274"/>
      <c r="BB1" s="139"/>
      <c r="BC1" s="139"/>
      <c r="BD1" s="139"/>
      <c r="BE1" s="118"/>
      <c r="BF1" s="118"/>
      <c r="BG1" s="118"/>
      <c r="BH1" s="118"/>
      <c r="BI1" s="73"/>
    </row>
    <row r="2" spans="1:113" s="340" customFormat="1" ht="58.5" customHeight="1" x14ac:dyDescent="0.3">
      <c r="A2" s="1025" t="s">
        <v>37</v>
      </c>
      <c r="B2" s="1025"/>
      <c r="C2" s="1025"/>
      <c r="D2" s="1035" t="s">
        <v>464</v>
      </c>
      <c r="E2" s="1036"/>
      <c r="F2" s="1036"/>
      <c r="G2" s="1037"/>
      <c r="H2" s="1041" t="s">
        <v>9</v>
      </c>
      <c r="I2" s="1042"/>
      <c r="J2" s="1042"/>
      <c r="K2" s="1042"/>
      <c r="L2" s="1043"/>
      <c r="M2" s="1047" t="s">
        <v>18</v>
      </c>
      <c r="N2" s="1047"/>
      <c r="O2" s="1047"/>
      <c r="P2" s="275"/>
      <c r="Q2" s="1048"/>
      <c r="R2" s="1048"/>
      <c r="S2" s="1048"/>
      <c r="T2" s="1048"/>
      <c r="U2" s="1049" t="s">
        <v>19</v>
      </c>
      <c r="V2" s="1049"/>
      <c r="W2" s="1049"/>
      <c r="X2" s="1049"/>
      <c r="Y2" s="275"/>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c r="BA2" s="339"/>
      <c r="BB2" s="139"/>
      <c r="BC2" s="139"/>
      <c r="BD2" s="139"/>
      <c r="BE2" s="118"/>
      <c r="BF2" s="118"/>
      <c r="BG2" s="118"/>
      <c r="BH2" s="118"/>
      <c r="BI2" s="73"/>
      <c r="BJ2" s="339"/>
      <c r="BK2" s="339"/>
      <c r="BL2" s="339"/>
      <c r="BM2" s="339"/>
      <c r="BN2" s="339"/>
      <c r="BO2" s="339"/>
      <c r="BP2" s="339"/>
      <c r="BQ2" s="339"/>
      <c r="BR2" s="339"/>
      <c r="BS2" s="339"/>
      <c r="BT2" s="339"/>
      <c r="BU2" s="339"/>
      <c r="BV2" s="339"/>
      <c r="BW2" s="339"/>
      <c r="BX2" s="339"/>
      <c r="BY2" s="339"/>
      <c r="BZ2" s="339"/>
      <c r="CA2" s="339"/>
      <c r="CB2" s="339"/>
      <c r="CC2" s="339"/>
      <c r="CD2" s="339"/>
      <c r="CE2" s="339"/>
      <c r="CF2" s="339"/>
      <c r="CG2" s="339"/>
      <c r="CH2" s="339"/>
      <c r="CI2" s="339"/>
      <c r="CJ2" s="339"/>
      <c r="CK2" s="339"/>
      <c r="CL2" s="339"/>
      <c r="CM2" s="339"/>
      <c r="CN2" s="339"/>
      <c r="CO2" s="339"/>
      <c r="CP2" s="339"/>
      <c r="CQ2" s="339"/>
      <c r="CR2" s="339"/>
      <c r="CS2" s="339"/>
      <c r="CT2" s="339"/>
      <c r="CU2" s="339"/>
      <c r="CV2" s="339"/>
      <c r="CW2" s="339"/>
      <c r="CX2" s="339"/>
      <c r="CY2" s="339"/>
      <c r="CZ2" s="339"/>
      <c r="DA2" s="339"/>
      <c r="DB2" s="339"/>
      <c r="DC2" s="339"/>
      <c r="DD2" s="339"/>
      <c r="DE2" s="339"/>
      <c r="DF2" s="339"/>
      <c r="DG2" s="339"/>
      <c r="DH2" s="339"/>
      <c r="DI2" s="339"/>
    </row>
    <row r="3" spans="1:113" s="340" customFormat="1" ht="58.5" customHeight="1" x14ac:dyDescent="0.3">
      <c r="A3" s="1025"/>
      <c r="B3" s="1025"/>
      <c r="C3" s="1025"/>
      <c r="D3" s="1038"/>
      <c r="E3" s="1039"/>
      <c r="F3" s="1039"/>
      <c r="G3" s="1040"/>
      <c r="H3" s="1044"/>
      <c r="I3" s="1045"/>
      <c r="J3" s="1045"/>
      <c r="K3" s="1045"/>
      <c r="L3" s="1046"/>
      <c r="M3" s="1047" t="s">
        <v>21</v>
      </c>
      <c r="N3" s="1047"/>
      <c r="O3" s="1047"/>
      <c r="P3" s="275"/>
      <c r="Q3" s="1048"/>
      <c r="R3" s="1048"/>
      <c r="S3" s="1048"/>
      <c r="T3" s="1048"/>
      <c r="U3" s="1049" t="s">
        <v>22</v>
      </c>
      <c r="V3" s="1049"/>
      <c r="W3" s="1049"/>
      <c r="X3" s="1049"/>
      <c r="Y3" s="275"/>
      <c r="Z3" s="339"/>
      <c r="AA3" s="339"/>
      <c r="AB3" s="339"/>
      <c r="AC3" s="339"/>
      <c r="AD3" s="339"/>
      <c r="AE3" s="339"/>
      <c r="AF3" s="339"/>
      <c r="AG3" s="339"/>
      <c r="AH3" s="339"/>
      <c r="AI3" s="339"/>
      <c r="AJ3" s="339"/>
      <c r="AK3" s="339"/>
      <c r="AL3" s="339"/>
      <c r="AM3" s="339"/>
      <c r="AN3" s="339"/>
      <c r="AO3" s="339"/>
      <c r="AP3" s="339"/>
      <c r="AQ3" s="339"/>
      <c r="AR3" s="339"/>
      <c r="AS3" s="339"/>
      <c r="AT3" s="339"/>
      <c r="AU3" s="339"/>
      <c r="AV3" s="339"/>
      <c r="AW3" s="339"/>
      <c r="AX3" s="339"/>
      <c r="AY3" s="339"/>
      <c r="AZ3" s="339"/>
      <c r="BA3" s="339"/>
      <c r="BB3" s="139"/>
      <c r="BC3" s="139"/>
      <c r="BD3" s="139"/>
      <c r="BE3" s="730" t="s">
        <v>714</v>
      </c>
      <c r="BF3" s="730"/>
      <c r="BG3" s="730"/>
      <c r="BH3" s="730"/>
      <c r="BI3" s="73"/>
      <c r="BJ3" s="339"/>
      <c r="BK3" s="339"/>
      <c r="BL3" s="339"/>
      <c r="BM3" s="339"/>
      <c r="BN3" s="339"/>
      <c r="BO3" s="339"/>
      <c r="BP3" s="339"/>
      <c r="BQ3" s="339"/>
      <c r="BR3" s="339"/>
      <c r="BS3" s="339"/>
      <c r="BT3" s="339"/>
      <c r="BU3" s="339"/>
      <c r="BV3" s="339"/>
      <c r="BW3" s="339"/>
      <c r="BX3" s="339"/>
      <c r="BY3" s="339"/>
      <c r="BZ3" s="339"/>
      <c r="CA3" s="339"/>
      <c r="CB3" s="339"/>
      <c r="CC3" s="339"/>
      <c r="CD3" s="339"/>
      <c r="CE3" s="339"/>
      <c r="CF3" s="339"/>
      <c r="CG3" s="339"/>
      <c r="CH3" s="339"/>
      <c r="CI3" s="339"/>
      <c r="CJ3" s="339"/>
      <c r="CK3" s="339"/>
      <c r="CL3" s="339"/>
      <c r="CM3" s="339"/>
      <c r="CN3" s="339"/>
      <c r="CO3" s="339"/>
      <c r="CP3" s="339"/>
      <c r="CQ3" s="339"/>
      <c r="CR3" s="339"/>
      <c r="CS3" s="339"/>
      <c r="CT3" s="339"/>
      <c r="CU3" s="339"/>
      <c r="CV3" s="339"/>
      <c r="CW3" s="339"/>
      <c r="CX3" s="339"/>
      <c r="CY3" s="339"/>
      <c r="CZ3" s="339"/>
      <c r="DA3" s="339"/>
      <c r="DB3" s="339"/>
      <c r="DC3" s="339"/>
      <c r="DD3" s="339"/>
      <c r="DE3" s="339"/>
      <c r="DF3" s="339"/>
      <c r="DG3" s="339"/>
      <c r="DH3" s="339"/>
      <c r="DI3" s="339"/>
    </row>
    <row r="4" spans="1:113" s="340" customFormat="1" ht="35.1" customHeight="1" x14ac:dyDescent="0.3">
      <c r="A4" s="1025" t="s">
        <v>38</v>
      </c>
      <c r="B4" s="1025"/>
      <c r="C4" s="1025"/>
      <c r="D4" s="1033" t="s">
        <v>465</v>
      </c>
      <c r="E4" s="1033"/>
      <c r="F4" s="1033"/>
      <c r="G4" s="1033"/>
      <c r="H4" s="1033"/>
      <c r="I4" s="1033"/>
      <c r="J4" s="1033"/>
      <c r="K4" s="1033"/>
      <c r="L4" s="1033"/>
      <c r="M4" s="1025" t="s">
        <v>39</v>
      </c>
      <c r="N4" s="1025"/>
      <c r="O4" s="1025">
        <v>2024</v>
      </c>
      <c r="P4" s="1025"/>
      <c r="Q4" s="1025"/>
      <c r="R4" s="1025"/>
      <c r="S4" s="1025"/>
      <c r="T4" s="1025"/>
      <c r="U4" s="1025"/>
      <c r="V4" s="1025"/>
      <c r="W4" s="1025"/>
      <c r="X4" s="1025"/>
      <c r="Y4" s="1025"/>
      <c r="Z4" s="339"/>
      <c r="AA4" s="339"/>
      <c r="AB4" s="339"/>
      <c r="AC4" s="339"/>
      <c r="AD4" s="339"/>
      <c r="AE4" s="339"/>
      <c r="AF4" s="339"/>
      <c r="AG4" s="339"/>
      <c r="AH4" s="339"/>
      <c r="AI4" s="339"/>
      <c r="AJ4" s="339"/>
      <c r="AK4" s="339"/>
      <c r="AL4" s="339"/>
      <c r="AM4" s="339"/>
      <c r="AN4" s="339"/>
      <c r="AO4" s="339"/>
      <c r="AP4" s="339"/>
      <c r="AQ4" s="339"/>
      <c r="AR4" s="339"/>
      <c r="AS4" s="339"/>
      <c r="AT4" s="339"/>
      <c r="AU4" s="339"/>
      <c r="AV4" s="339"/>
      <c r="AW4" s="339"/>
      <c r="AX4" s="339"/>
      <c r="AY4" s="339"/>
      <c r="AZ4" s="339"/>
      <c r="BA4" s="339"/>
      <c r="BB4" s="139"/>
      <c r="BC4" s="139"/>
      <c r="BD4" s="139"/>
      <c r="BE4" s="730"/>
      <c r="BF4" s="730"/>
      <c r="BG4" s="730"/>
      <c r="BH4" s="730"/>
      <c r="BI4" s="73"/>
      <c r="BJ4" s="339"/>
      <c r="BK4" s="339"/>
      <c r="BL4" s="339"/>
      <c r="BM4" s="339"/>
      <c r="BN4" s="339"/>
      <c r="BO4" s="339"/>
      <c r="BP4" s="339"/>
      <c r="BQ4" s="339"/>
      <c r="BR4" s="339"/>
      <c r="BS4" s="339"/>
      <c r="BT4" s="339"/>
      <c r="BU4" s="339"/>
      <c r="BV4" s="339"/>
      <c r="BW4" s="339"/>
      <c r="BX4" s="339"/>
      <c r="BY4" s="339"/>
      <c r="BZ4" s="339"/>
      <c r="CA4" s="339"/>
      <c r="CB4" s="339"/>
      <c r="CC4" s="339"/>
      <c r="CD4" s="339"/>
      <c r="CE4" s="339"/>
      <c r="CF4" s="339"/>
      <c r="CG4" s="339"/>
      <c r="CH4" s="339"/>
      <c r="CI4" s="339"/>
      <c r="CJ4" s="339"/>
      <c r="CK4" s="339"/>
      <c r="CL4" s="339"/>
      <c r="CM4" s="339"/>
      <c r="CN4" s="339"/>
      <c r="CO4" s="339"/>
      <c r="CP4" s="339"/>
      <c r="CQ4" s="339"/>
      <c r="CR4" s="339"/>
      <c r="CS4" s="339"/>
      <c r="CT4" s="339"/>
      <c r="CU4" s="339"/>
      <c r="CV4" s="339"/>
      <c r="CW4" s="339"/>
      <c r="CX4" s="339"/>
      <c r="CY4" s="339"/>
      <c r="CZ4" s="339"/>
      <c r="DA4" s="339"/>
      <c r="DB4" s="339"/>
      <c r="DC4" s="339"/>
      <c r="DD4" s="339"/>
      <c r="DE4" s="339"/>
      <c r="DF4" s="339"/>
      <c r="DG4" s="339"/>
      <c r="DH4" s="339"/>
      <c r="DI4" s="339"/>
    </row>
    <row r="5" spans="1:113" s="340" customFormat="1" ht="73.5" customHeight="1" x14ac:dyDescent="0.25">
      <c r="A5" s="1025" t="s">
        <v>40</v>
      </c>
      <c r="B5" s="1025"/>
      <c r="C5" s="1025"/>
      <c r="D5" s="1033" t="s">
        <v>466</v>
      </c>
      <c r="E5" s="1033"/>
      <c r="F5" s="1033"/>
      <c r="G5" s="1033"/>
      <c r="H5" s="1033"/>
      <c r="I5" s="1033"/>
      <c r="J5" s="1033"/>
      <c r="K5" s="1033"/>
      <c r="L5" s="1033"/>
      <c r="M5" s="1025" t="s">
        <v>41</v>
      </c>
      <c r="N5" s="1025"/>
      <c r="O5" s="1025" t="s">
        <v>467</v>
      </c>
      <c r="P5" s="1025"/>
      <c r="Q5" s="1025"/>
      <c r="R5" s="1025"/>
      <c r="S5" s="1025"/>
      <c r="T5" s="1025"/>
      <c r="U5" s="1025"/>
      <c r="V5" s="1025"/>
      <c r="W5" s="1025"/>
      <c r="X5" s="1025"/>
      <c r="Y5" s="1025"/>
      <c r="Z5" s="339"/>
      <c r="AA5" s="339"/>
      <c r="AB5" s="339"/>
      <c r="AC5" s="339"/>
      <c r="AD5" s="339"/>
      <c r="AE5" s="339"/>
      <c r="AF5" s="339"/>
      <c r="AG5" s="339"/>
      <c r="AH5" s="339"/>
      <c r="AI5" s="339"/>
      <c r="AJ5" s="339"/>
      <c r="AK5" s="339"/>
      <c r="AL5" s="339"/>
      <c r="AM5" s="339"/>
      <c r="AN5" s="339"/>
      <c r="AO5" s="339"/>
      <c r="AP5" s="339"/>
      <c r="AQ5" s="339"/>
      <c r="AR5" s="339"/>
      <c r="AS5" s="339"/>
      <c r="AT5" s="339"/>
      <c r="AU5" s="339"/>
      <c r="AV5" s="339"/>
      <c r="AW5" s="339"/>
      <c r="AX5" s="339"/>
      <c r="AY5" s="339"/>
      <c r="AZ5" s="339"/>
      <c r="BA5" s="339"/>
      <c r="BB5" s="139"/>
      <c r="BC5" s="139"/>
      <c r="BD5" s="139"/>
      <c r="BE5" s="730"/>
      <c r="BF5" s="730"/>
      <c r="BG5" s="730"/>
      <c r="BH5" s="730"/>
      <c r="BI5" s="76"/>
      <c r="BJ5" s="339"/>
      <c r="BK5" s="339"/>
      <c r="BL5" s="339"/>
      <c r="BM5" s="339"/>
      <c r="BN5" s="339"/>
      <c r="BO5" s="339"/>
      <c r="BP5" s="339"/>
      <c r="BQ5" s="339"/>
      <c r="BR5" s="339"/>
      <c r="BS5" s="339"/>
      <c r="BT5" s="339"/>
      <c r="BU5" s="339"/>
      <c r="BV5" s="339"/>
      <c r="BW5" s="339"/>
      <c r="BX5" s="339"/>
      <c r="BY5" s="339"/>
      <c r="BZ5" s="339"/>
      <c r="CA5" s="339"/>
      <c r="CB5" s="339"/>
      <c r="CC5" s="339"/>
      <c r="CD5" s="339"/>
      <c r="CE5" s="339"/>
      <c r="CF5" s="339"/>
      <c r="CG5" s="339"/>
      <c r="CH5" s="339"/>
      <c r="CI5" s="339"/>
      <c r="CJ5" s="339"/>
      <c r="CK5" s="339"/>
      <c r="CL5" s="339"/>
      <c r="CM5" s="339"/>
      <c r="CN5" s="339"/>
      <c r="CO5" s="339"/>
      <c r="CP5" s="339"/>
      <c r="CQ5" s="339"/>
      <c r="CR5" s="339"/>
      <c r="CS5" s="339"/>
      <c r="CT5" s="339"/>
      <c r="CU5" s="339"/>
      <c r="CV5" s="339"/>
      <c r="CW5" s="339"/>
      <c r="CX5" s="339"/>
      <c r="CY5" s="339"/>
      <c r="CZ5" s="339"/>
      <c r="DA5" s="339"/>
      <c r="DB5" s="339"/>
      <c r="DC5" s="339"/>
      <c r="DD5" s="339"/>
      <c r="DE5" s="339"/>
      <c r="DF5" s="339"/>
      <c r="DG5" s="339"/>
      <c r="DH5" s="339"/>
      <c r="DI5" s="339"/>
    </row>
    <row r="6" spans="1:113" s="340" customFormat="1" ht="96" customHeight="1" x14ac:dyDescent="0.25">
      <c r="A6" s="1025" t="s">
        <v>42</v>
      </c>
      <c r="B6" s="1025"/>
      <c r="C6" s="1025"/>
      <c r="D6" s="1026" t="s">
        <v>468</v>
      </c>
      <c r="E6" s="1026"/>
      <c r="F6" s="1026"/>
      <c r="G6" s="1026"/>
      <c r="H6" s="1026"/>
      <c r="I6" s="1026"/>
      <c r="J6" s="1026"/>
      <c r="K6" s="1026"/>
      <c r="L6" s="1026"/>
      <c r="M6" s="1027" t="s">
        <v>27</v>
      </c>
      <c r="N6" s="1027"/>
      <c r="O6" s="1028" t="s">
        <v>469</v>
      </c>
      <c r="P6" s="1028"/>
      <c r="Q6" s="1028"/>
      <c r="R6" s="1028"/>
      <c r="S6" s="1028"/>
      <c r="T6" s="1028"/>
      <c r="U6" s="1028"/>
      <c r="V6" s="1028"/>
      <c r="W6" s="1028"/>
      <c r="X6" s="1028"/>
      <c r="Y6" s="1028"/>
      <c r="Z6" s="339"/>
      <c r="AA6" s="339"/>
      <c r="AB6" s="339"/>
      <c r="AC6" s="339"/>
      <c r="AD6" s="339"/>
      <c r="AE6" s="339"/>
      <c r="AF6" s="339"/>
      <c r="AG6" s="339"/>
      <c r="AH6" s="339"/>
      <c r="AI6" s="339"/>
      <c r="AJ6" s="339"/>
      <c r="AK6" s="339"/>
      <c r="AL6" s="339"/>
      <c r="AM6" s="339"/>
      <c r="AN6" s="339"/>
      <c r="AO6" s="339"/>
      <c r="AP6" s="339"/>
      <c r="AQ6" s="339"/>
      <c r="AR6" s="339"/>
      <c r="AS6" s="339"/>
      <c r="AT6" s="339"/>
      <c r="AU6" s="339"/>
      <c r="AV6" s="339"/>
      <c r="AW6" s="339"/>
      <c r="AX6" s="339"/>
      <c r="AY6" s="339"/>
      <c r="AZ6" s="339"/>
      <c r="BA6" s="339"/>
      <c r="BB6" s="255"/>
      <c r="BC6" s="255"/>
      <c r="BD6" s="255"/>
      <c r="BE6" s="932" t="s">
        <v>667</v>
      </c>
      <c r="BF6" s="933"/>
      <c r="BG6" s="933"/>
      <c r="BH6" s="934"/>
      <c r="BI6" s="76"/>
      <c r="BJ6" s="339"/>
      <c r="BK6" s="339"/>
      <c r="BL6" s="339"/>
      <c r="BM6" s="339"/>
      <c r="BN6" s="339"/>
      <c r="BO6" s="339"/>
      <c r="BP6" s="339"/>
      <c r="BQ6" s="339"/>
      <c r="BR6" s="339"/>
      <c r="BS6" s="339"/>
      <c r="BT6" s="339"/>
      <c r="BU6" s="339"/>
      <c r="BV6" s="339"/>
      <c r="BW6" s="339"/>
      <c r="BX6" s="339"/>
      <c r="BY6" s="339"/>
      <c r="BZ6" s="339"/>
      <c r="CA6" s="339"/>
      <c r="CB6" s="339"/>
      <c r="CC6" s="339"/>
      <c r="CD6" s="339"/>
      <c r="CE6" s="339"/>
      <c r="CF6" s="339"/>
      <c r="CG6" s="339"/>
      <c r="CH6" s="339"/>
      <c r="CI6" s="339"/>
      <c r="CJ6" s="339"/>
      <c r="CK6" s="339"/>
      <c r="CL6" s="339"/>
      <c r="CM6" s="339"/>
      <c r="CN6" s="339"/>
      <c r="CO6" s="339"/>
      <c r="CP6" s="339"/>
      <c r="CQ6" s="339"/>
      <c r="CR6" s="339"/>
      <c r="CS6" s="339"/>
      <c r="CT6" s="339"/>
      <c r="CU6" s="339"/>
      <c r="CV6" s="339"/>
      <c r="CW6" s="339"/>
      <c r="CX6" s="339"/>
      <c r="CY6" s="339"/>
      <c r="CZ6" s="339"/>
      <c r="DA6" s="339"/>
      <c r="DB6" s="339"/>
      <c r="DC6" s="339"/>
      <c r="DD6" s="339"/>
      <c r="DE6" s="339"/>
      <c r="DF6" s="339"/>
      <c r="DG6" s="339"/>
      <c r="DH6" s="339"/>
      <c r="DI6" s="339"/>
    </row>
    <row r="7" spans="1:113" s="340" customFormat="1" ht="113.25" customHeight="1" x14ac:dyDescent="0.25">
      <c r="A7" s="1025" t="s">
        <v>28</v>
      </c>
      <c r="B7" s="1025"/>
      <c r="C7" s="1025"/>
      <c r="D7" s="1026" t="s">
        <v>468</v>
      </c>
      <c r="E7" s="1026"/>
      <c r="F7" s="1026"/>
      <c r="G7" s="1026"/>
      <c r="H7" s="1026"/>
      <c r="I7" s="1029"/>
      <c r="J7" s="1029"/>
      <c r="K7" s="1029"/>
      <c r="L7" s="1026"/>
      <c r="M7" s="1030" t="s">
        <v>65</v>
      </c>
      <c r="N7" s="1030"/>
      <c r="O7" s="277" t="s">
        <v>470</v>
      </c>
      <c r="P7" s="1031" t="s">
        <v>66</v>
      </c>
      <c r="Q7" s="1031"/>
      <c r="R7" s="1031"/>
      <c r="S7" s="1031"/>
      <c r="T7" s="1032" t="s">
        <v>471</v>
      </c>
      <c r="U7" s="1032"/>
      <c r="V7" s="1032"/>
      <c r="W7" s="1032"/>
      <c r="X7" s="276"/>
      <c r="Y7" s="276"/>
      <c r="Z7" s="339"/>
      <c r="AA7" s="339"/>
      <c r="AB7" s="339"/>
      <c r="AC7" s="339"/>
      <c r="AD7" s="985" t="s">
        <v>463</v>
      </c>
      <c r="AE7" s="985"/>
      <c r="AF7" s="985"/>
      <c r="AG7" s="985"/>
      <c r="AH7" s="985"/>
      <c r="AI7" s="985"/>
      <c r="AJ7" s="985"/>
      <c r="AK7" s="985"/>
      <c r="AL7" s="985"/>
      <c r="AM7" s="985"/>
      <c r="AN7" s="985"/>
      <c r="AO7" s="985"/>
      <c r="AP7" s="985"/>
      <c r="AQ7" s="985"/>
      <c r="AR7" s="985"/>
      <c r="AS7" s="985"/>
      <c r="AT7" s="985"/>
      <c r="AU7" s="985"/>
      <c r="AV7" s="985"/>
      <c r="AW7" s="985"/>
      <c r="AX7" s="339"/>
      <c r="AY7" s="339"/>
      <c r="AZ7" s="339"/>
      <c r="BA7" s="339"/>
      <c r="BB7" s="255"/>
      <c r="BC7" s="255"/>
      <c r="BD7" s="255"/>
      <c r="BE7" s="935"/>
      <c r="BF7" s="936"/>
      <c r="BG7" s="936"/>
      <c r="BH7" s="937"/>
      <c r="BI7" s="76"/>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339"/>
      <c r="CI7" s="339"/>
      <c r="CJ7" s="339"/>
      <c r="CK7" s="339"/>
      <c r="CL7" s="339"/>
      <c r="CM7" s="339"/>
      <c r="CN7" s="339"/>
      <c r="CO7" s="339"/>
      <c r="CP7" s="339"/>
      <c r="CQ7" s="339"/>
      <c r="CR7" s="339"/>
      <c r="CS7" s="339"/>
      <c r="CT7" s="339"/>
      <c r="CU7" s="339"/>
      <c r="CV7" s="339"/>
      <c r="CW7" s="339"/>
      <c r="CX7" s="339"/>
      <c r="CY7" s="339"/>
      <c r="CZ7" s="339"/>
      <c r="DA7" s="339"/>
      <c r="DB7" s="339"/>
      <c r="DC7" s="339"/>
      <c r="DD7" s="339"/>
      <c r="DE7" s="339"/>
      <c r="DF7" s="339"/>
      <c r="DG7" s="339"/>
      <c r="DH7" s="339"/>
      <c r="DI7" s="339"/>
    </row>
    <row r="8" spans="1:113" s="333" customFormat="1" ht="72.599999999999994" customHeight="1" x14ac:dyDescent="0.45">
      <c r="A8" s="1016" t="s">
        <v>43</v>
      </c>
      <c r="B8" s="1016" t="s">
        <v>15</v>
      </c>
      <c r="C8" s="1016" t="s">
        <v>47</v>
      </c>
      <c r="D8" s="1024" t="s">
        <v>3</v>
      </c>
      <c r="E8" s="1024" t="s">
        <v>4</v>
      </c>
      <c r="F8" s="1024"/>
      <c r="G8" s="1024"/>
      <c r="H8" s="1024" t="s">
        <v>48</v>
      </c>
      <c r="I8" s="1016" t="s">
        <v>31</v>
      </c>
      <c r="J8" s="1021" t="s">
        <v>32</v>
      </c>
      <c r="K8" s="1016" t="s">
        <v>33</v>
      </c>
      <c r="L8" s="1022" t="s">
        <v>34</v>
      </c>
      <c r="M8" s="1016" t="s">
        <v>67</v>
      </c>
      <c r="N8" s="1016" t="s">
        <v>68</v>
      </c>
      <c r="O8" s="1016" t="s">
        <v>69</v>
      </c>
      <c r="P8" s="1017" t="s">
        <v>70</v>
      </c>
      <c r="Q8" s="1017" t="s">
        <v>71</v>
      </c>
      <c r="R8" s="1017" t="s">
        <v>72</v>
      </c>
      <c r="S8" s="1017" t="s">
        <v>73</v>
      </c>
      <c r="T8" s="1015" t="s">
        <v>74</v>
      </c>
      <c r="U8" s="1015" t="s">
        <v>75</v>
      </c>
      <c r="V8" s="1017" t="s">
        <v>76</v>
      </c>
      <c r="W8" s="1017" t="s">
        <v>77</v>
      </c>
      <c r="X8" s="1018" t="s">
        <v>44</v>
      </c>
      <c r="Y8" s="1018"/>
      <c r="Z8" s="341"/>
      <c r="AA8" s="341"/>
      <c r="AB8" s="341"/>
      <c r="AC8" s="341"/>
      <c r="AD8" s="988" t="s">
        <v>712</v>
      </c>
      <c r="AE8" s="988"/>
      <c r="AF8" s="988"/>
      <c r="AG8" s="988"/>
      <c r="AH8" s="988"/>
      <c r="AI8" s="988"/>
      <c r="AJ8" s="988"/>
      <c r="AK8" s="988"/>
      <c r="AL8" s="988"/>
      <c r="AM8" s="988"/>
      <c r="AN8" s="988"/>
      <c r="AO8" s="988"/>
      <c r="AP8" s="988"/>
      <c r="AQ8" s="988"/>
      <c r="AR8" s="988"/>
      <c r="AS8" s="988"/>
      <c r="AT8" s="988"/>
      <c r="AU8" s="988"/>
      <c r="AV8" s="988"/>
      <c r="AW8" s="988"/>
      <c r="AX8" s="341"/>
      <c r="AY8" s="341"/>
      <c r="AZ8" s="341"/>
      <c r="BA8" s="341"/>
      <c r="BB8" s="255"/>
      <c r="BC8" s="255"/>
      <c r="BD8" s="255"/>
      <c r="BE8" s="935"/>
      <c r="BF8" s="936"/>
      <c r="BG8" s="936"/>
      <c r="BH8" s="937"/>
      <c r="BI8" s="76"/>
      <c r="BJ8" s="341"/>
      <c r="BK8" s="341"/>
      <c r="BL8" s="341"/>
      <c r="BM8" s="341"/>
      <c r="BN8" s="341"/>
      <c r="BO8" s="341"/>
      <c r="BP8" s="341"/>
      <c r="BQ8" s="341"/>
      <c r="BR8" s="341"/>
      <c r="BS8" s="341"/>
      <c r="BT8" s="341"/>
      <c r="BU8" s="341"/>
      <c r="BV8" s="341"/>
      <c r="BW8" s="341"/>
      <c r="BX8" s="341"/>
      <c r="BY8" s="341"/>
      <c r="BZ8" s="341"/>
      <c r="CA8" s="341"/>
      <c r="CB8" s="341"/>
      <c r="CC8" s="341"/>
      <c r="CD8" s="341"/>
      <c r="CE8" s="341"/>
      <c r="CF8" s="341"/>
      <c r="CG8" s="341"/>
      <c r="CH8" s="341"/>
      <c r="CI8" s="341"/>
      <c r="CJ8" s="341"/>
      <c r="CK8" s="341"/>
      <c r="CL8" s="341"/>
      <c r="CM8" s="341"/>
      <c r="CN8" s="341"/>
      <c r="CO8" s="341"/>
      <c r="CP8" s="341"/>
      <c r="CQ8" s="341"/>
      <c r="CR8" s="341"/>
      <c r="CS8" s="341"/>
      <c r="CT8" s="341"/>
      <c r="CU8" s="341"/>
      <c r="CV8" s="341"/>
      <c r="CW8" s="341"/>
      <c r="CX8" s="341"/>
      <c r="CY8" s="341"/>
      <c r="CZ8" s="341"/>
      <c r="DA8" s="341"/>
      <c r="DB8" s="341"/>
      <c r="DC8" s="341"/>
      <c r="DD8" s="341"/>
      <c r="DE8" s="341"/>
      <c r="DF8" s="341"/>
      <c r="DG8" s="341"/>
      <c r="DH8" s="341"/>
      <c r="DI8" s="341"/>
    </row>
    <row r="9" spans="1:113" s="333" customFormat="1" ht="121.5" customHeight="1" x14ac:dyDescent="0.45">
      <c r="A9" s="1016"/>
      <c r="B9" s="1016"/>
      <c r="C9" s="1016"/>
      <c r="D9" s="1024"/>
      <c r="E9" s="278" t="s">
        <v>16</v>
      </c>
      <c r="F9" s="278" t="s">
        <v>7</v>
      </c>
      <c r="G9" s="278" t="s">
        <v>8</v>
      </c>
      <c r="H9" s="1024"/>
      <c r="I9" s="1016"/>
      <c r="J9" s="1021"/>
      <c r="K9" s="1016"/>
      <c r="L9" s="1023"/>
      <c r="M9" s="1016"/>
      <c r="N9" s="1016"/>
      <c r="O9" s="1016"/>
      <c r="P9" s="1017"/>
      <c r="Q9" s="1017"/>
      <c r="R9" s="1017"/>
      <c r="S9" s="1017"/>
      <c r="T9" s="1015"/>
      <c r="U9" s="1015"/>
      <c r="V9" s="1017"/>
      <c r="W9" s="1017"/>
      <c r="X9" s="279" t="s">
        <v>35</v>
      </c>
      <c r="Y9" s="279" t="s">
        <v>36</v>
      </c>
      <c r="Z9" s="341"/>
      <c r="AA9" s="341"/>
      <c r="AB9" s="341"/>
      <c r="AC9" s="341"/>
      <c r="AD9" s="988"/>
      <c r="AE9" s="988"/>
      <c r="AF9" s="988"/>
      <c r="AG9" s="988"/>
      <c r="AH9" s="988"/>
      <c r="AI9" s="988"/>
      <c r="AJ9" s="988"/>
      <c r="AK9" s="988"/>
      <c r="AL9" s="988"/>
      <c r="AM9" s="988"/>
      <c r="AN9" s="988"/>
      <c r="AO9" s="988"/>
      <c r="AP9" s="988"/>
      <c r="AQ9" s="988"/>
      <c r="AR9" s="988"/>
      <c r="AS9" s="988"/>
      <c r="AT9" s="988"/>
      <c r="AU9" s="988"/>
      <c r="AV9" s="988"/>
      <c r="AW9" s="988"/>
      <c r="AX9" s="341"/>
      <c r="AY9" s="341"/>
      <c r="AZ9" s="341"/>
      <c r="BA9" s="341"/>
      <c r="BB9" s="255"/>
      <c r="BC9" s="255"/>
      <c r="BD9" s="255"/>
      <c r="BE9" s="938"/>
      <c r="BF9" s="939"/>
      <c r="BG9" s="939"/>
      <c r="BH9" s="940"/>
      <c r="BI9" s="76"/>
      <c r="BJ9" s="341"/>
      <c r="BK9" s="341"/>
      <c r="BL9" s="341"/>
      <c r="BM9" s="341"/>
      <c r="BN9" s="341"/>
      <c r="BO9" s="341"/>
      <c r="BP9" s="341"/>
      <c r="BQ9" s="341"/>
      <c r="BR9" s="341"/>
      <c r="BS9" s="341"/>
      <c r="BT9" s="341"/>
      <c r="BU9" s="341"/>
      <c r="BV9" s="341"/>
      <c r="BW9" s="341"/>
      <c r="BX9" s="341"/>
      <c r="BY9" s="341"/>
      <c r="BZ9" s="341"/>
      <c r="CA9" s="341"/>
      <c r="CB9" s="341"/>
      <c r="CC9" s="341"/>
      <c r="CD9" s="341"/>
      <c r="CE9" s="341"/>
      <c r="CF9" s="341"/>
      <c r="CG9" s="341"/>
      <c r="CH9" s="341"/>
      <c r="CI9" s="341"/>
      <c r="CJ9" s="341"/>
      <c r="CK9" s="341"/>
      <c r="CL9" s="341"/>
      <c r="CM9" s="341"/>
      <c r="CN9" s="341"/>
      <c r="CO9" s="341"/>
      <c r="CP9" s="341"/>
      <c r="CQ9" s="341"/>
      <c r="CR9" s="341"/>
      <c r="CS9" s="341"/>
      <c r="CT9" s="341"/>
      <c r="CU9" s="341"/>
      <c r="CV9" s="341"/>
      <c r="CW9" s="341"/>
      <c r="CX9" s="341"/>
      <c r="CY9" s="341"/>
      <c r="CZ9" s="341"/>
      <c r="DA9" s="341"/>
      <c r="DB9" s="341"/>
      <c r="DC9" s="341"/>
      <c r="DD9" s="341"/>
      <c r="DE9" s="341"/>
      <c r="DF9" s="341"/>
      <c r="DG9" s="341"/>
      <c r="DH9" s="341"/>
      <c r="DI9" s="341"/>
    </row>
    <row r="10" spans="1:113" s="342" customFormat="1" ht="92.25" customHeight="1" x14ac:dyDescent="0.45">
      <c r="A10" s="280">
        <v>1</v>
      </c>
      <c r="B10" s="281" t="s">
        <v>472</v>
      </c>
      <c r="C10" s="282" t="s">
        <v>473</v>
      </c>
      <c r="D10" s="981" t="s">
        <v>474</v>
      </c>
      <c r="E10" s="280"/>
      <c r="F10" s="280" t="s">
        <v>9</v>
      </c>
      <c r="G10" s="284"/>
      <c r="H10" s="1002">
        <v>1</v>
      </c>
      <c r="I10" s="286" t="s">
        <v>475</v>
      </c>
      <c r="J10" s="287" t="s">
        <v>476</v>
      </c>
      <c r="K10" s="286" t="s">
        <v>477</v>
      </c>
      <c r="L10" s="286" t="s">
        <v>478</v>
      </c>
      <c r="M10" s="286" t="s">
        <v>479</v>
      </c>
      <c r="N10" s="286" t="s">
        <v>480</v>
      </c>
      <c r="O10" s="286" t="s">
        <v>481</v>
      </c>
      <c r="P10" s="288" t="s">
        <v>482</v>
      </c>
      <c r="Q10" s="288" t="s">
        <v>483</v>
      </c>
      <c r="R10" s="289" t="s">
        <v>484</v>
      </c>
      <c r="S10" s="289" t="s">
        <v>485</v>
      </c>
      <c r="T10" s="290">
        <v>45903</v>
      </c>
      <c r="U10" s="290">
        <v>46022</v>
      </c>
      <c r="V10" s="289" t="s">
        <v>484</v>
      </c>
      <c r="W10" s="289" t="s">
        <v>486</v>
      </c>
      <c r="X10" s="277"/>
      <c r="Y10" s="277"/>
      <c r="Z10" s="341"/>
      <c r="AA10" s="341"/>
      <c r="AB10" s="341"/>
      <c r="AC10" s="341"/>
      <c r="AD10" s="341"/>
      <c r="AE10" s="341"/>
      <c r="AF10" s="341"/>
      <c r="AG10" s="341"/>
      <c r="AH10" s="341"/>
      <c r="AI10" s="341"/>
      <c r="AJ10" s="341"/>
      <c r="AK10" s="341"/>
      <c r="AL10" s="341"/>
      <c r="AM10" s="341"/>
      <c r="AN10" s="341"/>
      <c r="AO10" s="341"/>
      <c r="AP10" s="341"/>
      <c r="AQ10" s="341"/>
      <c r="AR10" s="341"/>
      <c r="AS10" s="341"/>
      <c r="AT10" s="341"/>
      <c r="AU10" s="341"/>
      <c r="AV10" s="341"/>
      <c r="AW10" s="341"/>
      <c r="AX10" s="341"/>
      <c r="AY10" s="341"/>
      <c r="AZ10" s="341"/>
      <c r="BA10" s="341"/>
      <c r="BB10" s="255"/>
      <c r="BC10" s="218" t="s">
        <v>735</v>
      </c>
      <c r="BD10" s="218" t="s">
        <v>734</v>
      </c>
      <c r="BE10" s="1" t="s">
        <v>0</v>
      </c>
      <c r="BF10" s="11" t="s">
        <v>1</v>
      </c>
      <c r="BG10" s="848" t="s">
        <v>751</v>
      </c>
      <c r="BH10" s="849" t="s">
        <v>64</v>
      </c>
      <c r="BI10" s="76"/>
      <c r="BJ10" s="341"/>
      <c r="BK10" s="341"/>
      <c r="BL10" s="341"/>
      <c r="BM10" s="341"/>
      <c r="BN10" s="341"/>
      <c r="BO10" s="341"/>
      <c r="BP10" s="341"/>
      <c r="BQ10" s="341"/>
      <c r="BR10" s="341"/>
      <c r="BS10" s="341"/>
      <c r="BT10" s="341"/>
      <c r="BU10" s="341"/>
      <c r="BV10" s="341"/>
      <c r="BW10" s="341"/>
      <c r="BX10" s="341"/>
      <c r="BY10" s="341"/>
      <c r="BZ10" s="341"/>
      <c r="CA10" s="341"/>
      <c r="CB10" s="341"/>
      <c r="CC10" s="341"/>
      <c r="CD10" s="341"/>
      <c r="CE10" s="341"/>
      <c r="CF10" s="341"/>
      <c r="CG10" s="341"/>
      <c r="CH10" s="341"/>
      <c r="CI10" s="341"/>
      <c r="CJ10" s="341"/>
      <c r="CK10" s="341"/>
      <c r="CL10" s="341"/>
      <c r="CM10" s="341"/>
      <c r="CN10" s="341"/>
      <c r="CO10" s="341"/>
      <c r="CP10" s="341"/>
      <c r="CQ10" s="341"/>
      <c r="CR10" s="341"/>
      <c r="CS10" s="341"/>
      <c r="CT10" s="341"/>
      <c r="CU10" s="341"/>
      <c r="CV10" s="341"/>
      <c r="CW10" s="341"/>
      <c r="CX10" s="341"/>
      <c r="CY10" s="341"/>
      <c r="CZ10" s="341"/>
      <c r="DA10" s="341"/>
      <c r="DB10" s="341"/>
      <c r="DC10" s="341"/>
      <c r="DD10" s="341"/>
      <c r="DE10" s="341"/>
      <c r="DF10" s="341"/>
      <c r="DG10" s="341"/>
      <c r="DH10" s="341"/>
      <c r="DI10" s="341"/>
    </row>
    <row r="11" spans="1:113" s="342" customFormat="1" ht="146.25" customHeight="1" x14ac:dyDescent="0.45">
      <c r="A11" s="280">
        <v>2</v>
      </c>
      <c r="B11" s="281" t="s">
        <v>487</v>
      </c>
      <c r="C11" s="282" t="s">
        <v>473</v>
      </c>
      <c r="D11" s="1019"/>
      <c r="E11" s="280"/>
      <c r="F11" s="280" t="s">
        <v>9</v>
      </c>
      <c r="G11" s="284"/>
      <c r="H11" s="1020"/>
      <c r="I11" s="286" t="s">
        <v>475</v>
      </c>
      <c r="J11" s="287" t="s">
        <v>476</v>
      </c>
      <c r="K11" s="286" t="s">
        <v>477</v>
      </c>
      <c r="L11" s="286" t="s">
        <v>478</v>
      </c>
      <c r="M11" s="286" t="s">
        <v>479</v>
      </c>
      <c r="N11" s="286" t="s">
        <v>480</v>
      </c>
      <c r="O11" s="286" t="s">
        <v>481</v>
      </c>
      <c r="P11" s="288" t="s">
        <v>482</v>
      </c>
      <c r="Q11" s="288" t="s">
        <v>483</v>
      </c>
      <c r="R11" s="289" t="s">
        <v>484</v>
      </c>
      <c r="S11" s="289" t="s">
        <v>485</v>
      </c>
      <c r="T11" s="290">
        <v>45903</v>
      </c>
      <c r="U11" s="290">
        <v>46022</v>
      </c>
      <c r="V11" s="289" t="s">
        <v>484</v>
      </c>
      <c r="W11" s="289" t="s">
        <v>486</v>
      </c>
      <c r="X11" s="277"/>
      <c r="Y11" s="277"/>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1"/>
      <c r="BA11" s="341"/>
      <c r="BB11" s="789" t="s">
        <v>296</v>
      </c>
      <c r="BC11" s="789" t="s">
        <v>297</v>
      </c>
      <c r="BD11" s="789" t="s">
        <v>62</v>
      </c>
      <c r="BE11" s="732" t="s">
        <v>5</v>
      </c>
      <c r="BF11" s="732" t="s">
        <v>6</v>
      </c>
      <c r="BG11" s="848"/>
      <c r="BH11" s="849"/>
      <c r="BI11" s="78"/>
      <c r="BJ11" s="341"/>
      <c r="BK11" s="341"/>
      <c r="BL11" s="341"/>
      <c r="BM11" s="341"/>
      <c r="BN11" s="341"/>
      <c r="BO11" s="341"/>
      <c r="BP11" s="341"/>
      <c r="BQ11" s="341"/>
      <c r="BR11" s="341"/>
      <c r="BS11" s="341"/>
      <c r="BT11" s="341"/>
      <c r="BU11" s="341"/>
      <c r="BV11" s="341"/>
      <c r="BW11" s="341"/>
      <c r="BX11" s="341"/>
      <c r="BY11" s="341"/>
      <c r="BZ11" s="341"/>
      <c r="CA11" s="341"/>
      <c r="CB11" s="341"/>
      <c r="CC11" s="341"/>
      <c r="CD11" s="341"/>
      <c r="CE11" s="341"/>
      <c r="CF11" s="341"/>
      <c r="CG11" s="341"/>
      <c r="CH11" s="341"/>
      <c r="CI11" s="341"/>
      <c r="CJ11" s="341"/>
      <c r="CK11" s="341"/>
      <c r="CL11" s="341"/>
      <c r="CM11" s="341"/>
      <c r="CN11" s="341"/>
      <c r="CO11" s="341"/>
      <c r="CP11" s="341"/>
      <c r="CQ11" s="341"/>
      <c r="CR11" s="341"/>
      <c r="CS11" s="341"/>
      <c r="CT11" s="341"/>
      <c r="CU11" s="341"/>
      <c r="CV11" s="341"/>
      <c r="CW11" s="341"/>
      <c r="CX11" s="341"/>
      <c r="CY11" s="341"/>
      <c r="CZ11" s="341"/>
      <c r="DA11" s="341"/>
      <c r="DB11" s="341"/>
      <c r="DC11" s="341"/>
      <c r="DD11" s="341"/>
      <c r="DE11" s="341"/>
      <c r="DF11" s="341"/>
      <c r="DG11" s="341"/>
      <c r="DH11" s="341"/>
      <c r="DI11" s="341"/>
    </row>
    <row r="12" spans="1:113" s="342" customFormat="1" ht="150" customHeight="1" x14ac:dyDescent="0.45">
      <c r="A12" s="280">
        <v>3</v>
      </c>
      <c r="B12" s="281" t="s">
        <v>488</v>
      </c>
      <c r="C12" s="282" t="s">
        <v>473</v>
      </c>
      <c r="D12" s="1019"/>
      <c r="E12" s="280"/>
      <c r="F12" s="280" t="s">
        <v>9</v>
      </c>
      <c r="G12" s="284"/>
      <c r="H12" s="1020"/>
      <c r="I12" s="286" t="s">
        <v>475</v>
      </c>
      <c r="J12" s="287" t="s">
        <v>476</v>
      </c>
      <c r="K12" s="286" t="s">
        <v>477</v>
      </c>
      <c r="L12" s="286" t="s">
        <v>478</v>
      </c>
      <c r="M12" s="286" t="s">
        <v>479</v>
      </c>
      <c r="N12" s="286" t="s">
        <v>480</v>
      </c>
      <c r="O12" s="286" t="s">
        <v>481</v>
      </c>
      <c r="P12" s="288" t="s">
        <v>482</v>
      </c>
      <c r="Q12" s="288" t="s">
        <v>483</v>
      </c>
      <c r="R12" s="289" t="s">
        <v>484</v>
      </c>
      <c r="S12" s="289" t="s">
        <v>485</v>
      </c>
      <c r="T12" s="290">
        <v>45903</v>
      </c>
      <c r="U12" s="290">
        <v>46022</v>
      </c>
      <c r="V12" s="289" t="s">
        <v>484</v>
      </c>
      <c r="W12" s="289" t="s">
        <v>486</v>
      </c>
      <c r="X12" s="277"/>
      <c r="Y12" s="277"/>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341"/>
      <c r="AZ12" s="341"/>
      <c r="BA12" s="341"/>
      <c r="BB12" s="789"/>
      <c r="BC12" s="789"/>
      <c r="BD12" s="789"/>
      <c r="BE12" s="732"/>
      <c r="BF12" s="732"/>
      <c r="BG12" s="848"/>
      <c r="BH12" s="849"/>
      <c r="BI12" s="78"/>
      <c r="BJ12" s="341"/>
      <c r="BK12" s="341"/>
      <c r="BL12" s="341"/>
      <c r="BM12" s="341"/>
      <c r="BN12" s="341"/>
      <c r="BO12" s="341"/>
      <c r="BP12" s="341"/>
      <c r="BQ12" s="341"/>
      <c r="BR12" s="341"/>
      <c r="BS12" s="341"/>
      <c r="BT12" s="341"/>
      <c r="BU12" s="341"/>
      <c r="BV12" s="341"/>
      <c r="BW12" s="341"/>
      <c r="BX12" s="341"/>
      <c r="BY12" s="341"/>
      <c r="BZ12" s="341"/>
      <c r="CA12" s="341"/>
      <c r="CB12" s="341"/>
      <c r="CC12" s="341"/>
      <c r="CD12" s="341"/>
      <c r="CE12" s="341"/>
      <c r="CF12" s="341"/>
      <c r="CG12" s="341"/>
      <c r="CH12" s="341"/>
      <c r="CI12" s="341"/>
      <c r="CJ12" s="341"/>
      <c r="CK12" s="341"/>
      <c r="CL12" s="341"/>
      <c r="CM12" s="341"/>
      <c r="CN12" s="341"/>
      <c r="CO12" s="341"/>
      <c r="CP12" s="341"/>
      <c r="CQ12" s="341"/>
      <c r="CR12" s="341"/>
      <c r="CS12" s="341"/>
      <c r="CT12" s="341"/>
      <c r="CU12" s="341"/>
      <c r="CV12" s="341"/>
      <c r="CW12" s="341"/>
      <c r="CX12" s="341"/>
      <c r="CY12" s="341"/>
      <c r="CZ12" s="341"/>
      <c r="DA12" s="341"/>
      <c r="DB12" s="341"/>
      <c r="DC12" s="341"/>
      <c r="DD12" s="341"/>
      <c r="DE12" s="341"/>
      <c r="DF12" s="341"/>
      <c r="DG12" s="341"/>
      <c r="DH12" s="341"/>
      <c r="DI12" s="341"/>
    </row>
    <row r="13" spans="1:113" s="342" customFormat="1" ht="336" customHeight="1" x14ac:dyDescent="0.45">
      <c r="A13" s="280">
        <v>4</v>
      </c>
      <c r="B13" s="281" t="s">
        <v>489</v>
      </c>
      <c r="C13" s="282" t="s">
        <v>473</v>
      </c>
      <c r="D13" s="982"/>
      <c r="E13" s="280"/>
      <c r="F13" s="280" t="s">
        <v>9</v>
      </c>
      <c r="G13" s="284"/>
      <c r="H13" s="1003"/>
      <c r="I13" s="286" t="s">
        <v>475</v>
      </c>
      <c r="J13" s="287" t="s">
        <v>476</v>
      </c>
      <c r="K13" s="286" t="s">
        <v>477</v>
      </c>
      <c r="L13" s="286" t="s">
        <v>478</v>
      </c>
      <c r="M13" s="286" t="s">
        <v>479</v>
      </c>
      <c r="N13" s="286" t="s">
        <v>480</v>
      </c>
      <c r="O13" s="286" t="s">
        <v>481</v>
      </c>
      <c r="P13" s="288" t="s">
        <v>482</v>
      </c>
      <c r="Q13" s="288" t="s">
        <v>483</v>
      </c>
      <c r="R13" s="289" t="s">
        <v>484</v>
      </c>
      <c r="S13" s="289" t="s">
        <v>485</v>
      </c>
      <c r="T13" s="290">
        <v>45903</v>
      </c>
      <c r="U13" s="290">
        <v>46022</v>
      </c>
      <c r="V13" s="289" t="s">
        <v>484</v>
      </c>
      <c r="W13" s="289" t="s">
        <v>486</v>
      </c>
      <c r="X13" s="277"/>
      <c r="Y13" s="277"/>
      <c r="Z13" s="341"/>
      <c r="AA13" s="341"/>
      <c r="AB13" s="341"/>
      <c r="AC13" s="341"/>
      <c r="AD13" s="341"/>
      <c r="AE13" s="341"/>
      <c r="AF13" s="341"/>
      <c r="AG13" s="341"/>
      <c r="AH13" s="341"/>
      <c r="AI13" s="341"/>
      <c r="AJ13" s="341"/>
      <c r="AK13" s="341"/>
      <c r="AL13" s="341"/>
      <c r="AM13" s="341"/>
      <c r="AN13" s="341"/>
      <c r="AO13" s="341"/>
      <c r="AP13" s="341"/>
      <c r="AQ13" s="341"/>
      <c r="AR13" s="341"/>
      <c r="AS13" s="341"/>
      <c r="AT13" s="341"/>
      <c r="AU13" s="341"/>
      <c r="AV13" s="341"/>
      <c r="AW13" s="341"/>
      <c r="AX13" s="341"/>
      <c r="AY13" s="341"/>
      <c r="AZ13" s="341"/>
      <c r="BA13" s="341"/>
      <c r="BB13" s="280">
        <v>1</v>
      </c>
      <c r="BC13" s="281" t="s">
        <v>472</v>
      </c>
      <c r="BD13" s="372" t="s">
        <v>475</v>
      </c>
      <c r="BE13" s="377">
        <v>0</v>
      </c>
      <c r="BF13" s="377">
        <v>0</v>
      </c>
      <c r="BG13" s="378" t="s">
        <v>750</v>
      </c>
      <c r="BH13" s="383" t="s">
        <v>752</v>
      </c>
      <c r="BI13" s="385" t="s">
        <v>753</v>
      </c>
      <c r="BJ13" s="341"/>
      <c r="BK13" s="341"/>
      <c r="BL13" s="341"/>
      <c r="BM13" s="341"/>
      <c r="BN13" s="341"/>
      <c r="BO13" s="341"/>
      <c r="BP13" s="341"/>
      <c r="BQ13" s="341"/>
      <c r="BR13" s="341"/>
      <c r="BS13" s="341"/>
      <c r="BT13" s="341"/>
      <c r="BU13" s="341"/>
      <c r="BV13" s="341"/>
      <c r="BW13" s="341"/>
      <c r="BX13" s="341"/>
      <c r="BY13" s="341"/>
      <c r="BZ13" s="341"/>
      <c r="CA13" s="341"/>
      <c r="CB13" s="341"/>
      <c r="CC13" s="341"/>
      <c r="CD13" s="341"/>
      <c r="CE13" s="341"/>
      <c r="CF13" s="341"/>
      <c r="CG13" s="341"/>
      <c r="CH13" s="341"/>
      <c r="CI13" s="341"/>
      <c r="CJ13" s="341"/>
      <c r="CK13" s="341"/>
      <c r="CL13" s="341"/>
      <c r="CM13" s="341"/>
      <c r="CN13" s="341"/>
      <c r="CO13" s="341"/>
      <c r="CP13" s="341"/>
      <c r="CQ13" s="341"/>
      <c r="CR13" s="341"/>
      <c r="CS13" s="341"/>
      <c r="CT13" s="341"/>
      <c r="CU13" s="341"/>
      <c r="CV13" s="341"/>
      <c r="CW13" s="341"/>
      <c r="CX13" s="341"/>
      <c r="CY13" s="341"/>
      <c r="CZ13" s="341"/>
      <c r="DA13" s="341"/>
      <c r="DB13" s="341"/>
      <c r="DC13" s="341"/>
      <c r="DD13" s="341"/>
      <c r="DE13" s="341"/>
      <c r="DF13" s="341"/>
      <c r="DG13" s="341"/>
      <c r="DH13" s="341"/>
      <c r="DI13" s="341"/>
    </row>
    <row r="14" spans="1:113" s="333" customFormat="1" ht="409.6" customHeight="1" x14ac:dyDescent="0.45">
      <c r="A14" s="280">
        <v>5</v>
      </c>
      <c r="B14" s="281" t="s">
        <v>490</v>
      </c>
      <c r="C14" s="282" t="s">
        <v>473</v>
      </c>
      <c r="D14" s="286" t="s">
        <v>474</v>
      </c>
      <c r="E14" s="280"/>
      <c r="F14" s="280" t="s">
        <v>9</v>
      </c>
      <c r="G14" s="284"/>
      <c r="H14" s="284">
        <v>1</v>
      </c>
      <c r="I14" s="286" t="s">
        <v>491</v>
      </c>
      <c r="J14" s="287" t="s">
        <v>492</v>
      </c>
      <c r="K14" s="286" t="s">
        <v>493</v>
      </c>
      <c r="L14" s="286" t="s">
        <v>494</v>
      </c>
      <c r="M14" s="286" t="s">
        <v>495</v>
      </c>
      <c r="N14" s="286" t="s">
        <v>496</v>
      </c>
      <c r="O14" s="286" t="s">
        <v>497</v>
      </c>
      <c r="P14" s="288" t="s">
        <v>482</v>
      </c>
      <c r="Q14" s="288" t="s">
        <v>498</v>
      </c>
      <c r="R14" s="289" t="s">
        <v>484</v>
      </c>
      <c r="S14" s="289" t="s">
        <v>499</v>
      </c>
      <c r="T14" s="290">
        <v>45903</v>
      </c>
      <c r="U14" s="290">
        <v>46022</v>
      </c>
      <c r="V14" s="289" t="s">
        <v>484</v>
      </c>
      <c r="W14" s="289" t="s">
        <v>499</v>
      </c>
      <c r="X14" s="293"/>
      <c r="Y14" s="293"/>
      <c r="BB14" s="280">
        <v>2</v>
      </c>
      <c r="BC14" s="281" t="s">
        <v>487</v>
      </c>
      <c r="BD14" s="372" t="s">
        <v>475</v>
      </c>
      <c r="BE14" s="377">
        <v>0</v>
      </c>
      <c r="BF14" s="377">
        <v>0</v>
      </c>
      <c r="BG14" s="365" t="s">
        <v>750</v>
      </c>
      <c r="BH14" s="383" t="s">
        <v>752</v>
      </c>
      <c r="BI14" s="385" t="s">
        <v>753</v>
      </c>
      <c r="BS14" s="341"/>
      <c r="BT14" s="341"/>
      <c r="BU14" s="341"/>
      <c r="BV14" s="341"/>
      <c r="BW14" s="341"/>
      <c r="BX14" s="341"/>
      <c r="BY14" s="341"/>
      <c r="BZ14" s="341"/>
      <c r="CA14" s="341"/>
      <c r="CB14" s="341"/>
      <c r="CC14" s="341"/>
      <c r="CD14" s="341"/>
      <c r="CE14" s="341"/>
      <c r="CF14" s="341"/>
      <c r="CG14" s="341"/>
      <c r="CH14" s="341"/>
      <c r="CI14" s="341"/>
      <c r="CJ14" s="341"/>
      <c r="CK14" s="341"/>
      <c r="CL14" s="341"/>
      <c r="CM14" s="341"/>
      <c r="CN14" s="341"/>
      <c r="CO14" s="341"/>
      <c r="CP14" s="341"/>
      <c r="CQ14" s="341"/>
      <c r="CR14" s="341"/>
      <c r="CS14" s="341"/>
      <c r="CT14" s="341"/>
      <c r="CU14" s="341"/>
      <c r="CV14" s="341"/>
      <c r="CW14" s="341"/>
      <c r="CX14" s="341"/>
      <c r="CY14" s="341"/>
      <c r="CZ14" s="341"/>
      <c r="DA14" s="341"/>
      <c r="DB14" s="341"/>
      <c r="DC14" s="341"/>
      <c r="DD14" s="341"/>
      <c r="DE14" s="341"/>
      <c r="DF14" s="341"/>
      <c r="DG14" s="341"/>
      <c r="DH14" s="341"/>
      <c r="DI14" s="341"/>
    </row>
    <row r="15" spans="1:113" s="333" customFormat="1" ht="409.5" customHeight="1" x14ac:dyDescent="0.45">
      <c r="A15" s="973">
        <v>6</v>
      </c>
      <c r="B15" s="975" t="s">
        <v>500</v>
      </c>
      <c r="C15" s="1013" t="s">
        <v>473</v>
      </c>
      <c r="D15" s="981" t="s">
        <v>501</v>
      </c>
      <c r="E15" s="280"/>
      <c r="F15" s="280" t="s">
        <v>9</v>
      </c>
      <c r="G15" s="284"/>
      <c r="H15" s="284">
        <v>1</v>
      </c>
      <c r="I15" s="286" t="s">
        <v>502</v>
      </c>
      <c r="J15" s="287" t="s">
        <v>503</v>
      </c>
      <c r="K15" s="286" t="s">
        <v>504</v>
      </c>
      <c r="L15" s="286" t="s">
        <v>505</v>
      </c>
      <c r="M15" s="286" t="s">
        <v>506</v>
      </c>
      <c r="N15" s="286" t="s">
        <v>63</v>
      </c>
      <c r="O15" s="286" t="s">
        <v>507</v>
      </c>
      <c r="P15" s="288" t="s">
        <v>508</v>
      </c>
      <c r="Q15" s="288" t="s">
        <v>509</v>
      </c>
      <c r="R15" s="289" t="s">
        <v>484</v>
      </c>
      <c r="S15" s="289" t="s">
        <v>510</v>
      </c>
      <c r="T15" s="290">
        <v>45869</v>
      </c>
      <c r="U15" s="290">
        <v>45989</v>
      </c>
      <c r="V15" s="289" t="s">
        <v>484</v>
      </c>
      <c r="W15" s="289" t="s">
        <v>510</v>
      </c>
      <c r="X15" s="293"/>
      <c r="Y15" s="293"/>
      <c r="BB15" s="280">
        <v>3</v>
      </c>
      <c r="BC15" s="281" t="s">
        <v>488</v>
      </c>
      <c r="BD15" s="372" t="s">
        <v>475</v>
      </c>
      <c r="BE15" s="377">
        <v>0</v>
      </c>
      <c r="BF15" s="377">
        <v>0</v>
      </c>
      <c r="BG15" s="365" t="s">
        <v>750</v>
      </c>
      <c r="BH15" s="383" t="s">
        <v>752</v>
      </c>
      <c r="BI15" s="385" t="s">
        <v>753</v>
      </c>
      <c r="BS15" s="341"/>
      <c r="BT15" s="341"/>
      <c r="BU15" s="341"/>
      <c r="BV15" s="341"/>
      <c r="BW15" s="341"/>
      <c r="BX15" s="341"/>
      <c r="BY15" s="341"/>
      <c r="BZ15" s="341"/>
      <c r="CA15" s="341"/>
      <c r="CB15" s="341"/>
      <c r="CC15" s="341"/>
      <c r="CD15" s="341"/>
      <c r="CE15" s="341"/>
      <c r="CF15" s="341"/>
      <c r="CG15" s="341"/>
      <c r="CH15" s="341"/>
      <c r="CI15" s="341"/>
      <c r="CJ15" s="341"/>
      <c r="CK15" s="341"/>
      <c r="CL15" s="341"/>
      <c r="CM15" s="341"/>
      <c r="CN15" s="341"/>
      <c r="CO15" s="341"/>
      <c r="CP15" s="341"/>
      <c r="CQ15" s="341"/>
      <c r="CR15" s="341"/>
      <c r="CS15" s="341"/>
      <c r="CT15" s="341"/>
      <c r="CU15" s="341"/>
      <c r="CV15" s="341"/>
      <c r="CW15" s="341"/>
      <c r="CX15" s="341"/>
      <c r="CY15" s="341"/>
      <c r="CZ15" s="341"/>
      <c r="DA15" s="341"/>
      <c r="DB15" s="341"/>
      <c r="DC15" s="341"/>
      <c r="DD15" s="341"/>
      <c r="DE15" s="341"/>
      <c r="DF15" s="341"/>
      <c r="DG15" s="341"/>
      <c r="DH15" s="341"/>
      <c r="DI15" s="341"/>
    </row>
    <row r="16" spans="1:113" s="333" customFormat="1" ht="409.5" customHeight="1" x14ac:dyDescent="0.45">
      <c r="A16" s="974"/>
      <c r="B16" s="976"/>
      <c r="C16" s="1014"/>
      <c r="D16" s="982"/>
      <c r="E16" s="280"/>
      <c r="F16" s="280" t="s">
        <v>9</v>
      </c>
      <c r="G16" s="284"/>
      <c r="H16" s="284">
        <v>2</v>
      </c>
      <c r="I16" s="286" t="s">
        <v>511</v>
      </c>
      <c r="J16" s="287" t="s">
        <v>503</v>
      </c>
      <c r="K16" s="286" t="s">
        <v>504</v>
      </c>
      <c r="L16" s="286" t="s">
        <v>505</v>
      </c>
      <c r="M16" s="286" t="s">
        <v>512</v>
      </c>
      <c r="N16" s="286" t="s">
        <v>63</v>
      </c>
      <c r="O16" s="286" t="s">
        <v>507</v>
      </c>
      <c r="P16" s="288" t="s">
        <v>508</v>
      </c>
      <c r="Q16" s="288" t="s">
        <v>509</v>
      </c>
      <c r="R16" s="289" t="s">
        <v>484</v>
      </c>
      <c r="S16" s="289" t="s">
        <v>510</v>
      </c>
      <c r="T16" s="290">
        <v>45869</v>
      </c>
      <c r="U16" s="290">
        <v>45989</v>
      </c>
      <c r="V16" s="289" t="s">
        <v>484</v>
      </c>
      <c r="W16" s="289" t="s">
        <v>510</v>
      </c>
      <c r="X16" s="293"/>
      <c r="Y16" s="293"/>
      <c r="BB16" s="280">
        <v>4</v>
      </c>
      <c r="BC16" s="281" t="s">
        <v>489</v>
      </c>
      <c r="BD16" s="372" t="s">
        <v>475</v>
      </c>
      <c r="BE16" s="377">
        <v>0</v>
      </c>
      <c r="BF16" s="377">
        <v>0</v>
      </c>
      <c r="BG16" s="365" t="s">
        <v>750</v>
      </c>
      <c r="BH16" s="383" t="s">
        <v>752</v>
      </c>
      <c r="BI16" s="385" t="s">
        <v>753</v>
      </c>
      <c r="BS16" s="341"/>
      <c r="BT16" s="341"/>
      <c r="BU16" s="341"/>
      <c r="BV16" s="341"/>
      <c r="BW16" s="341"/>
      <c r="BX16" s="341"/>
      <c r="BY16" s="341"/>
      <c r="BZ16" s="341"/>
      <c r="CA16" s="341"/>
      <c r="CB16" s="341"/>
      <c r="CC16" s="341"/>
      <c r="CD16" s="341"/>
      <c r="CE16" s="341"/>
      <c r="CF16" s="341"/>
      <c r="CG16" s="341"/>
      <c r="CH16" s="341"/>
      <c r="CI16" s="341"/>
      <c r="CJ16" s="341"/>
      <c r="CK16" s="341"/>
      <c r="CL16" s="341"/>
      <c r="CM16" s="341"/>
      <c r="CN16" s="341"/>
      <c r="CO16" s="341"/>
      <c r="CP16" s="341"/>
      <c r="CQ16" s="341"/>
      <c r="CR16" s="341"/>
      <c r="CS16" s="341"/>
      <c r="CT16" s="341"/>
      <c r="CU16" s="341"/>
      <c r="CV16" s="341"/>
      <c r="CW16" s="341"/>
      <c r="CX16" s="341"/>
      <c r="CY16" s="341"/>
      <c r="CZ16" s="341"/>
      <c r="DA16" s="341"/>
      <c r="DB16" s="341"/>
      <c r="DC16" s="341"/>
      <c r="DD16" s="341"/>
      <c r="DE16" s="341"/>
      <c r="DF16" s="341"/>
      <c r="DG16" s="341"/>
      <c r="DH16" s="341"/>
      <c r="DI16" s="341"/>
    </row>
    <row r="17" spans="1:113" s="333" customFormat="1" ht="409.6" customHeight="1" x14ac:dyDescent="0.45">
      <c r="A17" s="294">
        <v>7</v>
      </c>
      <c r="B17" s="295" t="s">
        <v>513</v>
      </c>
      <c r="C17" s="296" t="s">
        <v>473</v>
      </c>
      <c r="D17" s="283" t="s">
        <v>514</v>
      </c>
      <c r="E17" s="294"/>
      <c r="F17" s="294" t="s">
        <v>9</v>
      </c>
      <c r="G17" s="285"/>
      <c r="H17" s="285">
        <v>1</v>
      </c>
      <c r="I17" s="283" t="s">
        <v>515</v>
      </c>
      <c r="J17" s="300" t="s">
        <v>516</v>
      </c>
      <c r="K17" s="283" t="s">
        <v>504</v>
      </c>
      <c r="L17" s="283" t="s">
        <v>505</v>
      </c>
      <c r="M17" s="283" t="s">
        <v>506</v>
      </c>
      <c r="N17" s="283" t="s">
        <v>63</v>
      </c>
      <c r="O17" s="283" t="s">
        <v>517</v>
      </c>
      <c r="P17" s="301" t="s">
        <v>508</v>
      </c>
      <c r="Q17" s="301" t="s">
        <v>509</v>
      </c>
      <c r="R17" s="289" t="s">
        <v>484</v>
      </c>
      <c r="S17" s="302" t="s">
        <v>518</v>
      </c>
      <c r="T17" s="290">
        <v>45869</v>
      </c>
      <c r="U17" s="303">
        <v>45989</v>
      </c>
      <c r="V17" s="289" t="s">
        <v>484</v>
      </c>
      <c r="W17" s="302" t="s">
        <v>518</v>
      </c>
      <c r="X17" s="304"/>
      <c r="Y17" s="304"/>
      <c r="BB17" s="280">
        <v>5</v>
      </c>
      <c r="BC17" s="281" t="s">
        <v>490</v>
      </c>
      <c r="BD17" s="286" t="s">
        <v>491</v>
      </c>
      <c r="BE17" s="369">
        <v>2</v>
      </c>
      <c r="BF17" s="369">
        <v>1</v>
      </c>
      <c r="BG17" s="367" t="s">
        <v>720</v>
      </c>
      <c r="BH17" s="90" t="s">
        <v>721</v>
      </c>
      <c r="BI17" s="385" t="s">
        <v>753</v>
      </c>
      <c r="BS17" s="341"/>
      <c r="BT17" s="341"/>
      <c r="BU17" s="341"/>
      <c r="BV17" s="341"/>
      <c r="BW17" s="341"/>
      <c r="BX17" s="341"/>
      <c r="BY17" s="341"/>
      <c r="BZ17" s="341"/>
      <c r="CA17" s="341"/>
      <c r="CB17" s="341"/>
      <c r="CC17" s="341"/>
      <c r="CD17" s="341"/>
      <c r="CE17" s="341"/>
      <c r="CF17" s="341"/>
      <c r="CG17" s="341"/>
      <c r="CH17" s="341"/>
      <c r="CI17" s="341"/>
      <c r="CJ17" s="341"/>
      <c r="CK17" s="341"/>
      <c r="CL17" s="341"/>
      <c r="CM17" s="341"/>
      <c r="CN17" s="341"/>
      <c r="CO17" s="341"/>
      <c r="CP17" s="341"/>
      <c r="CQ17" s="341"/>
      <c r="CR17" s="341"/>
      <c r="CS17" s="341"/>
      <c r="CT17" s="341"/>
      <c r="CU17" s="341"/>
      <c r="CV17" s="341"/>
      <c r="CW17" s="341"/>
      <c r="CX17" s="341"/>
      <c r="CY17" s="341"/>
      <c r="CZ17" s="341"/>
      <c r="DA17" s="341"/>
      <c r="DB17" s="341"/>
      <c r="DC17" s="341"/>
      <c r="DD17" s="341"/>
      <c r="DE17" s="341"/>
      <c r="DF17" s="341"/>
      <c r="DG17" s="341"/>
      <c r="DH17" s="341"/>
      <c r="DI17" s="341"/>
    </row>
    <row r="18" spans="1:113" s="333" customFormat="1" ht="393" customHeight="1" x14ac:dyDescent="0.45">
      <c r="A18" s="979">
        <v>8</v>
      </c>
      <c r="B18" s="980" t="s">
        <v>519</v>
      </c>
      <c r="C18" s="1010" t="s">
        <v>520</v>
      </c>
      <c r="D18" s="1004" t="s">
        <v>521</v>
      </c>
      <c r="E18" s="979"/>
      <c r="F18" s="979" t="s">
        <v>9</v>
      </c>
      <c r="G18" s="979"/>
      <c r="H18" s="280">
        <v>1</v>
      </c>
      <c r="I18" s="286" t="s">
        <v>748</v>
      </c>
      <c r="J18" s="287" t="s">
        <v>523</v>
      </c>
      <c r="K18" s="1004" t="s">
        <v>524</v>
      </c>
      <c r="L18" s="1004" t="s">
        <v>525</v>
      </c>
      <c r="M18" s="1004" t="s">
        <v>526</v>
      </c>
      <c r="N18" s="1004" t="s">
        <v>527</v>
      </c>
      <c r="O18" s="286" t="s">
        <v>528</v>
      </c>
      <c r="P18" s="1008" t="s">
        <v>508</v>
      </c>
      <c r="Q18" s="288" t="s">
        <v>529</v>
      </c>
      <c r="R18" s="1009" t="s">
        <v>484</v>
      </c>
      <c r="S18" s="305" t="s">
        <v>530</v>
      </c>
      <c r="T18" s="996">
        <v>45931</v>
      </c>
      <c r="U18" s="1012">
        <v>45991</v>
      </c>
      <c r="V18" s="1009" t="s">
        <v>531</v>
      </c>
      <c r="W18" s="305" t="s">
        <v>530</v>
      </c>
      <c r="X18" s="999"/>
      <c r="Y18" s="999"/>
      <c r="BB18" s="973">
        <v>6</v>
      </c>
      <c r="BC18" s="975" t="s">
        <v>500</v>
      </c>
      <c r="BD18" s="286" t="s">
        <v>502</v>
      </c>
      <c r="BE18" s="368">
        <v>0</v>
      </c>
      <c r="BF18" s="368">
        <v>0</v>
      </c>
      <c r="BG18" s="364" t="s">
        <v>731</v>
      </c>
      <c r="BH18" s="383" t="s">
        <v>752</v>
      </c>
      <c r="BI18" s="385" t="s">
        <v>753</v>
      </c>
      <c r="BS18" s="341"/>
      <c r="BT18" s="341"/>
      <c r="BU18" s="341"/>
      <c r="BV18" s="341"/>
      <c r="BW18" s="341"/>
      <c r="BX18" s="341"/>
      <c r="BY18" s="341"/>
      <c r="BZ18" s="341"/>
      <c r="CA18" s="341"/>
      <c r="CB18" s="341"/>
      <c r="CC18" s="341"/>
      <c r="CD18" s="341"/>
      <c r="CE18" s="341"/>
      <c r="CF18" s="341"/>
      <c r="CG18" s="341"/>
      <c r="CH18" s="341"/>
      <c r="CI18" s="341"/>
      <c r="CJ18" s="341"/>
      <c r="CK18" s="341"/>
      <c r="CL18" s="341"/>
      <c r="CM18" s="341"/>
      <c r="CN18" s="341"/>
      <c r="CO18" s="341"/>
      <c r="CP18" s="341"/>
      <c r="CQ18" s="341"/>
      <c r="CR18" s="341"/>
      <c r="CS18" s="341"/>
      <c r="CT18" s="341"/>
      <c r="CU18" s="341"/>
      <c r="CV18" s="341"/>
      <c r="CW18" s="341"/>
      <c r="CX18" s="341"/>
      <c r="CY18" s="341"/>
      <c r="CZ18" s="341"/>
      <c r="DA18" s="341"/>
      <c r="DB18" s="341"/>
      <c r="DC18" s="341"/>
      <c r="DD18" s="341"/>
      <c r="DE18" s="341"/>
      <c r="DF18" s="341"/>
      <c r="DG18" s="341"/>
      <c r="DH18" s="341"/>
      <c r="DI18" s="341"/>
    </row>
    <row r="19" spans="1:113" s="333" customFormat="1" ht="339" customHeight="1" x14ac:dyDescent="0.45">
      <c r="A19" s="979"/>
      <c r="B19" s="980"/>
      <c r="C19" s="1010"/>
      <c r="D19" s="1004"/>
      <c r="E19" s="979"/>
      <c r="F19" s="979"/>
      <c r="G19" s="979"/>
      <c r="H19" s="280">
        <v>2</v>
      </c>
      <c r="I19" s="372" t="s">
        <v>532</v>
      </c>
      <c r="J19" s="287" t="s">
        <v>533</v>
      </c>
      <c r="K19" s="1004"/>
      <c r="L19" s="1004"/>
      <c r="M19" s="1004"/>
      <c r="N19" s="1004"/>
      <c r="O19" s="286" t="s">
        <v>534</v>
      </c>
      <c r="P19" s="1008"/>
      <c r="Q19" s="288" t="s">
        <v>529</v>
      </c>
      <c r="R19" s="1009"/>
      <c r="S19" s="305" t="s">
        <v>535</v>
      </c>
      <c r="T19" s="997"/>
      <c r="U19" s="1012"/>
      <c r="V19" s="1009"/>
      <c r="W19" s="305" t="s">
        <v>535</v>
      </c>
      <c r="X19" s="1000"/>
      <c r="Y19" s="1000"/>
      <c r="BB19" s="974"/>
      <c r="BC19" s="976"/>
      <c r="BD19" s="286" t="s">
        <v>511</v>
      </c>
      <c r="BE19" s="368">
        <v>0</v>
      </c>
      <c r="BF19" s="368">
        <v>0</v>
      </c>
      <c r="BG19" s="364" t="s">
        <v>731</v>
      </c>
      <c r="BH19" s="383" t="s">
        <v>752</v>
      </c>
      <c r="BI19" s="385" t="s">
        <v>753</v>
      </c>
      <c r="BS19" s="341"/>
      <c r="BT19" s="341"/>
      <c r="BU19" s="341"/>
      <c r="BV19" s="341"/>
      <c r="BW19" s="341"/>
      <c r="BX19" s="341"/>
      <c r="BY19" s="341"/>
      <c r="BZ19" s="341"/>
      <c r="CA19" s="341"/>
      <c r="CB19" s="341"/>
      <c r="CC19" s="341"/>
      <c r="CD19" s="341"/>
      <c r="CE19" s="341"/>
      <c r="CF19" s="341"/>
      <c r="CG19" s="341"/>
      <c r="CH19" s="341"/>
      <c r="CI19" s="341"/>
      <c r="CJ19" s="341"/>
      <c r="CK19" s="341"/>
      <c r="CL19" s="341"/>
      <c r="CM19" s="341"/>
      <c r="CN19" s="341"/>
      <c r="CO19" s="341"/>
      <c r="CP19" s="341"/>
      <c r="CQ19" s="341"/>
      <c r="CR19" s="341"/>
      <c r="CS19" s="341"/>
      <c r="CT19" s="341"/>
      <c r="CU19" s="341"/>
      <c r="CV19" s="341"/>
      <c r="CW19" s="341"/>
      <c r="CX19" s="341"/>
      <c r="CY19" s="341"/>
      <c r="CZ19" s="341"/>
      <c r="DA19" s="341"/>
      <c r="DB19" s="341"/>
      <c r="DC19" s="341"/>
      <c r="DD19" s="341"/>
      <c r="DE19" s="341"/>
      <c r="DF19" s="341"/>
      <c r="DG19" s="341"/>
      <c r="DH19" s="341"/>
      <c r="DI19" s="341"/>
    </row>
    <row r="20" spans="1:113" s="333" customFormat="1" ht="333.75" customHeight="1" x14ac:dyDescent="0.45">
      <c r="A20" s="979"/>
      <c r="B20" s="980"/>
      <c r="C20" s="1010"/>
      <c r="D20" s="1004"/>
      <c r="E20" s="979"/>
      <c r="F20" s="979"/>
      <c r="G20" s="979"/>
      <c r="H20" s="280">
        <v>3</v>
      </c>
      <c r="I20" s="286" t="s">
        <v>536</v>
      </c>
      <c r="J20" s="287" t="s">
        <v>537</v>
      </c>
      <c r="K20" s="1004"/>
      <c r="L20" s="1004"/>
      <c r="M20" s="1004"/>
      <c r="N20" s="1004"/>
      <c r="O20" s="286" t="s">
        <v>538</v>
      </c>
      <c r="P20" s="1008"/>
      <c r="Q20" s="288" t="s">
        <v>529</v>
      </c>
      <c r="R20" s="1009"/>
      <c r="S20" s="305" t="s">
        <v>539</v>
      </c>
      <c r="T20" s="998"/>
      <c r="U20" s="1012"/>
      <c r="V20" s="1009"/>
      <c r="W20" s="305" t="s">
        <v>539</v>
      </c>
      <c r="X20" s="1001"/>
      <c r="Y20" s="1001"/>
      <c r="BB20" s="294" t="s">
        <v>732</v>
      </c>
      <c r="BC20" s="295" t="s">
        <v>513</v>
      </c>
      <c r="BD20" s="283" t="s">
        <v>515</v>
      </c>
      <c r="BE20" s="368">
        <v>0</v>
      </c>
      <c r="BF20" s="368">
        <v>0</v>
      </c>
      <c r="BG20" s="364" t="s">
        <v>731</v>
      </c>
      <c r="BH20" s="383" t="s">
        <v>752</v>
      </c>
      <c r="BI20" s="385" t="s">
        <v>753</v>
      </c>
      <c r="BS20" s="341"/>
      <c r="BT20" s="341"/>
      <c r="BU20" s="341"/>
      <c r="BV20" s="341"/>
      <c r="BW20" s="341"/>
      <c r="BX20" s="341"/>
      <c r="BY20" s="341"/>
      <c r="BZ20" s="341"/>
      <c r="CA20" s="341"/>
      <c r="CB20" s="341"/>
      <c r="CC20" s="341"/>
      <c r="CD20" s="341"/>
      <c r="CE20" s="341"/>
      <c r="CF20" s="341"/>
      <c r="CG20" s="341"/>
      <c r="CH20" s="341"/>
      <c r="CI20" s="341"/>
      <c r="CJ20" s="341"/>
      <c r="CK20" s="341"/>
      <c r="CL20" s="341"/>
      <c r="CM20" s="341"/>
      <c r="CN20" s="341"/>
      <c r="CO20" s="341"/>
      <c r="CP20" s="341"/>
      <c r="CQ20" s="341"/>
      <c r="CR20" s="341"/>
      <c r="CS20" s="341"/>
      <c r="CT20" s="341"/>
      <c r="CU20" s="341"/>
      <c r="CV20" s="341"/>
      <c r="CW20" s="341"/>
      <c r="CX20" s="341"/>
      <c r="CY20" s="341"/>
      <c r="CZ20" s="341"/>
      <c r="DA20" s="341"/>
      <c r="DB20" s="341"/>
      <c r="DC20" s="341"/>
      <c r="DD20" s="341"/>
      <c r="DE20" s="341"/>
      <c r="DF20" s="341"/>
      <c r="DG20" s="341"/>
      <c r="DH20" s="341"/>
      <c r="DI20" s="341"/>
    </row>
    <row r="21" spans="1:113" s="333" customFormat="1" ht="355.5" customHeight="1" x14ac:dyDescent="0.45">
      <c r="A21" s="979">
        <v>9</v>
      </c>
      <c r="B21" s="980" t="s">
        <v>540</v>
      </c>
      <c r="C21" s="1010" t="s">
        <v>473</v>
      </c>
      <c r="D21" s="1004" t="s">
        <v>541</v>
      </c>
      <c r="E21" s="973"/>
      <c r="F21" s="979" t="s">
        <v>9</v>
      </c>
      <c r="G21" s="973"/>
      <c r="H21" s="280">
        <v>1</v>
      </c>
      <c r="I21" s="286" t="s">
        <v>542</v>
      </c>
      <c r="J21" s="287" t="s">
        <v>543</v>
      </c>
      <c r="K21" s="1004" t="s">
        <v>524</v>
      </c>
      <c r="L21" s="1004" t="s">
        <v>525</v>
      </c>
      <c r="M21" s="1004" t="s">
        <v>526</v>
      </c>
      <c r="N21" s="1004" t="s">
        <v>527</v>
      </c>
      <c r="O21" s="286" t="s">
        <v>544</v>
      </c>
      <c r="P21" s="1005" t="s">
        <v>508</v>
      </c>
      <c r="Q21" s="1008" t="s">
        <v>529</v>
      </c>
      <c r="R21" s="1009" t="s">
        <v>484</v>
      </c>
      <c r="S21" s="305" t="s">
        <v>545</v>
      </c>
      <c r="T21" s="996">
        <v>45901</v>
      </c>
      <c r="U21" s="1012">
        <v>45991</v>
      </c>
      <c r="V21" s="1009" t="s">
        <v>531</v>
      </c>
      <c r="W21" s="305" t="s">
        <v>545</v>
      </c>
      <c r="X21" s="999"/>
      <c r="Y21" s="999"/>
      <c r="BB21" s="979">
        <v>8</v>
      </c>
      <c r="BC21" s="980" t="s">
        <v>519</v>
      </c>
      <c r="BD21" s="286" t="s">
        <v>522</v>
      </c>
      <c r="BE21" s="368">
        <v>2</v>
      </c>
      <c r="BF21" s="368">
        <v>1.5</v>
      </c>
      <c r="BG21" s="117" t="s">
        <v>724</v>
      </c>
      <c r="BH21" s="383" t="s">
        <v>754</v>
      </c>
      <c r="BI21" s="385" t="s">
        <v>753</v>
      </c>
      <c r="BS21" s="341"/>
      <c r="BT21" s="341"/>
      <c r="BU21" s="341"/>
      <c r="BV21" s="341"/>
      <c r="BW21" s="341"/>
      <c r="BX21" s="341"/>
      <c r="BY21" s="341"/>
      <c r="BZ21" s="341"/>
      <c r="CA21" s="341"/>
      <c r="CB21" s="341"/>
      <c r="CC21" s="341"/>
      <c r="CD21" s="341"/>
      <c r="CE21" s="341"/>
      <c r="CF21" s="341"/>
      <c r="CG21" s="341"/>
      <c r="CH21" s="341"/>
      <c r="CI21" s="341"/>
      <c r="CJ21" s="341"/>
      <c r="CK21" s="341"/>
      <c r="CL21" s="341"/>
      <c r="CM21" s="341"/>
      <c r="CN21" s="341"/>
      <c r="CO21" s="341"/>
      <c r="CP21" s="341"/>
      <c r="CQ21" s="341"/>
      <c r="CR21" s="341"/>
      <c r="CS21" s="341"/>
      <c r="CT21" s="341"/>
      <c r="CU21" s="341"/>
      <c r="CV21" s="341"/>
      <c r="CW21" s="341"/>
      <c r="CX21" s="341"/>
      <c r="CY21" s="341"/>
      <c r="CZ21" s="341"/>
      <c r="DA21" s="341"/>
      <c r="DB21" s="341"/>
      <c r="DC21" s="341"/>
      <c r="DD21" s="341"/>
      <c r="DE21" s="341"/>
      <c r="DF21" s="341"/>
      <c r="DG21" s="341"/>
      <c r="DH21" s="341"/>
      <c r="DI21" s="341"/>
    </row>
    <row r="22" spans="1:113" s="333" customFormat="1" ht="378.75" customHeight="1" x14ac:dyDescent="0.45">
      <c r="A22" s="979"/>
      <c r="B22" s="980"/>
      <c r="C22" s="1010"/>
      <c r="D22" s="1004"/>
      <c r="E22" s="1011"/>
      <c r="F22" s="979"/>
      <c r="G22" s="1011"/>
      <c r="H22" s="280">
        <v>2</v>
      </c>
      <c r="I22" s="286" t="s">
        <v>749</v>
      </c>
      <c r="J22" s="287" t="s">
        <v>547</v>
      </c>
      <c r="K22" s="1004"/>
      <c r="L22" s="1004"/>
      <c r="M22" s="1004"/>
      <c r="N22" s="1004"/>
      <c r="O22" s="286" t="s">
        <v>548</v>
      </c>
      <c r="P22" s="1006"/>
      <c r="Q22" s="1008"/>
      <c r="R22" s="1009"/>
      <c r="S22" s="308" t="s">
        <v>530</v>
      </c>
      <c r="T22" s="997"/>
      <c r="U22" s="1012"/>
      <c r="V22" s="1009"/>
      <c r="W22" s="308" t="s">
        <v>530</v>
      </c>
      <c r="X22" s="1000"/>
      <c r="Y22" s="1000"/>
      <c r="BB22" s="979"/>
      <c r="BC22" s="980"/>
      <c r="BD22" s="372" t="s">
        <v>532</v>
      </c>
      <c r="BE22" s="368">
        <v>1</v>
      </c>
      <c r="BF22" s="368">
        <v>1</v>
      </c>
      <c r="BG22" s="117" t="s">
        <v>723</v>
      </c>
      <c r="BH22" s="383" t="s">
        <v>755</v>
      </c>
      <c r="BI22" s="385" t="s">
        <v>753</v>
      </c>
      <c r="BS22" s="341"/>
      <c r="BT22" s="341"/>
      <c r="BU22" s="341"/>
      <c r="BV22" s="341"/>
      <c r="BW22" s="341"/>
      <c r="BX22" s="341"/>
      <c r="BY22" s="341"/>
      <c r="BZ22" s="341"/>
      <c r="CA22" s="341"/>
      <c r="CB22" s="341"/>
      <c r="CC22" s="341"/>
      <c r="CD22" s="341"/>
      <c r="CE22" s="341"/>
      <c r="CF22" s="341"/>
      <c r="CG22" s="341"/>
      <c r="CH22" s="341"/>
      <c r="CI22" s="341"/>
      <c r="CJ22" s="341"/>
      <c r="CK22" s="341"/>
      <c r="CL22" s="341"/>
      <c r="CM22" s="341"/>
      <c r="CN22" s="341"/>
      <c r="CO22" s="341"/>
      <c r="CP22" s="341"/>
      <c r="CQ22" s="341"/>
      <c r="CR22" s="341"/>
      <c r="CS22" s="341"/>
      <c r="CT22" s="341"/>
      <c r="CU22" s="341"/>
      <c r="CV22" s="341"/>
      <c r="CW22" s="341"/>
      <c r="CX22" s="341"/>
      <c r="CY22" s="341"/>
      <c r="CZ22" s="341"/>
      <c r="DA22" s="341"/>
      <c r="DB22" s="341"/>
      <c r="DC22" s="341"/>
      <c r="DD22" s="341"/>
      <c r="DE22" s="341"/>
      <c r="DF22" s="341"/>
      <c r="DG22" s="341"/>
      <c r="DH22" s="341"/>
      <c r="DI22" s="341"/>
    </row>
    <row r="23" spans="1:113" s="333" customFormat="1" ht="409.5" x14ac:dyDescent="0.45">
      <c r="A23" s="979"/>
      <c r="B23" s="980"/>
      <c r="C23" s="1010"/>
      <c r="D23" s="1004"/>
      <c r="E23" s="974"/>
      <c r="F23" s="979"/>
      <c r="G23" s="974"/>
      <c r="H23" s="280">
        <v>3</v>
      </c>
      <c r="I23" s="372" t="s">
        <v>532</v>
      </c>
      <c r="J23" s="287" t="s">
        <v>533</v>
      </c>
      <c r="K23" s="1004"/>
      <c r="L23" s="1004"/>
      <c r="M23" s="1004"/>
      <c r="N23" s="1004"/>
      <c r="O23" s="286" t="s">
        <v>549</v>
      </c>
      <c r="P23" s="1007"/>
      <c r="Q23" s="1008"/>
      <c r="R23" s="1009"/>
      <c r="S23" s="308" t="s">
        <v>535</v>
      </c>
      <c r="T23" s="998"/>
      <c r="U23" s="1012"/>
      <c r="V23" s="1009"/>
      <c r="W23" s="308" t="s">
        <v>535</v>
      </c>
      <c r="X23" s="1001"/>
      <c r="Y23" s="1001"/>
      <c r="BB23" s="979"/>
      <c r="BC23" s="980"/>
      <c r="BD23" s="286" t="s">
        <v>536</v>
      </c>
      <c r="BE23" s="368">
        <v>1</v>
      </c>
      <c r="BF23" s="368">
        <v>1</v>
      </c>
      <c r="BG23" s="117" t="s">
        <v>725</v>
      </c>
      <c r="BH23" s="383" t="s">
        <v>755</v>
      </c>
      <c r="BI23" s="385" t="s">
        <v>753</v>
      </c>
      <c r="BS23" s="341"/>
      <c r="BT23" s="341"/>
      <c r="BU23" s="341"/>
      <c r="BV23" s="341"/>
      <c r="BW23" s="341"/>
      <c r="BX23" s="341"/>
      <c r="BY23" s="341"/>
      <c r="BZ23" s="341"/>
      <c r="CA23" s="341"/>
      <c r="CB23" s="341"/>
      <c r="CC23" s="341"/>
      <c r="CD23" s="341"/>
      <c r="CE23" s="341"/>
      <c r="CF23" s="341"/>
      <c r="CG23" s="341"/>
      <c r="CH23" s="341"/>
      <c r="CI23" s="341"/>
      <c r="CJ23" s="341"/>
      <c r="CK23" s="341"/>
      <c r="CL23" s="341"/>
      <c r="CM23" s="341"/>
      <c r="CN23" s="341"/>
      <c r="CO23" s="341"/>
      <c r="CP23" s="341"/>
      <c r="CQ23" s="341"/>
      <c r="CR23" s="341"/>
      <c r="CS23" s="341"/>
      <c r="CT23" s="341"/>
      <c r="CU23" s="341"/>
      <c r="CV23" s="341"/>
      <c r="CW23" s="341"/>
      <c r="CX23" s="341"/>
      <c r="CY23" s="341"/>
      <c r="CZ23" s="341"/>
      <c r="DA23" s="341"/>
      <c r="DB23" s="341"/>
      <c r="DC23" s="341"/>
      <c r="DD23" s="341"/>
      <c r="DE23" s="341"/>
      <c r="DF23" s="341"/>
      <c r="DG23" s="341"/>
      <c r="DH23" s="341"/>
      <c r="DI23" s="341"/>
    </row>
    <row r="24" spans="1:113" s="333" customFormat="1" ht="390" x14ac:dyDescent="0.45">
      <c r="A24" s="297">
        <v>10</v>
      </c>
      <c r="B24" s="298" t="s">
        <v>550</v>
      </c>
      <c r="C24" s="299" t="s">
        <v>551</v>
      </c>
      <c r="D24" s="291" t="s">
        <v>552</v>
      </c>
      <c r="E24" s="297"/>
      <c r="F24" s="297" t="s">
        <v>9</v>
      </c>
      <c r="G24" s="292"/>
      <c r="H24" s="292">
        <v>1</v>
      </c>
      <c r="I24" s="310" t="s">
        <v>553</v>
      </c>
      <c r="J24" s="311" t="s">
        <v>554</v>
      </c>
      <c r="K24" s="291" t="s">
        <v>555</v>
      </c>
      <c r="L24" s="291" t="s">
        <v>556</v>
      </c>
      <c r="M24" s="291" t="s">
        <v>557</v>
      </c>
      <c r="N24" s="291" t="s">
        <v>557</v>
      </c>
      <c r="O24" s="291" t="s">
        <v>558</v>
      </c>
      <c r="P24" s="309" t="s">
        <v>508</v>
      </c>
      <c r="Q24" s="309" t="s">
        <v>509</v>
      </c>
      <c r="R24" s="307" t="s">
        <v>559</v>
      </c>
      <c r="S24" s="307" t="s">
        <v>560</v>
      </c>
      <c r="T24" s="290">
        <v>45869</v>
      </c>
      <c r="U24" s="306">
        <v>45989</v>
      </c>
      <c r="V24" s="307" t="s">
        <v>559</v>
      </c>
      <c r="W24" s="307" t="s">
        <v>561</v>
      </c>
      <c r="X24" s="312"/>
      <c r="Y24" s="312"/>
      <c r="BB24" s="979">
        <v>9</v>
      </c>
      <c r="BC24" s="980" t="s">
        <v>540</v>
      </c>
      <c r="BD24" s="381" t="s">
        <v>542</v>
      </c>
      <c r="BE24" s="379">
        <v>2</v>
      </c>
      <c r="BF24" s="379">
        <v>2</v>
      </c>
      <c r="BG24" s="382" t="s">
        <v>722</v>
      </c>
      <c r="BH24" s="384" t="s">
        <v>756</v>
      </c>
      <c r="BI24" s="386" t="s">
        <v>708</v>
      </c>
      <c r="BS24" s="341"/>
      <c r="BT24" s="341"/>
      <c r="BU24" s="341"/>
      <c r="BV24" s="341"/>
      <c r="BW24" s="341"/>
      <c r="BX24" s="341"/>
      <c r="BY24" s="341"/>
      <c r="BZ24" s="341"/>
      <c r="CA24" s="341"/>
      <c r="CB24" s="341"/>
      <c r="CC24" s="341"/>
      <c r="CD24" s="341"/>
      <c r="CE24" s="341"/>
      <c r="CF24" s="341"/>
      <c r="CG24" s="341"/>
      <c r="CH24" s="341"/>
      <c r="CI24" s="341"/>
      <c r="CJ24" s="341"/>
      <c r="CK24" s="341"/>
      <c r="CL24" s="341"/>
      <c r="CM24" s="341"/>
      <c r="CN24" s="341"/>
      <c r="CO24" s="341"/>
      <c r="CP24" s="341"/>
      <c r="CQ24" s="341"/>
      <c r="CR24" s="341"/>
      <c r="CS24" s="341"/>
      <c r="CT24" s="341"/>
      <c r="CU24" s="341"/>
      <c r="CV24" s="341"/>
      <c r="CW24" s="341"/>
      <c r="CX24" s="341"/>
      <c r="CY24" s="341"/>
      <c r="CZ24" s="341"/>
      <c r="DA24" s="341"/>
      <c r="DB24" s="341"/>
      <c r="DC24" s="341"/>
      <c r="DD24" s="341"/>
      <c r="DE24" s="341"/>
      <c r="DF24" s="341"/>
      <c r="DG24" s="341"/>
      <c r="DH24" s="341"/>
      <c r="DI24" s="341"/>
    </row>
    <row r="25" spans="1:113" s="342" customFormat="1" ht="409.6" customHeight="1" x14ac:dyDescent="0.45">
      <c r="A25" s="280">
        <v>11</v>
      </c>
      <c r="B25" s="281" t="s">
        <v>562</v>
      </c>
      <c r="C25" s="282" t="s">
        <v>520</v>
      </c>
      <c r="D25" s="286" t="s">
        <v>563</v>
      </c>
      <c r="E25" s="280"/>
      <c r="F25" s="280" t="s">
        <v>9</v>
      </c>
      <c r="G25" s="284"/>
      <c r="H25" s="284">
        <v>1</v>
      </c>
      <c r="I25" s="286" t="s">
        <v>564</v>
      </c>
      <c r="J25" s="287" t="s">
        <v>565</v>
      </c>
      <c r="K25" s="286" t="s">
        <v>566</v>
      </c>
      <c r="L25" s="286" t="s">
        <v>567</v>
      </c>
      <c r="M25" s="286" t="s">
        <v>479</v>
      </c>
      <c r="N25" s="286" t="s">
        <v>568</v>
      </c>
      <c r="O25" s="286" t="s">
        <v>569</v>
      </c>
      <c r="P25" s="288" t="s">
        <v>508</v>
      </c>
      <c r="Q25" s="288" t="s">
        <v>509</v>
      </c>
      <c r="R25" s="289" t="s">
        <v>570</v>
      </c>
      <c r="S25" s="289" t="s">
        <v>570</v>
      </c>
      <c r="T25" s="290">
        <v>45869</v>
      </c>
      <c r="U25" s="306">
        <v>45989</v>
      </c>
      <c r="V25" s="289" t="s">
        <v>571</v>
      </c>
      <c r="W25" s="289" t="s">
        <v>572</v>
      </c>
      <c r="X25" s="277"/>
      <c r="Y25" s="277"/>
      <c r="Z25" s="341"/>
      <c r="AA25" s="341"/>
      <c r="AB25" s="341"/>
      <c r="AC25" s="341"/>
      <c r="AD25" s="341"/>
      <c r="AE25" s="341"/>
      <c r="AF25" s="341"/>
      <c r="AG25" s="341"/>
      <c r="AH25" s="341"/>
      <c r="AI25" s="341"/>
      <c r="AJ25" s="341"/>
      <c r="AK25" s="341"/>
      <c r="AL25" s="341"/>
      <c r="AM25" s="341"/>
      <c r="AN25" s="341"/>
      <c r="AO25" s="341"/>
      <c r="AP25" s="341"/>
      <c r="AQ25" s="341"/>
      <c r="AR25" s="341"/>
      <c r="AS25" s="341"/>
      <c r="AT25" s="341"/>
      <c r="AU25" s="341"/>
      <c r="AV25" s="341"/>
      <c r="AW25" s="341"/>
      <c r="AX25" s="341"/>
      <c r="AY25" s="341"/>
      <c r="AZ25" s="341"/>
      <c r="BA25" s="341"/>
      <c r="BB25" s="979"/>
      <c r="BC25" s="980"/>
      <c r="BD25" s="286" t="s">
        <v>546</v>
      </c>
      <c r="BE25" s="368">
        <v>1</v>
      </c>
      <c r="BF25" s="368">
        <v>1</v>
      </c>
      <c r="BG25" s="370" t="s">
        <v>726</v>
      </c>
      <c r="BH25" s="383" t="s">
        <v>755</v>
      </c>
      <c r="BI25" s="385" t="s">
        <v>753</v>
      </c>
      <c r="BJ25" s="341"/>
      <c r="BK25" s="341"/>
      <c r="BL25" s="341"/>
      <c r="BM25" s="341"/>
      <c r="BN25" s="341"/>
      <c r="BO25" s="341"/>
      <c r="BP25" s="341"/>
      <c r="BQ25" s="341"/>
      <c r="BR25" s="341"/>
      <c r="BS25" s="341"/>
      <c r="BT25" s="341"/>
      <c r="BU25" s="341"/>
      <c r="BV25" s="341"/>
      <c r="BW25" s="341"/>
      <c r="BX25" s="341"/>
      <c r="BY25" s="341"/>
      <c r="BZ25" s="341"/>
      <c r="CA25" s="341"/>
      <c r="CB25" s="341"/>
      <c r="CC25" s="341"/>
      <c r="CD25" s="341"/>
      <c r="CE25" s="341"/>
      <c r="CF25" s="341"/>
      <c r="CG25" s="341"/>
      <c r="CH25" s="341"/>
      <c r="CI25" s="341"/>
      <c r="CJ25" s="341"/>
      <c r="CK25" s="341"/>
      <c r="CL25" s="341"/>
      <c r="CM25" s="341"/>
      <c r="CN25" s="341"/>
      <c r="CO25" s="341"/>
      <c r="CP25" s="341"/>
      <c r="CQ25" s="341"/>
      <c r="CR25" s="341"/>
      <c r="CS25" s="341"/>
      <c r="CT25" s="341"/>
      <c r="CU25" s="341"/>
      <c r="CV25" s="341"/>
      <c r="CW25" s="341"/>
      <c r="CX25" s="341"/>
      <c r="CY25" s="341"/>
      <c r="CZ25" s="341"/>
      <c r="DA25" s="341"/>
      <c r="DB25" s="341"/>
      <c r="DC25" s="341"/>
      <c r="DD25" s="341"/>
      <c r="DE25" s="341"/>
      <c r="DF25" s="341"/>
      <c r="DG25" s="341"/>
      <c r="DH25" s="341"/>
      <c r="DI25" s="341"/>
    </row>
    <row r="26" spans="1:113" s="342" customFormat="1" ht="409.6" customHeight="1" x14ac:dyDescent="0.45">
      <c r="A26" s="280">
        <v>12</v>
      </c>
      <c r="B26" s="281" t="s">
        <v>573</v>
      </c>
      <c r="C26" s="282" t="s">
        <v>551</v>
      </c>
      <c r="D26" s="286" t="s">
        <v>574</v>
      </c>
      <c r="E26" s="280"/>
      <c r="F26" s="280" t="s">
        <v>9</v>
      </c>
      <c r="G26" s="284"/>
      <c r="H26" s="284">
        <v>2</v>
      </c>
      <c r="I26" s="286" t="s">
        <v>575</v>
      </c>
      <c r="J26" s="287" t="s">
        <v>576</v>
      </c>
      <c r="K26" s="286" t="s">
        <v>577</v>
      </c>
      <c r="L26" s="286" t="s">
        <v>578</v>
      </c>
      <c r="M26" s="286" t="s">
        <v>479</v>
      </c>
      <c r="N26" s="286" t="s">
        <v>579</v>
      </c>
      <c r="O26" s="286" t="s">
        <v>580</v>
      </c>
      <c r="P26" s="288" t="s">
        <v>581</v>
      </c>
      <c r="Q26" s="288" t="s">
        <v>582</v>
      </c>
      <c r="R26" s="289" t="s">
        <v>484</v>
      </c>
      <c r="S26" s="289" t="s">
        <v>583</v>
      </c>
      <c r="T26" s="290">
        <v>45869</v>
      </c>
      <c r="U26" s="306">
        <v>45989</v>
      </c>
      <c r="V26" s="289" t="s">
        <v>484</v>
      </c>
      <c r="W26" s="289" t="s">
        <v>584</v>
      </c>
      <c r="X26" s="277"/>
      <c r="Y26" s="277"/>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c r="AZ26" s="341"/>
      <c r="BA26" s="341"/>
      <c r="BB26" s="979"/>
      <c r="BC26" s="980"/>
      <c r="BD26" s="372" t="s">
        <v>532</v>
      </c>
      <c r="BE26" s="368">
        <v>1</v>
      </c>
      <c r="BF26" s="368">
        <v>1</v>
      </c>
      <c r="BG26" s="371" t="s">
        <v>727</v>
      </c>
      <c r="BH26" s="383" t="s">
        <v>755</v>
      </c>
      <c r="BI26" s="385" t="s">
        <v>753</v>
      </c>
      <c r="BJ26" s="341"/>
      <c r="BK26" s="341"/>
      <c r="BL26" s="341"/>
      <c r="BM26" s="341"/>
      <c r="BN26" s="341"/>
      <c r="BO26" s="341"/>
      <c r="BP26" s="341"/>
      <c r="BQ26" s="341"/>
      <c r="BR26" s="341"/>
      <c r="BS26" s="341"/>
      <c r="BT26" s="341"/>
      <c r="BU26" s="341"/>
      <c r="BV26" s="341"/>
      <c r="BW26" s="341"/>
      <c r="BX26" s="341"/>
      <c r="BY26" s="341"/>
      <c r="BZ26" s="341"/>
      <c r="CA26" s="341"/>
      <c r="CB26" s="341"/>
      <c r="CC26" s="341"/>
      <c r="CD26" s="341"/>
      <c r="CE26" s="341"/>
      <c r="CF26" s="341"/>
      <c r="CG26" s="341"/>
      <c r="CH26" s="341"/>
      <c r="CI26" s="341"/>
      <c r="CJ26" s="341"/>
      <c r="CK26" s="341"/>
      <c r="CL26" s="341"/>
      <c r="CM26" s="341"/>
      <c r="CN26" s="341"/>
      <c r="CO26" s="341"/>
      <c r="CP26" s="341"/>
      <c r="CQ26" s="341"/>
      <c r="CR26" s="341"/>
      <c r="CS26" s="341"/>
      <c r="CT26" s="341"/>
      <c r="CU26" s="341"/>
      <c r="CV26" s="341"/>
      <c r="CW26" s="341"/>
      <c r="CX26" s="341"/>
      <c r="CY26" s="341"/>
      <c r="CZ26" s="341"/>
      <c r="DA26" s="341"/>
      <c r="DB26" s="341"/>
      <c r="DC26" s="341"/>
      <c r="DD26" s="341"/>
      <c r="DE26" s="341"/>
      <c r="DF26" s="341"/>
      <c r="DG26" s="341"/>
      <c r="DH26" s="341"/>
      <c r="DI26" s="341"/>
    </row>
    <row r="27" spans="1:113" s="342" customFormat="1" ht="409.6" customHeight="1" x14ac:dyDescent="0.45">
      <c r="A27" s="280">
        <v>13</v>
      </c>
      <c r="B27" s="281" t="s">
        <v>585</v>
      </c>
      <c r="C27" s="282" t="s">
        <v>586</v>
      </c>
      <c r="D27" s="286" t="s">
        <v>587</v>
      </c>
      <c r="E27" s="280"/>
      <c r="F27" s="280" t="s">
        <v>9</v>
      </c>
      <c r="G27" s="284"/>
      <c r="H27" s="284">
        <v>1</v>
      </c>
      <c r="I27" s="286" t="s">
        <v>588</v>
      </c>
      <c r="J27" s="287" t="s">
        <v>589</v>
      </c>
      <c r="K27" s="286" t="s">
        <v>590</v>
      </c>
      <c r="L27" s="286" t="s">
        <v>591</v>
      </c>
      <c r="M27" s="286" t="s">
        <v>479</v>
      </c>
      <c r="N27" s="286" t="s">
        <v>592</v>
      </c>
      <c r="O27" s="286" t="s">
        <v>593</v>
      </c>
      <c r="P27" s="288" t="s">
        <v>594</v>
      </c>
      <c r="Q27" s="288" t="s">
        <v>483</v>
      </c>
      <c r="R27" s="289" t="s">
        <v>484</v>
      </c>
      <c r="S27" s="289" t="s">
        <v>595</v>
      </c>
      <c r="T27" s="290">
        <v>45903</v>
      </c>
      <c r="U27" s="290">
        <v>46022</v>
      </c>
      <c r="V27" s="289" t="s">
        <v>484</v>
      </c>
      <c r="W27" s="289" t="s">
        <v>596</v>
      </c>
      <c r="X27" s="277"/>
      <c r="Y27" s="277"/>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341"/>
      <c r="AZ27" s="341"/>
      <c r="BA27" s="341"/>
      <c r="BB27" s="973">
        <v>10</v>
      </c>
      <c r="BC27" s="975" t="s">
        <v>550</v>
      </c>
      <c r="BD27" s="310" t="s">
        <v>742</v>
      </c>
      <c r="BE27" s="368">
        <v>0</v>
      </c>
      <c r="BF27" s="368">
        <v>0</v>
      </c>
      <c r="BG27" s="364" t="s">
        <v>733</v>
      </c>
      <c r="BH27" s="383" t="s">
        <v>752</v>
      </c>
      <c r="BI27" s="385" t="s">
        <v>753</v>
      </c>
      <c r="BJ27" s="341"/>
      <c r="BK27" s="341"/>
      <c r="BL27" s="341"/>
      <c r="BM27" s="341"/>
      <c r="BN27" s="341"/>
      <c r="BO27" s="341"/>
      <c r="BP27" s="341"/>
      <c r="BQ27" s="341"/>
      <c r="BR27" s="341"/>
      <c r="BS27" s="341"/>
      <c r="BT27" s="341"/>
      <c r="BU27" s="341"/>
      <c r="BV27" s="341"/>
      <c r="BW27" s="341"/>
      <c r="BX27" s="341"/>
      <c r="BY27" s="341"/>
      <c r="BZ27" s="341"/>
      <c r="CA27" s="341"/>
      <c r="CB27" s="341"/>
      <c r="CC27" s="341"/>
      <c r="CD27" s="341"/>
      <c r="CE27" s="341"/>
      <c r="CF27" s="341"/>
      <c r="CG27" s="341"/>
      <c r="CH27" s="341"/>
      <c r="CI27" s="341"/>
      <c r="CJ27" s="341"/>
      <c r="CK27" s="341"/>
      <c r="CL27" s="341"/>
      <c r="CM27" s="341"/>
      <c r="CN27" s="341"/>
      <c r="CO27" s="341"/>
      <c r="CP27" s="341"/>
      <c r="CQ27" s="341"/>
      <c r="CR27" s="341"/>
      <c r="CS27" s="341"/>
      <c r="CT27" s="341"/>
      <c r="CU27" s="341"/>
      <c r="CV27" s="341"/>
      <c r="CW27" s="341"/>
      <c r="CX27" s="341"/>
      <c r="CY27" s="341"/>
      <c r="CZ27" s="341"/>
      <c r="DA27" s="341"/>
      <c r="DB27" s="341"/>
      <c r="DC27" s="341"/>
      <c r="DD27" s="341"/>
      <c r="DE27" s="341"/>
      <c r="DF27" s="341"/>
      <c r="DG27" s="341"/>
      <c r="DH27" s="341"/>
      <c r="DI27" s="341"/>
    </row>
    <row r="28" spans="1:113" s="342" customFormat="1" ht="316.5" customHeight="1" x14ac:dyDescent="0.45">
      <c r="A28" s="280">
        <v>14</v>
      </c>
      <c r="B28" s="281" t="s">
        <v>597</v>
      </c>
      <c r="C28" s="282" t="s">
        <v>551</v>
      </c>
      <c r="D28" s="286" t="s">
        <v>598</v>
      </c>
      <c r="E28" s="280"/>
      <c r="F28" s="280" t="s">
        <v>9</v>
      </c>
      <c r="G28" s="284"/>
      <c r="H28" s="284">
        <v>1</v>
      </c>
      <c r="I28" s="286" t="s">
        <v>599</v>
      </c>
      <c r="J28" s="287" t="s">
        <v>600</v>
      </c>
      <c r="K28" s="286" t="s">
        <v>601</v>
      </c>
      <c r="L28" s="286" t="s">
        <v>602</v>
      </c>
      <c r="M28" s="286" t="s">
        <v>479</v>
      </c>
      <c r="N28" s="286" t="s">
        <v>603</v>
      </c>
      <c r="O28" s="286" t="s">
        <v>604</v>
      </c>
      <c r="P28" s="288" t="s">
        <v>594</v>
      </c>
      <c r="Q28" s="288" t="s">
        <v>483</v>
      </c>
      <c r="R28" s="289" t="s">
        <v>484</v>
      </c>
      <c r="S28" s="289" t="s">
        <v>605</v>
      </c>
      <c r="T28" s="290">
        <v>45903</v>
      </c>
      <c r="U28" s="290">
        <v>46022</v>
      </c>
      <c r="V28" s="289" t="s">
        <v>484</v>
      </c>
      <c r="W28" s="289" t="s">
        <v>606</v>
      </c>
      <c r="X28" s="277"/>
      <c r="Y28" s="277"/>
      <c r="Z28" s="341"/>
      <c r="AA28" s="341"/>
      <c r="AB28" s="341"/>
      <c r="AC28" s="341"/>
      <c r="AD28" s="341"/>
      <c r="AE28" s="341"/>
      <c r="AF28" s="341"/>
      <c r="AG28" s="341"/>
      <c r="AH28" s="341"/>
      <c r="AI28" s="341"/>
      <c r="AJ28" s="341"/>
      <c r="AK28" s="341"/>
      <c r="AL28" s="341"/>
      <c r="AM28" s="341"/>
      <c r="AN28" s="341"/>
      <c r="AO28" s="341"/>
      <c r="AP28" s="341"/>
      <c r="AQ28" s="341"/>
      <c r="AR28" s="341"/>
      <c r="AS28" s="341"/>
      <c r="AT28" s="341"/>
      <c r="AU28" s="341"/>
      <c r="AV28" s="341"/>
      <c r="AW28" s="341"/>
      <c r="AX28" s="341"/>
      <c r="AY28" s="341"/>
      <c r="AZ28" s="341"/>
      <c r="BA28" s="341"/>
      <c r="BB28" s="974"/>
      <c r="BC28" s="976"/>
      <c r="BD28" s="310" t="s">
        <v>743</v>
      </c>
      <c r="BE28" s="368">
        <v>0</v>
      </c>
      <c r="BF28" s="368">
        <v>0</v>
      </c>
      <c r="BG28" s="364" t="s">
        <v>744</v>
      </c>
      <c r="BH28" s="383" t="s">
        <v>752</v>
      </c>
      <c r="BI28" s="385" t="s">
        <v>753</v>
      </c>
      <c r="BJ28" s="341"/>
      <c r="BK28" s="341"/>
      <c r="BL28" s="341"/>
      <c r="BM28" s="341"/>
      <c r="BN28" s="341"/>
      <c r="BO28" s="341"/>
      <c r="BP28" s="341"/>
      <c r="BQ28" s="341"/>
      <c r="BR28" s="341"/>
      <c r="BS28" s="341"/>
      <c r="BT28" s="341"/>
      <c r="BU28" s="341"/>
      <c r="BV28" s="341"/>
      <c r="BW28" s="341"/>
      <c r="BX28" s="341"/>
      <c r="BY28" s="341"/>
      <c r="BZ28" s="341"/>
      <c r="CA28" s="341"/>
      <c r="CB28" s="341"/>
      <c r="CC28" s="341"/>
      <c r="CD28" s="341"/>
      <c r="CE28" s="341"/>
      <c r="CF28" s="341"/>
      <c r="CG28" s="341"/>
      <c r="CH28" s="341"/>
      <c r="CI28" s="341"/>
      <c r="CJ28" s="341"/>
      <c r="CK28" s="341"/>
      <c r="CL28" s="341"/>
      <c r="CM28" s="341"/>
      <c r="CN28" s="341"/>
      <c r="CO28" s="341"/>
      <c r="CP28" s="341"/>
      <c r="CQ28" s="341"/>
      <c r="CR28" s="341"/>
      <c r="CS28" s="341"/>
      <c r="CT28" s="341"/>
      <c r="CU28" s="341"/>
      <c r="CV28" s="341"/>
      <c r="CW28" s="341"/>
      <c r="CX28" s="341"/>
      <c r="CY28" s="341"/>
      <c r="CZ28" s="341"/>
      <c r="DA28" s="341"/>
      <c r="DB28" s="341"/>
      <c r="DC28" s="341"/>
      <c r="DD28" s="341"/>
      <c r="DE28" s="341"/>
      <c r="DF28" s="341"/>
      <c r="DG28" s="341"/>
      <c r="DH28" s="341"/>
      <c r="DI28" s="341"/>
    </row>
    <row r="29" spans="1:113" s="342" customFormat="1" ht="345" customHeight="1" x14ac:dyDescent="0.45">
      <c r="A29" s="280">
        <v>15</v>
      </c>
      <c r="B29" s="281" t="s">
        <v>607</v>
      </c>
      <c r="C29" s="282" t="s">
        <v>551</v>
      </c>
      <c r="D29" s="286" t="s">
        <v>608</v>
      </c>
      <c r="E29" s="280"/>
      <c r="F29" s="280" t="s">
        <v>9</v>
      </c>
      <c r="G29" s="284"/>
      <c r="H29" s="1002">
        <v>1</v>
      </c>
      <c r="I29" s="981" t="s">
        <v>609</v>
      </c>
      <c r="J29" s="287" t="s">
        <v>610</v>
      </c>
      <c r="K29" s="286" t="s">
        <v>611</v>
      </c>
      <c r="L29" s="286" t="s">
        <v>612</v>
      </c>
      <c r="M29" s="286" t="s">
        <v>613</v>
      </c>
      <c r="N29" s="286" t="s">
        <v>603</v>
      </c>
      <c r="O29" s="286" t="s">
        <v>604</v>
      </c>
      <c r="P29" s="288" t="s">
        <v>594</v>
      </c>
      <c r="Q29" s="288" t="s">
        <v>483</v>
      </c>
      <c r="R29" s="289" t="s">
        <v>484</v>
      </c>
      <c r="S29" s="289" t="s">
        <v>614</v>
      </c>
      <c r="T29" s="290">
        <v>45903</v>
      </c>
      <c r="U29" s="290">
        <v>46022</v>
      </c>
      <c r="V29" s="289" t="s">
        <v>484</v>
      </c>
      <c r="W29" s="289" t="s">
        <v>615</v>
      </c>
      <c r="X29" s="277"/>
      <c r="Y29" s="277"/>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341"/>
      <c r="AZ29" s="341"/>
      <c r="BA29" s="341"/>
      <c r="BB29" s="280">
        <v>11</v>
      </c>
      <c r="BC29" s="281" t="s">
        <v>562</v>
      </c>
      <c r="BD29" s="286" t="s">
        <v>564</v>
      </c>
      <c r="BE29" s="377">
        <v>0</v>
      </c>
      <c r="BF29" s="377">
        <v>0</v>
      </c>
      <c r="BG29" s="365" t="s">
        <v>750</v>
      </c>
      <c r="BH29" s="383" t="s">
        <v>752</v>
      </c>
      <c r="BI29" s="385" t="s">
        <v>753</v>
      </c>
      <c r="BJ29" s="341"/>
      <c r="BK29" s="341"/>
      <c r="BL29" s="341"/>
      <c r="BM29" s="341"/>
      <c r="BN29" s="341"/>
      <c r="BO29" s="341"/>
      <c r="BP29" s="341"/>
      <c r="BQ29" s="341"/>
      <c r="BR29" s="341"/>
      <c r="BS29" s="341"/>
      <c r="BT29" s="341"/>
      <c r="BU29" s="341"/>
      <c r="BV29" s="341"/>
      <c r="BW29" s="341"/>
      <c r="BX29" s="341"/>
      <c r="BY29" s="341"/>
      <c r="BZ29" s="341"/>
      <c r="CA29" s="341"/>
      <c r="CB29" s="341"/>
      <c r="CC29" s="341"/>
      <c r="CD29" s="341"/>
      <c r="CE29" s="341"/>
      <c r="CF29" s="341"/>
      <c r="CG29" s="341"/>
      <c r="CH29" s="341"/>
      <c r="CI29" s="341"/>
      <c r="CJ29" s="341"/>
      <c r="CK29" s="341"/>
      <c r="CL29" s="341"/>
      <c r="CM29" s="341"/>
      <c r="CN29" s="341"/>
      <c r="CO29" s="341"/>
      <c r="CP29" s="341"/>
      <c r="CQ29" s="341"/>
      <c r="CR29" s="341"/>
      <c r="CS29" s="341"/>
      <c r="CT29" s="341"/>
      <c r="CU29" s="341"/>
      <c r="CV29" s="341"/>
      <c r="CW29" s="341"/>
      <c r="CX29" s="341"/>
      <c r="CY29" s="341"/>
      <c r="CZ29" s="341"/>
      <c r="DA29" s="341"/>
      <c r="DB29" s="341"/>
      <c r="DC29" s="341"/>
      <c r="DD29" s="341"/>
      <c r="DE29" s="341"/>
      <c r="DF29" s="341"/>
      <c r="DG29" s="341"/>
      <c r="DH29" s="341"/>
      <c r="DI29" s="341"/>
    </row>
    <row r="30" spans="1:113" s="342" customFormat="1" ht="367.5" customHeight="1" x14ac:dyDescent="0.45">
      <c r="A30" s="280">
        <v>16</v>
      </c>
      <c r="B30" s="281" t="s">
        <v>616</v>
      </c>
      <c r="C30" s="282" t="s">
        <v>551</v>
      </c>
      <c r="D30" s="286" t="s">
        <v>608</v>
      </c>
      <c r="E30" s="280"/>
      <c r="F30" s="280" t="s">
        <v>9</v>
      </c>
      <c r="G30" s="284"/>
      <c r="H30" s="1003"/>
      <c r="I30" s="982"/>
      <c r="J30" s="287" t="s">
        <v>610</v>
      </c>
      <c r="K30" s="286" t="s">
        <v>611</v>
      </c>
      <c r="L30" s="286" t="s">
        <v>612</v>
      </c>
      <c r="M30" s="286" t="s">
        <v>613</v>
      </c>
      <c r="N30" s="286" t="s">
        <v>603</v>
      </c>
      <c r="O30" s="286" t="s">
        <v>604</v>
      </c>
      <c r="P30" s="288" t="s">
        <v>594</v>
      </c>
      <c r="Q30" s="288" t="s">
        <v>483</v>
      </c>
      <c r="R30" s="289" t="s">
        <v>484</v>
      </c>
      <c r="S30" s="289" t="s">
        <v>614</v>
      </c>
      <c r="T30" s="290">
        <v>45903</v>
      </c>
      <c r="U30" s="290">
        <v>46022</v>
      </c>
      <c r="V30" s="289" t="s">
        <v>484</v>
      </c>
      <c r="W30" s="289" t="s">
        <v>615</v>
      </c>
      <c r="X30" s="277"/>
      <c r="Y30" s="277"/>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41"/>
      <c r="AZ30" s="341"/>
      <c r="BA30" s="341"/>
      <c r="BB30" s="973">
        <v>12</v>
      </c>
      <c r="BC30" s="975" t="s">
        <v>573</v>
      </c>
      <c r="BD30" s="286" t="s">
        <v>737</v>
      </c>
      <c r="BE30" s="368">
        <v>1</v>
      </c>
      <c r="BF30" s="368">
        <v>1</v>
      </c>
      <c r="BG30" s="371" t="s">
        <v>736</v>
      </c>
      <c r="BH30" s="383" t="s">
        <v>755</v>
      </c>
      <c r="BI30" s="385" t="s">
        <v>753</v>
      </c>
      <c r="BJ30" s="341"/>
      <c r="BK30" s="341"/>
      <c r="BL30" s="341"/>
      <c r="BM30" s="341"/>
      <c r="BN30" s="341"/>
      <c r="BO30" s="341"/>
      <c r="BP30" s="341"/>
      <c r="BQ30" s="341"/>
      <c r="BR30" s="341"/>
      <c r="BS30" s="341"/>
      <c r="BT30" s="341"/>
      <c r="BU30" s="341"/>
      <c r="BV30" s="341"/>
      <c r="BW30" s="341"/>
      <c r="BX30" s="341"/>
      <c r="BY30" s="341"/>
      <c r="BZ30" s="341"/>
      <c r="CA30" s="341"/>
      <c r="CB30" s="341"/>
      <c r="CC30" s="341"/>
      <c r="CD30" s="341"/>
      <c r="CE30" s="341"/>
      <c r="CF30" s="341"/>
      <c r="CG30" s="341"/>
      <c r="CH30" s="341"/>
      <c r="CI30" s="341"/>
      <c r="CJ30" s="341"/>
      <c r="CK30" s="341"/>
      <c r="CL30" s="341"/>
      <c r="CM30" s="341"/>
      <c r="CN30" s="341"/>
      <c r="CO30" s="341"/>
      <c r="CP30" s="341"/>
      <c r="CQ30" s="341"/>
      <c r="CR30" s="341"/>
      <c r="CS30" s="341"/>
      <c r="CT30" s="341"/>
      <c r="CU30" s="341"/>
      <c r="CV30" s="341"/>
      <c r="CW30" s="341"/>
      <c r="CX30" s="341"/>
      <c r="CY30" s="341"/>
      <c r="CZ30" s="341"/>
      <c r="DA30" s="341"/>
      <c r="DB30" s="341"/>
      <c r="DC30" s="341"/>
      <c r="DD30" s="341"/>
      <c r="DE30" s="341"/>
      <c r="DF30" s="341"/>
      <c r="DG30" s="341"/>
      <c r="DH30" s="341"/>
      <c r="DI30" s="341"/>
    </row>
    <row r="31" spans="1:113" s="344" customFormat="1" ht="138.75" x14ac:dyDescent="0.25">
      <c r="A31" s="313"/>
      <c r="B31" s="313"/>
      <c r="C31" s="313"/>
      <c r="D31" s="313"/>
      <c r="E31" s="991" t="s">
        <v>30</v>
      </c>
      <c r="F31" s="991"/>
      <c r="G31" s="991"/>
      <c r="H31" s="314">
        <v>19</v>
      </c>
      <c r="I31" s="992" t="s">
        <v>56</v>
      </c>
      <c r="J31" s="993"/>
      <c r="K31" s="994"/>
      <c r="L31" s="315"/>
      <c r="M31" s="316"/>
      <c r="N31" s="316"/>
      <c r="O31" s="316"/>
      <c r="P31" s="316"/>
      <c r="Q31" s="316"/>
      <c r="R31" s="316"/>
      <c r="S31" s="316"/>
      <c r="T31" s="316"/>
      <c r="U31" s="316"/>
      <c r="V31" s="316"/>
      <c r="W31" s="316"/>
      <c r="X31" s="316"/>
      <c r="Y31" s="317"/>
      <c r="Z31" s="343"/>
      <c r="AA31" s="343"/>
      <c r="AB31" s="343"/>
      <c r="AC31" s="343"/>
      <c r="AD31" s="343"/>
      <c r="AE31" s="343"/>
      <c r="AF31" s="343"/>
      <c r="AG31" s="343"/>
      <c r="AH31" s="343"/>
      <c r="AI31" s="343"/>
      <c r="AJ31" s="343"/>
      <c r="AK31" s="343"/>
      <c r="AL31" s="343"/>
      <c r="AM31" s="343"/>
      <c r="AN31" s="343"/>
      <c r="AO31" s="343"/>
      <c r="AP31" s="343"/>
      <c r="AQ31" s="343"/>
      <c r="AR31" s="343"/>
      <c r="AS31" s="343"/>
      <c r="AT31" s="343"/>
      <c r="AU31" s="343"/>
      <c r="AV31" s="343"/>
      <c r="AW31" s="343"/>
      <c r="AX31" s="343"/>
      <c r="AY31" s="343"/>
      <c r="AZ31" s="343"/>
      <c r="BA31" s="343"/>
      <c r="BB31" s="974"/>
      <c r="BC31" s="976"/>
      <c r="BD31" s="286" t="s">
        <v>738</v>
      </c>
      <c r="BE31" s="368">
        <v>1</v>
      </c>
      <c r="BF31" s="368">
        <v>1</v>
      </c>
      <c r="BG31" s="371" t="s">
        <v>736</v>
      </c>
      <c r="BH31" s="383" t="s">
        <v>755</v>
      </c>
      <c r="BI31" s="385" t="s">
        <v>753</v>
      </c>
      <c r="BJ31" s="343"/>
      <c r="BK31" s="343"/>
      <c r="BL31" s="343"/>
      <c r="BM31" s="343"/>
      <c r="BN31" s="343"/>
      <c r="BO31" s="343"/>
      <c r="BP31" s="343"/>
      <c r="BQ31" s="343"/>
      <c r="BR31" s="343"/>
      <c r="BS31" s="343"/>
      <c r="BT31" s="343"/>
      <c r="BU31" s="343"/>
      <c r="BV31" s="343"/>
      <c r="BW31" s="343"/>
      <c r="BX31" s="343"/>
      <c r="BY31" s="343"/>
      <c r="BZ31" s="343"/>
      <c r="CA31" s="343"/>
      <c r="CB31" s="343"/>
      <c r="CC31" s="343"/>
      <c r="CD31" s="343"/>
      <c r="CE31" s="343"/>
      <c r="CF31" s="343"/>
      <c r="CG31" s="343"/>
      <c r="CH31" s="343"/>
      <c r="CI31" s="343"/>
      <c r="CJ31" s="343"/>
      <c r="CK31" s="343"/>
      <c r="CL31" s="343"/>
      <c r="CM31" s="343"/>
      <c r="CN31" s="343"/>
      <c r="CO31" s="343"/>
      <c r="CP31" s="343"/>
      <c r="CQ31" s="343"/>
      <c r="CR31" s="343"/>
      <c r="CS31" s="343"/>
      <c r="CT31" s="343"/>
      <c r="CU31" s="343"/>
      <c r="CV31" s="343"/>
      <c r="CW31" s="343"/>
      <c r="CX31" s="343"/>
      <c r="CY31" s="343"/>
      <c r="CZ31" s="343"/>
      <c r="DA31" s="343"/>
      <c r="DB31" s="343"/>
      <c r="DC31" s="343"/>
      <c r="DD31" s="343"/>
      <c r="DE31" s="343"/>
      <c r="DF31" s="343"/>
      <c r="DG31" s="343"/>
      <c r="DH31" s="343"/>
      <c r="DI31" s="343"/>
    </row>
    <row r="32" spans="1:113" s="344" customFormat="1" ht="409.5" customHeight="1" x14ac:dyDescent="0.25">
      <c r="A32" s="313"/>
      <c r="B32" s="313"/>
      <c r="C32" s="313"/>
      <c r="D32" s="313"/>
      <c r="E32" s="318"/>
      <c r="F32" s="318"/>
      <c r="G32" s="318"/>
      <c r="H32" s="319"/>
      <c r="I32" s="320" t="s">
        <v>16</v>
      </c>
      <c r="J32" s="992" t="s">
        <v>57</v>
      </c>
      <c r="K32" s="994"/>
      <c r="L32" s="321"/>
      <c r="M32" s="322"/>
      <c r="N32" s="322"/>
      <c r="O32" s="322"/>
      <c r="P32" s="322"/>
      <c r="Q32" s="322"/>
      <c r="R32" s="322"/>
      <c r="S32" s="322"/>
      <c r="T32" s="322"/>
      <c r="U32" s="322"/>
      <c r="V32" s="322"/>
      <c r="W32" s="322"/>
      <c r="X32" s="322"/>
      <c r="Y32" s="323"/>
      <c r="Z32" s="343"/>
      <c r="AA32" s="343"/>
      <c r="AB32" s="343"/>
      <c r="AC32" s="343"/>
      <c r="AD32" s="343"/>
      <c r="AE32" s="343"/>
      <c r="AF32" s="343"/>
      <c r="AG32" s="343"/>
      <c r="AH32" s="343"/>
      <c r="AI32" s="343"/>
      <c r="AJ32" s="343"/>
      <c r="AK32" s="343"/>
      <c r="AL32" s="343"/>
      <c r="AM32" s="343"/>
      <c r="AN32" s="343"/>
      <c r="AO32" s="343"/>
      <c r="AP32" s="343"/>
      <c r="AQ32" s="343"/>
      <c r="AR32" s="343"/>
      <c r="AS32" s="343"/>
      <c r="AT32" s="343"/>
      <c r="AU32" s="343"/>
      <c r="AV32" s="343"/>
      <c r="AW32" s="343"/>
      <c r="AX32" s="343"/>
      <c r="AY32" s="343"/>
      <c r="AZ32" s="343"/>
      <c r="BA32" s="343"/>
      <c r="BB32" s="280">
        <v>13</v>
      </c>
      <c r="BC32" s="281" t="s">
        <v>585</v>
      </c>
      <c r="BD32" s="286" t="s">
        <v>588</v>
      </c>
      <c r="BE32" s="379">
        <v>2</v>
      </c>
      <c r="BF32" s="379">
        <v>2</v>
      </c>
      <c r="BG32" s="380" t="s">
        <v>739</v>
      </c>
      <c r="BH32" s="384" t="s">
        <v>757</v>
      </c>
      <c r="BI32" s="386" t="s">
        <v>708</v>
      </c>
      <c r="BJ32" s="343"/>
      <c r="BK32" s="343"/>
      <c r="BL32" s="343"/>
      <c r="BM32" s="343"/>
      <c r="BN32" s="343"/>
      <c r="BO32" s="343"/>
      <c r="BP32" s="343"/>
      <c r="BQ32" s="343"/>
      <c r="BR32" s="343"/>
      <c r="BS32" s="343"/>
      <c r="BT32" s="343"/>
      <c r="BU32" s="343"/>
      <c r="BV32" s="343"/>
      <c r="BW32" s="343"/>
      <c r="BX32" s="343"/>
      <c r="BY32" s="343"/>
      <c r="BZ32" s="343"/>
      <c r="CA32" s="343"/>
      <c r="CB32" s="343"/>
      <c r="CC32" s="343"/>
      <c r="CD32" s="343"/>
      <c r="CE32" s="343"/>
      <c r="CF32" s="343"/>
      <c r="CG32" s="343"/>
      <c r="CH32" s="343"/>
      <c r="CI32" s="343"/>
      <c r="CJ32" s="343"/>
      <c r="CK32" s="343"/>
      <c r="CL32" s="343"/>
      <c r="CM32" s="343"/>
      <c r="CN32" s="343"/>
      <c r="CO32" s="343"/>
      <c r="CP32" s="343"/>
      <c r="CQ32" s="343"/>
      <c r="CR32" s="343"/>
      <c r="CS32" s="343"/>
      <c r="CT32" s="343"/>
      <c r="CU32" s="343"/>
      <c r="CV32" s="343"/>
      <c r="CW32" s="343"/>
      <c r="CX32" s="343"/>
      <c r="CY32" s="343"/>
      <c r="CZ32" s="343"/>
      <c r="DA32" s="343"/>
      <c r="DB32" s="343"/>
      <c r="DC32" s="343"/>
      <c r="DD32" s="343"/>
      <c r="DE32" s="343"/>
      <c r="DF32" s="343"/>
      <c r="DG32" s="343"/>
      <c r="DH32" s="343"/>
      <c r="DI32" s="343"/>
    </row>
    <row r="33" spans="1:113" s="344" customFormat="1" ht="409.5" x14ac:dyDescent="0.25">
      <c r="A33" s="324"/>
      <c r="B33" s="325"/>
      <c r="C33" s="313"/>
      <c r="D33" s="313"/>
      <c r="E33" s="313"/>
      <c r="F33" s="313"/>
      <c r="G33" s="313"/>
      <c r="H33" s="326"/>
      <c r="I33" s="320" t="s">
        <v>7</v>
      </c>
      <c r="J33" s="992" t="s">
        <v>58</v>
      </c>
      <c r="K33" s="994"/>
      <c r="L33" s="321"/>
      <c r="M33" s="322"/>
      <c r="N33" s="322"/>
      <c r="O33" s="322"/>
      <c r="P33" s="322"/>
      <c r="Q33" s="322"/>
      <c r="R33" s="322"/>
      <c r="S33" s="322"/>
      <c r="T33" s="322"/>
      <c r="U33" s="322"/>
      <c r="V33" s="322"/>
      <c r="W33" s="322"/>
      <c r="X33" s="322"/>
      <c r="Y33" s="323"/>
      <c r="Z33" s="343"/>
      <c r="AA33" s="343"/>
      <c r="AB33" s="343"/>
      <c r="AC33" s="343"/>
      <c r="AD33" s="343"/>
      <c r="AE33" s="343"/>
      <c r="AF33" s="343"/>
      <c r="AG33" s="343"/>
      <c r="AH33" s="343"/>
      <c r="AI33" s="343"/>
      <c r="AJ33" s="343"/>
      <c r="AK33" s="343"/>
      <c r="AL33" s="343"/>
      <c r="AM33" s="343"/>
      <c r="AN33" s="343"/>
      <c r="AO33" s="343"/>
      <c r="AP33" s="343"/>
      <c r="AQ33" s="343"/>
      <c r="AR33" s="343"/>
      <c r="AS33" s="343"/>
      <c r="AT33" s="343"/>
      <c r="AU33" s="343"/>
      <c r="AV33" s="343"/>
      <c r="AW33" s="343"/>
      <c r="AX33" s="343"/>
      <c r="AY33" s="343"/>
      <c r="AZ33" s="343"/>
      <c r="BA33" s="343"/>
      <c r="BB33" s="280">
        <v>14</v>
      </c>
      <c r="BC33" s="281" t="s">
        <v>597</v>
      </c>
      <c r="BD33" s="286" t="s">
        <v>599</v>
      </c>
      <c r="BE33" s="368">
        <v>2</v>
      </c>
      <c r="BF33" s="368">
        <v>1</v>
      </c>
      <c r="BG33" s="370" t="s">
        <v>740</v>
      </c>
      <c r="BH33" s="383" t="s">
        <v>759</v>
      </c>
      <c r="BI33" s="385" t="s">
        <v>753</v>
      </c>
      <c r="BJ33" s="343"/>
      <c r="BK33" s="343"/>
      <c r="BL33" s="343"/>
      <c r="BM33" s="343"/>
      <c r="BN33" s="343"/>
      <c r="BO33" s="343"/>
      <c r="BP33" s="343"/>
      <c r="BQ33" s="343"/>
      <c r="BR33" s="343"/>
      <c r="BS33" s="343"/>
      <c r="BT33" s="343"/>
      <c r="BU33" s="343"/>
      <c r="BV33" s="343"/>
      <c r="BW33" s="343"/>
      <c r="BX33" s="343"/>
      <c r="BY33" s="343"/>
      <c r="BZ33" s="343"/>
      <c r="CA33" s="343"/>
      <c r="CB33" s="343"/>
      <c r="CC33" s="343"/>
      <c r="CD33" s="343"/>
      <c r="CE33" s="343"/>
      <c r="CF33" s="343"/>
      <c r="CG33" s="343"/>
      <c r="CH33" s="343"/>
      <c r="CI33" s="343"/>
      <c r="CJ33" s="343"/>
      <c r="CK33" s="343"/>
      <c r="CL33" s="343"/>
      <c r="CM33" s="343"/>
      <c r="CN33" s="343"/>
      <c r="CO33" s="343"/>
      <c r="CP33" s="343"/>
      <c r="CQ33" s="343"/>
      <c r="CR33" s="343"/>
      <c r="CS33" s="343"/>
      <c r="CT33" s="343"/>
      <c r="CU33" s="343"/>
      <c r="CV33" s="343"/>
      <c r="CW33" s="343"/>
      <c r="CX33" s="343"/>
      <c r="CY33" s="343"/>
      <c r="CZ33" s="343"/>
      <c r="DA33" s="343"/>
      <c r="DB33" s="343"/>
      <c r="DC33" s="343"/>
      <c r="DD33" s="343"/>
      <c r="DE33" s="343"/>
      <c r="DF33" s="343"/>
      <c r="DG33" s="343"/>
      <c r="DH33" s="343"/>
      <c r="DI33" s="343"/>
    </row>
    <row r="34" spans="1:113" s="344" customFormat="1" ht="368.25" customHeight="1" x14ac:dyDescent="0.25">
      <c r="A34" s="324"/>
      <c r="B34" s="325"/>
      <c r="C34" s="313"/>
      <c r="D34" s="313"/>
      <c r="E34" s="313"/>
      <c r="F34" s="313"/>
      <c r="G34" s="313"/>
      <c r="H34" s="326"/>
      <c r="I34" s="320" t="s">
        <v>84</v>
      </c>
      <c r="J34" s="995" t="s">
        <v>59</v>
      </c>
      <c r="K34" s="995"/>
      <c r="L34" s="322"/>
      <c r="M34" s="322"/>
      <c r="N34" s="322"/>
      <c r="O34" s="322"/>
      <c r="P34" s="322"/>
      <c r="Q34" s="322"/>
      <c r="R34" s="322"/>
      <c r="S34" s="322"/>
      <c r="T34" s="322"/>
      <c r="U34" s="322"/>
      <c r="V34" s="322"/>
      <c r="W34" s="322"/>
      <c r="X34" s="322"/>
      <c r="Y34" s="322"/>
      <c r="Z34" s="343"/>
      <c r="AA34" s="343"/>
      <c r="AB34" s="343"/>
      <c r="AC34" s="343"/>
      <c r="AD34" s="343"/>
      <c r="AE34" s="343"/>
      <c r="AF34" s="343"/>
      <c r="AG34" s="343"/>
      <c r="AH34" s="343"/>
      <c r="AI34" s="343"/>
      <c r="AJ34" s="343"/>
      <c r="AK34" s="343"/>
      <c r="AL34" s="343"/>
      <c r="AM34" s="343"/>
      <c r="AN34" s="343"/>
      <c r="AO34" s="343"/>
      <c r="AP34" s="343"/>
      <c r="AQ34" s="343"/>
      <c r="AR34" s="343"/>
      <c r="AS34" s="343"/>
      <c r="AT34" s="343"/>
      <c r="AU34" s="343"/>
      <c r="AV34" s="343"/>
      <c r="AW34" s="343"/>
      <c r="AX34" s="343"/>
      <c r="AY34" s="343"/>
      <c r="AZ34" s="343"/>
      <c r="BA34" s="343"/>
      <c r="BB34" s="280">
        <v>15</v>
      </c>
      <c r="BC34" s="281" t="s">
        <v>607</v>
      </c>
      <c r="BD34" s="981" t="s">
        <v>609</v>
      </c>
      <c r="BE34" s="977">
        <v>2</v>
      </c>
      <c r="BF34" s="977">
        <v>1</v>
      </c>
      <c r="BG34" s="685" t="s">
        <v>741</v>
      </c>
      <c r="BH34" s="983" t="s">
        <v>759</v>
      </c>
      <c r="BI34" s="971" t="s">
        <v>753</v>
      </c>
      <c r="BJ34" s="343"/>
      <c r="BK34" s="343"/>
      <c r="BL34" s="343"/>
      <c r="BM34" s="343"/>
      <c r="BN34" s="343"/>
      <c r="BO34" s="343"/>
      <c r="BP34" s="343"/>
      <c r="BQ34" s="343"/>
      <c r="BR34" s="343"/>
      <c r="BS34" s="343"/>
      <c r="BT34" s="343"/>
      <c r="BU34" s="343"/>
      <c r="BV34" s="343"/>
      <c r="BW34" s="343"/>
      <c r="BX34" s="343"/>
      <c r="BY34" s="343"/>
      <c r="BZ34" s="343"/>
      <c r="CA34" s="343"/>
      <c r="CB34" s="343"/>
      <c r="CC34" s="343"/>
      <c r="CD34" s="343"/>
      <c r="CE34" s="343"/>
      <c r="CF34" s="343"/>
      <c r="CG34" s="343"/>
      <c r="CH34" s="343"/>
      <c r="CI34" s="343"/>
      <c r="CJ34" s="343"/>
      <c r="CK34" s="343"/>
      <c r="CL34" s="343"/>
      <c r="CM34" s="343"/>
      <c r="CN34" s="343"/>
      <c r="CO34" s="343"/>
      <c r="CP34" s="343"/>
      <c r="CQ34" s="343"/>
      <c r="CR34" s="343"/>
      <c r="CS34" s="343"/>
      <c r="CT34" s="343"/>
      <c r="CU34" s="343"/>
      <c r="CV34" s="343"/>
      <c r="CW34" s="343"/>
      <c r="CX34" s="343"/>
      <c r="CY34" s="343"/>
      <c r="CZ34" s="343"/>
      <c r="DA34" s="343"/>
      <c r="DB34" s="343"/>
      <c r="DC34" s="343"/>
      <c r="DD34" s="343"/>
      <c r="DE34" s="343"/>
      <c r="DF34" s="343"/>
      <c r="DG34" s="343"/>
      <c r="DH34" s="343"/>
      <c r="DI34" s="343"/>
    </row>
    <row r="35" spans="1:113" s="344" customFormat="1" ht="301.5" customHeight="1" x14ac:dyDescent="0.25">
      <c r="A35" s="313"/>
      <c r="B35" s="325"/>
      <c r="C35" s="313"/>
      <c r="D35" s="313"/>
      <c r="E35" s="313"/>
      <c r="F35" s="313"/>
      <c r="G35" s="313"/>
      <c r="H35" s="313"/>
      <c r="I35" s="327"/>
      <c r="J35" s="327"/>
      <c r="K35" s="327"/>
      <c r="L35" s="327"/>
      <c r="M35" s="327"/>
      <c r="N35" s="327"/>
      <c r="O35" s="327"/>
      <c r="P35" s="327"/>
      <c r="Q35" s="327"/>
      <c r="R35" s="327"/>
      <c r="S35" s="327"/>
      <c r="T35" s="327"/>
      <c r="U35" s="327"/>
      <c r="V35" s="327"/>
      <c r="W35" s="327"/>
      <c r="X35" s="327"/>
      <c r="Y35" s="327"/>
      <c r="Z35" s="343"/>
      <c r="AA35" s="343"/>
      <c r="AB35" s="343"/>
      <c r="AC35" s="343"/>
      <c r="AD35" s="343"/>
      <c r="AE35" s="343"/>
      <c r="AF35" s="343"/>
      <c r="AG35" s="343"/>
      <c r="AH35" s="343"/>
      <c r="AI35" s="343"/>
      <c r="AJ35" s="343"/>
      <c r="AK35" s="343"/>
      <c r="AL35" s="343"/>
      <c r="AM35" s="343"/>
      <c r="AN35" s="343"/>
      <c r="AO35" s="343"/>
      <c r="AP35" s="343"/>
      <c r="AQ35" s="343"/>
      <c r="AR35" s="343"/>
      <c r="AS35" s="343"/>
      <c r="AT35" s="343"/>
      <c r="AU35" s="343"/>
      <c r="AV35" s="343"/>
      <c r="AW35" s="343"/>
      <c r="AX35" s="343"/>
      <c r="AY35" s="343"/>
      <c r="AZ35" s="343"/>
      <c r="BA35" s="343"/>
      <c r="BB35" s="280">
        <v>16</v>
      </c>
      <c r="BC35" s="281" t="s">
        <v>616</v>
      </c>
      <c r="BD35" s="982"/>
      <c r="BE35" s="978"/>
      <c r="BF35" s="978"/>
      <c r="BG35" s="686"/>
      <c r="BH35" s="984"/>
      <c r="BI35" s="971"/>
      <c r="BJ35" s="343"/>
      <c r="BK35" s="343"/>
      <c r="BL35" s="343"/>
      <c r="BM35" s="343"/>
      <c r="BN35" s="343"/>
      <c r="BO35" s="343"/>
      <c r="BP35" s="343"/>
      <c r="BQ35" s="343"/>
      <c r="BR35" s="343"/>
      <c r="BS35" s="343"/>
      <c r="BT35" s="343"/>
      <c r="BU35" s="343"/>
      <c r="BV35" s="343"/>
      <c r="BW35" s="343"/>
      <c r="BX35" s="343"/>
      <c r="BY35" s="343"/>
      <c r="BZ35" s="343"/>
      <c r="CA35" s="343"/>
      <c r="CB35" s="343"/>
      <c r="CC35" s="343"/>
      <c r="CD35" s="343"/>
      <c r="CE35" s="343"/>
      <c r="CF35" s="343"/>
      <c r="CG35" s="343"/>
      <c r="CH35" s="343"/>
      <c r="CI35" s="343"/>
      <c r="CJ35" s="343"/>
      <c r="CK35" s="343"/>
      <c r="CL35" s="343"/>
      <c r="CM35" s="343"/>
      <c r="CN35" s="343"/>
      <c r="CO35" s="343"/>
      <c r="CP35" s="343"/>
      <c r="CQ35" s="343"/>
      <c r="CR35" s="343"/>
      <c r="CS35" s="343"/>
      <c r="CT35" s="343"/>
      <c r="CU35" s="343"/>
      <c r="CV35" s="343"/>
      <c r="CW35" s="343"/>
      <c r="CX35" s="343"/>
      <c r="CY35" s="343"/>
      <c r="CZ35" s="343"/>
      <c r="DA35" s="343"/>
      <c r="DB35" s="343"/>
      <c r="DC35" s="343"/>
      <c r="DD35" s="343"/>
      <c r="DE35" s="343"/>
      <c r="DF35" s="343"/>
      <c r="DG35" s="343"/>
      <c r="DH35" s="343"/>
      <c r="DI35" s="343"/>
    </row>
    <row r="36" spans="1:113" s="344" customFormat="1" ht="35.1" customHeight="1" x14ac:dyDescent="0.3">
      <c r="A36" s="313"/>
      <c r="B36" s="325"/>
      <c r="C36" s="313"/>
      <c r="D36" s="313"/>
      <c r="E36" s="313"/>
      <c r="F36" s="313"/>
      <c r="G36" s="313"/>
      <c r="H36" s="313"/>
      <c r="I36" s="327"/>
      <c r="J36" s="327"/>
      <c r="K36" s="327"/>
      <c r="L36" s="327"/>
      <c r="M36" s="327"/>
      <c r="N36" s="327"/>
      <c r="O36" s="327"/>
      <c r="P36" s="327"/>
      <c r="Q36" s="327"/>
      <c r="R36" s="327"/>
      <c r="S36" s="327"/>
      <c r="T36" s="327"/>
      <c r="U36" s="327"/>
      <c r="V36" s="327"/>
      <c r="W36" s="327"/>
      <c r="X36" s="327"/>
      <c r="Y36" s="327"/>
      <c r="Z36" s="343"/>
      <c r="AA36" s="343"/>
      <c r="AB36" s="343"/>
      <c r="AC36" s="343"/>
      <c r="AD36" s="343"/>
      <c r="AE36" s="343"/>
      <c r="AF36" s="343"/>
      <c r="AG36" s="343"/>
      <c r="AH36" s="343"/>
      <c r="AI36" s="343"/>
      <c r="AJ36" s="343"/>
      <c r="AK36" s="343"/>
      <c r="AL36" s="343"/>
      <c r="AM36" s="343"/>
      <c r="AN36" s="343"/>
      <c r="AO36" s="343"/>
      <c r="AP36" s="343"/>
      <c r="AQ36" s="343"/>
      <c r="AR36" s="343"/>
      <c r="AS36" s="343"/>
      <c r="AT36" s="343"/>
      <c r="AU36" s="343"/>
      <c r="AV36" s="343"/>
      <c r="AW36" s="343"/>
      <c r="AX36" s="343"/>
      <c r="AY36" s="343"/>
      <c r="AZ36" s="343"/>
      <c r="BA36" s="343"/>
      <c r="BB36" s="139"/>
      <c r="BC36" s="139"/>
      <c r="BD36" s="114" t="s">
        <v>11</v>
      </c>
      <c r="BE36" s="7">
        <f>SUM(BE13:BE35)</f>
        <v>18</v>
      </c>
      <c r="BF36" s="7">
        <f>SUM(BF13:BF35)</f>
        <v>14.5</v>
      </c>
      <c r="BG36" s="116"/>
      <c r="BH36" s="118"/>
      <c r="BI36" s="73"/>
      <c r="BJ36" s="343"/>
      <c r="BK36" s="343"/>
      <c r="BL36" s="343"/>
      <c r="BM36" s="343"/>
      <c r="BN36" s="343"/>
      <c r="BO36" s="343"/>
      <c r="BP36" s="343"/>
      <c r="BQ36" s="343"/>
      <c r="BR36" s="343"/>
      <c r="BS36" s="343"/>
      <c r="BT36" s="343"/>
      <c r="BU36" s="343"/>
      <c r="BV36" s="343"/>
      <c r="BW36" s="343"/>
      <c r="BX36" s="343"/>
      <c r="BY36" s="343"/>
      <c r="BZ36" s="343"/>
      <c r="CA36" s="343"/>
      <c r="CB36" s="343"/>
      <c r="CC36" s="343"/>
      <c r="CD36" s="343"/>
      <c r="CE36" s="343"/>
      <c r="CF36" s="343"/>
      <c r="CG36" s="343"/>
      <c r="CH36" s="343"/>
      <c r="CI36" s="343"/>
      <c r="CJ36" s="343"/>
      <c r="CK36" s="343"/>
      <c r="CL36" s="343"/>
      <c r="CM36" s="343"/>
      <c r="CN36" s="343"/>
      <c r="CO36" s="343"/>
      <c r="CP36" s="343"/>
      <c r="CQ36" s="343"/>
      <c r="CR36" s="343"/>
      <c r="CS36" s="343"/>
      <c r="CT36" s="343"/>
      <c r="CU36" s="343"/>
      <c r="CV36" s="343"/>
      <c r="CW36" s="343"/>
      <c r="CX36" s="343"/>
      <c r="CY36" s="343"/>
      <c r="CZ36" s="343"/>
      <c r="DA36" s="343"/>
      <c r="DB36" s="343"/>
      <c r="DC36" s="343"/>
      <c r="DD36" s="343"/>
      <c r="DE36" s="343"/>
      <c r="DF36" s="343"/>
      <c r="DG36" s="343"/>
      <c r="DH36" s="343"/>
      <c r="DI36" s="343"/>
    </row>
    <row r="37" spans="1:113" s="344" customFormat="1" ht="121.5" customHeight="1" x14ac:dyDescent="0.3">
      <c r="A37" s="313"/>
      <c r="B37" s="325"/>
      <c r="C37" s="313"/>
      <c r="D37" s="313"/>
      <c r="E37" s="313"/>
      <c r="F37" s="313"/>
      <c r="G37" s="313"/>
      <c r="H37" s="313"/>
      <c r="I37" s="327"/>
      <c r="J37" s="327"/>
      <c r="K37" s="327"/>
      <c r="L37" s="327"/>
      <c r="M37" s="327"/>
      <c r="N37" s="327"/>
      <c r="O37" s="327"/>
      <c r="P37" s="327"/>
      <c r="Q37" s="327"/>
      <c r="R37" s="327"/>
      <c r="S37" s="327"/>
      <c r="T37" s="327"/>
      <c r="U37" s="327"/>
      <c r="V37" s="327"/>
      <c r="W37" s="327"/>
      <c r="X37" s="327"/>
      <c r="Y37" s="327"/>
      <c r="Z37" s="343"/>
      <c r="AA37" s="343"/>
      <c r="AB37" s="343"/>
      <c r="AC37" s="343"/>
      <c r="AD37" s="343"/>
      <c r="AE37" s="343"/>
      <c r="AF37" s="343"/>
      <c r="AG37" s="343"/>
      <c r="AH37" s="343"/>
      <c r="AI37" s="343"/>
      <c r="AJ37" s="343"/>
      <c r="AK37" s="343"/>
      <c r="AL37" s="343"/>
      <c r="AM37" s="343"/>
      <c r="AN37" s="343"/>
      <c r="AO37" s="343"/>
      <c r="AP37" s="343"/>
      <c r="AQ37" s="343"/>
      <c r="AR37" s="343"/>
      <c r="AS37" s="343"/>
      <c r="AT37" s="343"/>
      <c r="AU37" s="343"/>
      <c r="AV37" s="343"/>
      <c r="AW37" s="343"/>
      <c r="AX37" s="343"/>
      <c r="AY37" s="343"/>
      <c r="AZ37" s="343"/>
      <c r="BA37" s="343"/>
      <c r="BB37" s="139"/>
      <c r="BC37" s="139"/>
      <c r="BD37" s="9" t="s">
        <v>12</v>
      </c>
      <c r="BE37" s="5">
        <v>0.2</v>
      </c>
      <c r="BF37" s="5">
        <v>0.8</v>
      </c>
      <c r="BG37" s="116"/>
      <c r="BH37" s="118"/>
      <c r="BI37" s="73"/>
      <c r="BJ37" s="343"/>
      <c r="BK37" s="343"/>
      <c r="BL37" s="343"/>
      <c r="BM37" s="343"/>
      <c r="BN37" s="343"/>
      <c r="BO37" s="343"/>
      <c r="BP37" s="343"/>
      <c r="BQ37" s="343"/>
      <c r="BR37" s="343"/>
      <c r="BS37" s="343"/>
      <c r="BT37" s="343"/>
      <c r="BU37" s="343"/>
      <c r="BV37" s="343"/>
      <c r="BW37" s="343"/>
      <c r="BX37" s="343"/>
      <c r="BY37" s="343"/>
      <c r="BZ37" s="343"/>
      <c r="CA37" s="343"/>
      <c r="CB37" s="343"/>
      <c r="CC37" s="343"/>
      <c r="CD37" s="343"/>
      <c r="CE37" s="343"/>
      <c r="CF37" s="343"/>
      <c r="CG37" s="343"/>
      <c r="CH37" s="343"/>
      <c r="CI37" s="343"/>
      <c r="CJ37" s="343"/>
      <c r="CK37" s="343"/>
      <c r="CL37" s="343"/>
      <c r="CM37" s="343"/>
      <c r="CN37" s="343"/>
      <c r="CO37" s="343"/>
      <c r="CP37" s="343"/>
      <c r="CQ37" s="343"/>
      <c r="CR37" s="343"/>
      <c r="CS37" s="343"/>
      <c r="CT37" s="343"/>
      <c r="CU37" s="343"/>
      <c r="CV37" s="343"/>
      <c r="CW37" s="343"/>
      <c r="CX37" s="343"/>
      <c r="CY37" s="343"/>
      <c r="CZ37" s="343"/>
      <c r="DA37" s="343"/>
      <c r="DB37" s="343"/>
      <c r="DC37" s="343"/>
      <c r="DD37" s="343"/>
      <c r="DE37" s="343"/>
      <c r="DF37" s="343"/>
      <c r="DG37" s="343"/>
      <c r="DH37" s="343"/>
      <c r="DI37" s="343"/>
    </row>
    <row r="38" spans="1:113" s="344" customFormat="1" ht="105" customHeight="1" x14ac:dyDescent="0.3">
      <c r="A38" s="313"/>
      <c r="B38" s="325"/>
      <c r="C38" s="313"/>
      <c r="D38" s="313"/>
      <c r="E38" s="313"/>
      <c r="F38" s="313"/>
      <c r="G38" s="313"/>
      <c r="H38" s="313"/>
      <c r="I38" s="327"/>
      <c r="J38" s="327"/>
      <c r="K38" s="327"/>
      <c r="L38" s="327"/>
      <c r="M38" s="327"/>
      <c r="N38" s="327"/>
      <c r="O38" s="327"/>
      <c r="P38" s="327"/>
      <c r="Q38" s="327"/>
      <c r="R38" s="327"/>
      <c r="S38" s="327"/>
      <c r="T38" s="327"/>
      <c r="U38" s="327"/>
      <c r="V38" s="327"/>
      <c r="W38" s="327"/>
      <c r="X38" s="327"/>
      <c r="Y38" s="327"/>
      <c r="Z38" s="343"/>
      <c r="AA38" s="343"/>
      <c r="AB38" s="343"/>
      <c r="AC38" s="343"/>
      <c r="AD38" s="343"/>
      <c r="AE38" s="343"/>
      <c r="AF38" s="343"/>
      <c r="AG38" s="343"/>
      <c r="AH38" s="343"/>
      <c r="AI38" s="343"/>
      <c r="AJ38" s="343"/>
      <c r="AK38" s="343"/>
      <c r="AL38" s="343"/>
      <c r="AM38" s="343"/>
      <c r="AN38" s="343"/>
      <c r="AO38" s="343"/>
      <c r="AP38" s="343"/>
      <c r="AQ38" s="343"/>
      <c r="AR38" s="343"/>
      <c r="AS38" s="343"/>
      <c r="AT38" s="343"/>
      <c r="AU38" s="343"/>
      <c r="AV38" s="343"/>
      <c r="AW38" s="343"/>
      <c r="AX38" s="343"/>
      <c r="AY38" s="343"/>
      <c r="AZ38" s="343"/>
      <c r="BA38" s="343"/>
      <c r="BB38" s="139"/>
      <c r="BC38" s="139"/>
      <c r="BD38" s="8" t="s">
        <v>13</v>
      </c>
      <c r="BE38" s="10">
        <f>+(BE36*100%/BE40)*BE37</f>
        <v>0.1</v>
      </c>
      <c r="BF38" s="10">
        <f>+(BF36*100%/BF40)*BF37</f>
        <v>0.32222222222222224</v>
      </c>
      <c r="BG38" s="116"/>
      <c r="BH38" s="118"/>
      <c r="BI38" s="73"/>
      <c r="BJ38" s="343"/>
      <c r="BK38" s="343"/>
      <c r="BL38" s="343"/>
      <c r="BM38" s="343"/>
      <c r="BN38" s="343"/>
      <c r="BO38" s="343"/>
      <c r="BP38" s="343"/>
      <c r="BQ38" s="343"/>
      <c r="BR38" s="343"/>
      <c r="BS38" s="343"/>
      <c r="BT38" s="343"/>
      <c r="BU38" s="343"/>
      <c r="BV38" s="343"/>
      <c r="BW38" s="343"/>
      <c r="BX38" s="343"/>
      <c r="BY38" s="343"/>
      <c r="BZ38" s="343"/>
      <c r="CA38" s="343"/>
      <c r="CB38" s="343"/>
      <c r="CC38" s="343"/>
      <c r="CD38" s="343"/>
      <c r="CE38" s="343"/>
      <c r="CF38" s="343"/>
      <c r="CG38" s="343"/>
      <c r="CH38" s="343"/>
      <c r="CI38" s="343"/>
      <c r="CJ38" s="343"/>
      <c r="CK38" s="343"/>
      <c r="CL38" s="343"/>
      <c r="CM38" s="343"/>
      <c r="CN38" s="343"/>
      <c r="CO38" s="343"/>
      <c r="CP38" s="343"/>
      <c r="CQ38" s="343"/>
      <c r="CR38" s="343"/>
      <c r="CS38" s="343"/>
      <c r="CT38" s="343"/>
      <c r="CU38" s="343"/>
      <c r="CV38" s="343"/>
      <c r="CW38" s="343"/>
      <c r="CX38" s="343"/>
      <c r="CY38" s="343"/>
      <c r="CZ38" s="343"/>
      <c r="DA38" s="343"/>
      <c r="DB38" s="343"/>
      <c r="DC38" s="343"/>
      <c r="DD38" s="343"/>
      <c r="DE38" s="343"/>
      <c r="DF38" s="343"/>
      <c r="DG38" s="343"/>
      <c r="DH38" s="343"/>
      <c r="DI38" s="343"/>
    </row>
    <row r="39" spans="1:113" s="344" customFormat="1" ht="116.25" customHeight="1" x14ac:dyDescent="0.3">
      <c r="A39" s="313"/>
      <c r="B39" s="325"/>
      <c r="C39" s="313"/>
      <c r="D39" s="313"/>
      <c r="E39" s="313"/>
      <c r="F39" s="313"/>
      <c r="G39" s="313"/>
      <c r="H39" s="313"/>
      <c r="I39" s="327"/>
      <c r="J39" s="327"/>
      <c r="K39" s="327"/>
      <c r="L39" s="327"/>
      <c r="M39" s="327"/>
      <c r="N39" s="327"/>
      <c r="O39" s="327"/>
      <c r="P39" s="327"/>
      <c r="Q39" s="327"/>
      <c r="R39" s="327"/>
      <c r="S39" s="327"/>
      <c r="T39" s="327"/>
      <c r="U39" s="327"/>
      <c r="V39" s="327"/>
      <c r="W39" s="327"/>
      <c r="X39" s="327"/>
      <c r="Y39" s="327"/>
      <c r="Z39" s="343"/>
      <c r="AA39" s="343"/>
      <c r="AB39" s="343"/>
      <c r="AC39" s="343"/>
      <c r="AD39" s="343"/>
      <c r="AE39" s="343"/>
      <c r="AF39" s="343"/>
      <c r="AG39" s="343"/>
      <c r="AH39" s="343"/>
      <c r="AI39" s="343"/>
      <c r="AJ39" s="343"/>
      <c r="AK39" s="343"/>
      <c r="AL39" s="343"/>
      <c r="AM39" s="343"/>
      <c r="AN39" s="343"/>
      <c r="AO39" s="343"/>
      <c r="AP39" s="343"/>
      <c r="AQ39" s="343"/>
      <c r="AR39" s="343"/>
      <c r="AS39" s="343"/>
      <c r="AT39" s="343"/>
      <c r="AU39" s="343"/>
      <c r="AV39" s="343"/>
      <c r="AW39" s="343"/>
      <c r="AX39" s="343"/>
      <c r="AY39" s="343"/>
      <c r="AZ39" s="343"/>
      <c r="BA39" s="343"/>
      <c r="BB39" s="139"/>
      <c r="BC39" s="139"/>
      <c r="BD39" s="28" t="s">
        <v>641</v>
      </c>
      <c r="BE39" s="629">
        <f>SUM(BE38:BF38)</f>
        <v>0.42222222222222228</v>
      </c>
      <c r="BF39" s="630"/>
      <c r="BG39" s="16"/>
      <c r="BH39" s="118"/>
      <c r="BI39" s="73"/>
      <c r="BJ39" s="343"/>
      <c r="BK39" s="343"/>
      <c r="BL39" s="343"/>
      <c r="BM39" s="343"/>
      <c r="BN39" s="343"/>
      <c r="BO39" s="343"/>
      <c r="BP39" s="343"/>
      <c r="BQ39" s="343"/>
      <c r="BR39" s="343"/>
      <c r="BS39" s="343"/>
      <c r="BT39" s="343"/>
      <c r="BU39" s="343"/>
      <c r="BV39" s="343"/>
      <c r="BW39" s="343"/>
      <c r="BX39" s="343"/>
      <c r="BY39" s="343"/>
      <c r="BZ39" s="343"/>
      <c r="CA39" s="343"/>
      <c r="CB39" s="343"/>
      <c r="CC39" s="343"/>
      <c r="CD39" s="343"/>
      <c r="CE39" s="343"/>
      <c r="CF39" s="343"/>
      <c r="CG39" s="343"/>
      <c r="CH39" s="343"/>
      <c r="CI39" s="343"/>
      <c r="CJ39" s="343"/>
      <c r="CK39" s="343"/>
      <c r="CL39" s="343"/>
      <c r="CM39" s="343"/>
      <c r="CN39" s="343"/>
      <c r="CO39" s="343"/>
      <c r="CP39" s="343"/>
      <c r="CQ39" s="343"/>
      <c r="CR39" s="343"/>
      <c r="CS39" s="343"/>
      <c r="CT39" s="343"/>
      <c r="CU39" s="343"/>
      <c r="CV39" s="343"/>
      <c r="CW39" s="343"/>
      <c r="CX39" s="343"/>
      <c r="CY39" s="343"/>
      <c r="CZ39" s="343"/>
      <c r="DA39" s="343"/>
      <c r="DB39" s="343"/>
      <c r="DC39" s="343"/>
      <c r="DD39" s="343"/>
      <c r="DE39" s="343"/>
      <c r="DF39" s="343"/>
      <c r="DG39" s="343"/>
      <c r="DH39" s="343"/>
      <c r="DI39" s="343"/>
    </row>
    <row r="40" spans="1:113" s="344" customFormat="1" ht="35.1" customHeight="1" x14ac:dyDescent="0.3">
      <c r="A40" s="313"/>
      <c r="B40" s="325"/>
      <c r="C40" s="313"/>
      <c r="D40" s="313"/>
      <c r="E40" s="313"/>
      <c r="F40" s="313"/>
      <c r="G40" s="313"/>
      <c r="H40" s="313"/>
      <c r="I40" s="327"/>
      <c r="J40" s="327"/>
      <c r="K40" s="327"/>
      <c r="L40" s="327"/>
      <c r="M40" s="327"/>
      <c r="N40" s="327"/>
      <c r="O40" s="327"/>
      <c r="P40" s="327"/>
      <c r="Q40" s="327"/>
      <c r="R40" s="327"/>
      <c r="S40" s="327"/>
      <c r="T40" s="327"/>
      <c r="U40" s="327"/>
      <c r="V40" s="327"/>
      <c r="W40" s="327"/>
      <c r="X40" s="327"/>
      <c r="Y40" s="327"/>
      <c r="Z40" s="343"/>
      <c r="AA40" s="343"/>
      <c r="AB40" s="343"/>
      <c r="AC40" s="343"/>
      <c r="AD40" s="343"/>
      <c r="AE40" s="343"/>
      <c r="AF40" s="343"/>
      <c r="AG40" s="343"/>
      <c r="AH40" s="343"/>
      <c r="AI40" s="343"/>
      <c r="AJ40" s="343"/>
      <c r="AK40" s="343"/>
      <c r="AL40" s="343"/>
      <c r="AM40" s="343"/>
      <c r="AN40" s="343"/>
      <c r="AO40" s="343"/>
      <c r="AP40" s="343"/>
      <c r="AQ40" s="343"/>
      <c r="AR40" s="343"/>
      <c r="AS40" s="343"/>
      <c r="AT40" s="343"/>
      <c r="AU40" s="343"/>
      <c r="AV40" s="343"/>
      <c r="AW40" s="343"/>
      <c r="AX40" s="343"/>
      <c r="AY40" s="343"/>
      <c r="AZ40" s="343"/>
      <c r="BA40" s="343"/>
      <c r="BB40" s="139"/>
      <c r="BC40" s="139"/>
      <c r="BD40" s="631" t="s">
        <v>642</v>
      </c>
      <c r="BE40" s="6">
        <f>18*2</f>
        <v>36</v>
      </c>
      <c r="BF40" s="6">
        <f>+BE40</f>
        <v>36</v>
      </c>
      <c r="BG40" s="16"/>
      <c r="BH40" s="118"/>
      <c r="BI40" s="73"/>
      <c r="BJ40" s="343"/>
      <c r="BK40" s="343"/>
      <c r="BL40" s="343"/>
      <c r="BM40" s="343"/>
      <c r="BN40" s="343"/>
      <c r="BO40" s="343"/>
      <c r="BP40" s="343"/>
      <c r="BQ40" s="343"/>
      <c r="BR40" s="343"/>
      <c r="BS40" s="343"/>
      <c r="BT40" s="343"/>
      <c r="BU40" s="343"/>
      <c r="BV40" s="343"/>
      <c r="BW40" s="343"/>
      <c r="BX40" s="343"/>
      <c r="BY40" s="343"/>
      <c r="BZ40" s="343"/>
      <c r="CA40" s="343"/>
      <c r="CB40" s="343"/>
      <c r="CC40" s="343"/>
      <c r="CD40" s="343"/>
      <c r="CE40" s="343"/>
      <c r="CF40" s="343"/>
      <c r="CG40" s="343"/>
      <c r="CH40" s="343"/>
      <c r="CI40" s="343"/>
      <c r="CJ40" s="343"/>
      <c r="CK40" s="343"/>
      <c r="CL40" s="343"/>
      <c r="CM40" s="343"/>
      <c r="CN40" s="343"/>
      <c r="CO40" s="343"/>
      <c r="CP40" s="343"/>
      <c r="CQ40" s="343"/>
      <c r="CR40" s="343"/>
      <c r="CS40" s="343"/>
      <c r="CT40" s="343"/>
      <c r="CU40" s="343"/>
      <c r="CV40" s="343"/>
      <c r="CW40" s="343"/>
      <c r="CX40" s="343"/>
      <c r="CY40" s="343"/>
      <c r="CZ40" s="343"/>
      <c r="DA40" s="343"/>
      <c r="DB40" s="343"/>
      <c r="DC40" s="343"/>
      <c r="DD40" s="343"/>
      <c r="DE40" s="343"/>
      <c r="DF40" s="343"/>
      <c r="DG40" s="343"/>
      <c r="DH40" s="343"/>
      <c r="DI40" s="343"/>
    </row>
    <row r="41" spans="1:113" s="344" customFormat="1" ht="35.1" customHeight="1" x14ac:dyDescent="0.3">
      <c r="A41" s="313"/>
      <c r="B41" s="325"/>
      <c r="C41" s="313"/>
      <c r="D41" s="313"/>
      <c r="E41" s="313"/>
      <c r="F41" s="313"/>
      <c r="G41" s="313"/>
      <c r="H41" s="313"/>
      <c r="I41" s="327"/>
      <c r="J41" s="327"/>
      <c r="K41" s="327"/>
      <c r="L41" s="327"/>
      <c r="M41" s="327"/>
      <c r="N41" s="327"/>
      <c r="O41" s="327"/>
      <c r="P41" s="327"/>
      <c r="Q41" s="327"/>
      <c r="R41" s="327"/>
      <c r="S41" s="327"/>
      <c r="T41" s="327"/>
      <c r="U41" s="327"/>
      <c r="V41" s="327"/>
      <c r="W41" s="327"/>
      <c r="X41" s="327"/>
      <c r="Y41" s="327"/>
      <c r="Z41" s="343"/>
      <c r="AA41" s="343"/>
      <c r="AB41" s="343"/>
      <c r="AC41" s="343"/>
      <c r="AD41" s="343"/>
      <c r="AE41" s="343"/>
      <c r="AF41" s="343"/>
      <c r="AG41" s="343"/>
      <c r="AH41" s="343"/>
      <c r="AI41" s="343"/>
      <c r="AJ41" s="343"/>
      <c r="AK41" s="343"/>
      <c r="AL41" s="343"/>
      <c r="AM41" s="343"/>
      <c r="AN41" s="343"/>
      <c r="AO41" s="343"/>
      <c r="AP41" s="343"/>
      <c r="AQ41" s="343"/>
      <c r="AR41" s="343"/>
      <c r="AS41" s="343"/>
      <c r="AT41" s="343"/>
      <c r="AU41" s="343"/>
      <c r="AV41" s="343"/>
      <c r="AW41" s="343"/>
      <c r="AX41" s="343"/>
      <c r="AY41" s="343"/>
      <c r="AZ41" s="343"/>
      <c r="BA41" s="343"/>
      <c r="BB41" s="139"/>
      <c r="BC41" s="139"/>
      <c r="BD41" s="631"/>
      <c r="BE41" s="632">
        <f>5*100%/18</f>
        <v>0.27777777777777779</v>
      </c>
      <c r="BF41" s="633"/>
      <c r="BG41" s="16"/>
      <c r="BH41" s="118"/>
      <c r="BI41" s="73"/>
      <c r="BJ41" s="343"/>
      <c r="BK41" s="343"/>
      <c r="BL41" s="343"/>
      <c r="BM41" s="343"/>
      <c r="BN41" s="343"/>
      <c r="BO41" s="343"/>
      <c r="BP41" s="343"/>
      <c r="BQ41" s="343"/>
      <c r="BR41" s="343"/>
      <c r="BS41" s="343"/>
      <c r="BT41" s="343"/>
      <c r="BU41" s="343"/>
      <c r="BV41" s="343"/>
      <c r="BW41" s="343"/>
      <c r="BX41" s="343"/>
      <c r="BY41" s="343"/>
      <c r="BZ41" s="343"/>
      <c r="CA41" s="343"/>
      <c r="CB41" s="343"/>
      <c r="CC41" s="343"/>
      <c r="CD41" s="343"/>
      <c r="CE41" s="343"/>
      <c r="CF41" s="343"/>
      <c r="CG41" s="343"/>
      <c r="CH41" s="343"/>
      <c r="CI41" s="343"/>
      <c r="CJ41" s="343"/>
      <c r="CK41" s="343"/>
      <c r="CL41" s="343"/>
      <c r="CM41" s="343"/>
      <c r="CN41" s="343"/>
      <c r="CO41" s="343"/>
      <c r="CP41" s="343"/>
      <c r="CQ41" s="343"/>
      <c r="CR41" s="343"/>
      <c r="CS41" s="343"/>
      <c r="CT41" s="343"/>
      <c r="CU41" s="343"/>
      <c r="CV41" s="343"/>
      <c r="CW41" s="343"/>
      <c r="CX41" s="343"/>
      <c r="CY41" s="343"/>
      <c r="CZ41" s="343"/>
      <c r="DA41" s="343"/>
      <c r="DB41" s="343"/>
      <c r="DC41" s="343"/>
      <c r="DD41" s="343"/>
      <c r="DE41" s="343"/>
      <c r="DF41" s="343"/>
      <c r="DG41" s="343"/>
      <c r="DH41" s="343"/>
      <c r="DI41" s="343"/>
    </row>
    <row r="42" spans="1:113" ht="133.5" customHeight="1" x14ac:dyDescent="0.45">
      <c r="A42" s="986"/>
      <c r="B42" s="989" t="s">
        <v>214</v>
      </c>
      <c r="C42" s="989"/>
      <c r="D42" s="989"/>
      <c r="E42" s="989" t="s">
        <v>617</v>
      </c>
      <c r="F42" s="989"/>
      <c r="G42" s="989"/>
      <c r="H42" s="989"/>
      <c r="J42" s="989" t="s">
        <v>618</v>
      </c>
      <c r="K42" s="989"/>
      <c r="L42" s="989"/>
      <c r="M42" s="330"/>
      <c r="N42" s="989" t="s">
        <v>619</v>
      </c>
      <c r="O42" s="989"/>
      <c r="P42" s="329"/>
      <c r="Q42" s="989" t="s">
        <v>86</v>
      </c>
      <c r="R42" s="989"/>
      <c r="S42" s="989"/>
      <c r="T42" s="329"/>
      <c r="U42" s="989" t="s">
        <v>620</v>
      </c>
      <c r="V42" s="989"/>
      <c r="W42" s="989"/>
      <c r="X42" s="331"/>
      <c r="Y42" s="331"/>
      <c r="BB42" s="139"/>
      <c r="BC42" s="139"/>
      <c r="BD42" s="375" t="s">
        <v>30</v>
      </c>
      <c r="BE42" s="376">
        <v>18</v>
      </c>
      <c r="BF42" s="387" t="s">
        <v>758</v>
      </c>
      <c r="BG42" s="16"/>
      <c r="BH42" s="118"/>
      <c r="BI42" s="73"/>
    </row>
    <row r="43" spans="1:113" ht="68.25" customHeight="1" x14ac:dyDescent="0.45">
      <c r="A43" s="986"/>
      <c r="B43" s="990" t="s">
        <v>621</v>
      </c>
      <c r="C43" s="990"/>
      <c r="D43" s="990"/>
      <c r="E43" s="990" t="s">
        <v>622</v>
      </c>
      <c r="F43" s="990"/>
      <c r="G43" s="990"/>
      <c r="H43" s="990"/>
      <c r="J43" s="990" t="s">
        <v>623</v>
      </c>
      <c r="K43" s="990"/>
      <c r="L43" s="990"/>
      <c r="M43" s="327"/>
      <c r="N43" s="990" t="s">
        <v>624</v>
      </c>
      <c r="O43" s="990"/>
      <c r="P43" s="329"/>
      <c r="Q43" s="990" t="s">
        <v>625</v>
      </c>
      <c r="R43" s="990"/>
      <c r="S43" s="990"/>
      <c r="T43" s="329"/>
      <c r="U43" s="990" t="s">
        <v>626</v>
      </c>
      <c r="V43" s="990"/>
      <c r="W43" s="990"/>
      <c r="X43" s="331"/>
      <c r="Y43" s="331"/>
      <c r="BB43" s="139"/>
      <c r="BC43" s="139"/>
      <c r="BD43" s="374" t="s">
        <v>745</v>
      </c>
      <c r="BE43" s="373">
        <v>5</v>
      </c>
      <c r="BF43" s="116"/>
      <c r="BG43" s="16"/>
      <c r="BH43" s="118"/>
      <c r="BI43" s="73"/>
    </row>
    <row r="44" spans="1:113" ht="101.25" customHeight="1" x14ac:dyDescent="0.45">
      <c r="A44" s="986"/>
      <c r="B44" s="986"/>
      <c r="C44" s="986"/>
      <c r="D44" s="986"/>
      <c r="E44" s="986"/>
      <c r="F44" s="986"/>
      <c r="G44" s="986"/>
      <c r="H44" s="986"/>
      <c r="I44" s="986"/>
      <c r="J44" s="986"/>
      <c r="K44" s="986"/>
      <c r="L44" s="986"/>
      <c r="M44" s="986"/>
      <c r="N44" s="986"/>
      <c r="O44" s="986"/>
      <c r="P44" s="986"/>
      <c r="Q44" s="986"/>
      <c r="R44" s="986"/>
      <c r="S44" s="986"/>
      <c r="T44" s="986"/>
      <c r="U44" s="986"/>
      <c r="V44" s="986"/>
      <c r="W44" s="986"/>
      <c r="X44" s="986"/>
      <c r="Y44" s="986"/>
      <c r="BB44" s="139"/>
      <c r="BC44" s="139"/>
      <c r="BD44" s="374" t="s">
        <v>746</v>
      </c>
      <c r="BE44" s="373">
        <v>12</v>
      </c>
      <c r="BF44" s="116"/>
      <c r="BG44" s="16"/>
      <c r="BH44" s="118"/>
      <c r="BI44" s="74"/>
    </row>
    <row r="45" spans="1:113" ht="66" customHeight="1" x14ac:dyDescent="0.45">
      <c r="A45" s="986"/>
      <c r="B45" s="986"/>
      <c r="C45" s="986"/>
      <c r="D45" s="986"/>
      <c r="E45" s="986"/>
      <c r="F45" s="986"/>
      <c r="G45" s="986"/>
      <c r="H45" s="986"/>
      <c r="I45" s="986"/>
      <c r="J45" s="986"/>
      <c r="K45" s="986"/>
      <c r="L45" s="986"/>
      <c r="M45" s="986"/>
      <c r="N45" s="986"/>
      <c r="O45" s="986"/>
      <c r="P45" s="986"/>
      <c r="Q45" s="986"/>
      <c r="R45" s="986"/>
      <c r="S45" s="986"/>
      <c r="T45" s="986"/>
      <c r="U45" s="986"/>
      <c r="V45" s="986"/>
      <c r="W45" s="986"/>
      <c r="X45" s="986"/>
      <c r="Y45" s="986"/>
      <c r="BB45" s="139"/>
      <c r="BC45" s="139"/>
      <c r="BD45" s="374" t="s">
        <v>747</v>
      </c>
      <c r="BE45" s="373">
        <v>1</v>
      </c>
      <c r="BF45" s="116"/>
      <c r="BG45" s="16"/>
      <c r="BH45" s="118"/>
      <c r="BI45" s="74"/>
    </row>
    <row r="46" spans="1:113" ht="111.75" customHeight="1" x14ac:dyDescent="0.5">
      <c r="A46" s="986"/>
      <c r="I46" s="330"/>
      <c r="J46" s="330"/>
      <c r="K46" s="330"/>
      <c r="L46" s="330"/>
      <c r="M46" s="330"/>
      <c r="N46" s="330"/>
      <c r="O46" s="330"/>
      <c r="W46" s="328"/>
      <c r="X46" s="328"/>
      <c r="Y46" s="331"/>
      <c r="BB46" s="139"/>
      <c r="BC46" s="139"/>
      <c r="BD46" s="714" t="s">
        <v>706</v>
      </c>
      <c r="BE46" s="715"/>
      <c r="BF46" s="715"/>
      <c r="BG46" s="16"/>
    </row>
    <row r="47" spans="1:113" ht="85.5" customHeight="1" x14ac:dyDescent="0.5">
      <c r="A47" s="986"/>
      <c r="I47" s="327"/>
      <c r="J47" s="327"/>
      <c r="K47" s="327"/>
      <c r="L47" s="327"/>
      <c r="M47" s="327"/>
      <c r="N47" s="327"/>
      <c r="O47" s="327"/>
      <c r="W47" s="331"/>
      <c r="X47" s="331"/>
      <c r="Y47" s="331"/>
      <c r="BD47" s="103" t="s">
        <v>113</v>
      </c>
      <c r="BE47" s="103" t="s">
        <v>289</v>
      </c>
      <c r="BF47" s="103" t="s">
        <v>269</v>
      </c>
      <c r="BG47" s="16"/>
    </row>
    <row r="48" spans="1:113" ht="83.25" customHeight="1" x14ac:dyDescent="0.45">
      <c r="A48" s="986"/>
      <c r="B48" s="986"/>
      <c r="C48" s="986"/>
      <c r="D48" s="986"/>
      <c r="E48" s="986"/>
      <c r="F48" s="986"/>
      <c r="G48" s="986"/>
      <c r="H48" s="986"/>
      <c r="I48" s="986"/>
      <c r="J48" s="986"/>
      <c r="K48" s="986"/>
      <c r="L48" s="986"/>
      <c r="M48" s="986"/>
      <c r="N48" s="986"/>
      <c r="O48" s="986"/>
      <c r="P48" s="986"/>
      <c r="Q48" s="986"/>
      <c r="R48" s="986"/>
      <c r="S48" s="986"/>
      <c r="T48" s="986"/>
      <c r="U48" s="986"/>
      <c r="V48" s="986"/>
      <c r="W48" s="986"/>
      <c r="X48" s="986"/>
      <c r="Y48" s="986"/>
      <c r="BD48" s="26" t="str">
        <f>+BD39</f>
        <v>RESULTADOS DE LA  EVALUACION DEL PLAN DE MEJORAMIENTO  FECHA  CORTE SEPTIEMBRE DE  2025</v>
      </c>
      <c r="BE48" s="207">
        <f>+BE39</f>
        <v>0.42222222222222228</v>
      </c>
      <c r="BF48" s="206">
        <f>+BE41</f>
        <v>0.27777777777777779</v>
      </c>
    </row>
    <row r="49" spans="1:235" ht="35.1" customHeight="1" x14ac:dyDescent="0.45">
      <c r="A49" s="986"/>
      <c r="B49" s="986"/>
      <c r="C49" s="986"/>
      <c r="D49" s="986"/>
      <c r="E49" s="986"/>
      <c r="F49" s="986"/>
      <c r="G49" s="986"/>
      <c r="H49" s="986"/>
      <c r="I49" s="986"/>
      <c r="J49" s="986"/>
      <c r="K49" s="986"/>
      <c r="L49" s="986"/>
      <c r="M49" s="986"/>
      <c r="N49" s="986"/>
      <c r="O49" s="986"/>
      <c r="P49" s="986"/>
      <c r="Q49" s="986"/>
      <c r="R49" s="986"/>
      <c r="S49" s="986"/>
      <c r="T49" s="986"/>
      <c r="U49" s="986"/>
      <c r="V49" s="986"/>
      <c r="W49" s="986"/>
      <c r="X49" s="986"/>
      <c r="Y49" s="986"/>
      <c r="BD49" s="716" t="s">
        <v>266</v>
      </c>
      <c r="BE49" s="717"/>
      <c r="BF49" s="717"/>
    </row>
    <row r="50" spans="1:235" ht="35.1" customHeight="1" x14ac:dyDescent="0.45">
      <c r="A50" s="986"/>
      <c r="B50" s="989"/>
      <c r="C50" s="989"/>
      <c r="D50" s="989"/>
      <c r="E50" s="989"/>
      <c r="F50" s="989"/>
      <c r="G50" s="989"/>
      <c r="H50" s="989"/>
      <c r="I50" s="989"/>
      <c r="J50" s="989"/>
      <c r="K50" s="989"/>
      <c r="L50" s="989"/>
      <c r="M50" s="989"/>
      <c r="N50" s="989"/>
      <c r="O50" s="989"/>
      <c r="P50" s="989"/>
      <c r="Q50" s="989"/>
      <c r="R50" s="989"/>
      <c r="S50" s="989"/>
      <c r="T50" s="989"/>
      <c r="U50" s="989"/>
      <c r="V50" s="989"/>
      <c r="W50" s="328"/>
      <c r="X50" s="331"/>
      <c r="Y50" s="331"/>
      <c r="BD50" s="73"/>
      <c r="BE50" s="116"/>
      <c r="BF50" s="116"/>
    </row>
    <row r="51" spans="1:235" s="332" customFormat="1" ht="35.1" customHeight="1" x14ac:dyDescent="0.5">
      <c r="A51" s="986"/>
      <c r="B51" s="990"/>
      <c r="C51" s="990"/>
      <c r="D51" s="990"/>
      <c r="E51" s="990"/>
      <c r="F51" s="990"/>
      <c r="G51" s="990"/>
      <c r="H51" s="990"/>
      <c r="I51" s="990"/>
      <c r="J51" s="990"/>
      <c r="K51" s="990"/>
      <c r="L51" s="990"/>
      <c r="M51" s="990"/>
      <c r="N51" s="990"/>
      <c r="O51" s="990"/>
      <c r="P51" s="990"/>
      <c r="Q51" s="990"/>
      <c r="R51" s="990"/>
      <c r="S51" s="990"/>
      <c r="T51" s="990"/>
      <c r="U51" s="990"/>
      <c r="V51" s="990"/>
      <c r="W51" s="331"/>
      <c r="X51" s="331"/>
      <c r="Y51" s="331"/>
      <c r="Z51" s="345"/>
      <c r="AA51" s="345"/>
      <c r="AB51" s="345"/>
      <c r="AC51" s="345"/>
      <c r="AD51" s="345"/>
      <c r="AE51" s="345"/>
      <c r="AF51" s="345"/>
      <c r="AG51" s="345"/>
      <c r="AH51" s="345"/>
      <c r="AI51" s="345"/>
      <c r="AJ51" s="345"/>
      <c r="AK51" s="345"/>
      <c r="AL51" s="345"/>
      <c r="AM51" s="345"/>
      <c r="AN51" s="345"/>
      <c r="AO51" s="345"/>
      <c r="AP51" s="345"/>
      <c r="AQ51" s="345"/>
      <c r="AR51" s="345"/>
      <c r="AS51" s="345"/>
      <c r="AT51" s="345"/>
      <c r="AU51" s="345"/>
      <c r="AV51" s="345"/>
      <c r="AW51" s="345"/>
      <c r="AX51" s="345"/>
      <c r="AY51" s="345"/>
      <c r="AZ51" s="345"/>
      <c r="BA51" s="345"/>
      <c r="BB51" s="29"/>
      <c r="BC51" s="222"/>
      <c r="BD51" s="73"/>
      <c r="BE51" s="116"/>
      <c r="BF51" s="116"/>
      <c r="BG51" s="222"/>
      <c r="BH51" s="222"/>
      <c r="BI51" s="222"/>
      <c r="BJ51" s="345"/>
      <c r="BK51" s="345"/>
      <c r="BL51" s="345"/>
      <c r="BM51" s="345"/>
      <c r="BN51" s="345"/>
      <c r="BO51" s="345"/>
      <c r="BP51" s="345"/>
      <c r="BQ51" s="345"/>
      <c r="BR51" s="345"/>
      <c r="BS51" s="345"/>
      <c r="BT51" s="345"/>
      <c r="BU51" s="345"/>
      <c r="BV51" s="345"/>
      <c r="BW51" s="345"/>
      <c r="BX51" s="345"/>
      <c r="BY51" s="345"/>
      <c r="BZ51" s="345"/>
      <c r="CA51" s="345"/>
      <c r="CB51" s="345"/>
      <c r="CC51" s="345"/>
      <c r="CD51" s="345"/>
      <c r="CE51" s="345"/>
      <c r="CF51" s="345"/>
      <c r="CG51" s="345"/>
      <c r="CH51" s="345"/>
      <c r="CI51" s="345"/>
      <c r="CJ51" s="345"/>
      <c r="CK51" s="345"/>
      <c r="CL51" s="345"/>
      <c r="CM51" s="345"/>
      <c r="CN51" s="345"/>
      <c r="CO51" s="345"/>
      <c r="CP51" s="345"/>
      <c r="CQ51" s="345"/>
      <c r="CR51" s="345"/>
      <c r="CS51" s="345"/>
      <c r="CT51" s="345"/>
      <c r="CU51" s="345"/>
      <c r="CV51" s="345"/>
      <c r="CW51" s="345"/>
      <c r="CX51" s="345"/>
      <c r="CY51" s="345"/>
      <c r="CZ51" s="345"/>
      <c r="DA51" s="345"/>
      <c r="DB51" s="345"/>
      <c r="DC51" s="345"/>
      <c r="DD51" s="345"/>
      <c r="DE51" s="345"/>
      <c r="DF51" s="345"/>
      <c r="DG51" s="345"/>
      <c r="DH51" s="345"/>
      <c r="DI51" s="345"/>
    </row>
    <row r="52" spans="1:235" ht="35.1" customHeight="1" x14ac:dyDescent="0.45">
      <c r="A52" s="986"/>
      <c r="B52" s="986"/>
      <c r="C52" s="986"/>
      <c r="D52" s="986"/>
      <c r="E52" s="986"/>
      <c r="F52" s="986"/>
      <c r="G52" s="986"/>
      <c r="H52" s="986"/>
      <c r="I52" s="986"/>
      <c r="J52" s="986"/>
      <c r="K52" s="986"/>
      <c r="L52" s="986"/>
      <c r="M52" s="986"/>
      <c r="N52" s="986"/>
      <c r="O52" s="986"/>
      <c r="P52" s="986"/>
      <c r="Q52" s="986"/>
      <c r="R52" s="986"/>
      <c r="S52" s="986"/>
      <c r="T52" s="986"/>
      <c r="U52" s="986"/>
      <c r="V52" s="986"/>
      <c r="W52" s="986"/>
      <c r="X52" s="986"/>
      <c r="Y52" s="986"/>
      <c r="Z52" s="346"/>
      <c r="BD52" s="73"/>
      <c r="BE52" s="116"/>
      <c r="BF52" s="116"/>
    </row>
    <row r="53" spans="1:235" s="347" customFormat="1" ht="35.1" customHeight="1" x14ac:dyDescent="0.45">
      <c r="A53" s="986"/>
      <c r="B53" s="986"/>
      <c r="C53" s="986"/>
      <c r="D53" s="986"/>
      <c r="E53" s="986"/>
      <c r="F53" s="986"/>
      <c r="G53" s="986"/>
      <c r="H53" s="986"/>
      <c r="I53" s="986"/>
      <c r="J53" s="986"/>
      <c r="K53" s="986"/>
      <c r="L53" s="986"/>
      <c r="M53" s="986"/>
      <c r="N53" s="986"/>
      <c r="O53" s="986"/>
      <c r="P53" s="986"/>
      <c r="Q53" s="986"/>
      <c r="R53" s="986"/>
      <c r="S53" s="986"/>
      <c r="T53" s="986"/>
      <c r="U53" s="986"/>
      <c r="V53" s="986"/>
      <c r="W53" s="986"/>
      <c r="X53" s="986"/>
      <c r="Y53" s="986"/>
      <c r="Z53" s="346"/>
      <c r="AA53" s="338"/>
      <c r="AB53" s="338"/>
      <c r="AC53" s="338"/>
      <c r="AD53" s="338"/>
      <c r="AE53" s="338"/>
      <c r="AF53" s="338"/>
      <c r="AG53" s="338"/>
      <c r="AH53" s="338"/>
      <c r="AI53" s="338"/>
      <c r="AJ53" s="338"/>
      <c r="AK53" s="338"/>
      <c r="AL53" s="338"/>
      <c r="AM53" s="338"/>
      <c r="AN53" s="338"/>
      <c r="AO53" s="338"/>
      <c r="AP53" s="338"/>
      <c r="AQ53" s="338"/>
      <c r="AR53" s="338"/>
      <c r="AS53" s="338"/>
      <c r="AT53" s="338"/>
      <c r="AU53" s="338"/>
      <c r="AV53" s="338"/>
      <c r="AW53" s="338"/>
      <c r="AX53" s="338"/>
      <c r="AY53" s="338"/>
      <c r="AZ53" s="338"/>
      <c r="BA53" s="338"/>
      <c r="BB53" s="29"/>
      <c r="BC53" s="222"/>
      <c r="BD53" s="73"/>
      <c r="BE53" s="116"/>
      <c r="BF53" s="116"/>
      <c r="BG53" s="222"/>
      <c r="BH53" s="222"/>
      <c r="BI53" s="222"/>
      <c r="BJ53" s="338"/>
      <c r="BK53" s="338"/>
      <c r="BL53" s="338"/>
      <c r="BM53" s="338"/>
      <c r="BN53" s="338"/>
      <c r="BO53" s="338"/>
      <c r="BP53" s="338"/>
      <c r="BQ53" s="338"/>
      <c r="BR53" s="338"/>
      <c r="BS53" s="338"/>
      <c r="BT53" s="338"/>
      <c r="BU53" s="338"/>
      <c r="BV53" s="338"/>
      <c r="BW53" s="338"/>
      <c r="BX53" s="338"/>
      <c r="BY53" s="338"/>
      <c r="BZ53" s="338"/>
      <c r="CA53" s="338"/>
      <c r="CB53" s="338"/>
      <c r="CC53" s="338"/>
      <c r="CD53" s="338"/>
      <c r="CE53" s="338"/>
      <c r="CF53" s="338"/>
      <c r="CG53" s="338"/>
      <c r="CH53" s="338"/>
      <c r="CI53" s="338"/>
      <c r="CJ53" s="338"/>
      <c r="CK53" s="338"/>
      <c r="CL53" s="338"/>
      <c r="CM53" s="338"/>
      <c r="CN53" s="338"/>
      <c r="CO53" s="338"/>
      <c r="CP53" s="338"/>
      <c r="CQ53" s="338"/>
      <c r="CR53" s="338"/>
      <c r="CS53" s="338"/>
      <c r="CT53" s="338"/>
      <c r="CU53" s="338"/>
      <c r="CV53" s="338"/>
      <c r="CW53" s="338"/>
      <c r="CX53" s="338"/>
      <c r="CY53" s="338"/>
      <c r="CZ53" s="338"/>
      <c r="DA53" s="338"/>
      <c r="DB53" s="338"/>
      <c r="DC53" s="338"/>
      <c r="DD53" s="338"/>
      <c r="DE53" s="338"/>
      <c r="DF53" s="338"/>
      <c r="DG53" s="338"/>
      <c r="DH53" s="338"/>
      <c r="DI53" s="338"/>
      <c r="DJ53" s="329"/>
      <c r="DK53" s="329"/>
      <c r="DL53" s="329"/>
      <c r="DM53" s="329"/>
      <c r="DN53" s="329"/>
      <c r="DO53" s="329"/>
      <c r="DP53" s="329"/>
      <c r="DQ53" s="329"/>
      <c r="DR53" s="329"/>
      <c r="DS53" s="329"/>
      <c r="DT53" s="329"/>
      <c r="DU53" s="329"/>
      <c r="DV53" s="329"/>
      <c r="DW53" s="329"/>
      <c r="DX53" s="329"/>
      <c r="DY53" s="329"/>
      <c r="DZ53" s="329"/>
      <c r="EA53" s="329"/>
      <c r="EB53" s="329"/>
      <c r="EC53" s="329"/>
      <c r="ED53" s="329"/>
      <c r="EE53" s="329"/>
      <c r="EF53" s="329"/>
      <c r="EG53" s="329"/>
      <c r="EH53" s="329"/>
      <c r="EI53" s="329"/>
      <c r="EJ53" s="329"/>
      <c r="EK53" s="329"/>
      <c r="EL53" s="329"/>
      <c r="EM53" s="329"/>
      <c r="EN53" s="329"/>
      <c r="EO53" s="329"/>
      <c r="EP53" s="329"/>
      <c r="EQ53" s="329"/>
      <c r="ER53" s="329"/>
      <c r="ES53" s="329"/>
      <c r="ET53" s="329"/>
      <c r="EU53" s="329"/>
      <c r="EV53" s="329"/>
      <c r="EW53" s="329"/>
      <c r="EX53" s="329"/>
      <c r="EY53" s="329"/>
      <c r="EZ53" s="329"/>
      <c r="FA53" s="329"/>
      <c r="FB53" s="329"/>
      <c r="FC53" s="329"/>
      <c r="FD53" s="329"/>
      <c r="FE53" s="329"/>
      <c r="FF53" s="329"/>
      <c r="FG53" s="329"/>
      <c r="FH53" s="329"/>
      <c r="FI53" s="329"/>
      <c r="FJ53" s="329"/>
      <c r="FK53" s="329"/>
      <c r="FL53" s="329"/>
      <c r="FM53" s="329"/>
      <c r="FN53" s="329"/>
      <c r="FO53" s="329"/>
      <c r="FP53" s="329"/>
      <c r="FQ53" s="329"/>
      <c r="FR53" s="329"/>
      <c r="FS53" s="329"/>
      <c r="FT53" s="329"/>
      <c r="FU53" s="329"/>
      <c r="FV53" s="329"/>
      <c r="FW53" s="329"/>
      <c r="FX53" s="329"/>
      <c r="FY53" s="329"/>
      <c r="FZ53" s="329"/>
      <c r="GA53" s="329"/>
      <c r="GB53" s="329"/>
      <c r="GC53" s="329"/>
      <c r="GD53" s="329"/>
      <c r="GE53" s="329"/>
      <c r="GF53" s="329"/>
      <c r="GG53" s="329"/>
      <c r="GH53" s="329"/>
      <c r="GI53" s="329"/>
      <c r="GJ53" s="329"/>
      <c r="GK53" s="329"/>
      <c r="GL53" s="329"/>
      <c r="GM53" s="329"/>
      <c r="GN53" s="329"/>
      <c r="GO53" s="329"/>
      <c r="GP53" s="329"/>
      <c r="GQ53" s="329"/>
      <c r="GR53" s="329"/>
      <c r="GS53" s="329"/>
      <c r="GT53" s="329"/>
      <c r="GU53" s="329"/>
      <c r="GV53" s="329"/>
      <c r="GW53" s="329"/>
      <c r="GX53" s="329"/>
      <c r="GY53" s="329"/>
      <c r="GZ53" s="329"/>
      <c r="HA53" s="329"/>
      <c r="HB53" s="329"/>
      <c r="HC53" s="329"/>
      <c r="HD53" s="329"/>
      <c r="HE53" s="329"/>
      <c r="HF53" s="329"/>
      <c r="HG53" s="329"/>
      <c r="HH53" s="329"/>
      <c r="HI53" s="329"/>
      <c r="HJ53" s="329"/>
      <c r="HK53" s="329"/>
      <c r="HL53" s="329"/>
      <c r="HM53" s="329"/>
      <c r="HN53" s="329"/>
      <c r="HO53" s="329"/>
      <c r="HP53" s="329"/>
      <c r="HQ53" s="329"/>
      <c r="HR53" s="329"/>
      <c r="HS53" s="329"/>
      <c r="HT53" s="329"/>
      <c r="HU53" s="329"/>
      <c r="HV53" s="329"/>
      <c r="HW53" s="329"/>
      <c r="HX53" s="329"/>
      <c r="HY53" s="329"/>
      <c r="HZ53" s="329"/>
      <c r="IA53" s="329"/>
    </row>
    <row r="54" spans="1:235" ht="35.1" customHeight="1" x14ac:dyDescent="0.5">
      <c r="A54" s="986"/>
      <c r="P54" s="987"/>
      <c r="Q54" s="987"/>
      <c r="R54" s="987"/>
      <c r="S54" s="987"/>
      <c r="T54" s="987"/>
      <c r="U54" s="987"/>
      <c r="V54" s="987"/>
      <c r="W54" s="987"/>
      <c r="X54" s="987"/>
      <c r="Y54" s="987"/>
      <c r="Z54" s="346"/>
      <c r="BD54" s="73"/>
      <c r="BE54" s="16"/>
      <c r="BF54" s="16"/>
    </row>
    <row r="55" spans="1:235" ht="35.1" customHeight="1" x14ac:dyDescent="0.5">
      <c r="A55" s="986"/>
      <c r="P55" s="987"/>
      <c r="Q55" s="987"/>
      <c r="R55" s="987"/>
      <c r="S55" s="987"/>
      <c r="T55" s="987"/>
      <c r="U55" s="987"/>
      <c r="V55" s="987"/>
      <c r="W55" s="987"/>
      <c r="X55" s="987"/>
      <c r="Y55" s="987"/>
      <c r="Z55" s="346"/>
      <c r="BD55" s="73"/>
      <c r="BE55" s="16"/>
      <c r="BF55" s="16"/>
    </row>
    <row r="56" spans="1:235" x14ac:dyDescent="0.5">
      <c r="BD56" s="73"/>
      <c r="BE56" s="16"/>
      <c r="BF56" s="16"/>
    </row>
    <row r="57" spans="1:235" x14ac:dyDescent="0.5">
      <c r="BD57" s="73"/>
      <c r="BE57" s="16"/>
      <c r="BF57" s="16"/>
    </row>
    <row r="58" spans="1:235" ht="45" customHeight="1" x14ac:dyDescent="0.5">
      <c r="BD58" s="73"/>
      <c r="BE58" s="16"/>
      <c r="BF58" s="16"/>
    </row>
    <row r="59" spans="1:235" ht="78" customHeight="1" x14ac:dyDescent="0.5">
      <c r="BD59" s="73"/>
      <c r="BE59" s="16"/>
      <c r="BF59" s="16"/>
    </row>
    <row r="60" spans="1:235" x14ac:dyDescent="0.5">
      <c r="BD60" s="73"/>
      <c r="BE60" s="16"/>
      <c r="BF60" s="16"/>
    </row>
    <row r="61" spans="1:235" x14ac:dyDescent="0.5">
      <c r="BD61" s="783" t="s">
        <v>715</v>
      </c>
      <c r="BE61" s="784"/>
      <c r="BF61" s="784"/>
      <c r="BG61" s="119" t="s">
        <v>716</v>
      </c>
    </row>
    <row r="62" spans="1:235" x14ac:dyDescent="0.5">
      <c r="BD62" s="930" t="s">
        <v>718</v>
      </c>
      <c r="BE62" s="931"/>
      <c r="BF62" s="931"/>
      <c r="BG62" s="366" t="s">
        <v>1065</v>
      </c>
    </row>
    <row r="63" spans="1:235" x14ac:dyDescent="0.5">
      <c r="BD63" s="119" t="s">
        <v>258</v>
      </c>
      <c r="BE63" s="119" t="s">
        <v>704</v>
      </c>
      <c r="BF63" s="119" t="s">
        <v>259</v>
      </c>
      <c r="BG63" s="204"/>
    </row>
    <row r="64" spans="1:235" x14ac:dyDescent="0.5">
      <c r="BD64" s="4">
        <v>1</v>
      </c>
      <c r="BE64" s="204">
        <v>45900</v>
      </c>
      <c r="BF64" s="204">
        <v>45902</v>
      </c>
    </row>
    <row r="65" spans="56:59" x14ac:dyDescent="0.5">
      <c r="BD65" s="4">
        <v>2</v>
      </c>
      <c r="BE65" s="204">
        <v>45930</v>
      </c>
      <c r="BF65" s="204">
        <v>45932</v>
      </c>
    </row>
    <row r="68" spans="56:59" x14ac:dyDescent="0.5">
      <c r="BD68" s="783" t="s">
        <v>715</v>
      </c>
      <c r="BE68" s="784"/>
      <c r="BF68" s="784"/>
      <c r="BG68" s="119" t="s">
        <v>716</v>
      </c>
    </row>
    <row r="69" spans="56:59" x14ac:dyDescent="0.5">
      <c r="BD69" s="930" t="s">
        <v>717</v>
      </c>
      <c r="BE69" s="931"/>
      <c r="BF69" s="931"/>
      <c r="BG69" s="366" t="s">
        <v>1067</v>
      </c>
    </row>
    <row r="70" spans="56:59" x14ac:dyDescent="0.5">
      <c r="BD70" s="119" t="s">
        <v>258</v>
      </c>
      <c r="BE70" s="119" t="s">
        <v>704</v>
      </c>
      <c r="BF70" s="119" t="s">
        <v>259</v>
      </c>
    </row>
    <row r="71" spans="56:59" x14ac:dyDescent="0.5">
      <c r="BD71" s="4">
        <v>1</v>
      </c>
      <c r="BE71" s="204">
        <v>45900</v>
      </c>
      <c r="BF71" s="204">
        <v>45908</v>
      </c>
    </row>
    <row r="73" spans="56:59" ht="53.25" customHeight="1" x14ac:dyDescent="0.5"/>
    <row r="74" spans="56:59" x14ac:dyDescent="0.5">
      <c r="BD74" s="783" t="s">
        <v>715</v>
      </c>
      <c r="BE74" s="784"/>
      <c r="BF74" s="784"/>
      <c r="BG74" s="119" t="s">
        <v>716</v>
      </c>
    </row>
    <row r="75" spans="56:59" x14ac:dyDescent="0.5">
      <c r="BD75" s="930" t="s">
        <v>719</v>
      </c>
      <c r="BE75" s="931"/>
      <c r="BF75" s="931"/>
      <c r="BG75" s="4" t="s">
        <v>1064</v>
      </c>
    </row>
    <row r="76" spans="56:59" x14ac:dyDescent="0.5">
      <c r="BD76" s="119" t="s">
        <v>258</v>
      </c>
      <c r="BE76" s="119" t="s">
        <v>704</v>
      </c>
      <c r="BF76" s="119" t="s">
        <v>259</v>
      </c>
      <c r="BG76" s="4"/>
    </row>
    <row r="77" spans="56:59" x14ac:dyDescent="0.5">
      <c r="BD77" s="4">
        <v>1</v>
      </c>
      <c r="BE77" s="204">
        <v>45900</v>
      </c>
      <c r="BF77" s="204">
        <v>45909</v>
      </c>
    </row>
    <row r="78" spans="56:59" ht="59.25" customHeight="1" x14ac:dyDescent="0.5">
      <c r="BD78" s="4">
        <v>2</v>
      </c>
      <c r="BE78" s="204">
        <v>45933</v>
      </c>
      <c r="BF78" s="204">
        <v>45933</v>
      </c>
    </row>
    <row r="79" spans="56:59" ht="40.5" customHeight="1" x14ac:dyDescent="0.5"/>
    <row r="80" spans="56:59" x14ac:dyDescent="0.5">
      <c r="BD80" s="783" t="s">
        <v>715</v>
      </c>
      <c r="BE80" s="784"/>
      <c r="BF80" s="784"/>
      <c r="BG80" s="119" t="s">
        <v>716</v>
      </c>
    </row>
    <row r="81" spans="56:60" x14ac:dyDescent="0.5">
      <c r="BD81" s="930" t="s">
        <v>728</v>
      </c>
      <c r="BE81" s="931"/>
      <c r="BF81" s="931"/>
      <c r="BG81" s="4" t="s">
        <v>1066</v>
      </c>
    </row>
    <row r="82" spans="56:60" ht="59.25" customHeight="1" x14ac:dyDescent="0.5">
      <c r="BD82" s="119" t="s">
        <v>258</v>
      </c>
      <c r="BE82" s="119" t="s">
        <v>704</v>
      </c>
      <c r="BF82" s="119" t="s">
        <v>259</v>
      </c>
    </row>
    <row r="83" spans="56:60" ht="45" customHeight="1" x14ac:dyDescent="0.5">
      <c r="BD83" s="893" t="s">
        <v>729</v>
      </c>
      <c r="BE83" s="972"/>
      <c r="BF83" s="894"/>
    </row>
    <row r="84" spans="56:60" x14ac:dyDescent="0.5">
      <c r="BG84" s="119" t="s">
        <v>716</v>
      </c>
    </row>
    <row r="85" spans="56:60" x14ac:dyDescent="0.5">
      <c r="BD85" s="930" t="s">
        <v>730</v>
      </c>
      <c r="BE85" s="931"/>
      <c r="BF85" s="931"/>
      <c r="BG85" s="4" t="s">
        <v>1068</v>
      </c>
    </row>
    <row r="86" spans="56:60" x14ac:dyDescent="0.5">
      <c r="BD86" s="119" t="s">
        <v>258</v>
      </c>
      <c r="BE86" s="119" t="s">
        <v>704</v>
      </c>
      <c r="BF86" s="119" t="s">
        <v>259</v>
      </c>
    </row>
    <row r="87" spans="56:60" x14ac:dyDescent="0.5">
      <c r="BD87" s="893" t="s">
        <v>729</v>
      </c>
      <c r="BE87" s="972"/>
      <c r="BF87" s="894"/>
    </row>
    <row r="89" spans="56:60" x14ac:dyDescent="0.5">
      <c r="BD89" s="614" t="s">
        <v>1073</v>
      </c>
      <c r="BE89" s="614" t="s">
        <v>1072</v>
      </c>
      <c r="BF89" s="614" t="s">
        <v>1076</v>
      </c>
      <c r="BG89" s="614" t="s">
        <v>1074</v>
      </c>
      <c r="BH89" s="614" t="s">
        <v>1075</v>
      </c>
    </row>
    <row r="90" spans="56:60" x14ac:dyDescent="0.5">
      <c r="BD90" s="611" t="s">
        <v>1063</v>
      </c>
      <c r="BE90" s="610">
        <v>10</v>
      </c>
      <c r="BF90" s="613">
        <f>BE90/16</f>
        <v>0.625</v>
      </c>
      <c r="BG90" s="610">
        <v>8</v>
      </c>
      <c r="BH90" s="617">
        <f>BG90/18</f>
        <v>0.44444444444444442</v>
      </c>
    </row>
    <row r="91" spans="56:60" x14ac:dyDescent="0.5">
      <c r="BD91" s="611" t="s">
        <v>1069</v>
      </c>
      <c r="BE91" s="610">
        <v>1</v>
      </c>
      <c r="BF91" s="612">
        <f t="shared" ref="BF91:BF94" si="0">BE91/16</f>
        <v>6.25E-2</v>
      </c>
      <c r="BG91" s="610">
        <v>1</v>
      </c>
      <c r="BH91" s="616">
        <f t="shared" ref="BH91:BH93" si="1">BG91/18</f>
        <v>5.5555555555555552E-2</v>
      </c>
    </row>
    <row r="92" spans="56:60" x14ac:dyDescent="0.5">
      <c r="BD92" s="611" t="s">
        <v>1070</v>
      </c>
      <c r="BE92" s="610">
        <v>3</v>
      </c>
      <c r="BF92" s="613">
        <f t="shared" si="0"/>
        <v>0.1875</v>
      </c>
      <c r="BG92" s="610">
        <v>4</v>
      </c>
      <c r="BH92" s="617">
        <f t="shared" si="1"/>
        <v>0.22222222222222221</v>
      </c>
    </row>
    <row r="93" spans="56:60" x14ac:dyDescent="0.5">
      <c r="BD93" s="611" t="s">
        <v>1071</v>
      </c>
      <c r="BE93" s="610">
        <v>2</v>
      </c>
      <c r="BF93" s="612">
        <f t="shared" si="0"/>
        <v>0.125</v>
      </c>
      <c r="BG93" s="610">
        <v>5</v>
      </c>
      <c r="BH93" s="617">
        <f t="shared" si="1"/>
        <v>0.27777777777777779</v>
      </c>
    </row>
    <row r="94" spans="56:60" x14ac:dyDescent="0.5">
      <c r="BD94" s="614" t="s">
        <v>1018</v>
      </c>
      <c r="BE94" s="614">
        <f>SUM(BE90:BE93)</f>
        <v>16</v>
      </c>
      <c r="BF94" s="615">
        <f t="shared" si="0"/>
        <v>1</v>
      </c>
      <c r="BG94" s="614">
        <f>SUM(BG90:BG93)</f>
        <v>18</v>
      </c>
      <c r="BH94" s="615">
        <f>BG94/18</f>
        <v>1</v>
      </c>
    </row>
    <row r="103" spans="58:58" x14ac:dyDescent="0.5">
      <c r="BF103" s="222" t="s">
        <v>1077</v>
      </c>
    </row>
  </sheetData>
  <mergeCells count="168">
    <mergeCell ref="A4:C4"/>
    <mergeCell ref="D4:L4"/>
    <mergeCell ref="M4:N4"/>
    <mergeCell ref="O4:Y4"/>
    <mergeCell ref="A5:C5"/>
    <mergeCell ref="D5:L5"/>
    <mergeCell ref="M5:N5"/>
    <mergeCell ref="O5:Y5"/>
    <mergeCell ref="B1:W1"/>
    <mergeCell ref="A2:C3"/>
    <mergeCell ref="D2:G3"/>
    <mergeCell ref="H2:L3"/>
    <mergeCell ref="M2:O2"/>
    <mergeCell ref="Q2:T2"/>
    <mergeCell ref="U2:X2"/>
    <mergeCell ref="M3:O3"/>
    <mergeCell ref="Q3:T3"/>
    <mergeCell ref="U3:X3"/>
    <mergeCell ref="A6:C6"/>
    <mergeCell ref="D6:L6"/>
    <mergeCell ref="M6:N6"/>
    <mergeCell ref="O6:Y6"/>
    <mergeCell ref="A7:C7"/>
    <mergeCell ref="D7:L7"/>
    <mergeCell ref="M7:N7"/>
    <mergeCell ref="P7:S7"/>
    <mergeCell ref="T7:W7"/>
    <mergeCell ref="V8:V9"/>
    <mergeCell ref="W8:W9"/>
    <mergeCell ref="X8:Y8"/>
    <mergeCell ref="D10:D13"/>
    <mergeCell ref="H10:H13"/>
    <mergeCell ref="O8:O9"/>
    <mergeCell ref="P8:P9"/>
    <mergeCell ref="Q8:Q9"/>
    <mergeCell ref="R8:R9"/>
    <mergeCell ref="S8:S9"/>
    <mergeCell ref="T8:T9"/>
    <mergeCell ref="I8:I9"/>
    <mergeCell ref="J8:J9"/>
    <mergeCell ref="K8:K9"/>
    <mergeCell ref="L8:L9"/>
    <mergeCell ref="M8:M9"/>
    <mergeCell ref="N8:N9"/>
    <mergeCell ref="D8:D9"/>
    <mergeCell ref="E8:G8"/>
    <mergeCell ref="H8:H9"/>
    <mergeCell ref="A15:A16"/>
    <mergeCell ref="B15:B16"/>
    <mergeCell ref="C15:C16"/>
    <mergeCell ref="D15:D16"/>
    <mergeCell ref="A18:A20"/>
    <mergeCell ref="B18:B20"/>
    <mergeCell ref="C18:C20"/>
    <mergeCell ref="D18:D20"/>
    <mergeCell ref="U8:U9"/>
    <mergeCell ref="A8:A9"/>
    <mergeCell ref="B8:B9"/>
    <mergeCell ref="C8:C9"/>
    <mergeCell ref="X18:X20"/>
    <mergeCell ref="Y18:Y20"/>
    <mergeCell ref="A21:A23"/>
    <mergeCell ref="B21:B23"/>
    <mergeCell ref="C21:C23"/>
    <mergeCell ref="D21:D23"/>
    <mergeCell ref="E21:E23"/>
    <mergeCell ref="F21:F23"/>
    <mergeCell ref="G21:G23"/>
    <mergeCell ref="K21:K23"/>
    <mergeCell ref="N18:N20"/>
    <mergeCell ref="P18:P20"/>
    <mergeCell ref="R18:R20"/>
    <mergeCell ref="T18:T20"/>
    <mergeCell ref="U18:U20"/>
    <mergeCell ref="V18:V20"/>
    <mergeCell ref="E18:E20"/>
    <mergeCell ref="F18:F20"/>
    <mergeCell ref="G18:G20"/>
    <mergeCell ref="K18:K20"/>
    <mergeCell ref="L18:L20"/>
    <mergeCell ref="M18:M20"/>
    <mergeCell ref="U21:U23"/>
    <mergeCell ref="V21:V23"/>
    <mergeCell ref="X21:X23"/>
    <mergeCell ref="Y21:Y23"/>
    <mergeCell ref="H29:H30"/>
    <mergeCell ref="I29:I30"/>
    <mergeCell ref="L21:L23"/>
    <mergeCell ref="M21:M23"/>
    <mergeCell ref="N21:N23"/>
    <mergeCell ref="P21:P23"/>
    <mergeCell ref="Q21:Q23"/>
    <mergeCell ref="R21:R23"/>
    <mergeCell ref="I31:K31"/>
    <mergeCell ref="J32:K32"/>
    <mergeCell ref="J33:K33"/>
    <mergeCell ref="J34:K34"/>
    <mergeCell ref="A42:A43"/>
    <mergeCell ref="B42:D42"/>
    <mergeCell ref="E42:H42"/>
    <mergeCell ref="J42:L42"/>
    <mergeCell ref="T21:T23"/>
    <mergeCell ref="A52:Y53"/>
    <mergeCell ref="A54:A55"/>
    <mergeCell ref="P54:Y55"/>
    <mergeCell ref="AD8:AW9"/>
    <mergeCell ref="A44:Y45"/>
    <mergeCell ref="A46:A47"/>
    <mergeCell ref="A48:Y49"/>
    <mergeCell ref="A50:A51"/>
    <mergeCell ref="B50:H50"/>
    <mergeCell ref="I50:O50"/>
    <mergeCell ref="P50:V50"/>
    <mergeCell ref="B51:H51"/>
    <mergeCell ref="I51:O51"/>
    <mergeCell ref="P51:V51"/>
    <mergeCell ref="N42:O42"/>
    <mergeCell ref="Q42:S42"/>
    <mergeCell ref="U42:W42"/>
    <mergeCell ref="B43:D43"/>
    <mergeCell ref="E43:H43"/>
    <mergeCell ref="J43:L43"/>
    <mergeCell ref="N43:O43"/>
    <mergeCell ref="Q43:S43"/>
    <mergeCell ref="U43:W43"/>
    <mergeCell ref="E31:G31"/>
    <mergeCell ref="AD7:AW7"/>
    <mergeCell ref="BE3:BH5"/>
    <mergeCell ref="BG10:BG12"/>
    <mergeCell ref="BH10:BH12"/>
    <mergeCell ref="BB11:BB12"/>
    <mergeCell ref="BC11:BC12"/>
    <mergeCell ref="BD11:BD12"/>
    <mergeCell ref="BE11:BE12"/>
    <mergeCell ref="BF11:BF12"/>
    <mergeCell ref="BE6:BH9"/>
    <mergeCell ref="BB18:BB19"/>
    <mergeCell ref="BC18:BC19"/>
    <mergeCell ref="BB21:BB23"/>
    <mergeCell ref="BC21:BC23"/>
    <mergeCell ref="BB24:BB26"/>
    <mergeCell ref="BC24:BC26"/>
    <mergeCell ref="BD34:BD35"/>
    <mergeCell ref="BG34:BG35"/>
    <mergeCell ref="BH34:BH35"/>
    <mergeCell ref="BI34:BI35"/>
    <mergeCell ref="BD85:BF85"/>
    <mergeCell ref="BD87:BF87"/>
    <mergeCell ref="BB30:BB31"/>
    <mergeCell ref="BC30:BC31"/>
    <mergeCell ref="BE34:BE35"/>
    <mergeCell ref="BF34:BF35"/>
    <mergeCell ref="BB27:BB28"/>
    <mergeCell ref="BC27:BC28"/>
    <mergeCell ref="BD68:BF68"/>
    <mergeCell ref="BD69:BF69"/>
    <mergeCell ref="BD74:BF74"/>
    <mergeCell ref="BD75:BF75"/>
    <mergeCell ref="BD80:BF80"/>
    <mergeCell ref="BD81:BF81"/>
    <mergeCell ref="BD83:BF83"/>
    <mergeCell ref="BD62:BF62"/>
    <mergeCell ref="BE39:BF39"/>
    <mergeCell ref="BD40:BD41"/>
    <mergeCell ref="BE41:BF41"/>
    <mergeCell ref="BD46:BF46"/>
    <mergeCell ref="BD49:BF49"/>
    <mergeCell ref="BD61:BF61"/>
  </mergeCells>
  <printOptions horizontalCentered="1" verticalCentered="1"/>
  <pageMargins left="0.19685039370078741" right="0.11811023622047245" top="0.59055118110236227" bottom="0.59055118110236227" header="0" footer="0"/>
  <pageSetup paperSize="41" scale="14" orientation="landscape" r:id="rId1"/>
  <rowBreaks count="2" manualBreakCount="2">
    <brk id="16" max="22" man="1"/>
    <brk id="25" max="2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7E2D2-B496-44C8-BA42-1756625394CB}">
  <dimension ref="A1:AMJ35"/>
  <sheetViews>
    <sheetView topLeftCell="AB1" workbookViewId="0">
      <selection activeCell="R14" sqref="R14"/>
    </sheetView>
  </sheetViews>
  <sheetFormatPr baseColWidth="10" defaultColWidth="11.42578125" defaultRowHeight="12.75" x14ac:dyDescent="0.2"/>
  <cols>
    <col min="1" max="1" width="16.85546875" style="439" customWidth="1"/>
    <col min="2" max="2" width="16.42578125" style="439" customWidth="1"/>
    <col min="3" max="3" width="31.7109375" style="439" customWidth="1"/>
    <col min="4" max="4" width="27.42578125" style="390" customWidth="1"/>
    <col min="5" max="5" width="12.7109375" style="390" customWidth="1"/>
    <col min="6" max="6" width="67" style="390" customWidth="1"/>
    <col min="7" max="9" width="5.42578125" style="390" customWidth="1"/>
    <col min="10" max="12" width="14.28515625" style="390" customWidth="1"/>
    <col min="13" max="13" width="17" style="390" customWidth="1"/>
    <col min="14" max="14" width="23.42578125" style="390" customWidth="1"/>
    <col min="15" max="15" width="21.28515625" style="390" customWidth="1"/>
    <col min="16" max="16" width="42.7109375" style="440" customWidth="1"/>
    <col min="17" max="18" width="15.5703125" style="440" customWidth="1"/>
    <col min="19" max="20" width="21.140625" style="440" customWidth="1"/>
    <col min="21" max="21" width="19" style="440" customWidth="1"/>
    <col min="22" max="24" width="17.5703125" style="440" customWidth="1"/>
    <col min="25" max="25" width="9.7109375" style="390" customWidth="1"/>
    <col min="26" max="1024" width="11.42578125" style="390"/>
    <col min="1025" max="16384" width="11.42578125" style="391"/>
  </cols>
  <sheetData>
    <row r="1" spans="1:48" ht="18" x14ac:dyDescent="0.2">
      <c r="A1" s="1134"/>
      <c r="B1" s="1136" t="s">
        <v>49</v>
      </c>
      <c r="C1" s="1137"/>
      <c r="D1" s="1137"/>
      <c r="E1" s="1137"/>
      <c r="F1" s="1137"/>
      <c r="G1" s="1137"/>
      <c r="H1" s="1137"/>
      <c r="I1" s="1137"/>
      <c r="J1" s="1137"/>
      <c r="K1" s="1137"/>
      <c r="L1" s="1137"/>
      <c r="M1" s="1137"/>
      <c r="N1" s="1137"/>
      <c r="O1" s="1137"/>
      <c r="P1" s="1137"/>
      <c r="Q1" s="1137"/>
      <c r="R1" s="1137"/>
      <c r="S1" s="1137"/>
      <c r="T1" s="1137"/>
      <c r="U1" s="1137"/>
      <c r="V1" s="1137"/>
      <c r="W1" s="1137"/>
      <c r="X1" s="1138"/>
      <c r="Y1" s="388"/>
      <c r="Z1" s="389"/>
    </row>
    <row r="2" spans="1:48" ht="18" x14ac:dyDescent="0.2">
      <c r="A2" s="1135"/>
      <c r="B2" s="1139" t="s">
        <v>50</v>
      </c>
      <c r="C2" s="1140"/>
      <c r="D2" s="1140"/>
      <c r="E2" s="1140"/>
      <c r="F2" s="1140"/>
      <c r="G2" s="1140"/>
      <c r="H2" s="1140"/>
      <c r="I2" s="1140"/>
      <c r="J2" s="1140"/>
      <c r="K2" s="1140"/>
      <c r="L2" s="1140"/>
      <c r="M2" s="1140"/>
      <c r="N2" s="1140"/>
      <c r="O2" s="1140"/>
      <c r="P2" s="1140"/>
      <c r="Q2" s="1140"/>
      <c r="R2" s="1140"/>
      <c r="S2" s="1140"/>
      <c r="T2" s="1140"/>
      <c r="U2" s="1140"/>
      <c r="V2" s="1140"/>
      <c r="W2" s="1140"/>
      <c r="X2" s="1141"/>
      <c r="Y2" s="1142" t="s">
        <v>51</v>
      </c>
      <c r="Z2" s="1143"/>
    </row>
    <row r="3" spans="1:48" ht="18" x14ac:dyDescent="0.2">
      <c r="A3" s="1135"/>
      <c r="B3" s="1139" t="s">
        <v>52</v>
      </c>
      <c r="C3" s="1140"/>
      <c r="D3" s="1140"/>
      <c r="E3" s="1140"/>
      <c r="F3" s="1140"/>
      <c r="G3" s="1140"/>
      <c r="H3" s="1140"/>
      <c r="I3" s="1140"/>
      <c r="J3" s="1140"/>
      <c r="K3" s="1140"/>
      <c r="L3" s="1140"/>
      <c r="M3" s="1140"/>
      <c r="N3" s="1140"/>
      <c r="O3" s="1140"/>
      <c r="P3" s="1140"/>
      <c r="Q3" s="1140"/>
      <c r="R3" s="1140"/>
      <c r="S3" s="1140"/>
      <c r="T3" s="1140"/>
      <c r="U3" s="1140"/>
      <c r="V3" s="1140"/>
      <c r="W3" s="1140"/>
      <c r="X3" s="1141"/>
      <c r="Y3" s="1142" t="s">
        <v>53</v>
      </c>
      <c r="Z3" s="1143"/>
    </row>
    <row r="4" spans="1:48" ht="18" x14ac:dyDescent="0.2">
      <c r="A4" s="1135"/>
      <c r="B4" s="1139"/>
      <c r="C4" s="1140"/>
      <c r="D4" s="1140"/>
      <c r="E4" s="1140"/>
      <c r="F4" s="1140"/>
      <c r="G4" s="1140"/>
      <c r="H4" s="1140"/>
      <c r="I4" s="1140"/>
      <c r="J4" s="1140"/>
      <c r="K4" s="1140"/>
      <c r="L4" s="1140"/>
      <c r="M4" s="1140"/>
      <c r="N4" s="1140"/>
      <c r="O4" s="1140"/>
      <c r="P4" s="1140"/>
      <c r="Q4" s="1140"/>
      <c r="R4" s="1140"/>
      <c r="S4" s="1140"/>
      <c r="T4" s="1140"/>
      <c r="U4" s="1140"/>
      <c r="V4" s="1140"/>
      <c r="W4" s="1140"/>
      <c r="X4" s="1141"/>
      <c r="Y4" s="1142" t="s">
        <v>760</v>
      </c>
      <c r="Z4" s="1143"/>
    </row>
    <row r="5" spans="1:48" ht="18" x14ac:dyDescent="0.2">
      <c r="A5" s="1135"/>
      <c r="B5" s="1139" t="s">
        <v>761</v>
      </c>
      <c r="C5" s="1140"/>
      <c r="D5" s="1140"/>
      <c r="E5" s="1140"/>
      <c r="F5" s="1140"/>
      <c r="G5" s="1140"/>
      <c r="H5" s="1140"/>
      <c r="I5" s="1140"/>
      <c r="J5" s="1140"/>
      <c r="K5" s="1140"/>
      <c r="L5" s="1140"/>
      <c r="M5" s="1140"/>
      <c r="N5" s="1140"/>
      <c r="O5" s="1140"/>
      <c r="P5" s="1140"/>
      <c r="Q5" s="1140"/>
      <c r="R5" s="1140"/>
      <c r="S5" s="1140"/>
      <c r="T5" s="1140"/>
      <c r="U5" s="1140"/>
      <c r="V5" s="1140"/>
      <c r="W5" s="1140"/>
      <c r="X5" s="1141"/>
      <c r="Y5" s="392"/>
      <c r="Z5" s="393"/>
    </row>
    <row r="6" spans="1:48" s="101" customFormat="1" ht="45.75" thickBot="1" x14ac:dyDescent="0.3">
      <c r="A6" s="1119" t="s">
        <v>762</v>
      </c>
      <c r="B6" s="1120"/>
      <c r="C6" s="1121"/>
      <c r="D6" s="102" t="s">
        <v>17</v>
      </c>
      <c r="E6" s="1125" t="s">
        <v>9</v>
      </c>
      <c r="F6" s="1126"/>
      <c r="G6" s="1126"/>
      <c r="H6" s="1126"/>
      <c r="I6" s="1126"/>
      <c r="J6" s="1126"/>
      <c r="K6" s="1126"/>
      <c r="L6" s="1126"/>
      <c r="M6" s="1127"/>
      <c r="N6" s="102" t="s">
        <v>763</v>
      </c>
      <c r="O6" s="1128"/>
      <c r="P6" s="1129"/>
      <c r="Q6" s="1129"/>
      <c r="R6" s="1129"/>
      <c r="S6" s="1129"/>
      <c r="T6" s="1129"/>
      <c r="U6" s="1129"/>
      <c r="V6" s="1129"/>
      <c r="W6" s="1129"/>
      <c r="X6" s="1129"/>
      <c r="Y6" s="1129"/>
      <c r="Z6" s="1130"/>
    </row>
    <row r="7" spans="1:48" s="101" customFormat="1" ht="30" x14ac:dyDescent="0.25">
      <c r="A7" s="1122"/>
      <c r="B7" s="1123"/>
      <c r="C7" s="1124"/>
      <c r="D7" s="102" t="s">
        <v>764</v>
      </c>
      <c r="E7" s="1131"/>
      <c r="F7" s="1132"/>
      <c r="G7" s="1132"/>
      <c r="H7" s="1132"/>
      <c r="I7" s="1132"/>
      <c r="J7" s="1132"/>
      <c r="K7" s="1132"/>
      <c r="L7" s="1132"/>
      <c r="M7" s="1133"/>
      <c r="N7" s="102" t="s">
        <v>21</v>
      </c>
      <c r="O7" s="1128"/>
      <c r="P7" s="1129"/>
      <c r="Q7" s="1129"/>
      <c r="R7" s="1129"/>
      <c r="S7" s="1129"/>
      <c r="T7" s="1129"/>
      <c r="U7" s="1129"/>
      <c r="V7" s="1129"/>
      <c r="W7" s="1129"/>
      <c r="X7" s="1129"/>
      <c r="Y7" s="1129"/>
      <c r="Z7" s="1130"/>
    </row>
    <row r="8" spans="1:48" s="101" customFormat="1" ht="20.25" x14ac:dyDescent="0.25">
      <c r="A8" s="1080" t="s">
        <v>23</v>
      </c>
      <c r="B8" s="1105"/>
      <c r="C8" s="1081"/>
      <c r="D8" s="1111" t="s">
        <v>765</v>
      </c>
      <c r="E8" s="1112"/>
      <c r="F8" s="1112"/>
      <c r="G8" s="1112"/>
      <c r="H8" s="1112"/>
      <c r="I8" s="1112"/>
      <c r="J8" s="1112"/>
      <c r="K8" s="1112"/>
      <c r="L8" s="1113"/>
      <c r="M8" s="1080" t="s">
        <v>766</v>
      </c>
      <c r="N8" s="1081"/>
      <c r="O8" s="1114">
        <v>2024</v>
      </c>
      <c r="P8" s="1115"/>
      <c r="Q8" s="1115"/>
      <c r="R8" s="1115"/>
      <c r="S8" s="1115"/>
      <c r="T8" s="1115"/>
      <c r="U8" s="1115"/>
      <c r="V8" s="1115"/>
      <c r="W8" s="1115"/>
      <c r="X8" s="1115"/>
      <c r="Y8" s="1115"/>
      <c r="Z8" s="1116"/>
    </row>
    <row r="9" spans="1:48" s="101" customFormat="1" ht="34.5" customHeight="1" x14ac:dyDescent="0.25">
      <c r="A9" s="1080" t="s">
        <v>24</v>
      </c>
      <c r="B9" s="1105"/>
      <c r="C9" s="1081"/>
      <c r="D9" s="1111" t="s">
        <v>292</v>
      </c>
      <c r="E9" s="1112"/>
      <c r="F9" s="1112"/>
      <c r="G9" s="1112"/>
      <c r="H9" s="1112"/>
      <c r="I9" s="1112"/>
      <c r="J9" s="1112"/>
      <c r="K9" s="1112"/>
      <c r="L9" s="1113"/>
      <c r="M9" s="1080" t="s">
        <v>25</v>
      </c>
      <c r="N9" s="1081"/>
      <c r="O9" s="1114" t="s">
        <v>320</v>
      </c>
      <c r="P9" s="1115"/>
      <c r="Q9" s="1115"/>
      <c r="R9" s="1115"/>
      <c r="S9" s="1115"/>
      <c r="T9" s="1115"/>
      <c r="U9" s="1115"/>
      <c r="V9" s="1115"/>
      <c r="W9" s="1115"/>
      <c r="X9" s="1115"/>
      <c r="Y9" s="1115"/>
      <c r="Z9" s="1116"/>
    </row>
    <row r="10" spans="1:48" s="101" customFormat="1" ht="36.75" customHeight="1" x14ac:dyDescent="0.25">
      <c r="A10" s="1080" t="s">
        <v>26</v>
      </c>
      <c r="B10" s="1105"/>
      <c r="C10" s="1081"/>
      <c r="D10" s="1106" t="s">
        <v>767</v>
      </c>
      <c r="E10" s="1107"/>
      <c r="F10" s="1107"/>
      <c r="G10" s="1107"/>
      <c r="H10" s="1107"/>
      <c r="I10" s="1107"/>
      <c r="J10" s="1107"/>
      <c r="K10" s="1107"/>
      <c r="L10" s="1108"/>
      <c r="M10" s="1080" t="s">
        <v>27</v>
      </c>
      <c r="N10" s="1081"/>
      <c r="O10" s="1114">
        <v>6</v>
      </c>
      <c r="P10" s="1115"/>
      <c r="Q10" s="1115"/>
      <c r="R10" s="1115"/>
      <c r="S10" s="1115"/>
      <c r="T10" s="1115"/>
      <c r="U10" s="1115"/>
      <c r="V10" s="1115"/>
      <c r="W10" s="1115"/>
      <c r="X10" s="1115"/>
      <c r="Y10" s="1115"/>
      <c r="Z10" s="1116"/>
    </row>
    <row r="11" spans="1:48" s="101" customFormat="1" ht="46.5" customHeight="1" x14ac:dyDescent="0.25">
      <c r="A11" s="1080" t="s">
        <v>28</v>
      </c>
      <c r="B11" s="1105"/>
      <c r="C11" s="1081"/>
      <c r="D11" s="1106" t="s">
        <v>767</v>
      </c>
      <c r="E11" s="1107"/>
      <c r="F11" s="1107"/>
      <c r="G11" s="1107"/>
      <c r="H11" s="1107"/>
      <c r="I11" s="1107"/>
      <c r="J11" s="1107"/>
      <c r="K11" s="1107"/>
      <c r="L11" s="1108"/>
      <c r="M11" s="1080" t="s">
        <v>65</v>
      </c>
      <c r="N11" s="1081"/>
      <c r="O11" s="1082" t="s">
        <v>768</v>
      </c>
      <c r="P11" s="1083"/>
      <c r="Q11" s="1084" t="s">
        <v>769</v>
      </c>
      <c r="R11" s="1085"/>
      <c r="S11" s="1085"/>
      <c r="T11" s="1086"/>
      <c r="U11" s="1087" t="s">
        <v>770</v>
      </c>
      <c r="V11" s="1088"/>
      <c r="W11" s="1088"/>
      <c r="X11" s="1089"/>
      <c r="Y11" s="1117"/>
      <c r="Z11" s="1118"/>
      <c r="AC11" s="1050" t="s">
        <v>1053</v>
      </c>
      <c r="AD11" s="1050"/>
      <c r="AE11" s="1050"/>
      <c r="AF11" s="1050"/>
      <c r="AG11" s="1050"/>
      <c r="AH11" s="1050"/>
      <c r="AI11" s="1050"/>
      <c r="AJ11" s="1050"/>
      <c r="AK11" s="1050"/>
      <c r="AL11" s="1050"/>
      <c r="AM11" s="1050"/>
      <c r="AN11" s="1050"/>
      <c r="AO11" s="1050"/>
      <c r="AP11" s="1050"/>
      <c r="AQ11" s="1050"/>
      <c r="AR11" s="1050"/>
      <c r="AS11" s="1050"/>
      <c r="AT11" s="1050"/>
      <c r="AU11" s="1050"/>
      <c r="AV11" s="1050"/>
    </row>
    <row r="12" spans="1:48" s="394" customFormat="1" ht="32.25" customHeight="1" x14ac:dyDescent="0.2">
      <c r="A12" s="1096" t="s">
        <v>14</v>
      </c>
      <c r="B12" s="1096" t="s">
        <v>15</v>
      </c>
      <c r="C12" s="1096" t="s">
        <v>47</v>
      </c>
      <c r="D12" s="1098" t="s">
        <v>3</v>
      </c>
      <c r="E12" s="1098" t="s">
        <v>771</v>
      </c>
      <c r="F12" s="1096" t="s">
        <v>46</v>
      </c>
      <c r="G12" s="1100" t="s">
        <v>772</v>
      </c>
      <c r="H12" s="1101"/>
      <c r="I12" s="1102"/>
      <c r="J12" s="1103" t="s">
        <v>32</v>
      </c>
      <c r="K12" s="1096" t="s">
        <v>33</v>
      </c>
      <c r="L12" s="1096" t="s">
        <v>34</v>
      </c>
      <c r="M12" s="1098" t="s">
        <v>773</v>
      </c>
      <c r="N12" s="1098" t="s">
        <v>774</v>
      </c>
      <c r="O12" s="1098" t="s">
        <v>327</v>
      </c>
      <c r="P12" s="1098" t="s">
        <v>775</v>
      </c>
      <c r="Q12" s="1090" t="s">
        <v>70</v>
      </c>
      <c r="R12" s="1090" t="s">
        <v>71</v>
      </c>
      <c r="S12" s="1090" t="s">
        <v>72</v>
      </c>
      <c r="T12" s="1090" t="s">
        <v>73</v>
      </c>
      <c r="U12" s="1090" t="s">
        <v>74</v>
      </c>
      <c r="V12" s="1090" t="s">
        <v>75</v>
      </c>
      <c r="W12" s="1090" t="s">
        <v>76</v>
      </c>
      <c r="X12" s="1090" t="s">
        <v>77</v>
      </c>
      <c r="Y12" s="1109" t="s">
        <v>44</v>
      </c>
      <c r="Z12" s="1110"/>
      <c r="AC12" s="1050"/>
      <c r="AD12" s="1050"/>
      <c r="AE12" s="1050"/>
      <c r="AF12" s="1050"/>
      <c r="AG12" s="1050"/>
      <c r="AH12" s="1050"/>
      <c r="AI12" s="1050"/>
      <c r="AJ12" s="1050"/>
      <c r="AK12" s="1050"/>
      <c r="AL12" s="1050"/>
      <c r="AM12" s="1050"/>
      <c r="AN12" s="1050"/>
      <c r="AO12" s="1050"/>
      <c r="AP12" s="1050"/>
      <c r="AQ12" s="1050"/>
      <c r="AR12" s="1050"/>
      <c r="AS12" s="1050"/>
      <c r="AT12" s="1050"/>
      <c r="AU12" s="1050"/>
      <c r="AV12" s="1050"/>
    </row>
    <row r="13" spans="1:48" s="394" customFormat="1" ht="89.25" customHeight="1" x14ac:dyDescent="0.2">
      <c r="A13" s="1097"/>
      <c r="B13" s="1097"/>
      <c r="C13" s="1097"/>
      <c r="D13" s="1099"/>
      <c r="E13" s="1099"/>
      <c r="F13" s="1097"/>
      <c r="G13" s="395" t="s">
        <v>16</v>
      </c>
      <c r="H13" s="395" t="s">
        <v>7</v>
      </c>
      <c r="I13" s="395" t="s">
        <v>8</v>
      </c>
      <c r="J13" s="1104"/>
      <c r="K13" s="1097"/>
      <c r="L13" s="1097"/>
      <c r="M13" s="1099"/>
      <c r="N13" s="1099"/>
      <c r="O13" s="1099"/>
      <c r="P13" s="1099"/>
      <c r="Q13" s="1091"/>
      <c r="R13" s="1091"/>
      <c r="S13" s="1091"/>
      <c r="T13" s="1091"/>
      <c r="U13" s="1091"/>
      <c r="V13" s="1091"/>
      <c r="W13" s="1091"/>
      <c r="X13" s="1091"/>
      <c r="Y13" s="396" t="s">
        <v>35</v>
      </c>
      <c r="Z13" s="396" t="s">
        <v>36</v>
      </c>
    </row>
    <row r="14" spans="1:48" s="403" customFormat="1" ht="255" x14ac:dyDescent="0.25">
      <c r="A14" s="1077">
        <v>1</v>
      </c>
      <c r="B14" s="1071" t="s">
        <v>776</v>
      </c>
      <c r="C14" s="1071" t="s">
        <v>777</v>
      </c>
      <c r="D14" s="1071" t="s">
        <v>778</v>
      </c>
      <c r="E14" s="397">
        <v>1</v>
      </c>
      <c r="F14" s="398" t="s">
        <v>779</v>
      </c>
      <c r="G14" s="399"/>
      <c r="H14" s="399" t="s">
        <v>9</v>
      </c>
      <c r="I14" s="400"/>
      <c r="J14" s="1071" t="s">
        <v>780</v>
      </c>
      <c r="K14" s="1071" t="s">
        <v>781</v>
      </c>
      <c r="L14" s="1071" t="s">
        <v>782</v>
      </c>
      <c r="M14" s="1071" t="s">
        <v>783</v>
      </c>
      <c r="N14" s="1071" t="s">
        <v>784</v>
      </c>
      <c r="O14" s="1071" t="s">
        <v>785</v>
      </c>
      <c r="P14" s="1074" t="s">
        <v>786</v>
      </c>
      <c r="Q14" s="401" t="s">
        <v>787</v>
      </c>
      <c r="R14" s="401" t="s">
        <v>788</v>
      </c>
      <c r="S14" s="1092" t="s">
        <v>789</v>
      </c>
      <c r="T14" s="1092" t="s">
        <v>790</v>
      </c>
      <c r="U14" s="1092" t="s">
        <v>791</v>
      </c>
      <c r="V14" s="1092" t="s">
        <v>792</v>
      </c>
      <c r="W14" s="1092" t="s">
        <v>793</v>
      </c>
      <c r="X14" s="1092" t="s">
        <v>790</v>
      </c>
      <c r="Y14" s="402"/>
      <c r="Z14" s="402" t="s">
        <v>9</v>
      </c>
    </row>
    <row r="15" spans="1:48" s="403" customFormat="1" ht="153" x14ac:dyDescent="0.25">
      <c r="A15" s="1078"/>
      <c r="B15" s="1072"/>
      <c r="C15" s="1072"/>
      <c r="D15" s="1072"/>
      <c r="E15" s="397">
        <v>2</v>
      </c>
      <c r="F15" s="398" t="s">
        <v>794</v>
      </c>
      <c r="G15" s="404"/>
      <c r="H15" s="399" t="s">
        <v>9</v>
      </c>
      <c r="I15" s="400"/>
      <c r="J15" s="1072"/>
      <c r="K15" s="1072"/>
      <c r="L15" s="1072"/>
      <c r="M15" s="1072"/>
      <c r="N15" s="1072"/>
      <c r="O15" s="1072"/>
      <c r="P15" s="1075"/>
      <c r="Q15" s="401" t="s">
        <v>795</v>
      </c>
      <c r="R15" s="401" t="s">
        <v>791</v>
      </c>
      <c r="S15" s="1093"/>
      <c r="T15" s="1093"/>
      <c r="U15" s="1093"/>
      <c r="V15" s="1093"/>
      <c r="W15" s="1093"/>
      <c r="X15" s="1093"/>
      <c r="Y15" s="402"/>
      <c r="Z15" s="402" t="s">
        <v>9</v>
      </c>
    </row>
    <row r="16" spans="1:48" s="403" customFormat="1" ht="204" x14ac:dyDescent="0.25">
      <c r="A16" s="1079"/>
      <c r="B16" s="1073"/>
      <c r="C16" s="1073"/>
      <c r="D16" s="1073"/>
      <c r="E16" s="397">
        <v>3</v>
      </c>
      <c r="F16" s="398" t="s">
        <v>796</v>
      </c>
      <c r="G16" s="404"/>
      <c r="H16" s="399" t="s">
        <v>9</v>
      </c>
      <c r="I16" s="400"/>
      <c r="J16" s="1073"/>
      <c r="K16" s="1073"/>
      <c r="L16" s="1073"/>
      <c r="M16" s="1073"/>
      <c r="N16" s="1073"/>
      <c r="O16" s="1073"/>
      <c r="P16" s="1076"/>
      <c r="Q16" s="401" t="s">
        <v>787</v>
      </c>
      <c r="R16" s="401" t="s">
        <v>797</v>
      </c>
      <c r="S16" s="1094"/>
      <c r="T16" s="1094"/>
      <c r="U16" s="1094"/>
      <c r="V16" s="1094"/>
      <c r="W16" s="1094"/>
      <c r="X16" s="1094"/>
      <c r="Y16" s="402"/>
      <c r="Z16" s="402" t="s">
        <v>9</v>
      </c>
    </row>
    <row r="17" spans="1:26" s="403" customFormat="1" ht="18" x14ac:dyDescent="0.25">
      <c r="A17" s="1095" t="s">
        <v>798</v>
      </c>
      <c r="B17" s="1095"/>
      <c r="C17" s="1095"/>
      <c r="D17" s="1095"/>
      <c r="E17" s="397">
        <v>3</v>
      </c>
      <c r="F17" s="397"/>
      <c r="G17" s="404"/>
      <c r="H17" s="404"/>
      <c r="I17" s="400"/>
      <c r="J17" s="397"/>
      <c r="K17" s="397"/>
      <c r="L17" s="397"/>
      <c r="M17" s="397"/>
      <c r="N17" s="397"/>
      <c r="O17" s="397"/>
      <c r="P17" s="397"/>
      <c r="Q17" s="402"/>
      <c r="R17" s="402"/>
      <c r="S17" s="402"/>
      <c r="T17" s="402"/>
      <c r="U17" s="402"/>
      <c r="V17" s="402"/>
      <c r="W17" s="402"/>
      <c r="X17" s="402"/>
      <c r="Y17" s="402"/>
      <c r="Z17" s="402"/>
    </row>
    <row r="18" spans="1:26" s="403" customFormat="1" ht="18" x14ac:dyDescent="0.25">
      <c r="A18" s="1069"/>
      <c r="B18" s="1070"/>
      <c r="C18" s="405"/>
      <c r="D18" s="406"/>
      <c r="E18" s="406"/>
      <c r="F18" s="406"/>
      <c r="G18" s="406"/>
      <c r="H18" s="406"/>
      <c r="I18" s="406"/>
      <c r="J18" s="406"/>
      <c r="K18" s="406"/>
      <c r="L18" s="406"/>
      <c r="M18" s="406"/>
      <c r="N18" s="406"/>
      <c r="O18" s="406"/>
      <c r="P18" s="406"/>
      <c r="Q18" s="406"/>
      <c r="R18" s="405"/>
      <c r="S18" s="405"/>
      <c r="T18" s="405"/>
      <c r="U18" s="405"/>
      <c r="V18" s="405"/>
      <c r="W18" s="405"/>
      <c r="X18" s="405"/>
      <c r="Y18" s="407"/>
      <c r="Z18" s="408"/>
    </row>
    <row r="19" spans="1:26" s="412" customFormat="1" ht="20.25" x14ac:dyDescent="0.25">
      <c r="A19" s="1058" t="s">
        <v>799</v>
      </c>
      <c r="B19" s="1058"/>
      <c r="C19" s="1058" t="s">
        <v>87</v>
      </c>
      <c r="D19" s="1058"/>
      <c r="E19" s="1058"/>
      <c r="F19" s="1058"/>
      <c r="G19" s="409"/>
      <c r="H19" s="409"/>
      <c r="I19" s="409"/>
      <c r="J19" s="409"/>
      <c r="K19" s="1059" t="s">
        <v>800</v>
      </c>
      <c r="L19" s="1059"/>
      <c r="M19" s="1059" t="s">
        <v>801</v>
      </c>
      <c r="N19" s="1059"/>
      <c r="O19" s="1066"/>
      <c r="P19" s="1066"/>
      <c r="Q19" s="410"/>
      <c r="R19" s="410"/>
      <c r="S19" s="1059" t="s">
        <v>802</v>
      </c>
      <c r="T19" s="1059"/>
      <c r="U19" s="1059" t="s">
        <v>803</v>
      </c>
      <c r="V19" s="1059"/>
      <c r="W19" s="1066"/>
      <c r="X19" s="1066"/>
      <c r="Y19" s="1066"/>
      <c r="Z19" s="411"/>
    </row>
    <row r="20" spans="1:26" s="412" customFormat="1" ht="20.25" x14ac:dyDescent="0.25">
      <c r="A20" s="1058"/>
      <c r="B20" s="1058"/>
      <c r="C20" s="1058" t="s">
        <v>804</v>
      </c>
      <c r="D20" s="1058"/>
      <c r="E20" s="1058"/>
      <c r="F20" s="1058"/>
      <c r="G20" s="409"/>
      <c r="H20" s="409"/>
      <c r="I20" s="409"/>
      <c r="J20" s="409"/>
      <c r="K20" s="1059"/>
      <c r="L20" s="1059"/>
      <c r="M20" s="1059" t="s">
        <v>805</v>
      </c>
      <c r="N20" s="1059"/>
      <c r="O20" s="1066"/>
      <c r="P20" s="1066"/>
      <c r="Q20" s="413"/>
      <c r="R20" s="414"/>
      <c r="S20" s="1059"/>
      <c r="T20" s="1059"/>
      <c r="U20" s="1059" t="s">
        <v>806</v>
      </c>
      <c r="V20" s="1059"/>
      <c r="W20" s="1066"/>
      <c r="X20" s="1066"/>
      <c r="Y20" s="1066"/>
      <c r="Z20" s="411"/>
    </row>
    <row r="21" spans="1:26" s="412" customFormat="1" ht="20.25" x14ac:dyDescent="0.25">
      <c r="A21" s="1058"/>
      <c r="B21" s="1058"/>
      <c r="C21" s="1058" t="s">
        <v>85</v>
      </c>
      <c r="D21" s="1067"/>
      <c r="E21" s="1067"/>
      <c r="F21" s="1067"/>
      <c r="G21" s="409"/>
      <c r="H21" s="409"/>
      <c r="I21" s="409"/>
      <c r="J21" s="409"/>
      <c r="K21" s="1059"/>
      <c r="L21" s="1059"/>
      <c r="M21" s="1059" t="s">
        <v>807</v>
      </c>
      <c r="N21" s="1068"/>
      <c r="O21" s="1057"/>
      <c r="P21" s="1057"/>
      <c r="Q21" s="409"/>
      <c r="R21" s="415"/>
      <c r="S21" s="1059"/>
      <c r="T21" s="1059"/>
      <c r="U21" s="1059"/>
      <c r="V21" s="1059"/>
      <c r="W21" s="1066"/>
      <c r="X21" s="1066"/>
      <c r="Y21" s="1066"/>
      <c r="Z21" s="411"/>
    </row>
    <row r="22" spans="1:26" s="412" customFormat="1" ht="20.25" x14ac:dyDescent="0.25">
      <c r="A22" s="1058"/>
      <c r="B22" s="1058"/>
      <c r="C22" s="1058" t="s">
        <v>808</v>
      </c>
      <c r="D22" s="1058"/>
      <c r="E22" s="1067"/>
      <c r="F22" s="1067"/>
      <c r="G22" s="416"/>
      <c r="H22" s="416"/>
      <c r="I22" s="416"/>
      <c r="J22" s="416"/>
      <c r="K22" s="1059"/>
      <c r="L22" s="1059"/>
      <c r="M22" s="1059" t="s">
        <v>809</v>
      </c>
      <c r="N22" s="1059"/>
      <c r="O22" s="1057"/>
      <c r="P22" s="1057"/>
      <c r="Q22" s="415"/>
      <c r="R22" s="415"/>
      <c r="S22" s="415"/>
      <c r="T22" s="415"/>
      <c r="U22" s="415"/>
      <c r="V22" s="415"/>
      <c r="W22" s="415"/>
      <c r="X22" s="415"/>
      <c r="Y22" s="409"/>
      <c r="Z22" s="411"/>
    </row>
    <row r="23" spans="1:26" s="423" customFormat="1" x14ac:dyDescent="0.25">
      <c r="A23" s="417"/>
      <c r="B23" s="418"/>
      <c r="C23" s="418"/>
      <c r="D23" s="419"/>
      <c r="E23" s="419"/>
      <c r="F23" s="419"/>
      <c r="G23" s="419"/>
      <c r="H23" s="419"/>
      <c r="I23" s="419"/>
      <c r="J23" s="419"/>
      <c r="K23" s="419"/>
      <c r="L23" s="419"/>
      <c r="M23" s="419"/>
      <c r="N23" s="419"/>
      <c r="O23" s="419"/>
      <c r="P23" s="420"/>
      <c r="Q23" s="421"/>
      <c r="R23" s="421"/>
      <c r="S23" s="421"/>
      <c r="T23" s="421"/>
      <c r="U23" s="421"/>
      <c r="V23" s="421"/>
      <c r="W23" s="421"/>
      <c r="X23" s="421"/>
      <c r="Y23" s="419"/>
      <c r="Z23" s="422"/>
    </row>
    <row r="24" spans="1:26" s="425" customFormat="1" x14ac:dyDescent="0.25">
      <c r="A24" s="1060" t="s">
        <v>56</v>
      </c>
      <c r="B24" s="1061"/>
      <c r="C24" s="1061"/>
      <c r="D24" s="1062" t="s">
        <v>810</v>
      </c>
      <c r="E24" s="1062"/>
      <c r="F24" s="1062"/>
      <c r="G24" s="1062"/>
      <c r="H24" s="1062"/>
      <c r="I24" s="1062"/>
      <c r="J24" s="1062"/>
      <c r="K24" s="1062"/>
      <c r="L24" s="1062"/>
      <c r="M24" s="1062"/>
      <c r="N24" s="1062"/>
      <c r="O24" s="1062"/>
      <c r="P24" s="1062"/>
      <c r="Q24" s="1062"/>
      <c r="R24" s="1062"/>
      <c r="S24" s="1062"/>
      <c r="T24" s="1062"/>
      <c r="U24" s="1062"/>
      <c r="V24" s="1062"/>
      <c r="W24" s="1062"/>
      <c r="X24" s="1062"/>
      <c r="Y24" s="1062"/>
      <c r="Z24" s="424"/>
    </row>
    <row r="25" spans="1:26" s="425" customFormat="1" x14ac:dyDescent="0.25">
      <c r="A25" s="426" t="s">
        <v>16</v>
      </c>
      <c r="B25" s="1063" t="s">
        <v>57</v>
      </c>
      <c r="C25" s="1064"/>
      <c r="D25" s="1065" t="s">
        <v>811</v>
      </c>
      <c r="E25" s="1065"/>
      <c r="F25" s="1065"/>
      <c r="G25" s="1065"/>
      <c r="H25" s="1065"/>
      <c r="I25" s="1065"/>
      <c r="J25" s="1065"/>
      <c r="K25" s="1065"/>
      <c r="L25" s="1065"/>
      <c r="M25" s="1065"/>
      <c r="N25" s="1065"/>
      <c r="O25" s="1065"/>
      <c r="P25" s="1065"/>
      <c r="Q25" s="1065"/>
      <c r="R25" s="1065"/>
      <c r="S25" s="1065"/>
      <c r="T25" s="1065"/>
      <c r="U25" s="1065"/>
      <c r="V25" s="1065"/>
      <c r="W25" s="1065"/>
      <c r="X25" s="1065"/>
      <c r="Y25" s="1065"/>
      <c r="Z25" s="424"/>
    </row>
    <row r="26" spans="1:26" s="425" customFormat="1" x14ac:dyDescent="0.25">
      <c r="A26" s="427" t="s">
        <v>7</v>
      </c>
      <c r="B26" s="1051" t="s">
        <v>58</v>
      </c>
      <c r="C26" s="1052"/>
      <c r="D26" s="1053" t="s">
        <v>812</v>
      </c>
      <c r="E26" s="1053"/>
      <c r="F26" s="1053"/>
      <c r="G26" s="1053"/>
      <c r="H26" s="1053"/>
      <c r="I26" s="1053"/>
      <c r="J26" s="1053"/>
      <c r="K26" s="1053"/>
      <c r="L26" s="1053"/>
      <c r="M26" s="1053"/>
      <c r="N26" s="1053"/>
      <c r="O26" s="1053"/>
      <c r="P26" s="1053"/>
      <c r="Q26" s="1053"/>
      <c r="R26" s="1053"/>
      <c r="S26" s="1053"/>
      <c r="T26" s="1053"/>
      <c r="U26" s="1053"/>
      <c r="V26" s="1053"/>
      <c r="W26" s="1053"/>
      <c r="X26" s="1053"/>
      <c r="Y26" s="1053"/>
      <c r="Z26" s="424"/>
    </row>
    <row r="27" spans="1:26" s="425" customFormat="1" x14ac:dyDescent="0.25">
      <c r="A27" s="428" t="s">
        <v>8</v>
      </c>
      <c r="B27" s="1054" t="s">
        <v>59</v>
      </c>
      <c r="C27" s="1055"/>
      <c r="D27" s="1053" t="s">
        <v>60</v>
      </c>
      <c r="E27" s="1053"/>
      <c r="F27" s="1053"/>
      <c r="G27" s="1053"/>
      <c r="H27" s="1053"/>
      <c r="I27" s="1053"/>
      <c r="J27" s="1053"/>
      <c r="K27" s="1053"/>
      <c r="L27" s="1053"/>
      <c r="M27" s="1053"/>
      <c r="N27" s="1053"/>
      <c r="O27" s="1053"/>
      <c r="P27" s="1053"/>
      <c r="Q27" s="1053"/>
      <c r="R27" s="1053"/>
      <c r="S27" s="1053"/>
      <c r="T27" s="1053"/>
      <c r="U27" s="1053"/>
      <c r="V27" s="1053"/>
      <c r="W27" s="1053"/>
      <c r="X27" s="1053"/>
      <c r="Y27" s="1053"/>
      <c r="Z27" s="424"/>
    </row>
    <row r="28" spans="1:26" s="425" customFormat="1" x14ac:dyDescent="0.25">
      <c r="A28" s="429"/>
      <c r="D28" s="1053" t="s">
        <v>61</v>
      </c>
      <c r="E28" s="1053"/>
      <c r="F28" s="1053"/>
      <c r="G28" s="1053"/>
      <c r="H28" s="1053"/>
      <c r="I28" s="1053"/>
      <c r="J28" s="1053"/>
      <c r="K28" s="1053"/>
      <c r="L28" s="1053"/>
      <c r="M28" s="1053"/>
      <c r="N28" s="1053"/>
      <c r="O28" s="1053"/>
      <c r="P28" s="1053"/>
      <c r="Q28" s="1053"/>
      <c r="R28" s="1053"/>
      <c r="S28" s="1053"/>
      <c r="T28" s="1053"/>
      <c r="U28" s="1053"/>
      <c r="V28" s="1053"/>
      <c r="W28" s="1053"/>
      <c r="X28" s="1053"/>
      <c r="Y28" s="1053"/>
      <c r="Z28" s="424"/>
    </row>
    <row r="29" spans="1:26" s="425" customFormat="1" x14ac:dyDescent="0.25">
      <c r="A29" s="430"/>
      <c r="B29" s="431"/>
      <c r="C29" s="431"/>
      <c r="D29" s="432"/>
      <c r="E29" s="432"/>
      <c r="F29" s="432"/>
      <c r="G29" s="432"/>
      <c r="H29" s="432"/>
      <c r="I29" s="432"/>
      <c r="J29" s="432"/>
      <c r="K29" s="432"/>
      <c r="L29" s="432"/>
      <c r="M29" s="432"/>
      <c r="N29" s="432"/>
      <c r="O29" s="432"/>
      <c r="P29" s="433"/>
      <c r="Q29" s="433"/>
      <c r="R29" s="434"/>
      <c r="S29" s="434"/>
      <c r="T29" s="434"/>
      <c r="U29" s="434"/>
      <c r="V29" s="434"/>
      <c r="W29" s="434"/>
      <c r="X29" s="434"/>
      <c r="Y29" s="435"/>
      <c r="Z29" s="436"/>
    </row>
    <row r="30" spans="1:26" s="425" customFormat="1" x14ac:dyDescent="0.25">
      <c r="D30" s="1056"/>
      <c r="E30" s="1056"/>
      <c r="F30" s="1056"/>
      <c r="G30" s="1056"/>
      <c r="H30" s="1056"/>
      <c r="I30" s="1056"/>
      <c r="J30" s="1056"/>
      <c r="K30" s="1056"/>
      <c r="L30" s="1056"/>
      <c r="M30" s="1056"/>
      <c r="N30" s="1056"/>
      <c r="O30" s="1056"/>
      <c r="P30" s="1056"/>
      <c r="Q30" s="1056"/>
      <c r="R30" s="437"/>
      <c r="S30" s="437"/>
      <c r="T30" s="437"/>
      <c r="U30" s="437"/>
      <c r="V30" s="437"/>
      <c r="W30" s="437"/>
      <c r="X30" s="437"/>
    </row>
    <row r="31" spans="1:26" s="425" customFormat="1" x14ac:dyDescent="0.25">
      <c r="D31" s="1056"/>
      <c r="E31" s="1056"/>
      <c r="F31" s="1056"/>
      <c r="G31" s="1056"/>
      <c r="H31" s="1056"/>
      <c r="I31" s="1056"/>
      <c r="J31" s="1056"/>
      <c r="K31" s="1056"/>
      <c r="L31" s="1056"/>
      <c r="M31" s="1056"/>
      <c r="N31" s="1056"/>
      <c r="O31" s="1056"/>
      <c r="P31" s="1056"/>
      <c r="Q31" s="1056"/>
      <c r="R31" s="437"/>
      <c r="S31" s="437"/>
      <c r="T31" s="437"/>
      <c r="U31" s="437"/>
      <c r="V31" s="437"/>
      <c r="W31" s="437"/>
      <c r="X31" s="437"/>
    </row>
    <row r="32" spans="1:26" s="425" customFormat="1" x14ac:dyDescent="0.25">
      <c r="P32" s="438"/>
      <c r="Q32" s="438"/>
      <c r="R32" s="438"/>
      <c r="S32" s="438"/>
      <c r="T32" s="438"/>
      <c r="U32" s="438"/>
      <c r="V32" s="438"/>
      <c r="W32" s="438"/>
      <c r="X32" s="438"/>
    </row>
    <row r="33" spans="16:24" s="425" customFormat="1" x14ac:dyDescent="0.25">
      <c r="P33" s="438"/>
      <c r="Q33" s="438"/>
      <c r="R33" s="438"/>
      <c r="S33" s="438"/>
      <c r="T33" s="438"/>
      <c r="U33" s="438"/>
      <c r="V33" s="438"/>
      <c r="W33" s="438"/>
      <c r="X33" s="438"/>
    </row>
    <row r="34" spans="16:24" s="425" customFormat="1" x14ac:dyDescent="0.25">
      <c r="P34" s="438"/>
      <c r="Q34" s="438"/>
      <c r="R34" s="438"/>
      <c r="S34" s="438"/>
      <c r="T34" s="438"/>
      <c r="U34" s="438"/>
      <c r="V34" s="438"/>
      <c r="W34" s="438"/>
      <c r="X34" s="438"/>
    </row>
    <row r="35" spans="16:24" s="425" customFormat="1" x14ac:dyDescent="0.25">
      <c r="P35" s="438"/>
      <c r="Q35" s="438"/>
      <c r="R35" s="438"/>
      <c r="S35" s="438"/>
      <c r="T35" s="438"/>
      <c r="U35" s="438"/>
      <c r="V35" s="438"/>
      <c r="W35" s="438"/>
      <c r="X35" s="438"/>
    </row>
  </sheetData>
  <mergeCells count="104">
    <mergeCell ref="A1:A5"/>
    <mergeCell ref="B1:X1"/>
    <mergeCell ref="B2:X2"/>
    <mergeCell ref="Y2:Z2"/>
    <mergeCell ref="B3:X3"/>
    <mergeCell ref="Y3:Z3"/>
    <mergeCell ref="B4:X4"/>
    <mergeCell ref="Y4:Z4"/>
    <mergeCell ref="B5:X5"/>
    <mergeCell ref="A6:C7"/>
    <mergeCell ref="E6:M6"/>
    <mergeCell ref="O6:Z6"/>
    <mergeCell ref="E7:M7"/>
    <mergeCell ref="O7:Z7"/>
    <mergeCell ref="A8:C8"/>
    <mergeCell ref="D8:L8"/>
    <mergeCell ref="M8:N8"/>
    <mergeCell ref="O8:Z8"/>
    <mergeCell ref="Y12:Z12"/>
    <mergeCell ref="S12:S13"/>
    <mergeCell ref="T12:T13"/>
    <mergeCell ref="U12:U13"/>
    <mergeCell ref="V12:V13"/>
    <mergeCell ref="W12:W13"/>
    <mergeCell ref="A9:C9"/>
    <mergeCell ref="D9:L9"/>
    <mergeCell ref="M9:N9"/>
    <mergeCell ref="O9:Z9"/>
    <mergeCell ref="A10:C10"/>
    <mergeCell ref="D10:L10"/>
    <mergeCell ref="M10:N10"/>
    <mergeCell ref="O10:Z10"/>
    <mergeCell ref="R12:R13"/>
    <mergeCell ref="L12:L13"/>
    <mergeCell ref="M12:M13"/>
    <mergeCell ref="N12:N13"/>
    <mergeCell ref="O12:O13"/>
    <mergeCell ref="P12:P13"/>
    <mergeCell ref="Q12:Q13"/>
    <mergeCell ref="Y11:Z11"/>
    <mergeCell ref="A12:A13"/>
    <mergeCell ref="B12:B13"/>
    <mergeCell ref="M11:N11"/>
    <mergeCell ref="O11:P11"/>
    <mergeCell ref="Q11:T11"/>
    <mergeCell ref="U11:X11"/>
    <mergeCell ref="X12:X13"/>
    <mergeCell ref="V14:V16"/>
    <mergeCell ref="W14:W16"/>
    <mergeCell ref="X14:X16"/>
    <mergeCell ref="A17:D17"/>
    <mergeCell ref="S14:S16"/>
    <mergeCell ref="T14:T16"/>
    <mergeCell ref="U14:U16"/>
    <mergeCell ref="C12:C13"/>
    <mergeCell ref="D12:D13"/>
    <mergeCell ref="E12:E13"/>
    <mergeCell ref="F12:F13"/>
    <mergeCell ref="G12:I12"/>
    <mergeCell ref="J12:J13"/>
    <mergeCell ref="K12:K13"/>
    <mergeCell ref="A11:C11"/>
    <mergeCell ref="D11:L11"/>
    <mergeCell ref="A18:B18"/>
    <mergeCell ref="A19:B22"/>
    <mergeCell ref="C19:D19"/>
    <mergeCell ref="E19:F20"/>
    <mergeCell ref="K19:L22"/>
    <mergeCell ref="M19:N19"/>
    <mergeCell ref="N14:N16"/>
    <mergeCell ref="O14:O16"/>
    <mergeCell ref="P14:P16"/>
    <mergeCell ref="A14:A16"/>
    <mergeCell ref="B14:B16"/>
    <mergeCell ref="C14:C16"/>
    <mergeCell ref="D14:D16"/>
    <mergeCell ref="J14:J16"/>
    <mergeCell ref="K14:K16"/>
    <mergeCell ref="L14:L16"/>
    <mergeCell ref="M14:M16"/>
    <mergeCell ref="AC11:AV12"/>
    <mergeCell ref="B26:C26"/>
    <mergeCell ref="D26:Y26"/>
    <mergeCell ref="B27:C27"/>
    <mergeCell ref="D27:Y27"/>
    <mergeCell ref="D28:Y28"/>
    <mergeCell ref="D30:Q31"/>
    <mergeCell ref="O21:P22"/>
    <mergeCell ref="C22:D22"/>
    <mergeCell ref="M22:N22"/>
    <mergeCell ref="A24:C24"/>
    <mergeCell ref="D24:Y24"/>
    <mergeCell ref="B25:C25"/>
    <mergeCell ref="D25:Y25"/>
    <mergeCell ref="O19:P20"/>
    <mergeCell ref="S19:T21"/>
    <mergeCell ref="U19:V19"/>
    <mergeCell ref="W19:Y21"/>
    <mergeCell ref="C20:D20"/>
    <mergeCell ref="M20:N20"/>
    <mergeCell ref="U20:V21"/>
    <mergeCell ref="C21:D21"/>
    <mergeCell ref="E21:F22"/>
    <mergeCell ref="M21:N21"/>
  </mergeCells>
  <hyperlinks>
    <hyperlink ref="P14" r:id="rId1" display="yeion.athortua@manizales.gov.co" xr:uid="{A84E7DA8-D5CE-409A-B093-CA51F2469A46}"/>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03289-9589-45CE-9EA8-1C545ECC5A1E}">
  <dimension ref="B1:AMK49"/>
  <sheetViews>
    <sheetView topLeftCell="Z1" workbookViewId="0">
      <selection activeCell="AD9" sqref="AD9:AW10"/>
    </sheetView>
  </sheetViews>
  <sheetFormatPr baseColWidth="10" defaultColWidth="11.42578125" defaultRowHeight="12.75" x14ac:dyDescent="0.2"/>
  <cols>
    <col min="1" max="1" width="0" style="444" hidden="1" customWidth="1"/>
    <col min="2" max="2" width="5.85546875" style="505" customWidth="1"/>
    <col min="3" max="3" width="38.85546875" style="505" customWidth="1"/>
    <col min="4" max="4" width="22.28515625" style="505" customWidth="1"/>
    <col min="5" max="5" width="21.140625" style="443" customWidth="1"/>
    <col min="6" max="6" width="12.42578125" style="443" customWidth="1"/>
    <col min="7" max="7" width="41" style="443" customWidth="1"/>
    <col min="8" max="10" width="5.140625" style="443" customWidth="1"/>
    <col min="11" max="11" width="15.140625" style="443" customWidth="1"/>
    <col min="12" max="12" width="12.5703125" style="443" customWidth="1"/>
    <col min="13" max="13" width="13.42578125" style="443" customWidth="1"/>
    <col min="14" max="14" width="14.7109375" style="443" customWidth="1"/>
    <col min="15" max="15" width="18.5703125" style="443" customWidth="1"/>
    <col min="16" max="16" width="29" style="443" customWidth="1"/>
    <col min="17" max="17" width="17" style="506" customWidth="1"/>
    <col min="18" max="18" width="13.7109375" style="506" customWidth="1"/>
    <col min="19" max="19" width="15.85546875" style="506" customWidth="1"/>
    <col min="20" max="20" width="14.28515625" style="506" customWidth="1"/>
    <col min="21" max="21" width="13.140625" style="506" customWidth="1"/>
    <col min="22" max="22" width="14" style="506" customWidth="1"/>
    <col min="23" max="23" width="15.5703125" style="506" customWidth="1"/>
    <col min="24" max="24" width="14.42578125" style="506" customWidth="1"/>
    <col min="25" max="25" width="15.7109375" style="506" customWidth="1"/>
    <col min="26" max="27" width="6.85546875" style="443" customWidth="1"/>
    <col min="28" max="1025" width="11.42578125" style="443"/>
    <col min="1026" max="16384" width="11.42578125" style="444"/>
  </cols>
  <sheetData>
    <row r="1" spans="2:49" x14ac:dyDescent="0.2">
      <c r="B1" s="1236"/>
      <c r="C1" s="1239" t="s">
        <v>49</v>
      </c>
      <c r="D1" s="1239"/>
      <c r="E1" s="1239"/>
      <c r="F1" s="1239"/>
      <c r="G1" s="1239"/>
      <c r="H1" s="1239"/>
      <c r="I1" s="1239"/>
      <c r="J1" s="1239"/>
      <c r="K1" s="1239"/>
      <c r="L1" s="1239"/>
      <c r="M1" s="1239"/>
      <c r="N1" s="1239"/>
      <c r="O1" s="1239"/>
      <c r="P1" s="1239"/>
      <c r="Q1" s="1239"/>
      <c r="R1" s="1239"/>
      <c r="S1" s="1239"/>
      <c r="T1" s="1239"/>
      <c r="U1" s="1239"/>
      <c r="V1" s="1239"/>
      <c r="W1" s="1239"/>
      <c r="X1" s="1239"/>
      <c r="Y1" s="1240"/>
      <c r="Z1" s="441"/>
      <c r="AA1" s="442"/>
    </row>
    <row r="2" spans="2:49" x14ac:dyDescent="0.2">
      <c r="B2" s="1237"/>
      <c r="C2" s="1241" t="s">
        <v>50</v>
      </c>
      <c r="D2" s="1241"/>
      <c r="E2" s="1241"/>
      <c r="F2" s="1241"/>
      <c r="G2" s="1241"/>
      <c r="H2" s="1241"/>
      <c r="I2" s="1241"/>
      <c r="J2" s="1241"/>
      <c r="K2" s="1241"/>
      <c r="L2" s="1241"/>
      <c r="M2" s="1241"/>
      <c r="N2" s="1241"/>
      <c r="O2" s="1241"/>
      <c r="P2" s="1241"/>
      <c r="Q2" s="1241"/>
      <c r="R2" s="1241"/>
      <c r="S2" s="1241"/>
      <c r="T2" s="1241"/>
      <c r="U2" s="1241"/>
      <c r="V2" s="1241"/>
      <c r="W2" s="1241"/>
      <c r="X2" s="1241"/>
      <c r="Y2" s="1242"/>
      <c r="Z2" s="1243" t="s">
        <v>51</v>
      </c>
      <c r="AA2" s="1244"/>
    </row>
    <row r="3" spans="2:49" x14ac:dyDescent="0.2">
      <c r="B3" s="1237"/>
      <c r="C3" s="1241" t="s">
        <v>52</v>
      </c>
      <c r="D3" s="1241"/>
      <c r="E3" s="1241"/>
      <c r="F3" s="1241"/>
      <c r="G3" s="1241"/>
      <c r="H3" s="1241"/>
      <c r="I3" s="1241"/>
      <c r="J3" s="1241"/>
      <c r="K3" s="1241"/>
      <c r="L3" s="1241"/>
      <c r="M3" s="1241"/>
      <c r="N3" s="1241"/>
      <c r="O3" s="1241"/>
      <c r="P3" s="1241"/>
      <c r="Q3" s="1241"/>
      <c r="R3" s="1241"/>
      <c r="S3" s="1241"/>
      <c r="T3" s="1241"/>
      <c r="U3" s="1241"/>
      <c r="V3" s="1241"/>
      <c r="W3" s="1241"/>
      <c r="X3" s="1241"/>
      <c r="Y3" s="1242"/>
      <c r="Z3" s="1243" t="s">
        <v>53</v>
      </c>
      <c r="AA3" s="1244"/>
    </row>
    <row r="4" spans="2:49" x14ac:dyDescent="0.2">
      <c r="B4" s="1237"/>
      <c r="C4" s="1241"/>
      <c r="D4" s="1241"/>
      <c r="E4" s="1241"/>
      <c r="F4" s="1241"/>
      <c r="G4" s="1241"/>
      <c r="H4" s="1241"/>
      <c r="I4" s="1241"/>
      <c r="J4" s="1241"/>
      <c r="K4" s="1241"/>
      <c r="L4" s="1241"/>
      <c r="M4" s="1241"/>
      <c r="N4" s="1241"/>
      <c r="O4" s="1241"/>
      <c r="P4" s="1241"/>
      <c r="Q4" s="1241"/>
      <c r="R4" s="1241"/>
      <c r="S4" s="1241"/>
      <c r="T4" s="1241"/>
      <c r="U4" s="1241"/>
      <c r="V4" s="1241"/>
      <c r="W4" s="1241"/>
      <c r="X4" s="1241"/>
      <c r="Y4" s="1242"/>
      <c r="Z4" s="1243" t="s">
        <v>760</v>
      </c>
      <c r="AA4" s="1244"/>
    </row>
    <row r="5" spans="2:49" ht="45" customHeight="1" thickBot="1" x14ac:dyDescent="0.25">
      <c r="B5" s="1238"/>
      <c r="C5" s="1245" t="s">
        <v>813</v>
      </c>
      <c r="D5" s="1245"/>
      <c r="E5" s="1245"/>
      <c r="F5" s="1245"/>
      <c r="G5" s="1245"/>
      <c r="H5" s="1245"/>
      <c r="I5" s="1245"/>
      <c r="J5" s="1245"/>
      <c r="K5" s="1245"/>
      <c r="L5" s="1245"/>
      <c r="M5" s="1245"/>
      <c r="N5" s="1245"/>
      <c r="O5" s="1245"/>
      <c r="P5" s="1245"/>
      <c r="Q5" s="1245"/>
      <c r="R5" s="1245"/>
      <c r="S5" s="1245"/>
      <c r="T5" s="1245"/>
      <c r="U5" s="1245"/>
      <c r="V5" s="1245"/>
      <c r="W5" s="1245"/>
      <c r="X5" s="1245"/>
      <c r="Y5" s="1246"/>
      <c r="Z5" s="445"/>
      <c r="AA5" s="446"/>
    </row>
    <row r="6" spans="2:49" s="447" customFormat="1" ht="13.5" thickBot="1" x14ac:dyDescent="0.3">
      <c r="B6" s="1247" t="s">
        <v>762</v>
      </c>
      <c r="C6" s="1248"/>
      <c r="D6" s="1249"/>
      <c r="E6" s="1253" t="s">
        <v>17</v>
      </c>
      <c r="F6" s="1254"/>
      <c r="G6" s="1255"/>
      <c r="H6" s="1209" t="s">
        <v>9</v>
      </c>
      <c r="I6" s="1210"/>
      <c r="J6" s="1210"/>
      <c r="K6" s="1210"/>
      <c r="L6" s="1210"/>
      <c r="M6" s="1210"/>
      <c r="N6" s="1211"/>
      <c r="O6" s="1212" t="s">
        <v>763</v>
      </c>
      <c r="P6" s="1213"/>
      <c r="Q6" s="1213"/>
      <c r="R6" s="1214"/>
      <c r="S6" s="1215"/>
      <c r="T6" s="1215"/>
      <c r="U6" s="1215"/>
      <c r="V6" s="1215"/>
      <c r="W6" s="1215"/>
      <c r="X6" s="1215"/>
      <c r="Y6" s="1215"/>
      <c r="Z6" s="1215"/>
      <c r="AA6" s="1216"/>
    </row>
    <row r="7" spans="2:49" s="447" customFormat="1" ht="13.5" thickBot="1" x14ac:dyDescent="0.3">
      <c r="B7" s="1250"/>
      <c r="C7" s="1251"/>
      <c r="D7" s="1252"/>
      <c r="E7" s="1253" t="s">
        <v>764</v>
      </c>
      <c r="F7" s="1254"/>
      <c r="G7" s="1255"/>
      <c r="H7" s="1209"/>
      <c r="I7" s="1210"/>
      <c r="J7" s="1210"/>
      <c r="K7" s="1210"/>
      <c r="L7" s="1210"/>
      <c r="M7" s="1210"/>
      <c r="N7" s="1211"/>
      <c r="O7" s="1212" t="s">
        <v>21</v>
      </c>
      <c r="P7" s="1213"/>
      <c r="Q7" s="1213"/>
      <c r="R7" s="1214"/>
      <c r="S7" s="1215"/>
      <c r="T7" s="1215"/>
      <c r="U7" s="1215"/>
      <c r="V7" s="1215"/>
      <c r="W7" s="1215"/>
      <c r="X7" s="1215"/>
      <c r="Y7" s="1215"/>
      <c r="Z7" s="1215"/>
      <c r="AA7" s="1216"/>
    </row>
    <row r="8" spans="2:49" s="447" customFormat="1" x14ac:dyDescent="0.25">
      <c r="B8" s="1217" t="s">
        <v>23</v>
      </c>
      <c r="C8" s="1218"/>
      <c r="D8" s="1219"/>
      <c r="E8" s="1220" t="s">
        <v>814</v>
      </c>
      <c r="F8" s="1221"/>
      <c r="G8" s="1221"/>
      <c r="H8" s="1221"/>
      <c r="I8" s="1221"/>
      <c r="J8" s="1221"/>
      <c r="K8" s="1221"/>
      <c r="L8" s="1221"/>
      <c r="M8" s="1222"/>
      <c r="N8" s="1223" t="s">
        <v>766</v>
      </c>
      <c r="O8" s="1223"/>
      <c r="P8" s="1224">
        <v>2024</v>
      </c>
      <c r="Q8" s="1224"/>
      <c r="R8" s="1224"/>
      <c r="S8" s="1224"/>
      <c r="T8" s="1224"/>
      <c r="U8" s="1224"/>
      <c r="V8" s="1224"/>
      <c r="W8" s="1224"/>
      <c r="X8" s="1224"/>
      <c r="Y8" s="1224"/>
      <c r="Z8" s="1224"/>
      <c r="AA8" s="1225"/>
    </row>
    <row r="9" spans="2:49" s="447" customFormat="1" ht="31.5" customHeight="1" x14ac:dyDescent="0.25">
      <c r="B9" s="1217" t="s">
        <v>24</v>
      </c>
      <c r="C9" s="1218"/>
      <c r="D9" s="1219"/>
      <c r="E9" s="1220" t="s">
        <v>815</v>
      </c>
      <c r="F9" s="1221"/>
      <c r="G9" s="1221"/>
      <c r="H9" s="1221"/>
      <c r="I9" s="1221"/>
      <c r="J9" s="1221"/>
      <c r="K9" s="1221"/>
      <c r="L9" s="1221"/>
      <c r="M9" s="1222"/>
      <c r="N9" s="1223" t="s">
        <v>25</v>
      </c>
      <c r="O9" s="1223"/>
      <c r="P9" s="1224" t="s">
        <v>816</v>
      </c>
      <c r="Q9" s="1224"/>
      <c r="R9" s="1224"/>
      <c r="S9" s="1224"/>
      <c r="T9" s="1224"/>
      <c r="U9" s="1224"/>
      <c r="V9" s="1224"/>
      <c r="W9" s="1224"/>
      <c r="X9" s="1224"/>
      <c r="Y9" s="1224"/>
      <c r="Z9" s="1224"/>
      <c r="AA9" s="1225"/>
      <c r="AD9" s="1050" t="s">
        <v>1052</v>
      </c>
      <c r="AE9" s="1050"/>
      <c r="AF9" s="1050"/>
      <c r="AG9" s="1050"/>
      <c r="AH9" s="1050"/>
      <c r="AI9" s="1050"/>
      <c r="AJ9" s="1050"/>
      <c r="AK9" s="1050"/>
      <c r="AL9" s="1050"/>
      <c r="AM9" s="1050"/>
      <c r="AN9" s="1050"/>
      <c r="AO9" s="1050"/>
      <c r="AP9" s="1050"/>
      <c r="AQ9" s="1050"/>
      <c r="AR9" s="1050"/>
      <c r="AS9" s="1050"/>
      <c r="AT9" s="1050"/>
      <c r="AU9" s="1050"/>
      <c r="AV9" s="1050"/>
      <c r="AW9" s="1050"/>
    </row>
    <row r="10" spans="2:49" s="447" customFormat="1" ht="42" customHeight="1" x14ac:dyDescent="0.25">
      <c r="B10" s="1217" t="s">
        <v>26</v>
      </c>
      <c r="C10" s="1218"/>
      <c r="D10" s="1219"/>
      <c r="E10" s="1220" t="s">
        <v>817</v>
      </c>
      <c r="F10" s="1221"/>
      <c r="G10" s="1221"/>
      <c r="H10" s="1221"/>
      <c r="I10" s="1221"/>
      <c r="J10" s="1221"/>
      <c r="K10" s="1221"/>
      <c r="L10" s="1221"/>
      <c r="M10" s="1222"/>
      <c r="N10" s="1223" t="s">
        <v>27</v>
      </c>
      <c r="O10" s="1223"/>
      <c r="P10" s="1224">
        <v>4</v>
      </c>
      <c r="Q10" s="1224"/>
      <c r="R10" s="1224"/>
      <c r="S10" s="1224"/>
      <c r="T10" s="1224"/>
      <c r="U10" s="1224"/>
      <c r="V10" s="1224"/>
      <c r="W10" s="1224"/>
      <c r="X10" s="1224"/>
      <c r="Y10" s="1224"/>
      <c r="Z10" s="1224"/>
      <c r="AA10" s="1225"/>
      <c r="AD10" s="1050"/>
      <c r="AE10" s="1050"/>
      <c r="AF10" s="1050"/>
      <c r="AG10" s="1050"/>
      <c r="AH10" s="1050"/>
      <c r="AI10" s="1050"/>
      <c r="AJ10" s="1050"/>
      <c r="AK10" s="1050"/>
      <c r="AL10" s="1050"/>
      <c r="AM10" s="1050"/>
      <c r="AN10" s="1050"/>
      <c r="AO10" s="1050"/>
      <c r="AP10" s="1050"/>
      <c r="AQ10" s="1050"/>
      <c r="AR10" s="1050"/>
      <c r="AS10" s="1050"/>
      <c r="AT10" s="1050"/>
      <c r="AU10" s="1050"/>
      <c r="AV10" s="1050"/>
      <c r="AW10" s="1050"/>
    </row>
    <row r="11" spans="2:49" s="447" customFormat="1" ht="57" customHeight="1" x14ac:dyDescent="0.25">
      <c r="B11" s="1217" t="s">
        <v>28</v>
      </c>
      <c r="C11" s="1218"/>
      <c r="D11" s="1219"/>
      <c r="E11" s="1220" t="s">
        <v>818</v>
      </c>
      <c r="F11" s="1221"/>
      <c r="G11" s="1221"/>
      <c r="H11" s="1221"/>
      <c r="I11" s="1221"/>
      <c r="J11" s="1221"/>
      <c r="K11" s="1221"/>
      <c r="L11" s="1221"/>
      <c r="M11" s="1222"/>
      <c r="N11" s="1223" t="s">
        <v>65</v>
      </c>
      <c r="O11" s="1223"/>
      <c r="P11" s="1226">
        <v>45898</v>
      </c>
      <c r="Q11" s="1227"/>
      <c r="R11" s="1228" t="s">
        <v>769</v>
      </c>
      <c r="S11" s="1229"/>
      <c r="T11" s="1229"/>
      <c r="U11" s="1230"/>
      <c r="V11" s="1231" t="s">
        <v>770</v>
      </c>
      <c r="W11" s="1232"/>
      <c r="X11" s="1232"/>
      <c r="Y11" s="1233"/>
      <c r="Z11" s="1234"/>
      <c r="AA11" s="1235"/>
    </row>
    <row r="12" spans="2:49" s="443" customFormat="1" x14ac:dyDescent="0.2">
      <c r="B12" s="1205" t="s">
        <v>819</v>
      </c>
      <c r="C12" s="1199" t="s">
        <v>15</v>
      </c>
      <c r="D12" s="1199" t="s">
        <v>325</v>
      </c>
      <c r="E12" s="1201" t="s">
        <v>3</v>
      </c>
      <c r="F12" s="1201" t="s">
        <v>820</v>
      </c>
      <c r="G12" s="1199" t="s">
        <v>46</v>
      </c>
      <c r="H12" s="1201" t="s">
        <v>772</v>
      </c>
      <c r="I12" s="1201"/>
      <c r="J12" s="1201"/>
      <c r="K12" s="1207" t="s">
        <v>32</v>
      </c>
      <c r="L12" s="1208" t="s">
        <v>33</v>
      </c>
      <c r="M12" s="1199" t="s">
        <v>34</v>
      </c>
      <c r="N12" s="1201" t="s">
        <v>773</v>
      </c>
      <c r="O12" s="1201" t="s">
        <v>774</v>
      </c>
      <c r="P12" s="1201" t="s">
        <v>327</v>
      </c>
      <c r="Q12" s="1201" t="s">
        <v>775</v>
      </c>
      <c r="R12" s="1195" t="s">
        <v>70</v>
      </c>
      <c r="S12" s="1195" t="s">
        <v>71</v>
      </c>
      <c r="T12" s="1195" t="s">
        <v>72</v>
      </c>
      <c r="U12" s="1195" t="s">
        <v>73</v>
      </c>
      <c r="V12" s="1195" t="s">
        <v>74</v>
      </c>
      <c r="W12" s="1195" t="s">
        <v>75</v>
      </c>
      <c r="X12" s="1195" t="s">
        <v>76</v>
      </c>
      <c r="Y12" s="1195" t="s">
        <v>77</v>
      </c>
      <c r="Z12" s="1197" t="s">
        <v>44</v>
      </c>
      <c r="AA12" s="1198"/>
    </row>
    <row r="13" spans="2:49" s="443" customFormat="1" ht="79.5" customHeight="1" x14ac:dyDescent="0.2">
      <c r="B13" s="1206"/>
      <c r="C13" s="1200"/>
      <c r="D13" s="1200"/>
      <c r="E13" s="1201"/>
      <c r="F13" s="1201"/>
      <c r="G13" s="1200"/>
      <c r="H13" s="448" t="s">
        <v>16</v>
      </c>
      <c r="I13" s="448" t="s">
        <v>7</v>
      </c>
      <c r="J13" s="448" t="s">
        <v>8</v>
      </c>
      <c r="K13" s="1207"/>
      <c r="L13" s="1208"/>
      <c r="M13" s="1200"/>
      <c r="N13" s="1201"/>
      <c r="O13" s="1201"/>
      <c r="P13" s="1201"/>
      <c r="Q13" s="1201"/>
      <c r="R13" s="1196"/>
      <c r="S13" s="1196"/>
      <c r="T13" s="1196"/>
      <c r="U13" s="1196"/>
      <c r="V13" s="1196"/>
      <c r="W13" s="1196"/>
      <c r="X13" s="1196"/>
      <c r="Y13" s="1196"/>
      <c r="Z13" s="449" t="s">
        <v>35</v>
      </c>
      <c r="AA13" s="450" t="s">
        <v>36</v>
      </c>
    </row>
    <row r="14" spans="2:49" s="460" customFormat="1" ht="162" x14ac:dyDescent="0.25">
      <c r="B14" s="451">
        <v>1</v>
      </c>
      <c r="C14" s="452" t="s">
        <v>821</v>
      </c>
      <c r="D14" s="453" t="s">
        <v>822</v>
      </c>
      <c r="E14" s="454" t="s">
        <v>823</v>
      </c>
      <c r="F14" s="455">
        <v>2</v>
      </c>
      <c r="G14" s="456" t="s">
        <v>824</v>
      </c>
      <c r="H14" s="455"/>
      <c r="I14" s="455" t="s">
        <v>9</v>
      </c>
      <c r="J14" s="455"/>
      <c r="K14" s="456" t="s">
        <v>825</v>
      </c>
      <c r="L14" s="456" t="s">
        <v>826</v>
      </c>
      <c r="M14" s="456" t="s">
        <v>827</v>
      </c>
      <c r="N14" s="456" t="s">
        <v>479</v>
      </c>
      <c r="O14" s="456" t="s">
        <v>828</v>
      </c>
      <c r="P14" s="456" t="s">
        <v>829</v>
      </c>
      <c r="Q14" s="457" t="s">
        <v>830</v>
      </c>
      <c r="R14" s="456" t="s">
        <v>831</v>
      </c>
      <c r="S14" s="456" t="s">
        <v>832</v>
      </c>
      <c r="T14" s="456" t="s">
        <v>484</v>
      </c>
      <c r="U14" s="456" t="s">
        <v>833</v>
      </c>
      <c r="V14" s="458">
        <v>45901</v>
      </c>
      <c r="W14" s="458">
        <v>46022</v>
      </c>
      <c r="X14" s="456" t="s">
        <v>484</v>
      </c>
      <c r="Y14" s="456" t="s">
        <v>834</v>
      </c>
      <c r="Z14" s="456"/>
      <c r="AA14" s="459"/>
    </row>
    <row r="15" spans="2:49" s="460" customFormat="1" ht="162" x14ac:dyDescent="0.25">
      <c r="B15" s="451">
        <v>2</v>
      </c>
      <c r="C15" s="452" t="s">
        <v>835</v>
      </c>
      <c r="D15" s="453" t="s">
        <v>822</v>
      </c>
      <c r="E15" s="454" t="s">
        <v>836</v>
      </c>
      <c r="F15" s="1180">
        <v>2</v>
      </c>
      <c r="G15" s="1190" t="s">
        <v>837</v>
      </c>
      <c r="H15" s="1180"/>
      <c r="I15" s="1180" t="s">
        <v>9</v>
      </c>
      <c r="J15" s="1180"/>
      <c r="K15" s="1190" t="s">
        <v>838</v>
      </c>
      <c r="L15" s="1190" t="s">
        <v>839</v>
      </c>
      <c r="M15" s="1190" t="s">
        <v>840</v>
      </c>
      <c r="N15" s="1190" t="s">
        <v>841</v>
      </c>
      <c r="O15" s="1190" t="s">
        <v>840</v>
      </c>
      <c r="P15" s="1190" t="s">
        <v>842</v>
      </c>
      <c r="Q15" s="1193" t="s">
        <v>843</v>
      </c>
      <c r="R15" s="1180" t="s">
        <v>831</v>
      </c>
      <c r="S15" s="1180" t="s">
        <v>832</v>
      </c>
      <c r="T15" s="1190" t="s">
        <v>484</v>
      </c>
      <c r="U15" s="1190" t="s">
        <v>844</v>
      </c>
      <c r="V15" s="1184">
        <v>45901</v>
      </c>
      <c r="W15" s="1184">
        <v>46022</v>
      </c>
      <c r="X15" s="1190" t="s">
        <v>845</v>
      </c>
      <c r="Y15" s="1190" t="s">
        <v>845</v>
      </c>
      <c r="Z15" s="1190"/>
      <c r="AA15" s="1202"/>
    </row>
    <row r="16" spans="2:49" s="460" customFormat="1" ht="162" x14ac:dyDescent="0.25">
      <c r="B16" s="451">
        <v>3</v>
      </c>
      <c r="C16" s="452" t="s">
        <v>846</v>
      </c>
      <c r="D16" s="453" t="s">
        <v>822</v>
      </c>
      <c r="E16" s="454" t="s">
        <v>836</v>
      </c>
      <c r="F16" s="1181"/>
      <c r="G16" s="1191"/>
      <c r="H16" s="1181"/>
      <c r="I16" s="1181"/>
      <c r="J16" s="1181"/>
      <c r="K16" s="1191"/>
      <c r="L16" s="1191"/>
      <c r="M16" s="1191"/>
      <c r="N16" s="1191"/>
      <c r="O16" s="1191"/>
      <c r="P16" s="1191"/>
      <c r="Q16" s="1191"/>
      <c r="R16" s="1181"/>
      <c r="S16" s="1181"/>
      <c r="T16" s="1191"/>
      <c r="U16" s="1191"/>
      <c r="V16" s="1185"/>
      <c r="W16" s="1185"/>
      <c r="X16" s="1191"/>
      <c r="Y16" s="1191"/>
      <c r="Z16" s="1191"/>
      <c r="AA16" s="1203"/>
    </row>
    <row r="17" spans="2:27" s="460" customFormat="1" ht="162" x14ac:dyDescent="0.25">
      <c r="B17" s="451">
        <v>4</v>
      </c>
      <c r="C17" s="452" t="s">
        <v>847</v>
      </c>
      <c r="D17" s="453" t="s">
        <v>822</v>
      </c>
      <c r="E17" s="454" t="s">
        <v>836</v>
      </c>
      <c r="F17" s="1181"/>
      <c r="G17" s="1191"/>
      <c r="H17" s="1181"/>
      <c r="I17" s="1181"/>
      <c r="J17" s="1181"/>
      <c r="K17" s="1191"/>
      <c r="L17" s="1191"/>
      <c r="M17" s="1191"/>
      <c r="N17" s="1191"/>
      <c r="O17" s="1191"/>
      <c r="P17" s="1191"/>
      <c r="Q17" s="1191"/>
      <c r="R17" s="1181"/>
      <c r="S17" s="1181"/>
      <c r="T17" s="1191"/>
      <c r="U17" s="1191"/>
      <c r="V17" s="1185"/>
      <c r="W17" s="1185"/>
      <c r="X17" s="1191"/>
      <c r="Y17" s="1191"/>
      <c r="Z17" s="1191"/>
      <c r="AA17" s="1203"/>
    </row>
    <row r="18" spans="2:27" s="460" customFormat="1" ht="162" x14ac:dyDescent="0.25">
      <c r="B18" s="451">
        <v>5</v>
      </c>
      <c r="C18" s="452" t="s">
        <v>848</v>
      </c>
      <c r="D18" s="453" t="s">
        <v>822</v>
      </c>
      <c r="E18" s="454" t="s">
        <v>836</v>
      </c>
      <c r="F18" s="1182"/>
      <c r="G18" s="1192"/>
      <c r="H18" s="1182"/>
      <c r="I18" s="1182"/>
      <c r="J18" s="1182"/>
      <c r="K18" s="1192"/>
      <c r="L18" s="1192"/>
      <c r="M18" s="1192"/>
      <c r="N18" s="1192"/>
      <c r="O18" s="1192"/>
      <c r="P18" s="1192"/>
      <c r="Q18" s="1192"/>
      <c r="R18" s="1182"/>
      <c r="S18" s="1182"/>
      <c r="T18" s="1192"/>
      <c r="U18" s="1192"/>
      <c r="V18" s="1186"/>
      <c r="W18" s="1186"/>
      <c r="X18" s="1192"/>
      <c r="Y18" s="1192"/>
      <c r="Z18" s="1192"/>
      <c r="AA18" s="1204"/>
    </row>
    <row r="19" spans="2:27" s="460" customFormat="1" ht="162" x14ac:dyDescent="0.25">
      <c r="B19" s="451">
        <v>6</v>
      </c>
      <c r="C19" s="452" t="s">
        <v>849</v>
      </c>
      <c r="D19" s="453" t="s">
        <v>822</v>
      </c>
      <c r="E19" s="454" t="s">
        <v>850</v>
      </c>
      <c r="F19" s="455">
        <v>1</v>
      </c>
      <c r="G19" s="456" t="s">
        <v>851</v>
      </c>
      <c r="H19" s="455"/>
      <c r="I19" s="455" t="s">
        <v>9</v>
      </c>
      <c r="J19" s="455"/>
      <c r="K19" s="461" t="s">
        <v>852</v>
      </c>
      <c r="L19" s="461" t="s">
        <v>853</v>
      </c>
      <c r="M19" s="461" t="s">
        <v>854</v>
      </c>
      <c r="N19" s="456" t="s">
        <v>854</v>
      </c>
      <c r="O19" s="461" t="s">
        <v>854</v>
      </c>
      <c r="P19" s="461" t="s">
        <v>855</v>
      </c>
      <c r="Q19" s="462" t="s">
        <v>856</v>
      </c>
      <c r="R19" s="456" t="s">
        <v>831</v>
      </c>
      <c r="S19" s="456" t="s">
        <v>832</v>
      </c>
      <c r="T19" s="456" t="s">
        <v>484</v>
      </c>
      <c r="U19" s="461" t="s">
        <v>857</v>
      </c>
      <c r="V19" s="463">
        <v>45901</v>
      </c>
      <c r="W19" s="463">
        <v>46022</v>
      </c>
      <c r="X19" s="461" t="s">
        <v>484</v>
      </c>
      <c r="Y19" s="461" t="s">
        <v>858</v>
      </c>
      <c r="Z19" s="456"/>
      <c r="AA19" s="459"/>
    </row>
    <row r="20" spans="2:27" s="460" customFormat="1" ht="306" x14ac:dyDescent="0.25">
      <c r="B20" s="451">
        <v>7</v>
      </c>
      <c r="C20" s="452" t="s">
        <v>859</v>
      </c>
      <c r="D20" s="453" t="s">
        <v>822</v>
      </c>
      <c r="E20" s="454" t="s">
        <v>860</v>
      </c>
      <c r="F20" s="1194">
        <v>1</v>
      </c>
      <c r="G20" s="1173" t="s">
        <v>861</v>
      </c>
      <c r="H20" s="1194"/>
      <c r="I20" s="1194" t="s">
        <v>9</v>
      </c>
      <c r="J20" s="1194"/>
      <c r="K20" s="1183" t="s">
        <v>862</v>
      </c>
      <c r="L20" s="1183" t="s">
        <v>863</v>
      </c>
      <c r="M20" s="1183" t="s">
        <v>808</v>
      </c>
      <c r="N20" s="1173" t="s">
        <v>864</v>
      </c>
      <c r="O20" s="1173" t="s">
        <v>864</v>
      </c>
      <c r="P20" s="1180" t="s">
        <v>865</v>
      </c>
      <c r="Q20" s="1187" t="s">
        <v>866</v>
      </c>
      <c r="R20" s="1180" t="s">
        <v>831</v>
      </c>
      <c r="S20" s="1180" t="s">
        <v>832</v>
      </c>
      <c r="T20" s="1180" t="s">
        <v>484</v>
      </c>
      <c r="U20" s="1183" t="s">
        <v>867</v>
      </c>
      <c r="V20" s="1184">
        <v>45901</v>
      </c>
      <c r="W20" s="1184">
        <v>46022</v>
      </c>
      <c r="X20" s="1180" t="s">
        <v>484</v>
      </c>
      <c r="Y20" s="1183" t="s">
        <v>868</v>
      </c>
      <c r="Z20" s="1173"/>
      <c r="AA20" s="1174"/>
    </row>
    <row r="21" spans="2:27" s="460" customFormat="1" ht="409.5" x14ac:dyDescent="0.25">
      <c r="B21" s="451">
        <v>8</v>
      </c>
      <c r="C21" s="452" t="s">
        <v>869</v>
      </c>
      <c r="D21" s="453" t="s">
        <v>822</v>
      </c>
      <c r="E21" s="454" t="s">
        <v>870</v>
      </c>
      <c r="F21" s="1194"/>
      <c r="G21" s="1173"/>
      <c r="H21" s="1194"/>
      <c r="I21" s="1194"/>
      <c r="J21" s="1194"/>
      <c r="K21" s="1183"/>
      <c r="L21" s="1183"/>
      <c r="M21" s="1183"/>
      <c r="N21" s="1173"/>
      <c r="O21" s="1173"/>
      <c r="P21" s="1181"/>
      <c r="Q21" s="1188"/>
      <c r="R21" s="1181"/>
      <c r="S21" s="1181"/>
      <c r="T21" s="1181"/>
      <c r="U21" s="1183"/>
      <c r="V21" s="1185"/>
      <c r="W21" s="1185"/>
      <c r="X21" s="1181"/>
      <c r="Y21" s="1183"/>
      <c r="Z21" s="1173"/>
      <c r="AA21" s="1174"/>
    </row>
    <row r="22" spans="2:27" s="460" customFormat="1" ht="288" x14ac:dyDescent="0.25">
      <c r="B22" s="451">
        <v>9</v>
      </c>
      <c r="C22" s="452" t="s">
        <v>871</v>
      </c>
      <c r="D22" s="453" t="s">
        <v>822</v>
      </c>
      <c r="E22" s="454" t="s">
        <v>872</v>
      </c>
      <c r="F22" s="1194"/>
      <c r="G22" s="1173"/>
      <c r="H22" s="1194"/>
      <c r="I22" s="1194"/>
      <c r="J22" s="1194"/>
      <c r="K22" s="1183"/>
      <c r="L22" s="1183"/>
      <c r="M22" s="1183"/>
      <c r="N22" s="1173"/>
      <c r="O22" s="1173"/>
      <c r="P22" s="1181"/>
      <c r="Q22" s="1188"/>
      <c r="R22" s="1181"/>
      <c r="S22" s="1181"/>
      <c r="T22" s="1181"/>
      <c r="U22" s="1183"/>
      <c r="V22" s="1185"/>
      <c r="W22" s="1185"/>
      <c r="X22" s="1181"/>
      <c r="Y22" s="1183"/>
      <c r="Z22" s="1173"/>
      <c r="AA22" s="1174"/>
    </row>
    <row r="23" spans="2:27" s="460" customFormat="1" ht="198" x14ac:dyDescent="0.25">
      <c r="B23" s="451">
        <v>10</v>
      </c>
      <c r="C23" s="452" t="s">
        <v>873</v>
      </c>
      <c r="D23" s="453" t="s">
        <v>822</v>
      </c>
      <c r="E23" s="454" t="s">
        <v>874</v>
      </c>
      <c r="F23" s="1194"/>
      <c r="G23" s="1173"/>
      <c r="H23" s="1194"/>
      <c r="I23" s="1194"/>
      <c r="J23" s="1194"/>
      <c r="K23" s="1183"/>
      <c r="L23" s="1183"/>
      <c r="M23" s="1183"/>
      <c r="N23" s="1173"/>
      <c r="O23" s="1173"/>
      <c r="P23" s="1182"/>
      <c r="Q23" s="1189"/>
      <c r="R23" s="1182"/>
      <c r="S23" s="1182"/>
      <c r="T23" s="1182"/>
      <c r="U23" s="1183"/>
      <c r="V23" s="1186"/>
      <c r="W23" s="1186"/>
      <c r="X23" s="1182"/>
      <c r="Y23" s="1183"/>
      <c r="Z23" s="1173"/>
      <c r="AA23" s="1174"/>
    </row>
    <row r="24" spans="2:27" s="467" customFormat="1" ht="16.5" x14ac:dyDescent="0.25">
      <c r="B24" s="1175" t="s">
        <v>798</v>
      </c>
      <c r="C24" s="1176"/>
      <c r="D24" s="1176"/>
      <c r="E24" s="1177"/>
      <c r="F24" s="464">
        <f>SUM(F14:F23)</f>
        <v>6</v>
      </c>
      <c r="G24" s="465"/>
      <c r="H24" s="466"/>
      <c r="I24" s="466"/>
      <c r="K24" s="465"/>
      <c r="L24" s="465"/>
      <c r="M24" s="465"/>
      <c r="N24" s="465"/>
      <c r="O24" s="465"/>
      <c r="P24" s="465"/>
      <c r="Q24" s="465"/>
      <c r="R24" s="468"/>
      <c r="S24" s="468"/>
      <c r="T24" s="468"/>
      <c r="U24" s="468"/>
      <c r="V24" s="468"/>
      <c r="W24" s="468"/>
      <c r="X24" s="468"/>
      <c r="Y24" s="468"/>
      <c r="Z24" s="468"/>
      <c r="AA24" s="469"/>
    </row>
    <row r="25" spans="2:27" s="474" customFormat="1" x14ac:dyDescent="0.25">
      <c r="B25" s="470"/>
      <c r="C25" s="471"/>
      <c r="D25" s="471"/>
      <c r="E25" s="471"/>
      <c r="F25" s="472"/>
      <c r="G25" s="472"/>
      <c r="H25" s="473"/>
      <c r="I25" s="473"/>
      <c r="K25" s="472"/>
      <c r="L25" s="472"/>
      <c r="M25" s="472"/>
      <c r="N25" s="472"/>
      <c r="O25" s="472"/>
      <c r="P25" s="472"/>
      <c r="Q25" s="472"/>
      <c r="R25" s="475"/>
      <c r="S25" s="475"/>
      <c r="T25" s="475"/>
      <c r="U25" s="475"/>
      <c r="V25" s="475"/>
      <c r="W25" s="475"/>
      <c r="X25" s="475"/>
      <c r="Y25" s="475"/>
      <c r="Z25" s="475"/>
      <c r="AA25" s="476"/>
    </row>
    <row r="26" spans="2:27" s="474" customFormat="1" x14ac:dyDescent="0.25">
      <c r="B26" s="470"/>
      <c r="C26" s="471"/>
      <c r="D26" s="471"/>
      <c r="E26" s="471"/>
      <c r="F26" s="472"/>
      <c r="G26" s="472"/>
      <c r="H26" s="473"/>
      <c r="I26" s="473"/>
      <c r="K26" s="472"/>
      <c r="L26" s="472"/>
      <c r="M26" s="472"/>
      <c r="N26" s="472"/>
      <c r="O26" s="472"/>
      <c r="P26" s="472"/>
      <c r="Q26" s="472"/>
      <c r="R26" s="475"/>
      <c r="S26" s="475"/>
      <c r="T26" s="475"/>
      <c r="U26" s="475"/>
      <c r="V26" s="475"/>
      <c r="W26" s="475"/>
      <c r="X26" s="475"/>
      <c r="Y26" s="475"/>
      <c r="Z26" s="475"/>
      <c r="AA26" s="476"/>
    </row>
    <row r="27" spans="2:27" s="479" customFormat="1" ht="17.25" x14ac:dyDescent="0.25">
      <c r="B27" s="1178" t="s">
        <v>214</v>
      </c>
      <c r="C27" s="1166"/>
      <c r="D27" s="1166"/>
      <c r="E27" s="1166"/>
      <c r="F27" s="1166"/>
      <c r="G27" s="1172" t="s">
        <v>875</v>
      </c>
      <c r="H27" s="1172"/>
      <c r="I27" s="1172"/>
      <c r="J27" s="477"/>
      <c r="K27" s="1166" t="s">
        <v>876</v>
      </c>
      <c r="L27" s="1166"/>
      <c r="M27" s="1166"/>
      <c r="N27" s="1166"/>
      <c r="O27" s="1166" t="s">
        <v>236</v>
      </c>
      <c r="P27" s="1166"/>
      <c r="Q27" s="1166"/>
      <c r="R27" s="1166" t="s">
        <v>877</v>
      </c>
      <c r="S27" s="1166"/>
      <c r="T27" s="1166"/>
      <c r="U27" s="1166"/>
      <c r="V27" s="1166"/>
      <c r="W27" s="1166" t="s">
        <v>86</v>
      </c>
      <c r="X27" s="1166"/>
      <c r="Y27" s="1166"/>
      <c r="Z27" s="1166"/>
      <c r="AA27" s="478"/>
    </row>
    <row r="28" spans="2:27" s="479" customFormat="1" ht="17.25" x14ac:dyDescent="0.25">
      <c r="B28" s="1179" t="s">
        <v>621</v>
      </c>
      <c r="C28" s="1167"/>
      <c r="D28" s="1167"/>
      <c r="E28" s="1167"/>
      <c r="F28" s="1167"/>
      <c r="G28" s="1172"/>
      <c r="H28" s="1172"/>
      <c r="I28" s="1172"/>
      <c r="J28" s="481"/>
      <c r="K28" s="1167" t="s">
        <v>878</v>
      </c>
      <c r="L28" s="1167"/>
      <c r="M28" s="1167"/>
      <c r="N28" s="1167"/>
      <c r="O28" s="1167" t="s">
        <v>879</v>
      </c>
      <c r="P28" s="1167"/>
      <c r="Q28" s="1167"/>
      <c r="R28" s="1167" t="s">
        <v>880</v>
      </c>
      <c r="S28" s="1167"/>
      <c r="T28" s="1167"/>
      <c r="U28" s="1167"/>
      <c r="V28" s="1167"/>
      <c r="W28" s="1167" t="s">
        <v>881</v>
      </c>
      <c r="X28" s="1167"/>
      <c r="Y28" s="1167"/>
      <c r="Z28" s="1167"/>
      <c r="AA28" s="478"/>
    </row>
    <row r="29" spans="2:27" s="479" customFormat="1" ht="17.25" x14ac:dyDescent="0.25">
      <c r="B29" s="482"/>
      <c r="C29" s="480"/>
      <c r="D29" s="483"/>
      <c r="F29" s="480"/>
      <c r="H29" s="480"/>
      <c r="I29" s="480"/>
      <c r="J29" s="480"/>
      <c r="K29" s="483"/>
      <c r="L29" s="480"/>
      <c r="M29" s="480"/>
      <c r="O29" s="480"/>
      <c r="P29" s="480"/>
      <c r="Q29" s="480"/>
      <c r="R29" s="484"/>
      <c r="S29" s="484"/>
      <c r="T29" s="484"/>
      <c r="U29" s="484"/>
      <c r="V29" s="484"/>
      <c r="W29" s="484"/>
      <c r="X29" s="484"/>
      <c r="Y29" s="484"/>
      <c r="Z29" s="484"/>
      <c r="AA29" s="478"/>
    </row>
    <row r="30" spans="2:27" s="479" customFormat="1" ht="17.25" x14ac:dyDescent="0.25">
      <c r="B30" s="482"/>
      <c r="D30" s="483"/>
      <c r="F30" s="480"/>
      <c r="H30" s="485"/>
      <c r="I30" s="485"/>
      <c r="K30" s="480"/>
      <c r="L30" s="480"/>
      <c r="M30" s="480"/>
      <c r="O30" s="480"/>
      <c r="P30" s="480"/>
      <c r="Q30" s="480"/>
      <c r="R30" s="484"/>
      <c r="S30" s="484"/>
      <c r="T30" s="484"/>
      <c r="U30" s="484"/>
      <c r="V30" s="484"/>
      <c r="W30" s="484"/>
      <c r="X30" s="484"/>
      <c r="Y30" s="484"/>
      <c r="Z30" s="484"/>
      <c r="AA30" s="478"/>
    </row>
    <row r="31" spans="2:27" s="479" customFormat="1" ht="17.25" x14ac:dyDescent="0.25">
      <c r="B31" s="1168" t="s">
        <v>802</v>
      </c>
      <c r="C31" s="1169"/>
      <c r="D31" s="1166" t="s">
        <v>882</v>
      </c>
      <c r="E31" s="1166"/>
      <c r="F31" s="1166"/>
      <c r="G31" s="1172" t="s">
        <v>883</v>
      </c>
      <c r="H31" s="1172"/>
      <c r="I31" s="1172"/>
      <c r="J31" s="1172"/>
      <c r="K31" s="1166" t="s">
        <v>884</v>
      </c>
      <c r="L31" s="1166"/>
      <c r="M31" s="1166"/>
      <c r="N31" s="1166"/>
      <c r="O31" s="1166" t="s">
        <v>885</v>
      </c>
      <c r="P31" s="1166"/>
      <c r="Q31" s="1166"/>
      <c r="R31" s="1166" t="s">
        <v>886</v>
      </c>
      <c r="S31" s="1166"/>
      <c r="T31" s="1166"/>
      <c r="U31" s="1166"/>
      <c r="V31" s="1166"/>
      <c r="W31" s="1166" t="s">
        <v>887</v>
      </c>
      <c r="X31" s="1166"/>
      <c r="Y31" s="1166"/>
      <c r="Z31" s="1166"/>
      <c r="AA31" s="478"/>
    </row>
    <row r="32" spans="2:27" s="479" customFormat="1" ht="17.25" x14ac:dyDescent="0.25">
      <c r="B32" s="1168"/>
      <c r="C32" s="1169"/>
      <c r="D32" s="1167" t="s">
        <v>888</v>
      </c>
      <c r="E32" s="1167"/>
      <c r="F32" s="1167"/>
      <c r="G32" s="1172"/>
      <c r="H32" s="1172"/>
      <c r="I32" s="1172"/>
      <c r="J32" s="1172"/>
      <c r="K32" s="1167" t="s">
        <v>889</v>
      </c>
      <c r="L32" s="1167"/>
      <c r="M32" s="1167"/>
      <c r="N32" s="1167"/>
      <c r="O32" s="1167" t="s">
        <v>890</v>
      </c>
      <c r="P32" s="1167"/>
      <c r="Q32" s="1167"/>
      <c r="R32" s="1167" t="s">
        <v>891</v>
      </c>
      <c r="S32" s="1167"/>
      <c r="T32" s="1167"/>
      <c r="U32" s="1167"/>
      <c r="V32" s="1167"/>
      <c r="W32" s="1167" t="s">
        <v>892</v>
      </c>
      <c r="X32" s="1167"/>
      <c r="Y32" s="1167"/>
      <c r="Z32" s="1167"/>
      <c r="AA32" s="478"/>
    </row>
    <row r="33" spans="2:27" s="479" customFormat="1" ht="17.25" x14ac:dyDescent="0.25">
      <c r="B33" s="1168"/>
      <c r="C33" s="1169"/>
      <c r="D33" s="481"/>
      <c r="E33" s="481"/>
      <c r="F33" s="481"/>
      <c r="G33" s="1172"/>
      <c r="H33" s="1172"/>
      <c r="I33" s="1172"/>
      <c r="J33" s="1172"/>
      <c r="K33" s="1167" t="s">
        <v>827</v>
      </c>
      <c r="L33" s="1167"/>
      <c r="M33" s="1167"/>
      <c r="N33" s="1167"/>
      <c r="O33" s="1167" t="s">
        <v>893</v>
      </c>
      <c r="P33" s="1167"/>
      <c r="Q33" s="1167"/>
      <c r="R33" s="1167" t="s">
        <v>894</v>
      </c>
      <c r="S33" s="1167"/>
      <c r="T33" s="1167"/>
      <c r="U33" s="1167"/>
      <c r="V33" s="1167"/>
      <c r="W33" s="1167" t="s">
        <v>335</v>
      </c>
      <c r="X33" s="1167"/>
      <c r="Y33" s="1167"/>
      <c r="Z33" s="1167"/>
      <c r="AA33" s="478"/>
    </row>
    <row r="34" spans="2:27" s="474" customFormat="1" ht="13.5" thickBot="1" x14ac:dyDescent="0.3">
      <c r="B34" s="1170"/>
      <c r="C34" s="1171"/>
      <c r="D34" s="486"/>
      <c r="E34" s="487"/>
      <c r="F34" s="487"/>
      <c r="G34" s="488"/>
      <c r="H34" s="487"/>
      <c r="I34" s="487"/>
      <c r="J34" s="487"/>
      <c r="K34" s="487"/>
      <c r="L34" s="487"/>
      <c r="M34" s="487"/>
      <c r="N34" s="487"/>
      <c r="O34" s="487"/>
      <c r="P34" s="487"/>
      <c r="Q34" s="487"/>
      <c r="R34" s="487"/>
      <c r="S34" s="486"/>
      <c r="T34" s="486"/>
      <c r="U34" s="486"/>
      <c r="V34" s="486"/>
      <c r="W34" s="486"/>
      <c r="X34" s="486"/>
      <c r="Y34" s="486"/>
      <c r="Z34" s="488"/>
      <c r="AA34" s="489"/>
    </row>
    <row r="35" spans="2:27" s="474" customFormat="1" hidden="1" x14ac:dyDescent="0.25">
      <c r="B35" s="1164" t="s">
        <v>799</v>
      </c>
      <c r="C35" s="1149"/>
      <c r="D35" s="490"/>
      <c r="E35" s="491"/>
      <c r="F35" s="491"/>
      <c r="G35" s="491"/>
      <c r="H35" s="1165" t="s">
        <v>800</v>
      </c>
      <c r="I35" s="1165"/>
      <c r="J35" s="1165"/>
      <c r="K35" s="1165"/>
      <c r="L35" s="1165"/>
      <c r="M35" s="1165"/>
      <c r="N35" s="1165"/>
      <c r="O35" s="491"/>
      <c r="P35" s="1165" t="s">
        <v>802</v>
      </c>
      <c r="Q35" s="1165"/>
      <c r="R35" s="1165"/>
      <c r="S35" s="1165"/>
      <c r="T35" s="1165"/>
      <c r="U35" s="1165"/>
      <c r="V35" s="1165"/>
      <c r="W35" s="1165"/>
      <c r="X35" s="1165"/>
      <c r="Y35" s="1165"/>
      <c r="Z35" s="1165"/>
      <c r="AA35" s="492"/>
    </row>
    <row r="36" spans="2:27" s="474" customFormat="1" hidden="1" x14ac:dyDescent="0.25">
      <c r="B36" s="493"/>
      <c r="C36" s="494"/>
      <c r="D36" s="494"/>
      <c r="H36" s="1150" t="s">
        <v>895</v>
      </c>
      <c r="I36" s="1150"/>
      <c r="J36" s="1150"/>
      <c r="K36" s="1150"/>
      <c r="L36" s="1150"/>
      <c r="M36" s="1150"/>
      <c r="N36" s="1150"/>
      <c r="Q36" s="495"/>
      <c r="R36" s="496"/>
      <c r="S36" s="496"/>
      <c r="T36" s="496"/>
      <c r="U36" s="496"/>
      <c r="V36" s="496"/>
      <c r="W36" s="496"/>
      <c r="X36" s="496"/>
      <c r="Y36" s="496"/>
      <c r="AA36" s="492"/>
    </row>
    <row r="37" spans="2:27" s="474" customFormat="1" hidden="1" x14ac:dyDescent="0.25">
      <c r="B37" s="493"/>
      <c r="C37" s="494"/>
      <c r="D37" s="494"/>
      <c r="Q37" s="495"/>
      <c r="R37" s="496"/>
      <c r="S37" s="496"/>
      <c r="T37" s="496"/>
      <c r="U37" s="496"/>
      <c r="V37" s="496"/>
      <c r="W37" s="496"/>
      <c r="X37" s="496"/>
      <c r="Y37" s="496"/>
      <c r="AA37" s="492"/>
    </row>
    <row r="38" spans="2:27" s="494" customFormat="1" hidden="1" x14ac:dyDescent="0.25">
      <c r="B38" s="1151" t="s">
        <v>56</v>
      </c>
      <c r="C38" s="1152"/>
      <c r="D38" s="1153"/>
      <c r="E38" s="1154" t="s">
        <v>896</v>
      </c>
      <c r="F38" s="1155"/>
      <c r="G38" s="1155"/>
      <c r="H38" s="1155"/>
      <c r="I38" s="1155"/>
      <c r="J38" s="1155"/>
      <c r="K38" s="1155"/>
      <c r="L38" s="1155"/>
      <c r="M38" s="1155"/>
      <c r="N38" s="1155"/>
      <c r="O38" s="1155"/>
      <c r="P38" s="1155"/>
      <c r="Q38" s="1155"/>
      <c r="R38" s="1156"/>
      <c r="S38" s="496"/>
      <c r="T38" s="496"/>
      <c r="U38" s="496"/>
      <c r="V38" s="496"/>
      <c r="W38" s="496"/>
      <c r="X38" s="496"/>
      <c r="Y38" s="496"/>
      <c r="Z38" s="496"/>
      <c r="AA38" s="497"/>
    </row>
    <row r="39" spans="2:27" s="494" customFormat="1" hidden="1" x14ac:dyDescent="0.25">
      <c r="B39" s="498" t="s">
        <v>16</v>
      </c>
      <c r="C39" s="1157" t="s">
        <v>57</v>
      </c>
      <c r="D39" s="1158"/>
      <c r="E39" s="1159" t="s">
        <v>897</v>
      </c>
      <c r="F39" s="1160"/>
      <c r="G39" s="1160"/>
      <c r="H39" s="1160"/>
      <c r="I39" s="1160"/>
      <c r="J39" s="1160"/>
      <c r="K39" s="1160"/>
      <c r="L39" s="1160"/>
      <c r="M39" s="1160"/>
      <c r="N39" s="1160"/>
      <c r="O39" s="1160"/>
      <c r="P39" s="1160"/>
      <c r="Q39" s="1160"/>
      <c r="R39" s="1161"/>
      <c r="S39" s="496"/>
      <c r="T39" s="496"/>
      <c r="U39" s="496"/>
      <c r="V39" s="496"/>
      <c r="W39" s="496"/>
      <c r="X39" s="496"/>
      <c r="Y39" s="496"/>
      <c r="Z39" s="496"/>
      <c r="AA39" s="497"/>
    </row>
    <row r="40" spans="2:27" s="494" customFormat="1" hidden="1" x14ac:dyDescent="0.25">
      <c r="B40" s="499" t="s">
        <v>7</v>
      </c>
      <c r="C40" s="1162" t="s">
        <v>58</v>
      </c>
      <c r="D40" s="1163"/>
      <c r="E40" s="1146" t="s">
        <v>898</v>
      </c>
      <c r="F40" s="1147"/>
      <c r="G40" s="1147"/>
      <c r="H40" s="1147"/>
      <c r="I40" s="1147"/>
      <c r="J40" s="1147"/>
      <c r="K40" s="1147"/>
      <c r="L40" s="1147"/>
      <c r="M40" s="1147"/>
      <c r="N40" s="1147"/>
      <c r="O40" s="1147"/>
      <c r="P40" s="1147"/>
      <c r="Q40" s="1147"/>
      <c r="R40" s="1148"/>
      <c r="S40" s="496"/>
      <c r="T40" s="496"/>
      <c r="U40" s="496"/>
      <c r="V40" s="496"/>
      <c r="W40" s="496"/>
      <c r="X40" s="496"/>
      <c r="Y40" s="496"/>
      <c r="Z40" s="496"/>
      <c r="AA40" s="497"/>
    </row>
    <row r="41" spans="2:27" s="494" customFormat="1" hidden="1" x14ac:dyDescent="0.25">
      <c r="B41" s="500" t="s">
        <v>8</v>
      </c>
      <c r="C41" s="1144" t="s">
        <v>59</v>
      </c>
      <c r="D41" s="1145"/>
      <c r="E41" s="1146" t="s">
        <v>60</v>
      </c>
      <c r="F41" s="1147"/>
      <c r="G41" s="1147"/>
      <c r="H41" s="1147"/>
      <c r="I41" s="1147"/>
      <c r="J41" s="1147"/>
      <c r="K41" s="1147"/>
      <c r="L41" s="1147"/>
      <c r="M41" s="1147"/>
      <c r="N41" s="1147"/>
      <c r="O41" s="1147"/>
      <c r="P41" s="1147"/>
      <c r="Q41" s="1147"/>
      <c r="R41" s="1148"/>
      <c r="S41" s="496"/>
      <c r="T41" s="496"/>
      <c r="U41" s="496"/>
      <c r="V41" s="496"/>
      <c r="W41" s="496"/>
      <c r="X41" s="496"/>
      <c r="Y41" s="496"/>
      <c r="Z41" s="496"/>
      <c r="AA41" s="497"/>
    </row>
    <row r="42" spans="2:27" s="494" customFormat="1" hidden="1" x14ac:dyDescent="0.25">
      <c r="B42" s="493"/>
      <c r="E42" s="1146" t="s">
        <v>61</v>
      </c>
      <c r="F42" s="1147"/>
      <c r="G42" s="1147"/>
      <c r="H42" s="1147"/>
      <c r="I42" s="1147"/>
      <c r="J42" s="1147"/>
      <c r="K42" s="1147"/>
      <c r="L42" s="1147"/>
      <c r="M42" s="1147"/>
      <c r="N42" s="1147"/>
      <c r="O42" s="1147"/>
      <c r="P42" s="1147"/>
      <c r="Q42" s="1147"/>
      <c r="R42" s="1148"/>
      <c r="S42" s="496"/>
      <c r="T42" s="496"/>
      <c r="U42" s="496"/>
      <c r="V42" s="496"/>
      <c r="W42" s="496"/>
      <c r="X42" s="496"/>
      <c r="Y42" s="496"/>
      <c r="Z42" s="496"/>
      <c r="AA42" s="497"/>
    </row>
    <row r="43" spans="2:27" s="494" customFormat="1" ht="13.5" hidden="1" thickBot="1" x14ac:dyDescent="0.3">
      <c r="B43" s="501"/>
      <c r="C43" s="502"/>
      <c r="D43" s="502"/>
      <c r="E43" s="487"/>
      <c r="F43" s="487"/>
      <c r="G43" s="487"/>
      <c r="H43" s="487"/>
      <c r="I43" s="487"/>
      <c r="J43" s="487"/>
      <c r="K43" s="487"/>
      <c r="L43" s="487"/>
      <c r="M43" s="487"/>
      <c r="N43" s="487"/>
      <c r="O43" s="487"/>
      <c r="P43" s="487"/>
      <c r="Q43" s="503"/>
      <c r="R43" s="503"/>
      <c r="S43" s="503"/>
      <c r="T43" s="503"/>
      <c r="U43" s="503"/>
      <c r="V43" s="503"/>
      <c r="W43" s="503"/>
      <c r="X43" s="503"/>
      <c r="Y43" s="503"/>
      <c r="Z43" s="502"/>
      <c r="AA43" s="504"/>
    </row>
    <row r="44" spans="2:27" s="494" customFormat="1" x14ac:dyDescent="0.25">
      <c r="E44" s="1149"/>
      <c r="F44" s="1149"/>
      <c r="G44" s="1149"/>
      <c r="H44" s="1149"/>
      <c r="I44" s="1149"/>
      <c r="J44" s="1149"/>
      <c r="K44" s="1149"/>
      <c r="L44" s="1149"/>
      <c r="M44" s="1149"/>
      <c r="N44" s="1149"/>
      <c r="O44" s="1149"/>
      <c r="P44" s="1149"/>
      <c r="Q44" s="1149"/>
      <c r="R44" s="1149"/>
      <c r="S44" s="490"/>
      <c r="T44" s="490"/>
      <c r="U44" s="490"/>
      <c r="V44" s="490"/>
      <c r="W44" s="490"/>
      <c r="X44" s="490"/>
      <c r="Y44" s="490"/>
    </row>
    <row r="45" spans="2:27" s="494" customFormat="1" x14ac:dyDescent="0.25">
      <c r="E45" s="1149"/>
      <c r="F45" s="1149"/>
      <c r="G45" s="1149"/>
      <c r="H45" s="1149"/>
      <c r="I45" s="1149"/>
      <c r="J45" s="1149"/>
      <c r="K45" s="1149"/>
      <c r="L45" s="1149"/>
      <c r="M45" s="1149"/>
      <c r="N45" s="1149"/>
      <c r="O45" s="1149"/>
      <c r="P45" s="1149"/>
      <c r="Q45" s="1149"/>
      <c r="R45" s="1149"/>
      <c r="S45" s="490"/>
      <c r="T45" s="490"/>
      <c r="U45" s="490"/>
      <c r="V45" s="490"/>
      <c r="W45" s="490"/>
      <c r="X45" s="490"/>
      <c r="Y45" s="490"/>
    </row>
    <row r="46" spans="2:27" s="494" customFormat="1" x14ac:dyDescent="0.25">
      <c r="Q46" s="496"/>
      <c r="R46" s="496"/>
      <c r="S46" s="496"/>
      <c r="T46" s="496"/>
      <c r="U46" s="496"/>
      <c r="V46" s="496"/>
      <c r="W46" s="496"/>
      <c r="X46" s="496"/>
      <c r="Y46" s="496"/>
    </row>
    <row r="47" spans="2:27" s="494" customFormat="1" x14ac:dyDescent="0.25">
      <c r="Q47" s="496"/>
      <c r="R47" s="496"/>
      <c r="S47" s="496"/>
      <c r="T47" s="496"/>
      <c r="U47" s="496"/>
      <c r="V47" s="496"/>
      <c r="W47" s="496"/>
      <c r="X47" s="496"/>
      <c r="Y47" s="496"/>
    </row>
    <row r="48" spans="2:27" s="494" customFormat="1" x14ac:dyDescent="0.25">
      <c r="Q48" s="496"/>
      <c r="R48" s="496"/>
      <c r="S48" s="496"/>
      <c r="T48" s="496"/>
      <c r="U48" s="496"/>
      <c r="V48" s="496"/>
      <c r="W48" s="496"/>
      <c r="X48" s="496"/>
      <c r="Y48" s="496"/>
    </row>
    <row r="49" spans="17:25" s="494" customFormat="1" x14ac:dyDescent="0.25">
      <c r="Q49" s="496"/>
      <c r="R49" s="496"/>
      <c r="S49" s="496"/>
      <c r="T49" s="496"/>
      <c r="U49" s="496"/>
      <c r="V49" s="496"/>
      <c r="W49" s="496"/>
      <c r="X49" s="496"/>
      <c r="Y49" s="496"/>
    </row>
  </sheetData>
  <mergeCells count="147">
    <mergeCell ref="AD9:AW10"/>
    <mergeCell ref="B1:B5"/>
    <mergeCell ref="C1:Y1"/>
    <mergeCell ref="C2:Y2"/>
    <mergeCell ref="Z2:AA2"/>
    <mergeCell ref="C3:Y3"/>
    <mergeCell ref="Z3:AA3"/>
    <mergeCell ref="C4:Y4"/>
    <mergeCell ref="Z4:AA4"/>
    <mergeCell ref="C5:Y5"/>
    <mergeCell ref="B8:D8"/>
    <mergeCell ref="E8:M8"/>
    <mergeCell ref="N8:O8"/>
    <mergeCell ref="P8:AA8"/>
    <mergeCell ref="B9:D9"/>
    <mergeCell ref="E9:M9"/>
    <mergeCell ref="N9:O9"/>
    <mergeCell ref="P9:AA9"/>
    <mergeCell ref="B6:D7"/>
    <mergeCell ref="E6:G6"/>
    <mergeCell ref="H6:N6"/>
    <mergeCell ref="O6:R6"/>
    <mergeCell ref="S6:AA6"/>
    <mergeCell ref="E7:G7"/>
    <mergeCell ref="H7:N7"/>
    <mergeCell ref="O7:R7"/>
    <mergeCell ref="S7:AA7"/>
    <mergeCell ref="B10:D10"/>
    <mergeCell ref="E10:M10"/>
    <mergeCell ref="N10:O10"/>
    <mergeCell ref="P10:AA10"/>
    <mergeCell ref="B11:D11"/>
    <mergeCell ref="E11:M11"/>
    <mergeCell ref="N11:O11"/>
    <mergeCell ref="P11:Q11"/>
    <mergeCell ref="R11:U11"/>
    <mergeCell ref="V11:Y11"/>
    <mergeCell ref="Z11:AA11"/>
    <mergeCell ref="B12:B13"/>
    <mergeCell ref="C12:C13"/>
    <mergeCell ref="D12:D13"/>
    <mergeCell ref="E12:E13"/>
    <mergeCell ref="F12:F13"/>
    <mergeCell ref="G12:G13"/>
    <mergeCell ref="H12:J12"/>
    <mergeCell ref="K12:K13"/>
    <mergeCell ref="L12:L13"/>
    <mergeCell ref="Y12:Y13"/>
    <mergeCell ref="Z12:AA12"/>
    <mergeCell ref="F15:F18"/>
    <mergeCell ref="G15:G18"/>
    <mergeCell ref="H15:H18"/>
    <mergeCell ref="I15:I18"/>
    <mergeCell ref="J15:J18"/>
    <mergeCell ref="K15:K18"/>
    <mergeCell ref="L15:L18"/>
    <mergeCell ref="M15:M18"/>
    <mergeCell ref="S12:S13"/>
    <mergeCell ref="T12:T13"/>
    <mergeCell ref="U12:U13"/>
    <mergeCell ref="V12:V13"/>
    <mergeCell ref="W12:W13"/>
    <mergeCell ref="X12:X13"/>
    <mergeCell ref="M12:M13"/>
    <mergeCell ref="N12:N13"/>
    <mergeCell ref="O12:O13"/>
    <mergeCell ref="P12:P13"/>
    <mergeCell ref="Q12:Q13"/>
    <mergeCell ref="R12:R13"/>
    <mergeCell ref="Z15:Z18"/>
    <mergeCell ref="AA15:AA18"/>
    <mergeCell ref="F20:F23"/>
    <mergeCell ref="G20:G23"/>
    <mergeCell ref="H20:H23"/>
    <mergeCell ref="I20:I23"/>
    <mergeCell ref="J20:J23"/>
    <mergeCell ref="K20:K23"/>
    <mergeCell ref="L20:L23"/>
    <mergeCell ref="M20:M23"/>
    <mergeCell ref="T15:T18"/>
    <mergeCell ref="U15:U18"/>
    <mergeCell ref="V15:V18"/>
    <mergeCell ref="W15:W18"/>
    <mergeCell ref="X15:X18"/>
    <mergeCell ref="Y15:Y18"/>
    <mergeCell ref="N15:N18"/>
    <mergeCell ref="O15:O18"/>
    <mergeCell ref="P15:P18"/>
    <mergeCell ref="Q15:Q18"/>
    <mergeCell ref="R15:R18"/>
    <mergeCell ref="S15:S18"/>
    <mergeCell ref="Z20:Z23"/>
    <mergeCell ref="AA20:AA23"/>
    <mergeCell ref="B24:E24"/>
    <mergeCell ref="B27:F27"/>
    <mergeCell ref="G27:I28"/>
    <mergeCell ref="K27:N27"/>
    <mergeCell ref="O27:Q27"/>
    <mergeCell ref="R27:V27"/>
    <mergeCell ref="W27:Z27"/>
    <mergeCell ref="B28:F28"/>
    <mergeCell ref="T20:T23"/>
    <mergeCell ref="U20:U23"/>
    <mergeCell ref="V20:V23"/>
    <mergeCell ref="W20:W23"/>
    <mergeCell ref="X20:X23"/>
    <mergeCell ref="Y20:Y23"/>
    <mergeCell ref="N20:N23"/>
    <mergeCell ref="O20:O23"/>
    <mergeCell ref="P20:P23"/>
    <mergeCell ref="Q20:Q23"/>
    <mergeCell ref="R20:R23"/>
    <mergeCell ref="S20:S23"/>
    <mergeCell ref="K28:N28"/>
    <mergeCell ref="O28:Q28"/>
    <mergeCell ref="R28:V28"/>
    <mergeCell ref="W28:Z28"/>
    <mergeCell ref="B31:C34"/>
    <mergeCell ref="D31:F31"/>
    <mergeCell ref="G31:J33"/>
    <mergeCell ref="K31:N31"/>
    <mergeCell ref="O31:Q31"/>
    <mergeCell ref="R31:V31"/>
    <mergeCell ref="K33:N33"/>
    <mergeCell ref="O33:Q33"/>
    <mergeCell ref="R33:V33"/>
    <mergeCell ref="W33:Z33"/>
    <mergeCell ref="B35:C35"/>
    <mergeCell ref="H35:N35"/>
    <mergeCell ref="P35:Z35"/>
    <mergeCell ref="W31:Z31"/>
    <mergeCell ref="D32:F32"/>
    <mergeCell ref="K32:N32"/>
    <mergeCell ref="O32:Q32"/>
    <mergeCell ref="R32:V32"/>
    <mergeCell ref="W32:Z32"/>
    <mergeCell ref="C41:D41"/>
    <mergeCell ref="E41:R41"/>
    <mergeCell ref="E42:R42"/>
    <mergeCell ref="E44:R45"/>
    <mergeCell ref="H36:N36"/>
    <mergeCell ref="B38:D38"/>
    <mergeCell ref="E38:R38"/>
    <mergeCell ref="C39:D39"/>
    <mergeCell ref="E39:R39"/>
    <mergeCell ref="C40:D40"/>
    <mergeCell ref="E40:R40"/>
  </mergeCells>
  <hyperlinks>
    <hyperlink ref="Q14" r:id="rId1" xr:uid="{BF8E1F9F-CBA0-495E-893A-12E57C34EFE7}"/>
    <hyperlink ref="Q15" r:id="rId2" display="huber.londono@manizales.gov.co" xr:uid="{AE8D1AA2-06AF-40FA-9D5A-A62B555D0752}"/>
    <hyperlink ref="Q19" r:id="rId3" xr:uid="{A4CA50C7-09B5-4B19-A555-36B835B400D3}"/>
    <hyperlink ref="Q20" r:id="rId4" xr:uid="{C7B96B04-FC9B-4891-B9D1-CFDD1519BE73}"/>
  </hyperlink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BULEVAR ENEA (PM ABIERTA)</vt:lpstr>
      <vt:lpstr>LOCALES  COMERCIALES</vt:lpstr>
      <vt:lpstr>ACTU ESPECIALBULEVAR 19 (ABIER)</vt:lpstr>
      <vt:lpstr>CONTRATO PISO 4 ALCALDIA</vt:lpstr>
      <vt:lpstr>AC2,3 PLAN DE DESARROLLO (2)</vt:lpstr>
      <vt:lpstr>AC2,1,2024 COM AMBIEN ( ABI (2)</vt:lpstr>
      <vt:lpstr>1,1-2025 FINANCIERA Y GESTION </vt:lpstr>
      <vt:lpstr>2,1-2025 COMPONENTE AMBIENTAL</vt:lpstr>
      <vt:lpstr>2,2-2025 PLAN DESARROLLO</vt:lpstr>
      <vt:lpstr>AEF 3,5-2025 ESTADIO PALOGRANDE</vt:lpstr>
      <vt:lpstr> 3.3.2025 Hurtos IE oficiales</vt:lpstr>
      <vt:lpstr>' 3.3.2025 Hurtos IE oficiales'!Área_de_impresión</vt:lpstr>
      <vt:lpstr>'1,1-2025 FINANCIERA Y GESTION '!Área_de_impresión</vt:lpstr>
      <vt:lpstr>'AEF 3,5-2025 ESTADIO PALOGRANDE'!Área_de_impresión</vt:lpstr>
      <vt:lpstr>' 3.3.2025 Hurtos IE oficiales'!Títulos_a_imprimir</vt:lpstr>
      <vt:lpstr>'1,1-2025 FINANCIERA Y GESTION '!Títulos_a_imprimir</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Franceneth Ramos Florez</dc:creator>
  <cp:keywords/>
  <dc:description/>
  <cp:lastModifiedBy>Gloria Marleny Alvarez Vasco</cp:lastModifiedBy>
  <cp:revision/>
  <cp:lastPrinted>2024-05-24T16:02:41Z</cp:lastPrinted>
  <dcterms:created xsi:type="dcterms:W3CDTF">2022-04-04T13:53:06Z</dcterms:created>
  <dcterms:modified xsi:type="dcterms:W3CDTF">2025-10-07T16:36:24Z</dcterms:modified>
  <cp:category/>
  <cp:contentStatus/>
</cp:coreProperties>
</file>