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arango\Desktop\oscar diego hacienda\perfil leandra meza\Documents\MUNICIPIO DE MANIZALES PRESUPUESTO\FUENTES Y USOS\2024\REPORTES PAGINA WEB\"/>
    </mc:Choice>
  </mc:AlternateContent>
  <bookViews>
    <workbookView xWindow="0" yWindow="0" windowWidth="28800" windowHeight="12015" tabRatio="644" activeTab="1"/>
  </bookViews>
  <sheets>
    <sheet name="EJECUCIONINGRESOS" sheetId="2" r:id="rId1"/>
    <sheet name="EJECUCIONGASTOS" sheetId="1" r:id="rId2"/>
    <sheet name="GASTOS INVERSION" sheetId="7" state="hidden" r:id="rId3"/>
    <sheet name="SECRETARIAS" sheetId="5" state="hidden" r:id="rId4"/>
  </sheets>
  <externalReferences>
    <externalReference r:id="rId5"/>
    <externalReference r:id="rId6"/>
  </externalReferences>
  <definedNames>
    <definedName name="_xlnm._FilterDatabase" localSheetId="1" hidden="1">EJECUCIONGASTOS!#REF!</definedName>
    <definedName name="_xlnm._FilterDatabase" localSheetId="2" hidden="1">'GASTOS INVERSION'!$A$3:$BF$484</definedName>
    <definedName name="_xlnm.Print_Area" localSheetId="2">'GASTOS INVERSION'!$A$1:$BC$478</definedName>
    <definedName name="ENLACE">#REF!</definedName>
    <definedName name="ENLACE_GAS">'[1]GASTOS 2021'!$C$5:$C$65536</definedName>
    <definedName name="ENLACE_REN">'[1]RENTAS 2021'!$A$5:$A$65536</definedName>
    <definedName name="NIVEL2">#REF!</definedName>
    <definedName name="PPTO_DEF">'[1]GASTOS 2021'!$U$5:$U$65536</definedName>
    <definedName name="PPTODEFR">'[1]RENTAS 2021'!$L$5:$L$65536</definedName>
    <definedName name="PROYECTO">'[2]GASTOS 2020'!$L$5:$L$65536</definedName>
    <definedName name="PTOTOTAL">#REF!</definedName>
    <definedName name="RECAUD">'[1]RENTAS 2021'!$M$5:$M$65536</definedName>
    <definedName name="SEC">'[1]GASTOS 2021'!$E$5:$E$65536</definedName>
    <definedName name="T_CDP">'[1]GASTOS 2021'!$V$5:$V$65536</definedName>
    <definedName name="T_GAS">'[1]GASTOS 2021'!$W$5:$W$65536</definedName>
    <definedName name="T_OBL">'[1]GASTOS 2021'!$X$5:$X$65536</definedName>
    <definedName name="T_PAG">'[1]GASTOS 2021'!$Y$5:$Y$65536</definedName>
    <definedName name="TCDP">#REF!</definedName>
    <definedName name="TCOM">#REF!</definedName>
    <definedName name="TIPO_GAS">'[1]GASTOS 2021'!$G$5:$G$65536</definedName>
    <definedName name="_xlnm.Print_Titles" localSheetId="2">'GASTOS INVERSION'!$1:$3</definedName>
    <definedName name="TOBL">#REF!</definedName>
    <definedName name="TPAG">#REF!</definedName>
  </definedNames>
  <calcPr calcId="152511"/>
</workbook>
</file>

<file path=xl/calcChain.xml><?xml version="1.0" encoding="utf-8"?>
<calcChain xmlns="http://schemas.openxmlformats.org/spreadsheetml/2006/main">
  <c r="I73" i="2" l="1"/>
  <c r="I72" i="2"/>
  <c r="I245" i="2"/>
  <c r="I236" i="2"/>
  <c r="I154" i="2"/>
  <c r="I146" i="2"/>
  <c r="I112" i="2"/>
  <c r="I110" i="2"/>
  <c r="I108" i="2"/>
  <c r="I103" i="2"/>
  <c r="I102" i="2"/>
  <c r="I94" i="2"/>
  <c r="I84" i="2"/>
  <c r="I83" i="2"/>
  <c r="I74" i="2" l="1"/>
  <c r="I57" i="2"/>
  <c r="I56" i="2"/>
  <c r="I51" i="2"/>
  <c r="I50" i="2"/>
  <c r="I49" i="2"/>
  <c r="I47" i="2"/>
  <c r="I46" i="2"/>
  <c r="I21" i="2"/>
  <c r="I6" i="2"/>
  <c r="I5" i="2"/>
  <c r="L1090" i="1" l="1"/>
  <c r="W1090" i="1" l="1"/>
  <c r="V1090" i="1"/>
  <c r="U1090" i="1"/>
  <c r="T1090" i="1"/>
  <c r="S1090" i="1"/>
  <c r="S1091" i="1" s="1"/>
  <c r="R1090" i="1"/>
  <c r="R1091" i="1" s="1"/>
  <c r="Q1090" i="1"/>
  <c r="P1090" i="1"/>
  <c r="O1090" i="1"/>
  <c r="N1090" i="1"/>
  <c r="M1090" i="1"/>
  <c r="U1091" i="1" l="1"/>
  <c r="T1091" i="1"/>
  <c r="C312" i="2" l="1"/>
  <c r="D312" i="2"/>
  <c r="E312" i="2"/>
  <c r="F312" i="2"/>
  <c r="G312" i="2"/>
  <c r="H312" i="2"/>
  <c r="I312" i="2"/>
  <c r="I315" i="2" l="1"/>
  <c r="I314" i="2"/>
  <c r="L1091" i="1" l="1"/>
  <c r="Q1091" i="1" l="1"/>
  <c r="BC483" i="7" l="1"/>
  <c r="BB483" i="7"/>
  <c r="BA483" i="7"/>
  <c r="AZ483" i="7"/>
  <c r="AY483" i="7"/>
  <c r="AX483" i="7"/>
  <c r="AW483" i="7"/>
  <c r="AV483" i="7"/>
  <c r="AU483" i="7"/>
  <c r="AT483" i="7"/>
  <c r="AS483" i="7"/>
  <c r="AR483" i="7"/>
  <c r="BC452" i="7"/>
  <c r="BB452" i="7"/>
  <c r="BA452" i="7"/>
  <c r="AZ452" i="7"/>
  <c r="AY452" i="7"/>
  <c r="AX452" i="7"/>
  <c r="AW452" i="7"/>
  <c r="AV452" i="7"/>
  <c r="AU452" i="7"/>
  <c r="AT452" i="7"/>
  <c r="AS452" i="7"/>
  <c r="AR452" i="7"/>
  <c r="BC434" i="7"/>
  <c r="BB434" i="7"/>
  <c r="BA434" i="7"/>
  <c r="AZ434" i="7"/>
  <c r="AY434" i="7"/>
  <c r="AX434" i="7"/>
  <c r="AW434" i="7"/>
  <c r="AV434" i="7"/>
  <c r="AV484" i="7" s="1"/>
  <c r="AU434" i="7"/>
  <c r="AT434" i="7"/>
  <c r="AS434" i="7"/>
  <c r="AS484" i="7" s="1"/>
  <c r="AR434" i="7"/>
  <c r="BC408" i="7"/>
  <c r="BB408" i="7"/>
  <c r="BA408" i="7"/>
  <c r="AZ408" i="7"/>
  <c r="AY408" i="7"/>
  <c r="AX408" i="7"/>
  <c r="AW408" i="7"/>
  <c r="AV408" i="7"/>
  <c r="AU408" i="7"/>
  <c r="AT408" i="7"/>
  <c r="AS408" i="7"/>
  <c r="AR408" i="7"/>
  <c r="BC406" i="7"/>
  <c r="BB406" i="7"/>
  <c r="BA406" i="7"/>
  <c r="AZ406" i="7"/>
  <c r="AY406" i="7"/>
  <c r="AX406" i="7"/>
  <c r="AW406" i="7"/>
  <c r="AV406" i="7"/>
  <c r="AU406" i="7"/>
  <c r="AT406" i="7"/>
  <c r="AS406" i="7"/>
  <c r="AR406" i="7"/>
  <c r="BC393" i="7"/>
  <c r="BB393" i="7"/>
  <c r="BA393" i="7"/>
  <c r="AZ393" i="7"/>
  <c r="AZ409" i="7" s="1"/>
  <c r="AY393" i="7"/>
  <c r="AX393" i="7"/>
  <c r="AW393" i="7"/>
  <c r="AV393" i="7"/>
  <c r="AU393" i="7"/>
  <c r="AT393" i="7"/>
  <c r="AS393" i="7"/>
  <c r="AR393" i="7"/>
  <c r="BC384" i="7"/>
  <c r="BB384" i="7"/>
  <c r="BA384" i="7"/>
  <c r="AZ384" i="7"/>
  <c r="AY384" i="7"/>
  <c r="AX384" i="7"/>
  <c r="AW384" i="7"/>
  <c r="AV384" i="7"/>
  <c r="AU384" i="7"/>
  <c r="AT384" i="7"/>
  <c r="AS384" i="7"/>
  <c r="AR384" i="7"/>
  <c r="BC367" i="7"/>
  <c r="BB367" i="7"/>
  <c r="BA367" i="7"/>
  <c r="AZ367" i="7"/>
  <c r="AY367" i="7"/>
  <c r="AX367" i="7"/>
  <c r="AW367" i="7"/>
  <c r="AV367" i="7"/>
  <c r="AU367" i="7"/>
  <c r="AT367" i="7"/>
  <c r="AS367" i="7"/>
  <c r="AR367" i="7"/>
  <c r="BC358" i="7"/>
  <c r="BB358" i="7"/>
  <c r="BA358" i="7"/>
  <c r="AZ358" i="7"/>
  <c r="AZ368" i="7" s="1"/>
  <c r="AY358" i="7"/>
  <c r="AX358" i="7"/>
  <c r="AW358" i="7"/>
  <c r="AW368" i="7" s="1"/>
  <c r="AV358" i="7"/>
  <c r="AV368" i="7" s="1"/>
  <c r="AU358" i="7"/>
  <c r="AT358" i="7"/>
  <c r="AS358" i="7"/>
  <c r="AS368" i="7" s="1"/>
  <c r="AR358" i="7"/>
  <c r="AR368" i="7" s="1"/>
  <c r="BC349" i="7"/>
  <c r="BB349" i="7"/>
  <c r="BA349" i="7"/>
  <c r="AZ349" i="7"/>
  <c r="AY349" i="7"/>
  <c r="AX349" i="7"/>
  <c r="AW349" i="7"/>
  <c r="AV349" i="7"/>
  <c r="AU349" i="7"/>
  <c r="AT349" i="7"/>
  <c r="AS349" i="7"/>
  <c r="AR349" i="7"/>
  <c r="BC338" i="7"/>
  <c r="BB338" i="7"/>
  <c r="BA338" i="7"/>
  <c r="AZ338" i="7"/>
  <c r="AY338" i="7"/>
  <c r="AX338" i="7"/>
  <c r="AW338" i="7"/>
  <c r="AV338" i="7"/>
  <c r="AU338" i="7"/>
  <c r="AT338" i="7"/>
  <c r="AS338" i="7"/>
  <c r="AR338" i="7"/>
  <c r="BC333" i="7"/>
  <c r="BB333" i="7"/>
  <c r="BA333" i="7"/>
  <c r="AZ333" i="7"/>
  <c r="AY333" i="7"/>
  <c r="AX333" i="7"/>
  <c r="AW333" i="7"/>
  <c r="AV333" i="7"/>
  <c r="AU333" i="7"/>
  <c r="AT333" i="7"/>
  <c r="AS333" i="7"/>
  <c r="AR333" i="7"/>
  <c r="BC320" i="7"/>
  <c r="BB320" i="7"/>
  <c r="BA320" i="7"/>
  <c r="AZ320" i="7"/>
  <c r="AY320" i="7"/>
  <c r="AX320" i="7"/>
  <c r="AW320" i="7"/>
  <c r="AV320" i="7"/>
  <c r="AV339" i="7" s="1"/>
  <c r="AU320" i="7"/>
  <c r="AT320" i="7"/>
  <c r="AS320" i="7"/>
  <c r="AS339" i="7" s="1"/>
  <c r="AR320" i="7"/>
  <c r="BC292" i="7"/>
  <c r="BB292" i="7"/>
  <c r="BA292" i="7"/>
  <c r="AZ292" i="7"/>
  <c r="AY292" i="7"/>
  <c r="AX292" i="7"/>
  <c r="AW292" i="7"/>
  <c r="AV292" i="7"/>
  <c r="AU292" i="7"/>
  <c r="AT292" i="7"/>
  <c r="AS292" i="7"/>
  <c r="AR292" i="7"/>
  <c r="BC261" i="7"/>
  <c r="BB261" i="7"/>
  <c r="BA261" i="7"/>
  <c r="AZ261" i="7"/>
  <c r="AY261" i="7"/>
  <c r="AX261" i="7"/>
  <c r="AW261" i="7"/>
  <c r="AV261" i="7"/>
  <c r="AU261" i="7"/>
  <c r="AT261" i="7"/>
  <c r="AS261" i="7"/>
  <c r="AR261" i="7"/>
  <c r="BC259" i="7"/>
  <c r="BB259" i="7"/>
  <c r="BA259" i="7"/>
  <c r="BA293" i="7" s="1"/>
  <c r="AZ259" i="7"/>
  <c r="AZ293" i="7" s="1"/>
  <c r="AY259" i="7"/>
  <c r="AX259" i="7"/>
  <c r="AW259" i="7"/>
  <c r="AV259" i="7"/>
  <c r="AU259" i="7"/>
  <c r="AT259" i="7"/>
  <c r="AS259" i="7"/>
  <c r="AR259" i="7"/>
  <c r="AR293" i="7" s="1"/>
  <c r="BC222" i="7"/>
  <c r="BB222" i="7"/>
  <c r="BA222" i="7"/>
  <c r="AZ222" i="7"/>
  <c r="AY222" i="7"/>
  <c r="AX222" i="7"/>
  <c r="AW222" i="7"/>
  <c r="AV222" i="7"/>
  <c r="AU222" i="7"/>
  <c r="AT222" i="7"/>
  <c r="AS222" i="7"/>
  <c r="AR222" i="7"/>
  <c r="BC208" i="7"/>
  <c r="BB208" i="7"/>
  <c r="BA208" i="7"/>
  <c r="AZ208" i="7"/>
  <c r="AY208" i="7"/>
  <c r="AX208" i="7"/>
  <c r="AW208" i="7"/>
  <c r="AV208" i="7"/>
  <c r="AU208" i="7"/>
  <c r="AT208" i="7"/>
  <c r="AS208" i="7"/>
  <c r="AR208" i="7"/>
  <c r="BC204" i="7"/>
  <c r="BB204" i="7"/>
  <c r="BA204" i="7"/>
  <c r="AZ204" i="7"/>
  <c r="AY204" i="7"/>
  <c r="AX204" i="7"/>
  <c r="AW204" i="7"/>
  <c r="AV204" i="7"/>
  <c r="AU204" i="7"/>
  <c r="AT204" i="7"/>
  <c r="AS204" i="7"/>
  <c r="AR204" i="7"/>
  <c r="BC192" i="7"/>
  <c r="BB192" i="7"/>
  <c r="BA192" i="7"/>
  <c r="BA209" i="7" s="1"/>
  <c r="AZ192" i="7"/>
  <c r="AZ209" i="7" s="1"/>
  <c r="AY192" i="7"/>
  <c r="AX192" i="7"/>
  <c r="AW192" i="7"/>
  <c r="AW209" i="7" s="1"/>
  <c r="AV192" i="7"/>
  <c r="AU192" i="7"/>
  <c r="AT192" i="7"/>
  <c r="AS192" i="7"/>
  <c r="AR192" i="7"/>
  <c r="AR209" i="7" s="1"/>
  <c r="BC171" i="7"/>
  <c r="BB171" i="7"/>
  <c r="BA171" i="7"/>
  <c r="AZ171" i="7"/>
  <c r="AY171" i="7"/>
  <c r="AX171" i="7"/>
  <c r="AW171" i="7"/>
  <c r="AV171" i="7"/>
  <c r="AU171" i="7"/>
  <c r="AT171" i="7"/>
  <c r="AS171" i="7"/>
  <c r="AR171" i="7"/>
  <c r="BC169" i="7"/>
  <c r="BB169" i="7"/>
  <c r="BA169" i="7"/>
  <c r="AZ169" i="7"/>
  <c r="AY169" i="7"/>
  <c r="AX169" i="7"/>
  <c r="AW169" i="7"/>
  <c r="AV169" i="7"/>
  <c r="AU169" i="7"/>
  <c r="AT169" i="7"/>
  <c r="AS169" i="7"/>
  <c r="AR169" i="7"/>
  <c r="BC162" i="7"/>
  <c r="BB162" i="7"/>
  <c r="BA162" i="7"/>
  <c r="AZ162" i="7"/>
  <c r="AY162" i="7"/>
  <c r="AX162" i="7"/>
  <c r="AW162" i="7"/>
  <c r="AV162" i="7"/>
  <c r="AV172" i="7" s="1"/>
  <c r="AU162" i="7"/>
  <c r="AT162" i="7"/>
  <c r="AS162" i="7"/>
  <c r="AS172" i="7" s="1"/>
  <c r="AR162" i="7"/>
  <c r="BC155" i="7"/>
  <c r="BB155" i="7"/>
  <c r="BA155" i="7"/>
  <c r="AZ155" i="7"/>
  <c r="AY155" i="7"/>
  <c r="AX155" i="7"/>
  <c r="AW155" i="7"/>
  <c r="AV155" i="7"/>
  <c r="AU155" i="7"/>
  <c r="AT155" i="7"/>
  <c r="AS155" i="7"/>
  <c r="AR155" i="7"/>
  <c r="BC132" i="7"/>
  <c r="BB132" i="7"/>
  <c r="BA132" i="7"/>
  <c r="AZ132" i="7"/>
  <c r="AZ156" i="7" s="1"/>
  <c r="AY132" i="7"/>
  <c r="AX132" i="7"/>
  <c r="AW132" i="7"/>
  <c r="AV132" i="7"/>
  <c r="AV156" i="7" s="1"/>
  <c r="AU132" i="7"/>
  <c r="AT132" i="7"/>
  <c r="AS132" i="7"/>
  <c r="AS156" i="7" s="1"/>
  <c r="AR132" i="7"/>
  <c r="AR156" i="7" s="1"/>
  <c r="BC110" i="7"/>
  <c r="BB110" i="7"/>
  <c r="BA110" i="7"/>
  <c r="AZ110" i="7"/>
  <c r="AY110" i="7"/>
  <c r="AX110" i="7"/>
  <c r="AW110" i="7"/>
  <c r="AV110" i="7"/>
  <c r="AU110" i="7"/>
  <c r="AT110" i="7"/>
  <c r="AS110" i="7"/>
  <c r="AR110" i="7"/>
  <c r="BC92" i="7"/>
  <c r="BB92" i="7"/>
  <c r="BA92" i="7"/>
  <c r="BA111" i="7" s="1"/>
  <c r="AZ92" i="7"/>
  <c r="AZ111" i="7" s="1"/>
  <c r="AY92" i="7"/>
  <c r="AX92" i="7"/>
  <c r="AW92" i="7"/>
  <c r="AV92" i="7"/>
  <c r="AV111" i="7" s="1"/>
  <c r="AU92" i="7"/>
  <c r="AT92" i="7"/>
  <c r="AS92" i="7"/>
  <c r="AR92" i="7"/>
  <c r="AR111" i="7" s="1"/>
  <c r="BC82" i="7"/>
  <c r="BB82" i="7"/>
  <c r="BA82" i="7"/>
  <c r="AZ82" i="7"/>
  <c r="AY82" i="7"/>
  <c r="AX82" i="7"/>
  <c r="AW82" i="7"/>
  <c r="AV82" i="7"/>
  <c r="AU82" i="7"/>
  <c r="AT82" i="7"/>
  <c r="AS82" i="7"/>
  <c r="AR82" i="7"/>
  <c r="BC77" i="7"/>
  <c r="BB77" i="7"/>
  <c r="BA77" i="7"/>
  <c r="BA83" i="7" s="1"/>
  <c r="AZ77" i="7"/>
  <c r="AZ83" i="7" s="1"/>
  <c r="AY77" i="7"/>
  <c r="AX77" i="7"/>
  <c r="AW77" i="7"/>
  <c r="AW83" i="7" s="1"/>
  <c r="AV77" i="7"/>
  <c r="AV83" i="7" s="1"/>
  <c r="AU77" i="7"/>
  <c r="AT77" i="7"/>
  <c r="AS77" i="7"/>
  <c r="AR77" i="7"/>
  <c r="AR83" i="7" s="1"/>
  <c r="BC67" i="7"/>
  <c r="BB67" i="7"/>
  <c r="BA67" i="7"/>
  <c r="AZ67" i="7"/>
  <c r="AY67" i="7"/>
  <c r="AX67" i="7"/>
  <c r="AW67" i="7"/>
  <c r="AV67" i="7"/>
  <c r="AU67" i="7"/>
  <c r="AT67" i="7"/>
  <c r="AS67" i="7"/>
  <c r="AR67" i="7"/>
  <c r="BC64" i="7"/>
  <c r="BB64" i="7"/>
  <c r="BB68" i="7" s="1"/>
  <c r="BA64" i="7"/>
  <c r="AZ64" i="7"/>
  <c r="AZ68" i="7" s="1"/>
  <c r="AY64" i="7"/>
  <c r="AX64" i="7"/>
  <c r="AW64" i="7"/>
  <c r="AW68" i="7" s="1"/>
  <c r="AV64" i="7"/>
  <c r="AV68" i="7" s="1"/>
  <c r="AU64" i="7"/>
  <c r="AT64" i="7"/>
  <c r="AS64" i="7"/>
  <c r="AS68" i="7" s="1"/>
  <c r="AR64" i="7"/>
  <c r="AR68" i="7" s="1"/>
  <c r="BC57" i="7"/>
  <c r="BB57" i="7"/>
  <c r="BA57" i="7"/>
  <c r="AZ57" i="7"/>
  <c r="AY57" i="7"/>
  <c r="AX57" i="7"/>
  <c r="AW57" i="7"/>
  <c r="AV57" i="7"/>
  <c r="AU57" i="7"/>
  <c r="AT57" i="7"/>
  <c r="AS57" i="7"/>
  <c r="AR57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BC40" i="7"/>
  <c r="BC54" i="7" s="1"/>
  <c r="BB40" i="7"/>
  <c r="BB54" i="7" s="1"/>
  <c r="BA40" i="7"/>
  <c r="AZ40" i="7"/>
  <c r="AY40" i="7"/>
  <c r="AX40" i="7"/>
  <c r="AW40" i="7"/>
  <c r="AV40" i="7"/>
  <c r="AV54" i="7" s="1"/>
  <c r="AU40" i="7"/>
  <c r="AU54" i="7" s="1"/>
  <c r="AT40" i="7"/>
  <c r="AT54" i="7" s="1"/>
  <c r="AS40" i="7"/>
  <c r="AS54" i="7" s="1"/>
  <c r="AR40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BC19" i="7"/>
  <c r="BC34" i="7" s="1"/>
  <c r="BB19" i="7"/>
  <c r="BB34" i="7" s="1"/>
  <c r="BA19" i="7"/>
  <c r="BA34" i="7" s="1"/>
  <c r="AZ19" i="7"/>
  <c r="AZ34" i="7" s="1"/>
  <c r="AY19" i="7"/>
  <c r="AX19" i="7"/>
  <c r="AW19" i="7"/>
  <c r="AV19" i="7"/>
  <c r="AV34" i="7" s="1"/>
  <c r="AU19" i="7"/>
  <c r="AT19" i="7"/>
  <c r="AT34" i="7" s="1"/>
  <c r="AS19" i="7"/>
  <c r="AR19" i="7"/>
  <c r="AR34" i="7" s="1"/>
  <c r="BC484" i="7"/>
  <c r="BB484" i="7"/>
  <c r="BA484" i="7"/>
  <c r="AZ484" i="7"/>
  <c r="AY484" i="7"/>
  <c r="AX484" i="7"/>
  <c r="AU484" i="7"/>
  <c r="AT484" i="7"/>
  <c r="BC409" i="7"/>
  <c r="BB409" i="7"/>
  <c r="BA409" i="7"/>
  <c r="AY409" i="7"/>
  <c r="AX409" i="7"/>
  <c r="AU409" i="7"/>
  <c r="AT409" i="7"/>
  <c r="BC385" i="7"/>
  <c r="BB385" i="7"/>
  <c r="BA385" i="7"/>
  <c r="AZ385" i="7"/>
  <c r="AY385" i="7"/>
  <c r="AX385" i="7"/>
  <c r="AW385" i="7"/>
  <c r="AV385" i="7"/>
  <c r="AU385" i="7"/>
  <c r="AT385" i="7"/>
  <c r="AS385" i="7"/>
  <c r="AR385" i="7"/>
  <c r="BC368" i="7"/>
  <c r="BB368" i="7"/>
  <c r="BA368" i="7"/>
  <c r="AY368" i="7"/>
  <c r="AX368" i="7"/>
  <c r="AU368" i="7"/>
  <c r="AT368" i="7"/>
  <c r="BC350" i="7"/>
  <c r="BB350" i="7"/>
  <c r="BA350" i="7"/>
  <c r="AZ350" i="7"/>
  <c r="AY350" i="7"/>
  <c r="AX350" i="7"/>
  <c r="AW350" i="7"/>
  <c r="AV350" i="7"/>
  <c r="AU350" i="7"/>
  <c r="AT350" i="7"/>
  <c r="AS350" i="7"/>
  <c r="AR350" i="7"/>
  <c r="BC339" i="7"/>
  <c r="BB339" i="7"/>
  <c r="BA339" i="7"/>
  <c r="AY339" i="7"/>
  <c r="AX339" i="7"/>
  <c r="AW339" i="7"/>
  <c r="AU339" i="7"/>
  <c r="AT339" i="7"/>
  <c r="BC293" i="7"/>
  <c r="BB293" i="7"/>
  <c r="AY293" i="7"/>
  <c r="AX293" i="7"/>
  <c r="AW293" i="7"/>
  <c r="AU293" i="7"/>
  <c r="AT293" i="7"/>
  <c r="AS293" i="7"/>
  <c r="BC223" i="7"/>
  <c r="BB223" i="7"/>
  <c r="BA223" i="7"/>
  <c r="AZ223" i="7"/>
  <c r="AY223" i="7"/>
  <c r="AX223" i="7"/>
  <c r="AW223" i="7"/>
  <c r="AV223" i="7"/>
  <c r="AU223" i="7"/>
  <c r="AT223" i="7"/>
  <c r="AS223" i="7"/>
  <c r="AR223" i="7"/>
  <c r="BC209" i="7"/>
  <c r="BB209" i="7"/>
  <c r="AY209" i="7"/>
  <c r="AX209" i="7"/>
  <c r="AU209" i="7"/>
  <c r="AT209" i="7"/>
  <c r="AS209" i="7"/>
  <c r="BC172" i="7"/>
  <c r="BB172" i="7"/>
  <c r="BA172" i="7"/>
  <c r="AY172" i="7"/>
  <c r="AX172" i="7"/>
  <c r="AU172" i="7"/>
  <c r="AT172" i="7"/>
  <c r="BC156" i="7"/>
  <c r="BB156" i="7"/>
  <c r="BA156" i="7"/>
  <c r="AY156" i="7"/>
  <c r="AX156" i="7"/>
  <c r="AW156" i="7"/>
  <c r="AU156" i="7"/>
  <c r="AT156" i="7"/>
  <c r="BC111" i="7"/>
  <c r="BB111" i="7"/>
  <c r="AY111" i="7"/>
  <c r="AX111" i="7"/>
  <c r="AW111" i="7"/>
  <c r="AU111" i="7"/>
  <c r="AT111" i="7"/>
  <c r="AS111" i="7"/>
  <c r="BC83" i="7"/>
  <c r="BB83" i="7"/>
  <c r="AY83" i="7"/>
  <c r="AX83" i="7"/>
  <c r="AU83" i="7"/>
  <c r="AT83" i="7"/>
  <c r="AS83" i="7"/>
  <c r="BC68" i="7"/>
  <c r="BA68" i="7"/>
  <c r="AY68" i="7"/>
  <c r="AX68" i="7"/>
  <c r="AU68" i="7"/>
  <c r="AT6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BA54" i="7"/>
  <c r="AY54" i="7"/>
  <c r="AW54" i="7"/>
  <c r="AY34" i="7"/>
  <c r="AX34" i="7"/>
  <c r="AW34" i="7"/>
  <c r="AU34" i="7"/>
  <c r="AS34" i="7"/>
  <c r="AX54" i="7" l="1"/>
  <c r="AR54" i="7"/>
  <c r="AZ54" i="7"/>
  <c r="BB485" i="7"/>
  <c r="AW172" i="7"/>
  <c r="AR172" i="7"/>
  <c r="AZ172" i="7"/>
  <c r="AV209" i="7"/>
  <c r="AV293" i="7"/>
  <c r="AR339" i="7"/>
  <c r="AZ339" i="7"/>
  <c r="AV409" i="7"/>
  <c r="AR484" i="7"/>
  <c r="AX485" i="7"/>
  <c r="BC485" i="7"/>
  <c r="AT485" i="7"/>
  <c r="AY485" i="7"/>
  <c r="AU485" i="7"/>
  <c r="AR409" i="7"/>
  <c r="AS409" i="7"/>
  <c r="AS485" i="7" s="1"/>
  <c r="AW409" i="7"/>
  <c r="AW484" i="7"/>
  <c r="BA485" i="7"/>
  <c r="AZ485" i="7"/>
  <c r="AV485" i="7"/>
  <c r="AR485" i="7"/>
  <c r="AW485" i="7" l="1"/>
</calcChain>
</file>

<file path=xl/sharedStrings.xml><?xml version="1.0" encoding="utf-8"?>
<sst xmlns="http://schemas.openxmlformats.org/spreadsheetml/2006/main" count="21007" uniqueCount="3858">
  <si>
    <t>NIV001</t>
  </si>
  <si>
    <t>NIV002</t>
  </si>
  <si>
    <t>NIV003</t>
  </si>
  <si>
    <t>NIV004</t>
  </si>
  <si>
    <t>NIV005</t>
  </si>
  <si>
    <t>NIV006</t>
  </si>
  <si>
    <t>NIV007</t>
  </si>
  <si>
    <t>NIV008</t>
  </si>
  <si>
    <t>COD_FUENTEFIN_FYU</t>
  </si>
  <si>
    <t>NOM_FUENTEFIN_FYU</t>
  </si>
  <si>
    <t>COD_SECRETARIA_FYU</t>
  </si>
  <si>
    <t>NOM_SECRETARIA_FYU</t>
  </si>
  <si>
    <t>ENLACE</t>
  </si>
  <si>
    <t>DENOMINACION</t>
  </si>
  <si>
    <t>COD_COMPGASTO</t>
  </si>
  <si>
    <t>NOM_COMPGASTO</t>
  </si>
  <si>
    <t>COD_RUBRO</t>
  </si>
  <si>
    <t>COD_SECRETARIA</t>
  </si>
  <si>
    <t>NOM_SECRETARIA</t>
  </si>
  <si>
    <t>COD_SUBSECCION</t>
  </si>
  <si>
    <t>NOM_SUBSECCION</t>
  </si>
  <si>
    <t>COD_TIPGASTO</t>
  </si>
  <si>
    <t>NOM_TIPGASTO</t>
  </si>
  <si>
    <t>COD_FUENTEFIN</t>
  </si>
  <si>
    <t>NOM_FUENTEFIN</t>
  </si>
  <si>
    <t>COD_TIPFUENTE</t>
  </si>
  <si>
    <t>NOM_TIPFUENTE</t>
  </si>
  <si>
    <t>COD_DIMEJE</t>
  </si>
  <si>
    <t>NOM_DIMEJE</t>
  </si>
  <si>
    <t>COD_PROGSUB</t>
  </si>
  <si>
    <t>NOM_PROGSUB</t>
  </si>
  <si>
    <t>COD_PROYECTO</t>
  </si>
  <si>
    <t>NOM_PROYECTO</t>
  </si>
  <si>
    <t>COD_BPIN</t>
  </si>
  <si>
    <t>NOM_PROYECTOBPIN</t>
  </si>
  <si>
    <t>COD_CICP</t>
  </si>
  <si>
    <t>NOM_CICP</t>
  </si>
  <si>
    <t>TIPO_CICP</t>
  </si>
  <si>
    <t>COD_PMGA</t>
  </si>
  <si>
    <t>NOM_PMGA</t>
  </si>
  <si>
    <t>COD_RUBROCODIFICACION</t>
  </si>
  <si>
    <t>NOM_RUBRO</t>
  </si>
  <si>
    <t>PPTO_INICIAL</t>
  </si>
  <si>
    <t>ADICIONES</t>
  </si>
  <si>
    <t>REBAJAS</t>
  </si>
  <si>
    <t>CREDITOS</t>
  </si>
  <si>
    <t>CONTRACREDITOS</t>
  </si>
  <si>
    <t>PPTO_DEFINITIVO</t>
  </si>
  <si>
    <t>TOT_CDPS</t>
  </si>
  <si>
    <t>TOT_COMPROMISOS</t>
  </si>
  <si>
    <t>TOT_OBLIGACIONES</t>
  </si>
  <si>
    <t>TOT_PAGOS</t>
  </si>
  <si>
    <t>PPTO_DISPONIBLE</t>
  </si>
  <si>
    <t>CDPXCOMPROMETER</t>
  </si>
  <si>
    <t>VIGENCIA</t>
  </si>
  <si>
    <t>FEC_CORTE</t>
  </si>
  <si>
    <t>14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</si>
  <si>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</si>
  <si>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</si>
  <si>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</si>
  <si>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</si>
  <si>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</si>
  <si>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</si>
  <si>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</si>
  <si>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</si>
  <si>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</si>
  <si>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</si>
  <si>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</si>
  <si>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33</t>
  </si>
  <si>
    <t>35</t>
  </si>
  <si>
    <t>36</t>
  </si>
  <si>
    <t>40</t>
  </si>
  <si>
    <t>01</t>
  </si>
  <si>
    <t>11</t>
  </si>
  <si>
    <t>04</t>
  </si>
  <si>
    <t>05</t>
  </si>
  <si>
    <t>02</t>
  </si>
  <si>
    <t>03</t>
  </si>
  <si>
    <t>06</t>
  </si>
  <si>
    <t>08</t>
  </si>
  <si>
    <t>10</t>
  </si>
  <si>
    <t>12</t>
  </si>
  <si>
    <t>3</t>
  </si>
  <si>
    <t>1</t>
  </si>
  <si>
    <t>2</t>
  </si>
  <si>
    <t>81</t>
  </si>
  <si>
    <t>82</t>
  </si>
  <si>
    <t>83</t>
  </si>
  <si>
    <t>002</t>
  </si>
  <si>
    <t>001</t>
  </si>
  <si>
    <t>004</t>
  </si>
  <si>
    <t>005</t>
  </si>
  <si>
    <t>007</t>
  </si>
  <si>
    <t>008</t>
  </si>
  <si>
    <t>003</t>
  </si>
  <si>
    <t>006</t>
  </si>
  <si>
    <t>070</t>
  </si>
  <si>
    <t>010</t>
  </si>
  <si>
    <t>023</t>
  </si>
  <si>
    <t>029</t>
  </si>
  <si>
    <t>011</t>
  </si>
  <si>
    <t>012</t>
  </si>
  <si>
    <t>013</t>
  </si>
  <si>
    <t>015</t>
  </si>
  <si>
    <t>017</t>
  </si>
  <si>
    <t>018</t>
  </si>
  <si>
    <t>019</t>
  </si>
  <si>
    <t>024</t>
  </si>
  <si>
    <t>025</t>
  </si>
  <si>
    <t>027</t>
  </si>
  <si>
    <t>028</t>
  </si>
  <si>
    <t>034</t>
  </si>
  <si>
    <t>035</t>
  </si>
  <si>
    <t>038</t>
  </si>
  <si>
    <t>068</t>
  </si>
  <si>
    <t>069</t>
  </si>
  <si>
    <t>076</t>
  </si>
  <si>
    <t>074</t>
  </si>
  <si>
    <t>071</t>
  </si>
  <si>
    <t>016</t>
  </si>
  <si>
    <t>039</t>
  </si>
  <si>
    <t>062</t>
  </si>
  <si>
    <t>020</t>
  </si>
  <si>
    <t>077</t>
  </si>
  <si>
    <t>021</t>
  </si>
  <si>
    <t>072</t>
  </si>
  <si>
    <t>052</t>
  </si>
  <si>
    <t>075</t>
  </si>
  <si>
    <t>067</t>
  </si>
  <si>
    <t>073</t>
  </si>
  <si>
    <t>078</t>
  </si>
  <si>
    <t>033</t>
  </si>
  <si>
    <t>053</t>
  </si>
  <si>
    <t>051</t>
  </si>
  <si>
    <t>042</t>
  </si>
  <si>
    <t>043</t>
  </si>
  <si>
    <t>045</t>
  </si>
  <si>
    <t>047</t>
  </si>
  <si>
    <t>048</t>
  </si>
  <si>
    <t>049</t>
  </si>
  <si>
    <t>050</t>
  </si>
  <si>
    <t>058</t>
  </si>
  <si>
    <t>040</t>
  </si>
  <si>
    <t>041</t>
  </si>
  <si>
    <t>044</t>
  </si>
  <si>
    <t>036</t>
  </si>
  <si>
    <t>046</t>
  </si>
  <si>
    <t>00</t>
  </si>
  <si>
    <t>07</t>
  </si>
  <si>
    <t>09</t>
  </si>
  <si>
    <t>13</t>
  </si>
  <si>
    <t>15</t>
  </si>
  <si>
    <t>16</t>
  </si>
  <si>
    <t>RECURSOS PROPIOS</t>
  </si>
  <si>
    <t>FUENTES ESPECIALES</t>
  </si>
  <si>
    <t>SGP</t>
  </si>
  <si>
    <t>SECRETARIA DEL MEDIO AMBIENTE</t>
  </si>
  <si>
    <t>SECRETARIA DE SERVICIOS ADMINISTRATIVOS</t>
  </si>
  <si>
    <t>SECRETARIA DE PLANEACION</t>
  </si>
  <si>
    <t>SECRETARIA DE HACIENDA</t>
  </si>
  <si>
    <t>SECRETARÍA DE LA MUJER</t>
  </si>
  <si>
    <t>SECRETARIA DE EDUCACION</t>
  </si>
  <si>
    <t>SECRETARIA DE DESARROLLO SOCIAL</t>
  </si>
  <si>
    <t>UNIDA DE GESTION DEL RIESGO</t>
  </si>
  <si>
    <t>SECRETARIA DEL DEPORTE</t>
  </si>
  <si>
    <t>FONDO LOCAL DE SALUD</t>
  </si>
  <si>
    <t>Incentivo Regionalizacion Ley 1151/2007</t>
  </si>
  <si>
    <t>Fondos de Esctructura Ecol¢gica y Espacio P£blico</t>
  </si>
  <si>
    <t>R.F. Compensaci¢n por Öndice de Construcci¢n</t>
  </si>
  <si>
    <t>R.F. Compensaci¢n Receptor µreas de Cesi¢n</t>
  </si>
  <si>
    <t>R.F. Fondo Compensaci¢n Estructura Ecol¢gica  Y E.P.</t>
  </si>
  <si>
    <t>Aprovechamiento del Espacio P£blico</t>
  </si>
  <si>
    <t>R.F. Compensaci¢n Espacio P£blico</t>
  </si>
  <si>
    <t>Comparendo Ambiental</t>
  </si>
  <si>
    <t>Superavit Presupuestal</t>
  </si>
  <si>
    <t>Multas de Control Disciplinario</t>
  </si>
  <si>
    <t>Aportes Estratificaci¢n Socioecon¢mica</t>
  </si>
  <si>
    <t>R.F. Aportes Estratificaci¢n Socioecon¢mica</t>
  </si>
  <si>
    <t>Multas de Circulacion y Transito</t>
  </si>
  <si>
    <t>Rec Bal Multas de Circulacion y Transito</t>
  </si>
  <si>
    <t>Zonas Azules (Acuerdo 0904/2016)</t>
  </si>
  <si>
    <t>R.F. Zonas Azules Transito</t>
  </si>
  <si>
    <t>R.F. Compensaci¢n por Parqueaderos</t>
  </si>
  <si>
    <t>5% Contrato de Obra Publica</t>
  </si>
  <si>
    <t>Multas de Polic¡a Ley 1801/2016</t>
  </si>
  <si>
    <t>R.F. Multas de Polic¡a Ley 1801-2016</t>
  </si>
  <si>
    <t>Vig.Ant. Impuesto al Telefono</t>
  </si>
  <si>
    <t>Aportes del Sector Electrico-Saneamiento Basico (90%)</t>
  </si>
  <si>
    <t>Contribuciones Solidarias AGUAS DE MALTERIA</t>
  </si>
  <si>
    <t>Contribuciones Solidarias FSRI  JUANCHITO</t>
  </si>
  <si>
    <t>R.F. Contribuciones Solidarias FSRI Juanchito</t>
  </si>
  <si>
    <t>SGP-Saneamiento Basico</t>
  </si>
  <si>
    <t>Rec Bal Aportes Sector Electrico - Saneamiento Basico</t>
  </si>
  <si>
    <t>SOBRETASA AMBIENTAL CORPOCALDAS</t>
  </si>
  <si>
    <t>Rec Bal Recuperacion Cuotas Partes Pensionale</t>
  </si>
  <si>
    <t>Fondo de Compensaci¢n Suelo VIP o VIS.</t>
  </si>
  <si>
    <t>Impuesto de Transporte Oleoductos y Gasoductos</t>
  </si>
  <si>
    <t>R.F. SGP-Agua Potable y Saneamiento Basico</t>
  </si>
  <si>
    <t>Rec Bal Fondo Compensación Suelo VIP VIS</t>
  </si>
  <si>
    <t>SGP-Educacion-Poblacion Atendida</t>
  </si>
  <si>
    <t>SGP-Educacion-Descuento del Docente</t>
  </si>
  <si>
    <t>SGP-Educacion-Pob. Necesidades Educ. Espec.</t>
  </si>
  <si>
    <t>SGP-Educaci¢n-Pob. Capac Excepcionales</t>
  </si>
  <si>
    <t>SGP-Educaci¢n-Responsabilidad Penal Adolescente</t>
  </si>
  <si>
    <t>SGP-Educacion-Conectividad</t>
  </si>
  <si>
    <t>SGP-Educacion-Calidad por Matricula</t>
  </si>
  <si>
    <t>R.F. SGP-Educacion</t>
  </si>
  <si>
    <t>Convenio MEN-PAE</t>
  </si>
  <si>
    <t>SGP-Alimentacion Escolar</t>
  </si>
  <si>
    <t>R.F. SGP-Alimentacion Escolar</t>
  </si>
  <si>
    <t>SGP-Educacion-Calidad Gratuidad (SSF)</t>
  </si>
  <si>
    <t>Estampilla ProCultura</t>
  </si>
  <si>
    <t>Contribucion parafiscal espectaculos publicos</t>
  </si>
  <si>
    <t>R.F. Contribuci¢n Parafiscales Espectaculos</t>
  </si>
  <si>
    <t>Zonas Azules-Discapacidad (Acdo 0989/2018)</t>
  </si>
  <si>
    <t>Estampilla Bienestar Adulto Mayor</t>
  </si>
  <si>
    <t>R.F. Estampilla Adulto Mayor</t>
  </si>
  <si>
    <t>R.F. Zonas Azules Discapacidad</t>
  </si>
  <si>
    <t>SGP-Proposito General-Cultura</t>
  </si>
  <si>
    <t>Rec Bal SGP - Proposito General Cultura</t>
  </si>
  <si>
    <t>Sobretasa Bomberil</t>
  </si>
  <si>
    <t>Aportes Entidades-Fondo Prevencion Desastres</t>
  </si>
  <si>
    <t>R.F. Fondo Municipal de Gesti¢n del Riesgo</t>
  </si>
  <si>
    <t>Rec Bal Sobretasa Bomberil</t>
  </si>
  <si>
    <t>Tasa Pro Deporte y Recreación</t>
  </si>
  <si>
    <t>Transferencias Impuesto al Tabaco</t>
  </si>
  <si>
    <t>R.F. Zonas Naranjas Deportes</t>
  </si>
  <si>
    <t>Zonas de Parqueo P£blico-Zonas Naranja  (Acdo 929/16)</t>
  </si>
  <si>
    <t>Impuesto Ley del Deporte</t>
  </si>
  <si>
    <t>SGP-Proposito General-Deporte</t>
  </si>
  <si>
    <t>Rec Bal Tasa Pro Deporte y Recreación</t>
  </si>
  <si>
    <t>Rec Bal Ley del Deporte</t>
  </si>
  <si>
    <t>Aporte Nacional ADRES ((SSF))</t>
  </si>
  <si>
    <t>R.F. Régimen Subsidiado</t>
  </si>
  <si>
    <t>Aporte Nacional ADRES  ((SSF))  IVC SUPERSALUD</t>
  </si>
  <si>
    <t>Transferencias Rentas Cedidas Regimen Subsidiado (SSF)</t>
  </si>
  <si>
    <t>Transferencias de EMSA-Regimen Subsidiado (SSF)</t>
  </si>
  <si>
    <t>SGP-Salud-Regimen Subsidiado-(SSF)</t>
  </si>
  <si>
    <t>Rec.Bal. Aportes de EMSA-Regimen Subsidiado</t>
  </si>
  <si>
    <t>SGP-Salud Publica</t>
  </si>
  <si>
    <t>R.F. Poblacion Poble no Asegurada</t>
  </si>
  <si>
    <t>R.F. Zonas Azules</t>
  </si>
  <si>
    <t>Rec. Bal. Zonas Azules-fls (Acdo 0989/2018)</t>
  </si>
  <si>
    <t>14-01-3-11-03-001-007-00-0-3204053</t>
  </si>
  <si>
    <t>14-01-3-11-03-001-007-01-0-3204053</t>
  </si>
  <si>
    <t>14-01-3-11-03-001-070-00-0-4002022</t>
  </si>
  <si>
    <t>14-01-3-11-03-004-007-00-0-3204046</t>
  </si>
  <si>
    <t>14-01-3-11-03-004-007-01-0-3204046</t>
  </si>
  <si>
    <t>14-01-3-11-03-004-007-02-0-3204046</t>
  </si>
  <si>
    <t>14-01-3-11-03-005-007-00-0-3204004</t>
  </si>
  <si>
    <t>14-01-3-11-03-007-007-00-0-3204053</t>
  </si>
  <si>
    <t>14-01-3-11-03-008-007-00-0-3204054</t>
  </si>
  <si>
    <t>14-01-3-11-03-008-007-01-0-3204054</t>
  </si>
  <si>
    <t>14-01-3-22-03-005-007-00-0-3204004</t>
  </si>
  <si>
    <t>20-01-3-11-05-001-010-00-0-2302024</t>
  </si>
  <si>
    <t>21-01-3-11-05-001-003-00-0-4599007</t>
  </si>
  <si>
    <t>21-04-3-11-05-001-005-00-0-4599023</t>
  </si>
  <si>
    <t>21-05-3-11-05-001-005-00-0-4599023</t>
  </si>
  <si>
    <t>21-05-3-22-05-001-005-01-0-4599023</t>
  </si>
  <si>
    <t>21-05-3-22-05-001-005-02-0-4599023</t>
  </si>
  <si>
    <t>22-01-3-22-05-001-013-00-0-4599026</t>
  </si>
  <si>
    <t>22-01-3-22-05-001-069-00-0-0401105</t>
  </si>
  <si>
    <t>23-01-3-11-04-001-076-00-0-2408008</t>
  </si>
  <si>
    <t>23-01-3-11-04-002-076-00-0-2408008</t>
  </si>
  <si>
    <t>23-01-3-11-04-002-076-00-0-2408035</t>
  </si>
  <si>
    <t>23-01-3-22-04-001-076-00-0-2408008</t>
  </si>
  <si>
    <t>23-03-3-22-04-002-076-00-0-2408039</t>
  </si>
  <si>
    <t>23-03-3-22-04-002-076-01-0-2408023</t>
  </si>
  <si>
    <t>23-04-3-22-04-003-076-00-0-2408008</t>
  </si>
  <si>
    <t>23-04-3-22-04-003-076-01-0-2408008</t>
  </si>
  <si>
    <t>24-01-3-11-01-006-028-00-0-4102046</t>
  </si>
  <si>
    <t>24-01-3-11-01-007-015-00-0-4502029</t>
  </si>
  <si>
    <t>24-01-3-11-01-008-016-00-0-3205006</t>
  </si>
  <si>
    <t>24-01-3-11-01-008-017-01-0-4501001</t>
  </si>
  <si>
    <t>24-01-3-11-01-008-028-00-0-4102046</t>
  </si>
  <si>
    <t>24-01-3-11-01-008-071-00-0-4501001</t>
  </si>
  <si>
    <t>24-01-3-11-05-001-015-00-0-4502029</t>
  </si>
  <si>
    <t>24-01-3-22-01-006-028-01-0-4102046</t>
  </si>
  <si>
    <t>24-01-3-22-01-008-017-02-0-4501004</t>
  </si>
  <si>
    <t>24-01-3-22-01-008-071-00-0-4501001</t>
  </si>
  <si>
    <t>25-01-3-11-05-002-018-00-0-4599002</t>
  </si>
  <si>
    <t>25-01-3-11-05-002-018-00-0-4599003</t>
  </si>
  <si>
    <t>26-01-3-11-04-003-020-00-0-2402114</t>
  </si>
  <si>
    <t>26-01-3-22-03-002-019-01-0-4001039</t>
  </si>
  <si>
    <t>26-01-3-22-04-003-020-00-0-2402114</t>
  </si>
  <si>
    <t>26-01-3-82-03-002-019-00-0-4001039</t>
  </si>
  <si>
    <t>26-01-3-82-04-003-020-00-0-2402114</t>
  </si>
  <si>
    <t>27-01-3-11-01-006-021-01-0-4502001</t>
  </si>
  <si>
    <t>27-01-3-11-01-006-021-02-0-4502001</t>
  </si>
  <si>
    <t>27-01-3-11-01-006-021-03-0-4502001</t>
  </si>
  <si>
    <t>28-02-3-33-01-002-072-00-0-2201044</t>
  </si>
  <si>
    <t>28-02-3-33-01-002-072-02-0-2201071</t>
  </si>
  <si>
    <t>28-02-3-33-01-002-072-03-0-2201071</t>
  </si>
  <si>
    <t>28-03-3-33-01-002-072-02-0-2201071</t>
  </si>
  <si>
    <t>28-03-3-33-01-002-072-03-0-2201071</t>
  </si>
  <si>
    <t>28-04-3-33-01-002-025-01-0-2201006</t>
  </si>
  <si>
    <t>28-05-3-33-01-002-023-00-0-2201070</t>
  </si>
  <si>
    <t>28-06-3-33-01-002-025-00-0-2201029</t>
  </si>
  <si>
    <t>28-08-3-22-01-002-025-00-0-2201028</t>
  </si>
  <si>
    <t>28-08-3-33-01-002-025-01-0-2201028</t>
  </si>
  <si>
    <t>28-12-3-33-01-002-072-00-0-2201071</t>
  </si>
  <si>
    <t>29-01-3-11-01-001-028-00-0-4102002</t>
  </si>
  <si>
    <t>29-01-3-11-01-004-052-00-0-3301064</t>
  </si>
  <si>
    <t>29-01-3-11-01-006-027-00-0-4103052</t>
  </si>
  <si>
    <t>29-01-3-11-01-006-028-01-0-4102046</t>
  </si>
  <si>
    <t>29-01-3-11-01-006-028-02-0-4102042</t>
  </si>
  <si>
    <t>29-01-3-11-01-006-029-00-0-4103061</t>
  </si>
  <si>
    <t>29-01-3-11-01-007-075-00-0-4103052</t>
  </si>
  <si>
    <t>29-01-3-22-01-004-052-00-0-3301059</t>
  </si>
  <si>
    <t>29-01-3-81-01-004-052-00-0-3301059</t>
  </si>
  <si>
    <t>30-01-3-11-02-003-067-00-0-1702010</t>
  </si>
  <si>
    <t>30-01-3-11-03-006-067-00-0-1702017</t>
  </si>
  <si>
    <t>33-01-3-11-03-003-073-00-0-4503017</t>
  </si>
  <si>
    <t>33-01-3-11-03-003-073-01-0-4503004</t>
  </si>
  <si>
    <t>33-01-3-11-03-003-073-02-0-4503004</t>
  </si>
  <si>
    <t>33-01-3-22-03-003-073-02-0-4503004</t>
  </si>
  <si>
    <t>35-01-3-11-01-004-078-00-0-3502007</t>
  </si>
  <si>
    <t>35-01-3-11-02-001-033-00-0-2301030</t>
  </si>
  <si>
    <t>35-01-3-11-02-002-078-00-0-3502012</t>
  </si>
  <si>
    <t>35-01-3-11-02-004-078-00-0-3502012</t>
  </si>
  <si>
    <t>35-01-3-11-02-005-078-00-0-3502011</t>
  </si>
  <si>
    <t>36-01-3-11-01-005-034-00-0-4301037</t>
  </si>
  <si>
    <t>36-01-3-11-01-005-035-00-0-4301015</t>
  </si>
  <si>
    <t>36-01-3-22-01-005-034-00-0-4301037</t>
  </si>
  <si>
    <t>36-01-3-22-01-005-034-01-0-4301037</t>
  </si>
  <si>
    <t>36-01-3-22-01-005-035-01-0-4301017</t>
  </si>
  <si>
    <t>36-01-3-22-01-005-035-02-0-4301017</t>
  </si>
  <si>
    <t>36-01-3-22-01-005-035-03-0-4301017</t>
  </si>
  <si>
    <t>36-01-3-33-01-005-034-00-0-4301037</t>
  </si>
  <si>
    <t>36-01-3-82-01-005-034-00-0-4301037</t>
  </si>
  <si>
    <t>40-01-3-22-01-003-051-00-0-1906004</t>
  </si>
  <si>
    <t>40-01-3-22-01-003-051-01-0-1906004</t>
  </si>
  <si>
    <t>40-01-3-22-01-003-051-02-0-1906004</t>
  </si>
  <si>
    <t>40-01-3-22-01-003-051-03-0-1906004</t>
  </si>
  <si>
    <t>40-01-3-22-01-003-051-04-0-1906004</t>
  </si>
  <si>
    <t>40-01-3-22-01-003-051-05-0-1906004</t>
  </si>
  <si>
    <t>40-01-3-22-01-003-051-06-0-1906004</t>
  </si>
  <si>
    <t>40-01-3-22-01-003-051-07-0-1906004</t>
  </si>
  <si>
    <t>40-01-3-22-01-003-051-08-0-1906004</t>
  </si>
  <si>
    <t>40-01-3-33-01-003-051-00-0-1906004</t>
  </si>
  <si>
    <t>40-01-3-81-01-003-051-00-0-1906004</t>
  </si>
  <si>
    <t>40-02-3-11-01-003-042-00-0-1905028</t>
  </si>
  <si>
    <t>40-02-3-11-01-003-047-00-0-1905019</t>
  </si>
  <si>
    <t>40-02-3-11-01-003-050-00-0-1905019</t>
  </si>
  <si>
    <t>40-02-3-11-01-003-058-00-0-1905027</t>
  </si>
  <si>
    <t>40-02-3-11-01-006-040-00-0-1905023</t>
  </si>
  <si>
    <t>40-02-3-33-01-003-038-00-0-1905014</t>
  </si>
  <si>
    <t>40-02-3-33-01-003-042-00-0-1905019</t>
  </si>
  <si>
    <t>40-02-3-33-01-003-043-00-0-1905021</t>
  </si>
  <si>
    <t>40-02-3-33-01-003-044-00-0-1903031</t>
  </si>
  <si>
    <t>40-02-3-33-01-003-045-00-0-1905019</t>
  </si>
  <si>
    <t>40-02-3-33-01-003-047-00-0-1905014</t>
  </si>
  <si>
    <t>40-02-3-33-01-003-048-00-0-1905023</t>
  </si>
  <si>
    <t>40-02-3-33-01-003-058-00-0-1905027</t>
  </si>
  <si>
    <t>40-02-3-33-01-006-040-00-0-1905014</t>
  </si>
  <si>
    <t>40-02-3-83-01-003-044-00-0-1903031</t>
  </si>
  <si>
    <t>40-02-3-83-01-003-050-00-0-1905024</t>
  </si>
  <si>
    <t>40-02-3-83-01-003-058-00-0-1905013</t>
  </si>
  <si>
    <t>40-02-3-83-01-003-058-01-0-1905027</t>
  </si>
  <si>
    <t>40-03-3-22-01-003-039-00-0-1906004</t>
  </si>
  <si>
    <t>40-04-3-11-01-003-039-00-0-1906004</t>
  </si>
  <si>
    <t>40-04-3-11-01-003-051-00-0-1906004</t>
  </si>
  <si>
    <t>40-04-3-22-01-003-046-00-0-1905031</t>
  </si>
  <si>
    <t>40-04-3-82-01-003-046-00-0-1905031</t>
  </si>
  <si>
    <t>DESPACHO DEL ALCALDE</t>
  </si>
  <si>
    <t>SECRETARIA DE AGRICULTURA</t>
  </si>
  <si>
    <t>SECRETARIA DE COMPETITIVIDAD</t>
  </si>
  <si>
    <t>1401</t>
  </si>
  <si>
    <t>2001</t>
  </si>
  <si>
    <t>2101</t>
  </si>
  <si>
    <t>2104</t>
  </si>
  <si>
    <t>2105</t>
  </si>
  <si>
    <t>2201</t>
  </si>
  <si>
    <t>2301</t>
  </si>
  <si>
    <t>2302</t>
  </si>
  <si>
    <t>2303</t>
  </si>
  <si>
    <t>2304</t>
  </si>
  <si>
    <t>2401</t>
  </si>
  <si>
    <t>2501</t>
  </si>
  <si>
    <t>2601</t>
  </si>
  <si>
    <t>2701</t>
  </si>
  <si>
    <t>2801</t>
  </si>
  <si>
    <t>2802</t>
  </si>
  <si>
    <t>2803</t>
  </si>
  <si>
    <t>2804</t>
  </si>
  <si>
    <t>2805</t>
  </si>
  <si>
    <t>2806</t>
  </si>
  <si>
    <t>2808</t>
  </si>
  <si>
    <t>2810</t>
  </si>
  <si>
    <t>2812</t>
  </si>
  <si>
    <t>2901</t>
  </si>
  <si>
    <t>3001</t>
  </si>
  <si>
    <t>3301</t>
  </si>
  <si>
    <t>3501</t>
  </si>
  <si>
    <t>3601</t>
  </si>
  <si>
    <t>4001</t>
  </si>
  <si>
    <t>4002</t>
  </si>
  <si>
    <t>4003</t>
  </si>
  <si>
    <t>4004</t>
  </si>
  <si>
    <t>MEDIO AMBIENTE</t>
  </si>
  <si>
    <t>GOBIERNO EN LÍNEA</t>
  </si>
  <si>
    <t>BIENESTAR SOCIAL DEL PERSONAL</t>
  </si>
  <si>
    <t>FORMACIÓN Y CAPACITACIÓN</t>
  </si>
  <si>
    <t>PLANEACION</t>
  </si>
  <si>
    <t>TRÁNSITO Y TRANSPORTE - MULTAS DE TRÁNSITO</t>
  </si>
  <si>
    <t>TRÁNSITO Y TRANSPORTE - APORTES CONCESIÓN</t>
  </si>
  <si>
    <t>TRÁNSITO Y TRANSPORTE - ZONAS AZULES</t>
  </si>
  <si>
    <t>HACIENDA</t>
  </si>
  <si>
    <t>LA MUJER</t>
  </si>
  <si>
    <t>ADMINISTRATIVOS</t>
  </si>
  <si>
    <t>DOCENTES</t>
  </si>
  <si>
    <t>DIRECTIVOS</t>
  </si>
  <si>
    <t>INCLUSIÓN</t>
  </si>
  <si>
    <t>EFICIENCIA - CONECTIVIDAD</t>
  </si>
  <si>
    <t>CALIDAD</t>
  </si>
  <si>
    <t>ALIMENTACIÓN ESCOLAR</t>
  </si>
  <si>
    <t>CALIDAD - GRATUIDAD</t>
  </si>
  <si>
    <t>ADMINISTRACIÓN OTROS CONTRATOS</t>
  </si>
  <si>
    <t>DESARROLLO SOCIAL</t>
  </si>
  <si>
    <t>AGRICULTURA</t>
  </si>
  <si>
    <t>FONDO DE PREVENCIÓN Y ATENCIÓN DE DESASASTRES</t>
  </si>
  <si>
    <t>COMPETITIVIDAD</t>
  </si>
  <si>
    <t>DEPORTE</t>
  </si>
  <si>
    <t>RÉGIMEN SUBSIDIADO DE SALUD</t>
  </si>
  <si>
    <t>SALUD PÚBLICA COLECTIVA</t>
  </si>
  <si>
    <t>PRESTACIÓN SERVICIOS DE SALUD EN LO NO CUBIERTO CON SUBSIDIO</t>
  </si>
  <si>
    <t>OTROS GASTOS EN SALUD</t>
  </si>
  <si>
    <t>INVERSION</t>
  </si>
  <si>
    <t>FONDOS COMUNES</t>
  </si>
  <si>
    <t>RECURSOS DEL BALANCE FC</t>
  </si>
  <si>
    <t>RECURSOS DEL BALANCE FE</t>
  </si>
  <si>
    <t>SISTEMA GENERAL DE PARTICIPACIONES</t>
  </si>
  <si>
    <t>RECURSOS DEL BALANCE SGP</t>
  </si>
  <si>
    <t>302</t>
  </si>
  <si>
    <t>303</t>
  </si>
  <si>
    <t>305</t>
  </si>
  <si>
    <t>301</t>
  </si>
  <si>
    <t>304</t>
  </si>
  <si>
    <t>CIUDAD COMPETITIVA CON EMPLEO E INNOVACION</t>
  </si>
  <si>
    <t>CIUDAD SOSTENIBLE Y RESILIENTE</t>
  </si>
  <si>
    <t>GOBERNANZA CON TRANSPARENCIA</t>
  </si>
  <si>
    <t>CIUDAD DEL DESARROLLO HUMANO CON EQUIDAD</t>
  </si>
  <si>
    <t>CIUDAD CONECTADA</t>
  </si>
  <si>
    <t>302002</t>
  </si>
  <si>
    <t>303001</t>
  </si>
  <si>
    <t>303004</t>
  </si>
  <si>
    <t>303005</t>
  </si>
  <si>
    <t>303007</t>
  </si>
  <si>
    <t>303008</t>
  </si>
  <si>
    <t>305001</t>
  </si>
  <si>
    <t>301004</t>
  </si>
  <si>
    <t>301007</t>
  </si>
  <si>
    <t>301006</t>
  </si>
  <si>
    <t>304001</t>
  </si>
  <si>
    <t>304002</t>
  </si>
  <si>
    <t>304003</t>
  </si>
  <si>
    <t>301008</t>
  </si>
  <si>
    <t>305002</t>
  </si>
  <si>
    <t>303002</t>
  </si>
  <si>
    <t>301002</t>
  </si>
  <si>
    <t>301003</t>
  </si>
  <si>
    <t>301005</t>
  </si>
  <si>
    <t>301001</t>
  </si>
  <si>
    <t>302003</t>
  </si>
  <si>
    <t>303006</t>
  </si>
  <si>
    <t>303003</t>
  </si>
  <si>
    <t>302001</t>
  </si>
  <si>
    <t>302004</t>
  </si>
  <si>
    <t>302005</t>
  </si>
  <si>
    <t>DINAMIZ Y FORTALEC DEL ECOSISTEMA DEL EMPRENDIM E INNOVACION</t>
  </si>
  <si>
    <t>MANIZALES + VERDE</t>
  </si>
  <si>
    <t>ADAPTACION AL CAMBIO CLIMATICO</t>
  </si>
  <si>
    <t>ECONOMIA CIRCULAR</t>
  </si>
  <si>
    <t>SISTEMAS PRODUCTIVOS SOSTENIBLES</t>
  </si>
  <si>
    <t>EDUCACION Y PARTICIPACION AMBIENTAL</t>
  </si>
  <si>
    <t>TRANSPARENCIA Y EFECTIVIDAD DE RESULTADOS</t>
  </si>
  <si>
    <t>POTENCIAR EL DESARROLLO, EL PATRIMONIO Y PROSPERIDAD CULTURA</t>
  </si>
  <si>
    <t>DERECHOS HUMANOS EN LA MANIZALES + GRANDE</t>
  </si>
  <si>
    <t>INCLUSION SOCIAL Y PARTICIP CIUDADANA EN MANIZALES + GRANDE</t>
  </si>
  <si>
    <t>SISTEMA INTEGRADO DE TRANSPORTE PARA LA COMPETITIVIDAD</t>
  </si>
  <si>
    <t>ADMINISTRACION DE TRANSITO Y PROMOCION DEL TRANSPORTE ACTIVO</t>
  </si>
  <si>
    <t>RED DE CICLO RUTAS, VIAS, SENDEROS Y LOS PEP</t>
  </si>
  <si>
    <t>SEGURIDAD Y CONVIVENCIA CIUDADANA</t>
  </si>
  <si>
    <t>FORTALECIMIENTO DE LA GESTION DE INGRESOS</t>
  </si>
  <si>
    <t>MEJORAMIENTO INTEGRAL DE BARRIOS</t>
  </si>
  <si>
    <t>MANIZALES CIUDAD MUNDIAL DE APRENDIZAJE HACIA UN SISTEMA 4.0</t>
  </si>
  <si>
    <t>VIDA SALUDABLE</t>
  </si>
  <si>
    <t>DEPORTE Y RECREAC DLLO DE INDIVIDUOS CONV Y COHESION SOCIAL</t>
  </si>
  <si>
    <t>INTERVENCION INTEGRAL EN PRIMERA INFANCIA</t>
  </si>
  <si>
    <t>FORTALECIMIENTO DEL ECOSISTEMA DE COMPETITIVIDAD</t>
  </si>
  <si>
    <t>SEGURIDAD ALIMENTARIA</t>
  </si>
  <si>
    <t>GESTION DEL RIESGO DE DESASTRES</t>
  </si>
  <si>
    <t>DEFINIENDO EL CAMINO HACIA LA CIUDAD INTELIGENTE</t>
  </si>
  <si>
    <t>PROMOCION PROYECT QUE MEJORAN CONECTIVIDAD E INFRAESTRUCTURA</t>
  </si>
  <si>
    <t>PROMOCION DEL EMPLEO E INCLUSION LABORAL</t>
  </si>
  <si>
    <t>303001007</t>
  </si>
  <si>
    <t>303001070</t>
  </si>
  <si>
    <t>303004007</t>
  </si>
  <si>
    <t>303005007</t>
  </si>
  <si>
    <t>303007007</t>
  </si>
  <si>
    <t>303008007</t>
  </si>
  <si>
    <t>305001010</t>
  </si>
  <si>
    <t>305001003</t>
  </si>
  <si>
    <t>305001005</t>
  </si>
  <si>
    <t>301007068</t>
  </si>
  <si>
    <t>303001012</t>
  </si>
  <si>
    <t>305001011</t>
  </si>
  <si>
    <t>305001013</t>
  </si>
  <si>
    <t>305001069</t>
  </si>
  <si>
    <t>304001074</t>
  </si>
  <si>
    <t>304001076</t>
  </si>
  <si>
    <t>304002076</t>
  </si>
  <si>
    <t>304003076</t>
  </si>
  <si>
    <t>301006028</t>
  </si>
  <si>
    <t>301007015</t>
  </si>
  <si>
    <t>301008016</t>
  </si>
  <si>
    <t>301008017</t>
  </si>
  <si>
    <t>301008028</t>
  </si>
  <si>
    <t>301008071</t>
  </si>
  <si>
    <t>305001015</t>
  </si>
  <si>
    <t>305002018</t>
  </si>
  <si>
    <t>303002019</t>
  </si>
  <si>
    <t>301007062</t>
  </si>
  <si>
    <t>304003020</t>
  </si>
  <si>
    <t>301007077</t>
  </si>
  <si>
    <t>301006021</t>
  </si>
  <si>
    <t>302002021</t>
  </si>
  <si>
    <t>301002072</t>
  </si>
  <si>
    <t>301002025</t>
  </si>
  <si>
    <t>301002023</t>
  </si>
  <si>
    <t>301002024</t>
  </si>
  <si>
    <t>301001025</t>
  </si>
  <si>
    <t>301001028</t>
  </si>
  <si>
    <t>301004052</t>
  </si>
  <si>
    <t>301006027</t>
  </si>
  <si>
    <t>301006029</t>
  </si>
  <si>
    <t>301007075</t>
  </si>
  <si>
    <t>305001075</t>
  </si>
  <si>
    <t>302003067</t>
  </si>
  <si>
    <t>303001067</t>
  </si>
  <si>
    <t>303006067</t>
  </si>
  <si>
    <t>303003073</t>
  </si>
  <si>
    <t>301004078</t>
  </si>
  <si>
    <t>302001033</t>
  </si>
  <si>
    <t>302002078</t>
  </si>
  <si>
    <t>302003078</t>
  </si>
  <si>
    <t>302004078</t>
  </si>
  <si>
    <t>302005078</t>
  </si>
  <si>
    <t>302003053</t>
  </si>
  <si>
    <t>301005034</t>
  </si>
  <si>
    <t>301005035</t>
  </si>
  <si>
    <t>301003051</t>
  </si>
  <si>
    <t>301003038</t>
  </si>
  <si>
    <t>301003042</t>
  </si>
  <si>
    <t>301003043</t>
  </si>
  <si>
    <t>301003045</t>
  </si>
  <si>
    <t>301003047</t>
  </si>
  <si>
    <t>301003048</t>
  </si>
  <si>
    <t>301003049</t>
  </si>
  <si>
    <t>301003050</t>
  </si>
  <si>
    <t>301003058</t>
  </si>
  <si>
    <t>301006040</t>
  </si>
  <si>
    <t>301006041</t>
  </si>
  <si>
    <t>301003044</t>
  </si>
  <si>
    <t>301003039</t>
  </si>
  <si>
    <t>301003036</t>
  </si>
  <si>
    <t>301003046</t>
  </si>
  <si>
    <t>APOYO AL PROCESO DE REINTEGRADOS Y EXCOMBATIENTES EN EL REST</t>
  </si>
  <si>
    <t>CONFORMACIÓN DE MANIZALES COMO LA PRIMERA BIODIVERCIUDAD Y</t>
  </si>
  <si>
    <t>IMPLEMENTACIÓN DE LA ESTRATEGIA DE COMUNICACIÓN Y DIVULGACIO</t>
  </si>
  <si>
    <t>CONSOLIDACIÓN DE LA POLÍTICA DE GOBIERNO DIGITAL MEDIANTE AD</t>
  </si>
  <si>
    <t>CONSOLIDACIÓN DE LA ESTRATEGIA PARA LA ADMINISTRACIÓN DEL TA</t>
  </si>
  <si>
    <t>FORMULACIÓN IMPLEMENTACIÓN Y SEGUIMIENTO A LOS INSTRUMENTOS</t>
  </si>
  <si>
    <t>DISEÑO Y PUESTA EN MARCHA DEL LABORATORIO DE INNOVACIÓN PUBL</t>
  </si>
  <si>
    <t>ESTRATEGIA INFORMACION Y COMUNICACIÓN PUBLICA PARA POSICIONA</t>
  </si>
  <si>
    <t>IMPLEMENTACIÓN DE INSTRUMENTOS DE COFINANCIACIÓN PARA LA EJE</t>
  </si>
  <si>
    <t>PREVENCIÓN, PROTECCIÓN ATENCIÓN ASISTENCIA Y REPARACION A VI</t>
  </si>
  <si>
    <t>DIFUSION PROTECCION Y PROMOCION DE LA DIVERSIDAD CULTURAL DE</t>
  </si>
  <si>
    <t>FORTALECIMIENTO DE LA CULTURA CIUDADANA E INTERVENCION SOCIA</t>
  </si>
  <si>
    <t>PREVENCIÓN PROMOCIÓN RESPETO DEFENSA Y GARANTÍA DE LOS DEREC</t>
  </si>
  <si>
    <t>CONTRIBUCION AL CIERRE DE BRECHAS SOCIALES PARA LOS NIÑOS NI</t>
  </si>
  <si>
    <t>APOYO SEGURIDAD Y CONVIVIENCIA CIUDADANA</t>
  </si>
  <si>
    <t>IMPLEMENTACIÓN DE VIGILANCIA Y CONTROL URBANÍSTICO EN EL MPI</t>
  </si>
  <si>
    <t>ASISTENCIA INTEGRAL A LA POBLACIÓN VULNERABLE PARA EL MEJORA</t>
  </si>
  <si>
    <t>MEJORAMIENTO DE INGRESOS PARA UNA MANIZALES + GRANDE</t>
  </si>
  <si>
    <t>MEJORAMIENTO DEL HABITAT URBANO Y RURAL. MANIZALES</t>
  </si>
  <si>
    <t>SISTEMA OBLIGATORIO DE GARANTIA DE CALIDAD EN LA PRESTACION</t>
  </si>
  <si>
    <t>ADECUACIÓN DE LA INFRAESTRUCTURA DEL SISTEMA DE ESPACIO PUBL</t>
  </si>
  <si>
    <t>CONSERVACION Y PROTECCION DEL PAISAJE CULTURAL CAFETERO DE M</t>
  </si>
  <si>
    <t>IMPLEMENTACIÓN DE LA POLÍTICA PÚBLICA DE EQUIDAD DE GENERO G</t>
  </si>
  <si>
    <t>ASISTENCIA INTEGRAL AL CIUDADANO EN MANIZALES PARA LA CONSTR</t>
  </si>
  <si>
    <t>FORTALECIMIENTO DE ALIANZAS ESTRATÉGICAS PARA LA INCLUSIÓN</t>
  </si>
  <si>
    <t>DISEÑO Y EJECUCIÓN DE PROYECTOS DE INNOVACIÓN PEDAGÓGICA-PIP</t>
  </si>
  <si>
    <t>IMPLEMENTACIÓN DE UN ECOSISTEMA EDUCATIVO AMBIENTAL COMO EJE</t>
  </si>
  <si>
    <t>GENERACION DE CAPACIDADES PARA LA VIDA CON LA POBLACION VULN</t>
  </si>
  <si>
    <t>FORTALECIMIENTO LA CULTURA COMO MOTOR DE DESARROLLO SOCIAL Y</t>
  </si>
  <si>
    <t>DESARROLLO DE UNA CIUDAD ACTIVA Y AMIGABLE CON LA FAMILIAS</t>
  </si>
  <si>
    <t>MEJORAMIENTO COMPETITIVIDAD DE LOS PRODUCTORES AGROPECUARIOS</t>
  </si>
  <si>
    <t>REPARACION INTEGRAL DEL CIUDADANO HABITANTE DE LA CALLE</t>
  </si>
  <si>
    <t>APOYO A LOS EMPRENDEDORES CULTURALES DEL MUNICIPIO DE MANIZA</t>
  </si>
  <si>
    <t>IMPLEMENTACIÓN DE UN ECOSISTEMA DIGITAL DE LA INDUSTRIA 4.0</t>
  </si>
  <si>
    <t>FORTALECIMIENTO PROMOCION TURISTICA MANIZALES: MANIZALES DES</t>
  </si>
  <si>
    <t>FORTALECIMIENTO DEL DEPORTE LA RECREACIÓN Y LA ACTIVIDAD FIS</t>
  </si>
  <si>
    <t>MEJORAMIENTO, CONSTRUCCION, MANTENIMIENTO Y ADECUACION DE ES</t>
  </si>
  <si>
    <t>FORTALECIMIENTO Y PROMOCIÓN DE LA AFILIACIÓN AL SISTEMA GENE</t>
  </si>
  <si>
    <t>IMPLEMENTACIÓN DEL PROGRAMA DE SALUD MENTAL Y CONVIVENCIA SO</t>
  </si>
  <si>
    <t>DESARROLLO DEL SELLO VERDE CULTIVO MI VIDA A TRAVÉS DE LA IM</t>
  </si>
  <si>
    <t>FORTALECIMIENTO DEL PROGRAMA DE ATENCIÓN A LAS MUJERES CON I</t>
  </si>
  <si>
    <t>DESARROLLO DE LA ESTRATEGIA CULTIVO MI VIDA POR MEDIO ACCION</t>
  </si>
  <si>
    <t>MEJORAMIENTO DE LAS CONDICIONES RELACIONADAS CON LOS EDRECHO</t>
  </si>
  <si>
    <t>IMPLEMENTACIÓN DE LA ESTRATEGIA DE ATENCIÓN PRIMARIA EN SALU</t>
  </si>
  <si>
    <t>DESARROLLO DE ACCIONES DE PREVENCIÓN Y PROMOCIÓN DE LA SALUD</t>
  </si>
  <si>
    <t>IMPLEMENTACIÓN DEL PROGRAMA DE INSPECCIÓN VIGILANCIA Y CONTR</t>
  </si>
  <si>
    <t>FORTALECIMIENTO DEL PROGRAMA AMPLIADO DE INMUNIZACIONES A FI</t>
  </si>
  <si>
    <t>DESARROLLO DE UN PROGRAMA DE ATENCIÓN INTEGRAL EN SALUD CON</t>
  </si>
  <si>
    <t>FORTALECIMIENTO DE LAS INSTANCIAS DE PARTICIPACION SOCIAL EN</t>
  </si>
  <si>
    <t>FORTALECIMIENTO DE LA CAPACIDAD DE GESTIÓN DE LA AUTORIDAD S</t>
  </si>
  <si>
    <t>FORTALECIMIENTO DE LA RED LOCAL DE URGENCIAS EN LA CIUDAD DE</t>
  </si>
  <si>
    <t>MANTENIMIENTO DE LA SOSTENIBILIDAD DE LA OFERTA DE SERVICIOS</t>
  </si>
  <si>
    <t>DESARROLLO DE ACCIONES DE DE PREVENCION DE LA DISCAPACIDAD Y</t>
  </si>
  <si>
    <t>2021170010007</t>
  </si>
  <si>
    <t>2020170010007</t>
  </si>
  <si>
    <t>2020170010009</t>
  </si>
  <si>
    <t>2020170010003</t>
  </si>
  <si>
    <t>2020170010005</t>
  </si>
  <si>
    <t>2020170010010</t>
  </si>
  <si>
    <t>2020170010013</t>
  </si>
  <si>
    <t>2021170010005</t>
  </si>
  <si>
    <t>2020170010012</t>
  </si>
  <si>
    <t>2021170010006</t>
  </si>
  <si>
    <t>2021170010012</t>
  </si>
  <si>
    <t>2021170010010</t>
  </si>
  <si>
    <t>2020170010015</t>
  </si>
  <si>
    <t>2020170010028</t>
  </si>
  <si>
    <t>2021170010008</t>
  </si>
  <si>
    <t>2020170010016</t>
  </si>
  <si>
    <t>2020170010017</t>
  </si>
  <si>
    <t>2020170010018</t>
  </si>
  <si>
    <t>2020170010019</t>
  </si>
  <si>
    <t>2022170010001</t>
  </si>
  <si>
    <t>2020170010020</t>
  </si>
  <si>
    <t>2021170010013</t>
  </si>
  <si>
    <t>2020170010021</t>
  </si>
  <si>
    <t>2021170010003</t>
  </si>
  <si>
    <t>2020170010025</t>
  </si>
  <si>
    <t>2020170010023</t>
  </si>
  <si>
    <t>2020170010024</t>
  </si>
  <si>
    <t>2020170010029</t>
  </si>
  <si>
    <t>2020170010052</t>
  </si>
  <si>
    <t>2020170010027</t>
  </si>
  <si>
    <t>2021170010011</t>
  </si>
  <si>
    <t>2021170010004</t>
  </si>
  <si>
    <t>2021170010009</t>
  </si>
  <si>
    <t>2021170010001</t>
  </si>
  <si>
    <t>2020170010033</t>
  </si>
  <si>
    <t>2020170010053</t>
  </si>
  <si>
    <t>2020170010034</t>
  </si>
  <si>
    <t>2017170010089</t>
  </si>
  <si>
    <t>2020170010051</t>
  </si>
  <si>
    <t>2020170010038</t>
  </si>
  <si>
    <t>2020170010042</t>
  </si>
  <si>
    <t>2020170010043</t>
  </si>
  <si>
    <t>2020170010045</t>
  </si>
  <si>
    <t>2020170010047</t>
  </si>
  <si>
    <t>2020170010048</t>
  </si>
  <si>
    <t>2020170010049</t>
  </si>
  <si>
    <t>2020170010050</t>
  </si>
  <si>
    <t>2020170010022</t>
  </si>
  <si>
    <t>2020170010040</t>
  </si>
  <si>
    <t>2020170010041</t>
  </si>
  <si>
    <t>2020170010044</t>
  </si>
  <si>
    <t>2020170010039</t>
  </si>
  <si>
    <t>2020170010036</t>
  </si>
  <si>
    <t>2020170010046</t>
  </si>
  <si>
    <t>DESARROLLO DE LA RED DE PARQUES VERDES DE LA CIUDAD DE MANIZALES</t>
  </si>
  <si>
    <t>CONFORMACIÓN DE MANIZALES COMO LA PRIMERA BIODIVERCIUDAD Y CINTURÓN VERDE DE LA REGIÓN ANDINA</t>
  </si>
  <si>
    <t>IMPLEMENTACIÓN DE LA ESTRATEGIA DE COMUNICACIÓN Y DIVULGACIÓN DE INFORMACIÓN PÚBLICA PARA EL POSICIONAMIENTO DEL MUNICIPIO DE MANIZALES</t>
  </si>
  <si>
    <t>CONSOLIDACIÓN DE LA POLÍTICA DE GOBIERNO DIGITAL MEDIANTE LA ADOPCIÓN DE TECNOLOGÍA VERDE EN LA ADMINISTRACIÓN MUNICIPAL DE LA CIUDAD DE MANIZALES</t>
  </si>
  <si>
    <t>CONSOLIDACIÓN DE LA ESTRATEGIA PARA LA ADMINISTRACIÓN DEL TALENTO HUMANO CON EL SELLO CORAZÓN VERDE PARA LOS FUNCIONARIOS DE LA ALCALDÍA DE MANIZALES</t>
  </si>
  <si>
    <t>FORMULACIÓN IMPLEMENTACIÓN Y SEGUIMIENTO A LOS INSTRUMENTOS DE PLANIFICACIÓN GESTIÓN Y FINANCIACIÓN DEL TERRITORIO DE MANIZALES</t>
  </si>
  <si>
    <t>DISEÑO Y PUESTA EN MARCHA DEL LABORATORIO DE INNOVACIÓN PÚBLICA DE MANIZALES</t>
  </si>
  <si>
    <t>IDENTIFICACIÓN DE POTENCIALES BENEFICIARIOS DE LOS PROGRAMAS SOCIALES EN MANIZALES</t>
  </si>
  <si>
    <t>IMPLEMENTACIÓN DE INSTRUMENTOS DE COFINANCIACIÓN PARA LA EJECUCIÓN DE PROYECTOS ESTRATÉGICOS DEL PLAN DE DESARROLLO DE   MANIZALES</t>
  </si>
  <si>
    <t>APLICACIÓN DE METODOLOGÍA DE ESTRATIFICACIÓN EN LA CIUDAD DE MANIZALES</t>
  </si>
  <si>
    <t>CONTROL Y REGULACIÓN DEL TRANSITO Y  TRANSPORTE EN EL MUNICIPIO DE MANIZALES</t>
  </si>
  <si>
    <t>CONSTRUCCIÓN LÍNEA 3 CABLE AÉREO</t>
  </si>
  <si>
    <t>PREVENCIÓN PROMOCIÓN RESPETO DEFENSA Y GARANTÍA DE LOS DERECHOS HUMANOS DEL MUNICIPIO DE MANIZALES</t>
  </si>
  <si>
    <t>CONTRIBUCION AL CIERRE DE BRECHAS SOCIALES PARA LOS NIÑOS NIÑAS ADOLESCENTES Y JOVENES EN LA MANIZALES MAS GRANDE.</t>
  </si>
  <si>
    <t>FORTALECIMIENTO DE LA SEGURIDAD Y CONVIVENCIA CIUDADANA DEL MUNICIPIO DE MANIZALES</t>
  </si>
  <si>
    <t>IMPLEMENTACIÓN DE VIGILANCIA Y CONTROL URBANÍSTICO EN EL MUNICIPIO DE MANIZALES</t>
  </si>
  <si>
    <t>ASISTENCIA INTEGRAL A LA POBLACIÓN VULNERABLE PARA EL MEJORAMIENTO DE LA CULTURA LA CONVIVENCIA CIUDADANA E INCLUSIÓN SOCIAL EN EL MUNICIPIO DE MANIZALES</t>
  </si>
  <si>
    <t>RESTAURACIÓN DEL CENTRO DE ENCUENTRO CULTURAL CONCENTRACIÓN JUAN XXIII ANTIGUO INSTITUTO UNIVERSITARIO MEDIANTE LA RECUPERACIÓN DEL PATRIMONIO HISTÓRICO ARQUITECTÓNICO Y CULTURAL QUE REPRESENTA EL INMUEBLE EN LA CIUDAD DE MANIZALES</t>
  </si>
  <si>
    <t xml:space="preserve">ADECUACIÓN DE LA INFRAESTRUCTURA DEL SISTEMA DE ESPACIO PÚBLICO A LAS NECESIDADES DE LA  MOVILIDAD SOSTENIBLE. MANIZALES 
</t>
  </si>
  <si>
    <t>MEJORAMIENTO Y MANTENIMIENTO DE LAS OBRAS DE INFRAESTRUCTURA SOCIAL Y SEDES ADMINISTRATIVAS DE LA ALCALDÍA DE MANIZALES</t>
  </si>
  <si>
    <t>IMPLEMENTACIÓN DE LA POLÍTICA PÚBLICA DE EQUIDAD DE GENERO GARANTÍA DE DERECHOS DE LA POBLACION LGBTI CON ENFOQUE ETNICO EN EL MUNICIPIO DE MANIZALES</t>
  </si>
  <si>
    <t>ADMINISTRACIÓN DEL SERVICIO EDUCATIVO EN EL MUNICIPIO DE MANIZALES</t>
  </si>
  <si>
    <t>FORTALECIMIENTO DE ALIANZAS ESTRATÉGICAS PARA LA INCLUSIÓN CALIDAD EDUCATIVA Y PERMANENCIA EN UN SISTEMA EDUCATIVO 4.0 EN EL MUNICIPIO DE MANIZALES</t>
  </si>
  <si>
    <t>DISEÑO Y EJECUCIÓN DE PROYECTOS DE INNOVACIÓN PEDAGÓGICA -PIP- PARA UN MODELO  EDUCATIVO 4.0 EN EL MUNICIPIO DE MANIZALES</t>
  </si>
  <si>
    <t>IMPLEMENTACIÓN DE UN ECOSISTEMA EDUCATIVO AMBIENTAL COMO EJE DE UN SISTEMA EDUCATIVO 4.0 EN EL MUNICIPIO DE MANIZALES</t>
  </si>
  <si>
    <t>GENERACION DE CAPACIDADES PARA LA VIDA CON LA POBLACION VULNERABLE EN LA MANIZALES + GRANDE</t>
  </si>
  <si>
    <t>FORTALECIMIENTO LA CULTURA COMO MOTOR DE DESARROLLO SOCIAL Y ECONÓMICO PARA UNA MANIZALES MÁS GRANDE</t>
  </si>
  <si>
    <t>DESARROLLO DE UNA CIUDAD ACTIVA Y AMIGABLE CON LA FAMILIAS POBLACIÒN CON DISCAPACIDAD Y ADULTO MAYOR EN LA MANIZALES + GRANDE</t>
  </si>
  <si>
    <t>FORTALECIMIENTO DEL LIDERAZGO Y LA PARTICIPACION COMUNITARIA EN MANIZALES</t>
  </si>
  <si>
    <t>MEJORAMIENTO DE LA COMPETITIVIDAD DE LOS PRODUCTORES AGROPECUARIOS DEL SECTOR RURAL DE MANIZALES</t>
  </si>
  <si>
    <t>ESTUDIO PARA MEJORAR LA CAPACIDAD DE RESPUESTA Y DE RECUPERACION ANTE LA OCURRENCIA DE UNA EMERGENCIA O DESASTRE.</t>
  </si>
  <si>
    <t>FORTALECIMIENTO DEL ECOSISTEMA DE COMPETITIVIDAD, EMPRENDIMIENTO E INNOVACIÓN SOSTENIBLE PARA MANIZALES</t>
  </si>
  <si>
    <t>IMPLEMENTACIÓN DE UN ECOSISTEMA DIGITAL DE LA INDUSTRIA 4.0 PARA UN MODELO DE CIUDAD INTELIGENTE Y SOSTENIBLE QUE AGREGUE CALIDAD DE VIDA AL CIUDADANO</t>
  </si>
  <si>
    <t>FORTALECIMIENTO PROMOCION TURISTICA MANIZALES: MANIZALES DESTINO TURÍSTICO PARA EL DISFRUTE DE TODOS”</t>
  </si>
  <si>
    <t>FORTALECIMIENTO DEL DEPORTE LA RECREACIÓN Y LA ACTIVIDAD  FÍSICA “CULTIVO MI VIDA” EN EL MUNICIPIO MANIZALES </t>
  </si>
  <si>
    <t>FORTALECIMIENTO Y PROMOCIÓN DE LA AFILIACIÓN AL SISTEMA GENERAL DE SEGURIDAD SOCIAL EN SALUD DE LA POBLACIÓN DEL MUNICIPIO DE MANIZALES</t>
  </si>
  <si>
    <t>IMPLEMENTACIÓN DEL PROGRAMA DE SALUD MENTAL Y CONVIVENCIA SOCIAL - LA VIDA ES BELLA Y CAPACIDADES PARA LA VIDA EN EL MUNICIPIO DE MANIZALES</t>
  </si>
  <si>
    <t>FORTALECIMIENTO DEL PROGRAMA DE ATENCIÓN A LAS MUJERES CON INTENCIÓN REPRODUCTIVA GESTANTES RECIÉN NACIDOS Y LA PRIMERA INFANCIA. MANIZALES</t>
  </si>
  <si>
    <t>DESARROLLO DE LA ESTRATEGIA CULTIVO MI VIDA POR MEDIO ACCIONES DE PROMOCIÓN DE LA SALUD PREVENCIÓN DE LA ENFERMEDAD Y GESTIÓN DE LA SALUD PÚBLICA</t>
  </si>
  <si>
    <t>DESARROLLO DE ACCIONES DE PREVENCIÓN Y PROMOCIÓN DE LA SALUD EN EL ENTORNO LABORAL MANIZALES</t>
  </si>
  <si>
    <t>IMPLEMENTACIÓN DEL PROGRAMA DE INSPECCIÓN VIGILANCIA Y CONTROL DE LA SALUD AMBIENTAL DEL MUNICIPIO DE MANIZALES</t>
  </si>
  <si>
    <t>FORTALECIMIENTO DEL PROGRAMA AMPLIADO DE INMUNIZACIONES A FIN DE ALCANZAR MAS DEL 95% EN COBERTURAS DE BIOLÓGICOS TRAZADORES EN LAS POBLACIONES OBJETO DEL PROGRAMA</t>
  </si>
  <si>
    <t>DESARROLLO DE UN PROGRAMA DE ATENCIÓN INTEGRAL EN SALUD CON ENFOQUE DIFERENCIAL Y PSICOSOCIAL DIRIGIDO A LOS GRUPOS DE POBLACIÓN VULNERABLE RESIDENTES EN LA CIUDAD DE MANIZALES</t>
  </si>
  <si>
    <t>FORTALECIMIENTO DE LAS INSTANCIAS DE PARTICIPACION SOCIAL EN SALUD MANIZALES</t>
  </si>
  <si>
    <t>FORTALECIMIENTO DE LA CAPACIDAD DE GESTIÓN DE LA AUTORIDAD SANITARIA A TRAVÉS DE LA OPERACIÓN ADECUADA DE LOS SISTEMAS DE INFORMACIÓN</t>
  </si>
  <si>
    <t>FORTALECIMIENTO DE LA RED LOCAL DE URGENCIAS EN LA CIUDAD DE MANIZALES</t>
  </si>
  <si>
    <t>2.99</t>
  </si>
  <si>
    <t>Sin Definir Cuenta Presupuestal</t>
  </si>
  <si>
    <t>Subsidio de alimentación</t>
  </si>
  <si>
    <t>Prima de navidad</t>
  </si>
  <si>
    <t>Prima de vacaciones</t>
  </si>
  <si>
    <t>Bonificación por servicios prestados</t>
  </si>
  <si>
    <t>Contribución de valorización</t>
  </si>
  <si>
    <t>C</t>
  </si>
  <si>
    <t>4002020</t>
  </si>
  <si>
    <t>3204004</t>
  </si>
  <si>
    <t>3204053</t>
  </si>
  <si>
    <t>4002016</t>
  </si>
  <si>
    <t>4002022</t>
  </si>
  <si>
    <t>4002023</t>
  </si>
  <si>
    <t>3204046</t>
  </si>
  <si>
    <t>3204054</t>
  </si>
  <si>
    <t>0</t>
  </si>
  <si>
    <t>2302024</t>
  </si>
  <si>
    <t>2302079</t>
  </si>
  <si>
    <t>4599007</t>
  </si>
  <si>
    <t>4599028</t>
  </si>
  <si>
    <t>4599023</t>
  </si>
  <si>
    <t>4599020</t>
  </si>
  <si>
    <t>4599033</t>
  </si>
  <si>
    <t>4002014</t>
  </si>
  <si>
    <t>4599025</t>
  </si>
  <si>
    <t>4599026</t>
  </si>
  <si>
    <t>4599031</t>
  </si>
  <si>
    <t>0401102</t>
  </si>
  <si>
    <t>0401105</t>
  </si>
  <si>
    <t>2408035</t>
  </si>
  <si>
    <t>2408026</t>
  </si>
  <si>
    <t>2408008</t>
  </si>
  <si>
    <t>2408038</t>
  </si>
  <si>
    <t>2408039</t>
  </si>
  <si>
    <t>2408023</t>
  </si>
  <si>
    <t>4502022</t>
  </si>
  <si>
    <t>4502029</t>
  </si>
  <si>
    <t>4102046</t>
  </si>
  <si>
    <t>4502024</t>
  </si>
  <si>
    <t>4502032</t>
  </si>
  <si>
    <t>4501001</t>
  </si>
  <si>
    <t>3205006</t>
  </si>
  <si>
    <t>4501029</t>
  </si>
  <si>
    <t>4102001</t>
  </si>
  <si>
    <t>4501004</t>
  </si>
  <si>
    <t>4501052</t>
  </si>
  <si>
    <t>4501045</t>
  </si>
  <si>
    <t>4502035</t>
  </si>
  <si>
    <t>4599002</t>
  </si>
  <si>
    <t>4599003</t>
  </si>
  <si>
    <t>3302073</t>
  </si>
  <si>
    <t>4001030</t>
  </si>
  <si>
    <t>4001039</t>
  </si>
  <si>
    <t>2402041</t>
  </si>
  <si>
    <t>2402042</t>
  </si>
  <si>
    <t>2402114</t>
  </si>
  <si>
    <t>2402093</t>
  </si>
  <si>
    <t>4599011</t>
  </si>
  <si>
    <t>4599016</t>
  </si>
  <si>
    <t>4001044</t>
  </si>
  <si>
    <t>4502019</t>
  </si>
  <si>
    <t>4502034</t>
  </si>
  <si>
    <t>4502037</t>
  </si>
  <si>
    <t>4502038</t>
  </si>
  <si>
    <t>4502001</t>
  </si>
  <si>
    <t>2201071</t>
  </si>
  <si>
    <t>2201033</t>
  </si>
  <si>
    <t>2201044</t>
  </si>
  <si>
    <t>2201006</t>
  </si>
  <si>
    <t>2201076</t>
  </si>
  <si>
    <t>2201074</t>
  </si>
  <si>
    <t>2201070</t>
  </si>
  <si>
    <t>2201051</t>
  </si>
  <si>
    <t>2201062</t>
  </si>
  <si>
    <t>2201029</t>
  </si>
  <si>
    <t>2201052</t>
  </si>
  <si>
    <t>2201028</t>
  </si>
  <si>
    <t>4102002</t>
  </si>
  <si>
    <t>4103052</t>
  </si>
  <si>
    <t>3301055</t>
  </si>
  <si>
    <t>3301059</t>
  </si>
  <si>
    <t>3301064</t>
  </si>
  <si>
    <t>3301122</t>
  </si>
  <si>
    <t>3301126</t>
  </si>
  <si>
    <t>4103005</t>
  </si>
  <si>
    <t>4103050</t>
  </si>
  <si>
    <t>4102042</t>
  </si>
  <si>
    <t>4102043</t>
  </si>
  <si>
    <t>4103004</t>
  </si>
  <si>
    <t>4103059</t>
  </si>
  <si>
    <t>4103061</t>
  </si>
  <si>
    <t>4599034</t>
  </si>
  <si>
    <t>1702010</t>
  </si>
  <si>
    <t>1702038</t>
  </si>
  <si>
    <t>1702011</t>
  </si>
  <si>
    <t>1702017</t>
  </si>
  <si>
    <t>4503004</t>
  </si>
  <si>
    <t>4503017</t>
  </si>
  <si>
    <t>4503018</t>
  </si>
  <si>
    <t>4503022</t>
  </si>
  <si>
    <t>3502007</t>
  </si>
  <si>
    <t>2301030</t>
  </si>
  <si>
    <t>2301079</t>
  </si>
  <si>
    <t>3502009</t>
  </si>
  <si>
    <t>3502012</t>
  </si>
  <si>
    <t>3502017</t>
  </si>
  <si>
    <t>3502022</t>
  </si>
  <si>
    <t>3502111</t>
  </si>
  <si>
    <t>3502011</t>
  </si>
  <si>
    <t>3502039</t>
  </si>
  <si>
    <t>4301037</t>
  </si>
  <si>
    <t>4301003</t>
  </si>
  <si>
    <t>4301015</t>
  </si>
  <si>
    <t>4301017</t>
  </si>
  <si>
    <t>1906004</t>
  </si>
  <si>
    <t>1905014</t>
  </si>
  <si>
    <t>1905022</t>
  </si>
  <si>
    <t>1905031</t>
  </si>
  <si>
    <t>1905028</t>
  </si>
  <si>
    <t>1905019</t>
  </si>
  <si>
    <t>1905021</t>
  </si>
  <si>
    <t>1905023</t>
  </si>
  <si>
    <t>1905036</t>
  </si>
  <si>
    <t>1905027</t>
  </si>
  <si>
    <t>1905013</t>
  </si>
  <si>
    <t>1903031</t>
  </si>
  <si>
    <t>1903045</t>
  </si>
  <si>
    <t>1905024</t>
  </si>
  <si>
    <t>1903047</t>
  </si>
  <si>
    <t>1906025</t>
  </si>
  <si>
    <t>Espacio publico adecuado</t>
  </si>
  <si>
    <t>Documentos de lineamientos técnicospara la gestión de la información y el conocimiento ambiental</t>
  </si>
  <si>
    <t>Servicio de monitoreo y seguimiento de la biodiversidad y los servicios ecosistémicos</t>
  </si>
  <si>
    <t>Documentos de planeación</t>
  </si>
  <si>
    <t>Parques mantenidos</t>
  </si>
  <si>
    <t>Parques mejorados</t>
  </si>
  <si>
    <t>Documentos de estudios técnicos para la planificación sectorial y la gestión ambiental</t>
  </si>
  <si>
    <t>Documentos de política para la gestión de  la información y el conocimiento  ambiental  </t>
  </si>
  <si>
    <t>Sin Definir Código PMGA</t>
  </si>
  <si>
    <t>Servicio de asistencia técnica para la implementación de la Estrategia de Gobierno digital</t>
  </si>
  <si>
    <t>Servicios de promoción de contenidos audiovisuales</t>
  </si>
  <si>
    <t>Servicios tecnológicos</t>
  </si>
  <si>
    <t>Servicio de información actualizado</t>
  </si>
  <si>
    <t>Servicio de Implementación Sistemas de Gestión</t>
  </si>
  <si>
    <t>Documentos metodológicos</t>
  </si>
  <si>
    <t>Servicio de información para el registro administrativo de SISBEN</t>
  </si>
  <si>
    <t>Documentos de lineamientos técnicos</t>
  </si>
  <si>
    <t>Servicio de apoyo financiero en Operaciones urbanas especiales</t>
  </si>
  <si>
    <t>Servicios de información implementados</t>
  </si>
  <si>
    <t>Documentos de investigación</t>
  </si>
  <si>
    <t>Servicio de asistencia técnica</t>
  </si>
  <si>
    <t>Servicio de información implementado</t>
  </si>
  <si>
    <t>Servicio de estratificación socioeconómica</t>
  </si>
  <si>
    <t>Servicio de educación informal</t>
  </si>
  <si>
    <t>Sistema lineal teleférico urbano ampliado</t>
  </si>
  <si>
    <t>Obras complementarias para la seguridad vial en el transporte público organizado</t>
  </si>
  <si>
    <t>Servicio de seguridad vial y prevenciones de accidentalidad y siniestros en los sistemas de transporte público organizado</t>
  </si>
  <si>
    <t>Servicio de seguridad ciudadana en los sistemas de transporte público organizado</t>
  </si>
  <si>
    <t>Servicio de Información Geográfica - SIG</t>
  </si>
  <si>
    <t>Servicios de promoción de los derechos de los niños, niñas, adolescentes y jóvenes</t>
  </si>
  <si>
    <t>Servicio de apoyo para la implementación de medidas en derechos humanos y derecho internacional humanitario</t>
  </si>
  <si>
    <t>Servicio de divulgación y socialización ambiental en el marco del ordenamiento ambiental territorial</t>
  </si>
  <si>
    <t>Servicio de apoyo financiero para proyectos de convivencia y seguridad ciudadana</t>
  </si>
  <si>
    <t>Servicio de atención integral a la primera infancia</t>
  </si>
  <si>
    <t>Servicio de promoción de convivencia y no repetición</t>
  </si>
  <si>
    <t>Servicio de inteligencia técnica</t>
  </si>
  <si>
    <t>Servicio de saneamiento fiscal y financiero</t>
  </si>
  <si>
    <t>Servicio de reeestructuracion de pasivos</t>
  </si>
  <si>
    <t>Servicios de restauración del patrimonio cultural material inmueble</t>
  </si>
  <si>
    <t>Estudios de pre inversión e inversión</t>
  </si>
  <si>
    <t>Vivienda de Interés Prioritario construidas</t>
  </si>
  <si>
    <t>Vía terciaria mejorada</t>
  </si>
  <si>
    <t>Placa huella construida</t>
  </si>
  <si>
    <t>Vía urbana mejorada</t>
  </si>
  <si>
    <t>Ciclo infraestructura construida en vía urbana</t>
  </si>
  <si>
    <t>Sedes adecuadas</t>
  </si>
  <si>
    <t>Sedes mantenidas</t>
  </si>
  <si>
    <t>Vivienda de Interés Social mejoradas</t>
  </si>
  <si>
    <t>Servicio de prevención a violaciones de derechos humanos</t>
  </si>
  <si>
    <t>Servicio de apoyo para el acceso a programas de educación para el trabajo y el desarrollo humano</t>
  </si>
  <si>
    <t>Servicio de promoción de la garantía de derechos</t>
  </si>
  <si>
    <t>Servicio de promoción a la participación ciudadana</t>
  </si>
  <si>
    <t>Servicio educativo</t>
  </si>
  <si>
    <t>Servicio de fomento para la permanencia en programas de educación formal</t>
  </si>
  <si>
    <t>Servicios conexos a la prestación del servicio educativo oficial</t>
  </si>
  <si>
    <t>Servicio de asistencia técnica en educación inicial, preescolar, básica y media</t>
  </si>
  <si>
    <t>Servicio de asistencia técnica a comunidades en fortalecimiento del tejido social y construcción de escenarios comunitarios protectores de derechos</t>
  </si>
  <si>
    <t>Servicio de fortalecimiento a las capacidades de los docentes de educación Inicial, preescolar, básica y media</t>
  </si>
  <si>
    <t>Ambientes de aprendizaje para la educación inicial preescolar, básica y media dotados</t>
  </si>
  <si>
    <t>Infraestructura educativa construida</t>
  </si>
  <si>
    <t>Infraestructura educativa mantenida</t>
  </si>
  <si>
    <t>Servicio de apoyo a la permanencia con transporte escolar</t>
  </si>
  <si>
    <t>Infraestructura educativa mejorada</t>
  </si>
  <si>
    <t>Servicio de apoyo a la permanencia con alimentación escolar</t>
  </si>
  <si>
    <t>Servicio de atención tradicional a la primera infancia</t>
  </si>
  <si>
    <t>Servicio de gestión de oferta social para la población vulnerable</t>
  </si>
  <si>
    <t>Servicio de apoyo financiero para el desarrollo de prácticas artísticas y culturales</t>
  </si>
  <si>
    <t>Servicio de asistenciatécnica en procesos de comunicación cultural</t>
  </si>
  <si>
    <t>Servicio de asistencia técnica en educación artística y cultural</t>
  </si>
  <si>
    <t>Servicio de fomento para el acceso de la oferta cultural</t>
  </si>
  <si>
    <t>Servicio de apoyo al proceso de formación artística y cultural</t>
  </si>
  <si>
    <t>Servicio de asistencia técnica para el emprendimiento</t>
  </si>
  <si>
    <t>Servicio de acompañamiento familiar y comunitario para la superación de la pobreza</t>
  </si>
  <si>
    <t>Servicio de asistencia técnica a comunidades en temas de fortalecimiento del tejido social y construcción de escenarios comunitarios protectores de derechos</t>
  </si>
  <si>
    <t>Servicio de promoción de temas de dinámica relacional y desarrollo autónomo</t>
  </si>
  <si>
    <t>Servicio de educación para el trabajo a la población vulnerable</t>
  </si>
  <si>
    <t>Servicio de asistencia técnica para fortalecimiento de unidades productivas colectivas para la generación de ingresos</t>
  </si>
  <si>
    <t>Servicio de apoyo financiero para la entrega de transferencias monetarias no condicionadas</t>
  </si>
  <si>
    <t>Sedes dotadas</t>
  </si>
  <si>
    <t>Servicio de asistencia técnica agropecuaria dirigida a pequeños productores</t>
  </si>
  <si>
    <t>Servicio de apoyo a la comercialización</t>
  </si>
  <si>
    <t>Servicio de asesoría para el fortalecimiento de la asociatividad</t>
  </si>
  <si>
    <t>Servicio de apoyo para el fomento organizativo de la Agricultura Campesina, Familiar y Comunitaria</t>
  </si>
  <si>
    <t>Servicio de atención a emergencias y desastres</t>
  </si>
  <si>
    <t>Estudios de riesgo de desastres</t>
  </si>
  <si>
    <t>Servicio de monitoreo y seguimiento para la gestión del riesgo</t>
  </si>
  <si>
    <t>Obras de infraestructura para la reducción del riesgo de desastres</t>
  </si>
  <si>
    <t>Servicio de asistencia técnica para el desarrollo de iniciativas clústeres</t>
  </si>
  <si>
    <t>Servicio de educación informal en tecnologías de la información y las comunicaciones.</t>
  </si>
  <si>
    <t>Servicio de acceso zonas digitales</t>
  </si>
  <si>
    <t>Servicio de apoyo para la transferencia y/o implementación de metodologías de aumento de la productividad</t>
  </si>
  <si>
    <t>Servicio de apoyo para la modernización y fomento de la innovación empresarial</t>
  </si>
  <si>
    <t>Servicio de asistencia técnica para emprendedores y/o empresas en edad temprana</t>
  </si>
  <si>
    <t>Servicio de asistencia técnica a las Mipymes para el acceso a nuevos mercados</t>
  </si>
  <si>
    <t>Servicio de racionalización de trámites y normatividad para la competitividad empresarial</t>
  </si>
  <si>
    <t>Servicio de apoyo para la formación de capital humano pertinente para el desarrollo empresarial de los territorios</t>
  </si>
  <si>
    <t>Servicio de asistencia técnica a los entes territoriales para el desarrollo turístico</t>
  </si>
  <si>
    <t>Servicio de promoción de la actividad física, la recreación y el deporte</t>
  </si>
  <si>
    <t>Servicio de administración de la infraestructura deportiva</t>
  </si>
  <si>
    <t>Canchas multifuncionales construidas y dotadas</t>
  </si>
  <si>
    <t>Canchas multifuncionales mantenidas</t>
  </si>
  <si>
    <t>Servicio de atención en salud a la población</t>
  </si>
  <si>
    <t>Servicio de gestión del riesgo en temas de trastornos mentales</t>
  </si>
  <si>
    <t>Servicio de promoción de la salud y prevención de riesgos asociados a condiciones no transmisibles</t>
  </si>
  <si>
    <t>Servicio de gestión del riesgo para temas de consumo, aprovechamiento biológico, calidad e inocuidad de los alimentos</t>
  </si>
  <si>
    <t>Servicio de educación informal en temas de salud pública</t>
  </si>
  <si>
    <t>Servicio de gestión del riesgo en temas de salud sexual y reproductiva</t>
  </si>
  <si>
    <t>Servicio de gestión del riesgo para abordar condiciones crónicas prevalentes</t>
  </si>
  <si>
    <t>Servicio de gestión del riesgo para enfermedades inmunoprevenibles</t>
  </si>
  <si>
    <t>Cuartos fríos con mantenimiento</t>
  </si>
  <si>
    <t>Servicio de información de vigilancia epidemiológica</t>
  </si>
  <si>
    <t>Servicio de información para la gestión de la inspección, vigilancia y control sanitario</t>
  </si>
  <si>
    <t>Servicio de gestión del riesgo para abordar situaciones de salud relacionadas con condiciones ambientales</t>
  </si>
  <si>
    <t>Servicios de comunicación y divulgación en inspección, vigilancia y control</t>
  </si>
  <si>
    <t>Servicio de apoyo financiero para el fortalecimiento patrimonial de las empresas prestadoras de salud con participación financiera de las entidades territoriales</t>
  </si>
  <si>
    <t>14 1 3 11 3 1 7 0 1</t>
  </si>
  <si>
    <t>14 1 3 11 3 1 7 1 1</t>
  </si>
  <si>
    <t>14 1 3 11 3 1 70 0 1</t>
  </si>
  <si>
    <t>14 1 3 11 3 4 7 0 1</t>
  </si>
  <si>
    <t>14 1 3 11 3 4 7 1 1</t>
  </si>
  <si>
    <t>14 1 3 11 3 4 7 2 1</t>
  </si>
  <si>
    <t>14 1 3 11 3 5 7 0 1</t>
  </si>
  <si>
    <t>14 1 3 11 3 7 7 0 1</t>
  </si>
  <si>
    <t>14 1 3 11 3 8 7 0 1</t>
  </si>
  <si>
    <t>14 1 3 11 3 8 7 1 1</t>
  </si>
  <si>
    <t>14 1 3 22 3 1 7 0 1</t>
  </si>
  <si>
    <t>14 1 3 22 3 5 7 0 1</t>
  </si>
  <si>
    <t>14 11 1 11 2 2 3 0 1</t>
  </si>
  <si>
    <t>20 1 3 11 5 1 10 0 1</t>
  </si>
  <si>
    <t>20 11 1 11 1 2 2 0 1</t>
  </si>
  <si>
    <t>20 11 1 11 2 1 29 0 1</t>
  </si>
  <si>
    <t>20 11 1 11 2 2 3 0 1</t>
  </si>
  <si>
    <t>21 1 3 11 5 1 3 0 1</t>
  </si>
  <si>
    <t>21 4 3 11 5 1 5 0 1</t>
  </si>
  <si>
    <t>21 5 3 11 5 1 5 0 1</t>
  </si>
  <si>
    <t>21 5 3 22 5 1 5 1 1</t>
  </si>
  <si>
    <t>21 5 3 22 5 1 5 2 1</t>
  </si>
  <si>
    <t>21 11 1 11 1 1 1 0 1</t>
  </si>
  <si>
    <t>21 11 1 11 1 1 2 0 1</t>
  </si>
  <si>
    <t>21 11 1 11 1 1 3 0 1</t>
  </si>
  <si>
    <t>21 11 1 11 1 1 4 0 1</t>
  </si>
  <si>
    <t>21 11 1 11 1 1 5 0 1</t>
  </si>
  <si>
    <t>21 11 1 11 1 1 6 0 1</t>
  </si>
  <si>
    <t>21 11 1 11 1 1 7 0 1</t>
  </si>
  <si>
    <t>21 11 1 11 1 1 8 0 1</t>
  </si>
  <si>
    <t>21 11 1 11 1 1 9 0 1</t>
  </si>
  <si>
    <t>21 11 1 11 1 1 10 0 1</t>
  </si>
  <si>
    <t>21 11 1 11 1 1 11 0 1</t>
  </si>
  <si>
    <t>21 11 1 11 1 1 12 0 1</t>
  </si>
  <si>
    <t>21 11 1 11 1 1 13 0 1</t>
  </si>
  <si>
    <t>21 11 1 11 1 1 14 0 1</t>
  </si>
  <si>
    <t>21 11 1 11 1 1 15 0 1</t>
  </si>
  <si>
    <t>21 11 1 11 1 1 17 0 1</t>
  </si>
  <si>
    <t>21 11 1 11 1 2 1 0 1</t>
  </si>
  <si>
    <t>21 11 1 11 1 2 1 1 1</t>
  </si>
  <si>
    <t>21 11 1 11 1 3 2 0 1</t>
  </si>
  <si>
    <t>21 11 1 11 1 3 3 0 1</t>
  </si>
  <si>
    <t>21 11 1 11 1 3 4 0 1</t>
  </si>
  <si>
    <t>21 11 1 11 1 3 5 0 1</t>
  </si>
  <si>
    <t>21 11 1 11 1 3 6 0 1</t>
  </si>
  <si>
    <t>21 11 1 11 1 3 7 0 1</t>
  </si>
  <si>
    <t>21 11 1 11 1 3 8 0 1</t>
  </si>
  <si>
    <t>21 11 1 11 1 3 9 0 1</t>
  </si>
  <si>
    <t>21 11 1 11 1 3 10 0 1</t>
  </si>
  <si>
    <t>21 11 1 11 1 3 11 0 1</t>
  </si>
  <si>
    <t>21 11 1 11 1 3 12 0 1</t>
  </si>
  <si>
    <t>21 11 1 11 1 3 13 0 1</t>
  </si>
  <si>
    <t>21 11 1 11 2 1 1 0 1</t>
  </si>
  <si>
    <t>21 11 1 11 2 1 2 0 1</t>
  </si>
  <si>
    <t>21 11 1 11 2 1 3 0 1</t>
  </si>
  <si>
    <t>21 11 1 11 2 1 5 0 1</t>
  </si>
  <si>
    <t>21 11 1 11 2 1 7 0 1</t>
  </si>
  <si>
    <t>21 11 1 11 2 1 11 0 1</t>
  </si>
  <si>
    <t>21 11 1 11 2 1 12 0 1</t>
  </si>
  <si>
    <t>21 11 1 11 2 1 13 0 1</t>
  </si>
  <si>
    <t>21 11 1 11 2 1 17 0 1</t>
  </si>
  <si>
    <t>21 11 1 11 2 1 18 0 1</t>
  </si>
  <si>
    <t>21 11 1 11 2 1 24 0 1</t>
  </si>
  <si>
    <t>21 11 1 11 2 1 26 0 1</t>
  </si>
  <si>
    <t>21 11 1 11 2 1 27 0 1</t>
  </si>
  <si>
    <t>21 11 1 11 2 1 28 0 1</t>
  </si>
  <si>
    <t>21 11 1 11 2 1 35 0 1</t>
  </si>
  <si>
    <t>21 11 1 11 2 1 38 0 1</t>
  </si>
  <si>
    <t>21 11 1 11 2 2 2 0 1</t>
  </si>
  <si>
    <t>21 11 1 11 2 2 3 0 1</t>
  </si>
  <si>
    <t>21 11 1 11 2 2 5 0 1</t>
  </si>
  <si>
    <t>21 11 1 11 2 2 7 0 1</t>
  </si>
  <si>
    <t>21 11 1 11 3 2 6 0 1</t>
  </si>
  <si>
    <t>21 11 1 11 3 2 7 0 1</t>
  </si>
  <si>
    <t>21 11 1 11 3 2 8 0 1</t>
  </si>
  <si>
    <t>21 11 1 11 3 2 9 0 1</t>
  </si>
  <si>
    <t>21 11 1 11 3 2 10 0 1</t>
  </si>
  <si>
    <t>22 1 3 22 5 1 13 0 1</t>
  </si>
  <si>
    <t>22 1 3 22 5 1 69 0 1</t>
  </si>
  <si>
    <t>22 1 3 22 5 1 69 1 1</t>
  </si>
  <si>
    <t>22 11 1 11 2 2 3 0 1</t>
  </si>
  <si>
    <t>23 1 3 11 4 1 76 0 1</t>
  </si>
  <si>
    <t>23 1 3 11 4 2 76 0 1</t>
  </si>
  <si>
    <t>23 1 3 11 4 2 76 0 2</t>
  </si>
  <si>
    <t>23 1 3 22 4 1 76 0 1</t>
  </si>
  <si>
    <t>23 1 3 22 4 2 76 0 1</t>
  </si>
  <si>
    <t>23 1 3 22 4 2 76 1 1</t>
  </si>
  <si>
    <t>23 1 3 22 4 2 76 1 2</t>
  </si>
  <si>
    <t>23 3 3 22 4 2 76 0 1</t>
  </si>
  <si>
    <t>23 3 3 22 4 2 76 1 1</t>
  </si>
  <si>
    <t>23 4 3 22 4 3 76 0 1</t>
  </si>
  <si>
    <t>23 4 3 22 4 3 76 1 1</t>
  </si>
  <si>
    <t>23 11 1 11 2 2 3 0 1</t>
  </si>
  <si>
    <t>24 1 3 11 1 6 28 0 1</t>
  </si>
  <si>
    <t>24 1 3 11 1 7 15 0 1</t>
  </si>
  <si>
    <t>24 1 3 11 1 8 16 0 1</t>
  </si>
  <si>
    <t>24 1 3 11 1 8 17 0 1</t>
  </si>
  <si>
    <t>24 1 3 11 1 8 17 1 1</t>
  </si>
  <si>
    <t>24 1 3 11 1 8 28 0 1</t>
  </si>
  <si>
    <t>24 1 3 11 1 8 71 0 1</t>
  </si>
  <si>
    <t>24 1 3 11 5 1 15 0 1</t>
  </si>
  <si>
    <t>24 1 3 22 1 6 28 1 1</t>
  </si>
  <si>
    <t>24 1 3 22 1 8 17 0 1</t>
  </si>
  <si>
    <t>24 1 3 22 1 8 17 1 1</t>
  </si>
  <si>
    <t>24 1 3 22 1 8 17 2 1</t>
  </si>
  <si>
    <t>24 1 3 22 1 8 71 0 1</t>
  </si>
  <si>
    <t>24 11 1 11 2 2 3 0 1</t>
  </si>
  <si>
    <t>25 1 2 11 1 1 1 0 1</t>
  </si>
  <si>
    <t>25 1 2 11 1 1 2 0 1</t>
  </si>
  <si>
    <t>25 1 2 11 1 2 1 0 1</t>
  </si>
  <si>
    <t>25 1 2 11 1 2 2 0 1</t>
  </si>
  <si>
    <t>25 1 2 33 1 1 1 0 1</t>
  </si>
  <si>
    <t>25 1 2 33 1 1 2 0 1</t>
  </si>
  <si>
    <t>25 1 2 33 1 2 1 0 1</t>
  </si>
  <si>
    <t>25 1 2 33 1 2 2 0 1</t>
  </si>
  <si>
    <t>25 1 3 11 5 2 18 0 1</t>
  </si>
  <si>
    <t>25 1 3 11 5 2 18 0 2</t>
  </si>
  <si>
    <t>25 11 1 11 2 1 22 0 1</t>
  </si>
  <si>
    <t>25 11 1 11 2 1 24 0 1</t>
  </si>
  <si>
    <t>25 11 1 11 2 1 25 0 1</t>
  </si>
  <si>
    <t>25 11 1 11 2 1 26 0 1</t>
  </si>
  <si>
    <t>25 11 1 11 2 1 39 0 1</t>
  </si>
  <si>
    <t>25 11 1 11 2 2 3 0 1</t>
  </si>
  <si>
    <t>25 11 1 11 3 1 1 0 1</t>
  </si>
  <si>
    <t>25 11 1 11 3 1 2 0 1</t>
  </si>
  <si>
    <t>25 11 1 11 3 1 3 0 1</t>
  </si>
  <si>
    <t>25 11 1 11 3 1 4 0 1</t>
  </si>
  <si>
    <t>25 11 1 11 3 1 5 0 1</t>
  </si>
  <si>
    <t>25 11 1 11 3 2 1 0 1</t>
  </si>
  <si>
    <t>25 11 1 11 3 3 30 0 1</t>
  </si>
  <si>
    <t>25 11 1 22 3 1 1 0 1</t>
  </si>
  <si>
    <t>25 11 1 22 3 2 1 0 1</t>
  </si>
  <si>
    <t>25 11 1 22 3 2 1 1 1</t>
  </si>
  <si>
    <t>25 11 1 22 3 2 3 0 1</t>
  </si>
  <si>
    <t>25 11 1 22 3 2 4 0 1</t>
  </si>
  <si>
    <t>25 11 1 22 3 2 7 0 1</t>
  </si>
  <si>
    <t>25 11 1 22 3 2 12 0 1</t>
  </si>
  <si>
    <t>25 11 1 22 3 2 13 0 1</t>
  </si>
  <si>
    <t>25 11 1 22 3 2 14 0 1</t>
  </si>
  <si>
    <t>25 11 1 22 3 2 15 0 1</t>
  </si>
  <si>
    <t>25 11 1 22 3 3 1 0 1</t>
  </si>
  <si>
    <t>25 11 1 22 3 3 2 0 1</t>
  </si>
  <si>
    <t>25 11 1 22 3 3 3 0 1</t>
  </si>
  <si>
    <t>26 1 3 11 3 2 19 0 1</t>
  </si>
  <si>
    <t>26 1 3 11 4 3 20 0 1</t>
  </si>
  <si>
    <t>26 1 3 22 3 2 19 1 1</t>
  </si>
  <si>
    <t>26 1 3 22 4 3 20 0 1</t>
  </si>
  <si>
    <t>26 1 3 22 4 3 20 1 1</t>
  </si>
  <si>
    <t>26 1 3 81 1 7 77 0 1</t>
  </si>
  <si>
    <t>26 1 3 81 4 3 20 0 1</t>
  </si>
  <si>
    <t>26 1 3 82 3 2 19 0 1</t>
  </si>
  <si>
    <t>26 1 3 82 4 3 20 0 1</t>
  </si>
  <si>
    <t>26 11 1 11 2 2 3 0 1</t>
  </si>
  <si>
    <t>27 1 3 11 1 6 21 0 1</t>
  </si>
  <si>
    <t>27 1 3 11 1 6 21 1 1</t>
  </si>
  <si>
    <t>27 1 3 11 1 6 21 2 1</t>
  </si>
  <si>
    <t>27 1 3 11 1 6 21 3 1</t>
  </si>
  <si>
    <t>27 11 1 11 2 2 3 0 1</t>
  </si>
  <si>
    <t>28 1 3 33 1 2 72 0 1</t>
  </si>
  <si>
    <t>28 2 3 33 1 2 72 0 1</t>
  </si>
  <si>
    <t>28 2 3 33 1 2 72 2 1</t>
  </si>
  <si>
    <t>28 2 3 33 1 2 72 3 1</t>
  </si>
  <si>
    <t>28 3 3 33 1 2 72 0 1</t>
  </si>
  <si>
    <t>28 3 3 33 1 2 72 2 1</t>
  </si>
  <si>
    <t>28 3 3 33 1 2 72 3 1</t>
  </si>
  <si>
    <t>28 4 3 33 1 2 25 0 1</t>
  </si>
  <si>
    <t>28 4 3 33 1 2 25 1 1</t>
  </si>
  <si>
    <t>28 4 3 33 1 2 25 2 1</t>
  </si>
  <si>
    <t>28 5 3 33 1 2 23 0 1</t>
  </si>
  <si>
    <t>28 6 3 33 1 2 25 0 1</t>
  </si>
  <si>
    <t>28 6 3 33 1 2 72 5 1</t>
  </si>
  <si>
    <t>28 8 3 22 1 2 25 0 1</t>
  </si>
  <si>
    <t>28 8 3 33 1 2 25 1 1</t>
  </si>
  <si>
    <t>28 11 1 11 1 1 7 0 1</t>
  </si>
  <si>
    <t>28 11 1 11 2 1 1 0 1</t>
  </si>
  <si>
    <t>28 11 1 11 2 1 28 0 1</t>
  </si>
  <si>
    <t>28 11 1 11 2 2 2 0 1</t>
  </si>
  <si>
    <t>28 11 1 11 2 2 5 0 1</t>
  </si>
  <si>
    <t>28 11 1 33 1 1 1 0 1</t>
  </si>
  <si>
    <t>28 11 1 33 1 1 3 0 1</t>
  </si>
  <si>
    <t>28 11 1 33 1 1 4 0 1</t>
  </si>
  <si>
    <t>28 11 1 33 1 1 5 0 1</t>
  </si>
  <si>
    <t>28 11 1 33 1 1 6 0 1</t>
  </si>
  <si>
    <t>28 11 1 33 1 1 7 0 1</t>
  </si>
  <si>
    <t>28 12 3 33 1 2 72 0 1</t>
  </si>
  <si>
    <t>29 1 3 11 1 1 28 0 1</t>
  </si>
  <si>
    <t>29 1 3 11 1 4 52 0 1</t>
  </si>
  <si>
    <t>29 1 3 11 1 6 27 0 1</t>
  </si>
  <si>
    <t>29 1 3 11 1 6 27 1 1</t>
  </si>
  <si>
    <t>29 1 3 11 1 6 28 1 1</t>
  </si>
  <si>
    <t>29 1 3 11 1 6 28 2 1</t>
  </si>
  <si>
    <t>29 1 3 11 1 6 29 0 1</t>
  </si>
  <si>
    <t>29 1 3 11 1 7 75 0 1</t>
  </si>
  <si>
    <t>29 1 3 11 1 7 75 1 1</t>
  </si>
  <si>
    <t>29 1 3 22 1 4 52 0 1</t>
  </si>
  <si>
    <t>29 1 3 22 1 4 52 1 1</t>
  </si>
  <si>
    <t>29 1 3 22 1 4 52 2 1</t>
  </si>
  <si>
    <t>29 1 3 22 1 6 27 0 1</t>
  </si>
  <si>
    <t>29 1 3 22 1 6 27 2 1</t>
  </si>
  <si>
    <t>29 1 3 22 1 6 27 3 1</t>
  </si>
  <si>
    <t>29 1 3 81 1 4 52 0 1</t>
  </si>
  <si>
    <t>29 1 3 83 1 4 52 0 1</t>
  </si>
  <si>
    <t>29 11 1 11 2 2 3 0 1</t>
  </si>
  <si>
    <t>30 1 3 11 2 3 67 0 1</t>
  </si>
  <si>
    <t>30 1 3 11 3 1 67 0 1</t>
  </si>
  <si>
    <t>30 1 3 11 3 6 67 0 1</t>
  </si>
  <si>
    <t>33 1 3 11 3 3 73 0 1</t>
  </si>
  <si>
    <t>33 1 3 11 3 3 73 1 1</t>
  </si>
  <si>
    <t>33 1 3 11 3 3 73 2 1</t>
  </si>
  <si>
    <t>33 1 3 22 3 3 73 0 1</t>
  </si>
  <si>
    <t>33 1 3 22 3 3 73 1 1</t>
  </si>
  <si>
    <t>33 1 3 22 3 3 73 2 1</t>
  </si>
  <si>
    <t>33 11 1 11 2 2 3 0 1</t>
  </si>
  <si>
    <t>35 1 3 11 1 4 78 0 1</t>
  </si>
  <si>
    <t>35 1 3 11 2 1 33 0 1</t>
  </si>
  <si>
    <t>35 1 3 11 2 2 78 0 1</t>
  </si>
  <si>
    <t>35 1 3 11 2 3 78 0 1</t>
  </si>
  <si>
    <t>35 1 3 11 2 4 78 0 1</t>
  </si>
  <si>
    <t>35 1 3 11 2 5 78 0 1</t>
  </si>
  <si>
    <t>35 11 1 11 2 2 3 0 1</t>
  </si>
  <si>
    <t>36 1 3 11 1 5 34 0 1</t>
  </si>
  <si>
    <t>36 1 3 11 1 5 35 0 1</t>
  </si>
  <si>
    <t>36 1 3 22 1 5 34 0 1</t>
  </si>
  <si>
    <t>36 1 3 22 1 5 34 1 1</t>
  </si>
  <si>
    <t>36 1 3 22 1 5 35 0 1</t>
  </si>
  <si>
    <t>36 1 3 22 1 5 35 1 1</t>
  </si>
  <si>
    <t>36 1 3 22 1 5 35 2 1</t>
  </si>
  <si>
    <t>36 1 3 22 1 5 35 3 1</t>
  </si>
  <si>
    <t>36 1 3 33 1 5 34 0 1</t>
  </si>
  <si>
    <t>36 1 3 82 1 5 34 0 1</t>
  </si>
  <si>
    <t>36 1 3 82 1 5 35 2 1</t>
  </si>
  <si>
    <t>36 11 1 11 2 2 3 0 1</t>
  </si>
  <si>
    <t>40 1 3 22 1 3 51 0 1</t>
  </si>
  <si>
    <t>40 1 3 22 1 3 51 1 1</t>
  </si>
  <si>
    <t>40 1 3 22 1 3 51 2 1</t>
  </si>
  <si>
    <t>40 1 3 22 1 3 51 3 1</t>
  </si>
  <si>
    <t>40 1 3 22 1 3 51 4 1</t>
  </si>
  <si>
    <t>40 1 3 22 1 3 51 5 1</t>
  </si>
  <si>
    <t>40 1 3 22 1 3 51 6 1</t>
  </si>
  <si>
    <t>40 1 3 22 1 3 51 7 1</t>
  </si>
  <si>
    <t>40 1 3 22 1 3 51 8 1</t>
  </si>
  <si>
    <t>40 1 3 33 1 3 51 0 1</t>
  </si>
  <si>
    <t>40 1 3 81 1 3 51 0 1</t>
  </si>
  <si>
    <t>40 2 3 11 1 3 42 0 1</t>
  </si>
  <si>
    <t>40 2 3 11 1 3 47 0 1</t>
  </si>
  <si>
    <t>40 2 3 11 1 3 49 0 1</t>
  </si>
  <si>
    <t>40 2 3 11 1 3 50 0 1</t>
  </si>
  <si>
    <t>40 2 3 11 1 3 58 0 1</t>
  </si>
  <si>
    <t>40 2 3 11 1 6 40 0 1</t>
  </si>
  <si>
    <t>40 2 3 11 1 6 41 0 1</t>
  </si>
  <si>
    <t>40 2 3 33 1 3 38 0 1</t>
  </si>
  <si>
    <t>40 2 3 33 1 3 42 0 1</t>
  </si>
  <si>
    <t>40 2 3 33 1 3 43 0 1</t>
  </si>
  <si>
    <t>40 2 3 33 1 3 44 0 1</t>
  </si>
  <si>
    <t>40 2 3 33 1 3 45 0 1</t>
  </si>
  <si>
    <t>40 2 3 33 1 3 47 0 1</t>
  </si>
  <si>
    <t>40 2 3 33 1 3 47 1 1</t>
  </si>
  <si>
    <t>40 2 3 33 1 3 48 0 1</t>
  </si>
  <si>
    <t>40 2 3 33 1 3 50 0 1</t>
  </si>
  <si>
    <t>40 2 3 33 1 3 58 0 1</t>
  </si>
  <si>
    <t>40 2 3 33 1 6 40 0 1</t>
  </si>
  <si>
    <t>40 2 3 83 1 3 44 0 1</t>
  </si>
  <si>
    <t>40 2 3 83 1 3 50 0 1</t>
  </si>
  <si>
    <t>40 2 3 83 1 3 58 0 1</t>
  </si>
  <si>
    <t>40 2 3 83 1 3 58 1 1</t>
  </si>
  <si>
    <t>40 3 3 22 1 3 39 0 1</t>
  </si>
  <si>
    <t>40 4 1 22 1 1 1 0 1</t>
  </si>
  <si>
    <t>40 4 1 22 1 1 2 0 1</t>
  </si>
  <si>
    <t>40 4 1 22 2 1 17 0 1</t>
  </si>
  <si>
    <t>40 4 1 22 2 1 28 0 1</t>
  </si>
  <si>
    <t>40 4 1 22 2 1 29 0 1</t>
  </si>
  <si>
    <t>40 4 1 22 2 2 2 0 1</t>
  </si>
  <si>
    <t>40 4 1 22 2 2 3 0 1</t>
  </si>
  <si>
    <t>40 4 3 11 1 3 39 0 1</t>
  </si>
  <si>
    <t>40 4 3 11 1 3 51 0 1</t>
  </si>
  <si>
    <t>40 4 3 22 1 3 46 0 1</t>
  </si>
  <si>
    <t>40 4 3 22 1 3 46 1 1</t>
  </si>
  <si>
    <t>40 4 3 82 1 3 46 0 1</t>
  </si>
  <si>
    <t>Desarrollo de la Red de Parques Verdes</t>
  </si>
  <si>
    <t>Otros gastos generales</t>
  </si>
  <si>
    <t>Asesorías y Consultorías</t>
  </si>
  <si>
    <t>Viáticos y gastos de viaje</t>
  </si>
  <si>
    <t>Sueldos</t>
  </si>
  <si>
    <t>Bonificación de recreación</t>
  </si>
  <si>
    <t>Recargo nocturno, dominicales y festivos</t>
  </si>
  <si>
    <t>Prima de servicios</t>
  </si>
  <si>
    <t>Prima de antigüedad</t>
  </si>
  <si>
    <t>Prima de dirección</t>
  </si>
  <si>
    <t>Subsidio de transporte</t>
  </si>
  <si>
    <t>Compensación vacaciones</t>
  </si>
  <si>
    <t>Bonificación de Gestión Territorial</t>
  </si>
  <si>
    <t>Dotaciones de ley empleados</t>
  </si>
  <si>
    <t>Otras prestaciones</t>
  </si>
  <si>
    <t>Pago de Sentencias Judiciales</t>
  </si>
  <si>
    <t>Planta temporal-supernumerarios-apoyo gestión</t>
  </si>
  <si>
    <t>Contratos de Prestación de Servicios</t>
  </si>
  <si>
    <t>IVM Empleados y jubilados admon.central AFP Publicas</t>
  </si>
  <si>
    <t>Prestaciones convencionales</t>
  </si>
  <si>
    <t>0.5% Nomina y planilla SENA</t>
  </si>
  <si>
    <t>3% Nomina y planilla I.C.B.F.</t>
  </si>
  <si>
    <t>0.5% Nomina y planilla ESAP Ley 21/82</t>
  </si>
  <si>
    <t>1% Nomina y planilla Institutos Tecnológicos Ley 21/82</t>
  </si>
  <si>
    <t>EGM EPS Privada</t>
  </si>
  <si>
    <t>IVM AFP Privada</t>
  </si>
  <si>
    <t>Riesgo empleados admon.central</t>
  </si>
  <si>
    <t>Cesantías empleados admón.. central AFP Publica</t>
  </si>
  <si>
    <t>4% Nomina subsidio familiar</t>
  </si>
  <si>
    <t>Cesantías empleados admón.. central AFP Privada</t>
  </si>
  <si>
    <t>Mantenimiento vehículos</t>
  </si>
  <si>
    <t>Conciliaciones, condenas y sentencias</t>
  </si>
  <si>
    <t>Mantenimiento y adecuación de bienes municipales</t>
  </si>
  <si>
    <t>Compra equipo de oficina</t>
  </si>
  <si>
    <t>Suscripciones</t>
  </si>
  <si>
    <t>Avisos y publicaciones judiciales</t>
  </si>
  <si>
    <t>Servicios públicos Teléfonos</t>
  </si>
  <si>
    <t>Servicios públicos Agua</t>
  </si>
  <si>
    <t>Servicio de Aseo y Cafetería.</t>
  </si>
  <si>
    <t>Cuotas afiliac Y sosten Asociaciones</t>
  </si>
  <si>
    <t>Pago cuota de administración edificio Alcaldía</t>
  </si>
  <si>
    <t>Arrendamiento de Oficinas</t>
  </si>
  <si>
    <t>Servicios públicos Energía Eléctrica</t>
  </si>
  <si>
    <t>Pago tramites transito y revisión de ley</t>
  </si>
  <si>
    <t>Suministros elementos de trabajo y seguridad industrial</t>
  </si>
  <si>
    <t>Mesadas pensionales - Desahorro FONPET</t>
  </si>
  <si>
    <t>Pago administración inmuebles municipales</t>
  </si>
  <si>
    <t>Gastos notar,avaluos,peritaz y otros gastos</t>
  </si>
  <si>
    <t>Comisiones, intereses y gastos bancarios</t>
  </si>
  <si>
    <t>Transferencia Ley 617/2000 Contraloría Municipal</t>
  </si>
  <si>
    <t>Transferencia Ley 617/2000 Concejo Municipal</t>
  </si>
  <si>
    <t>Honorarios Concejales Sesiones Ordinarias Ley 617/2000</t>
  </si>
  <si>
    <t>Honorarios Concejales Sesiones Extraordinarias Ley 617/2000</t>
  </si>
  <si>
    <t>Transferencia Ley 617/2000 Personería Municipal</t>
  </si>
  <si>
    <t>Mesadas pensionales</t>
  </si>
  <si>
    <t>Mesada.Contr.Conv. 960802402 Contral</t>
  </si>
  <si>
    <t>Cuotas partes pensiones</t>
  </si>
  <si>
    <t>Cuotas partes pensionales SSF</t>
  </si>
  <si>
    <t>Mesadas Pensionales- RF Caja de la Vivienda Popular</t>
  </si>
  <si>
    <t>Mesadas Pensionales - ProCultura</t>
  </si>
  <si>
    <t>Cuotas Partes Actuariales FONPET</t>
  </si>
  <si>
    <t>Estampilla Pro Universidad Caldas - Nacional</t>
  </si>
  <si>
    <t>Mantenimiento vehículos Educación</t>
  </si>
  <si>
    <t>Arrendamiento de Oficinas Educación</t>
  </si>
  <si>
    <t>Materiales y suministros admón.. Central Educación</t>
  </si>
  <si>
    <t>Suministros elementos de trabajo y seguridad industrial Educación</t>
  </si>
  <si>
    <t>Sueldo Anual (Cuota Admón.)</t>
  </si>
  <si>
    <t>Bonificación de servicio (Cuota Admón.)</t>
  </si>
  <si>
    <t>Prima de Servicio (Cuota Admón.)</t>
  </si>
  <si>
    <t>Prima de Vacaciones (Cuota Admón.)</t>
  </si>
  <si>
    <t>Prima de Navidad (Cuota Admón.)</t>
  </si>
  <si>
    <t>Bonificación por recreación (Cuota Admón.)</t>
  </si>
  <si>
    <t>Caja de Compensación familiar (Cuota Admón.)</t>
  </si>
  <si>
    <t>SENA (Cuota Admón.)</t>
  </si>
  <si>
    <t>ICBF (Cuota Admón.)</t>
  </si>
  <si>
    <t>Escuela e Institutos Industriales y Técnicos (Cuota Admón.)</t>
  </si>
  <si>
    <t>ESAP (Cuota Admón.)</t>
  </si>
  <si>
    <t>Cesantías (Cuota Admón.)</t>
  </si>
  <si>
    <t>Previsión Social Salud (Cuota Admón.)</t>
  </si>
  <si>
    <t>Previsión Social Pensión (Cuota Admón.)</t>
  </si>
  <si>
    <t>Accidente de Trabajo y Riesgo Profesional (Cuota Admón.)</t>
  </si>
  <si>
    <t>Mejoramiento de la competitividad productores agropecuarios</t>
  </si>
  <si>
    <t>Programa Salud Mental y Convivencia Social G.S</t>
  </si>
  <si>
    <t>Programa Salud Mental y Convivencia Social G.R</t>
  </si>
  <si>
    <t>Programa ampliado de inmunizaciones G.S</t>
  </si>
  <si>
    <t>Sueldos Sec.de Salud (Coljuegos)</t>
  </si>
  <si>
    <t>Sueldos Sec. de Salud (Emsa)</t>
  </si>
  <si>
    <t>Arrendamiento Oficinas Sec. de Salud (Coljuegos)</t>
  </si>
  <si>
    <t>Materiales y Suministros (R.F Coljuegos)</t>
  </si>
  <si>
    <t>Otros Gastos Generales Equipos (Emsa)</t>
  </si>
  <si>
    <t>CODREN</t>
  </si>
  <si>
    <t>NOMREN</t>
  </si>
  <si>
    <t>TOT_RECAUDADO</t>
  </si>
  <si>
    <t xml:space="preserve">Impuesto Predial Unificado                                  </t>
  </si>
  <si>
    <t xml:space="preserve">Impuesto a las Vallas                                       </t>
  </si>
  <si>
    <t xml:space="preserve">Impuesto Predial Unificado Rural                            </t>
  </si>
  <si>
    <t xml:space="preserve">Vig.Ant. Impuesto Predial Rural                             </t>
  </si>
  <si>
    <t xml:space="preserve">Industria y Comercio                                        </t>
  </si>
  <si>
    <t xml:space="preserve">Vig.Ant. Industria y Comercio                               </t>
  </si>
  <si>
    <t xml:space="preserve">Avisos y Tableros                                           </t>
  </si>
  <si>
    <t xml:space="preserve">Vig.Ant. Avisos y Tableros                                  </t>
  </si>
  <si>
    <t xml:space="preserve">Impuesto Ley del Deporte                                    </t>
  </si>
  <si>
    <t xml:space="preserve">Retenciones de Industria y Comercio                         </t>
  </si>
  <si>
    <t xml:space="preserve">Delineacion Urbana                                          </t>
  </si>
  <si>
    <t xml:space="preserve">Sobretasa a la Gasolina                                     </t>
  </si>
  <si>
    <t xml:space="preserve">Deguello de Ganado Menor                                    </t>
  </si>
  <si>
    <t xml:space="preserve">Vig.Ant. Impuesto al Telefono                               </t>
  </si>
  <si>
    <t xml:space="preserve">Sobretasa Bomberil                                          </t>
  </si>
  <si>
    <t xml:space="preserve">Impuesto de Transporte Oleoductos y Gasoductos              </t>
  </si>
  <si>
    <t xml:space="preserve">Estampilla Bienestar Adulto Mayor                           </t>
  </si>
  <si>
    <t xml:space="preserve">Estampilla ProUniversidad                                   </t>
  </si>
  <si>
    <t xml:space="preserve">Estampilla ProCultura                                       </t>
  </si>
  <si>
    <t xml:space="preserve">Contribuciones Solidarias AGUAS DE MALTERIA                 </t>
  </si>
  <si>
    <t xml:space="preserve">Anticipo ICA                                                </t>
  </si>
  <si>
    <t xml:space="preserve">Matricula de Vehiculos                                      </t>
  </si>
  <si>
    <t xml:space="preserve">Licencias de Conduccion                                     </t>
  </si>
  <si>
    <t xml:space="preserve">Traspaso de Vehiculos                                       </t>
  </si>
  <si>
    <t xml:space="preserve">Servicio de Gruas y Patios                                  </t>
  </si>
  <si>
    <t xml:space="preserve">Otras Tasas de Transito                                     </t>
  </si>
  <si>
    <t xml:space="preserve">Tasa Pro Deporte y Recreación                               </t>
  </si>
  <si>
    <t xml:space="preserve">Registro y Certificado Propiedad Horizontal                 </t>
  </si>
  <si>
    <t xml:space="preserve">Coso Municipal                                              </t>
  </si>
  <si>
    <t xml:space="preserve">Servicios de Educacion                                      </t>
  </si>
  <si>
    <t xml:space="preserve">Zonas Azules (Acuerdo 0904/2016)                            </t>
  </si>
  <si>
    <t xml:space="preserve">Zonas Azules-Discapacidad (Acdo 0989/2018)                  </t>
  </si>
  <si>
    <t xml:space="preserve">Vig. Ant. Multas de Circulación y Tránsito                  </t>
  </si>
  <si>
    <t xml:space="preserve">Multas de Policia                                           </t>
  </si>
  <si>
    <t xml:space="preserve">Multas de Control Disciplinario                             </t>
  </si>
  <si>
    <t xml:space="preserve">Sanciones de Industria y Comercio                           </t>
  </si>
  <si>
    <t xml:space="preserve">Otras Multas de Control Fiscal                              </t>
  </si>
  <si>
    <t xml:space="preserve">Comparendo Ambiental                                        </t>
  </si>
  <si>
    <t xml:space="preserve">Recargos Impuestos Municipales                              </t>
  </si>
  <si>
    <t xml:space="preserve">Recargos de Sobretasa Ambiental                             </t>
  </si>
  <si>
    <t>Recargos Impuesto al Teléfono</t>
  </si>
  <si>
    <t xml:space="preserve">Recargos Impuesto al Teléfono                               </t>
  </si>
  <si>
    <t xml:space="preserve">SGP-Educacion-Descuento del Docente                         </t>
  </si>
  <si>
    <t xml:space="preserve">SGP-Educacion-Aporte Patronal del Personal Docente          </t>
  </si>
  <si>
    <t xml:space="preserve">SGP-Educacion-Calidad por Matricula                         </t>
  </si>
  <si>
    <t xml:space="preserve">SGP-Educacion-Pob. Necesidades Educ. Espec.                 </t>
  </si>
  <si>
    <t xml:space="preserve">SGP-Educacion-Calidad Gratuidad (SSF)                       </t>
  </si>
  <si>
    <t xml:space="preserve">SGP-Alimentacion Escolar                                    </t>
  </si>
  <si>
    <t xml:space="preserve">1/12 SGP-Alimentacion Escolar                               </t>
  </si>
  <si>
    <t xml:space="preserve">Convenio MEN-PAE                                            </t>
  </si>
  <si>
    <t xml:space="preserve">Aportes del Sector Electrico-Funcionamiento (10%)           </t>
  </si>
  <si>
    <t xml:space="preserve">Aportes del Sector Electrico-Saneamiento Basico (90%)       </t>
  </si>
  <si>
    <t xml:space="preserve">Transferencias Impuesto al Tabaco                           </t>
  </si>
  <si>
    <t xml:space="preserve">Impuesto sobre vehiculos particulares                       </t>
  </si>
  <si>
    <t xml:space="preserve">Transferencias Cuotas Partes Mesadas-Contraloria            </t>
  </si>
  <si>
    <t xml:space="preserve">Transf. Fiscalizacion ERUM SSF                              </t>
  </si>
  <si>
    <t xml:space="preserve">Recuperacion Cuotas Partes Pensionales                      </t>
  </si>
  <si>
    <t xml:space="preserve">R.F. e Intereses (Cuentas Ahorro)                           </t>
  </si>
  <si>
    <t xml:space="preserve">R.F. e Intereses (Convenios y/o Contratos)                  </t>
  </si>
  <si>
    <t xml:space="preserve">R.F. SGP-Alimentacion Escolar                               </t>
  </si>
  <si>
    <t xml:space="preserve">R.F. SGP-Educacion                                          </t>
  </si>
  <si>
    <t xml:space="preserve">R.F. SGP-Proposito General                                  </t>
  </si>
  <si>
    <t xml:space="preserve">R.F. SGP-Agua Potable y Saneamiento Basico                  </t>
  </si>
  <si>
    <t xml:space="preserve">R.F. Zonas Azules Transito                                  </t>
  </si>
  <si>
    <t xml:space="preserve">R.F. Zonas Azules Discapacidad                              </t>
  </si>
  <si>
    <t xml:space="preserve">R.F. Zonas Naranjas Deportes                                </t>
  </si>
  <si>
    <t xml:space="preserve">R.F. Estampilla Adulto Mayor                                </t>
  </si>
  <si>
    <t xml:space="preserve">R.F. Contribuciones Solidarias FSRI Juanchito               </t>
  </si>
  <si>
    <t xml:space="preserve">R.F. Tasa Pro Deporte                                       </t>
  </si>
  <si>
    <t xml:space="preserve">R.F. Estampilla Pro Cultura                                 </t>
  </si>
  <si>
    <t>R.F. Aportes Concesión</t>
  </si>
  <si>
    <t xml:space="preserve">R.F. Aportes Concesión                                      </t>
  </si>
  <si>
    <t xml:space="preserve">Aprovechamientos                                            </t>
  </si>
  <si>
    <t xml:space="preserve">Indemnizaciones de Seguros                                  </t>
  </si>
  <si>
    <t xml:space="preserve">Venta de Activos Sector Privado                             </t>
  </si>
  <si>
    <t xml:space="preserve">Reintegro por Incapacidades y ARP                           </t>
  </si>
  <si>
    <t xml:space="preserve">Cuotas Partes Actuariales Desahorro Fonpet                  </t>
  </si>
  <si>
    <t xml:space="preserve">Excedentes Financ.-Infimanizales                            </t>
  </si>
  <si>
    <t xml:space="preserve">Superavit Presupuestal                                      </t>
  </si>
  <si>
    <t xml:space="preserve">Rec. Bal Liquidación Caja de la Vivienda Popu               </t>
  </si>
  <si>
    <t xml:space="preserve">Rec Bal Ley del Deporte                                     </t>
  </si>
  <si>
    <t xml:space="preserve">Rec Bal Sobretasa Bomberil                                  </t>
  </si>
  <si>
    <t xml:space="preserve">Rec Bal Multas de Circulacion y Transito                    </t>
  </si>
  <si>
    <t xml:space="preserve">Rec.Bal. Fondos de Esctructura Ecológica y Espacio Público  </t>
  </si>
  <si>
    <t xml:space="preserve">SGP-Salud-Regimen Subsidiado-(SSF)                          </t>
  </si>
  <si>
    <t xml:space="preserve">1/12 SGP-Salud-Regimen Subsidiado-(SSF)                     </t>
  </si>
  <si>
    <t xml:space="preserve">Coljuegos-Reg. Subsidiado (SSF)                             </t>
  </si>
  <si>
    <t xml:space="preserve">Aporte Nacional ADRES ((SSF))                               </t>
  </si>
  <si>
    <t xml:space="preserve">Transferencias Rentas Cedidas Regimen Subsidiado (SSF)      </t>
  </si>
  <si>
    <t xml:space="preserve">Transferencias de EMSA-Regimen Subsidiado (SSF)             </t>
  </si>
  <si>
    <t xml:space="preserve">Transferencias Premios Caducos (SSF)                        </t>
  </si>
  <si>
    <t xml:space="preserve">Rec.Bal. Aportes de EMSA-Regimen Subsidiado                 </t>
  </si>
  <si>
    <t xml:space="preserve">SGP-Salud Publica                                           </t>
  </si>
  <si>
    <t xml:space="preserve">1/12 SGP-Salud Publica                                      </t>
  </si>
  <si>
    <t xml:space="preserve">R.F. SGP-Salud Publica                                      </t>
  </si>
  <si>
    <t xml:space="preserve">R.F. Poblacion Poble no Asegurada                           </t>
  </si>
  <si>
    <t xml:space="preserve">Coljuegos-Funcionamiento                                    </t>
  </si>
  <si>
    <t xml:space="preserve">Transferencias de EMSA-Funcionamiento                       </t>
  </si>
  <si>
    <t xml:space="preserve">R.F. Zonas Azules                                           </t>
  </si>
  <si>
    <t xml:space="preserve">R.F. Coljuegos-Funcionamiento                               </t>
  </si>
  <si>
    <t xml:space="preserve">Rec. Bal. Zonas Azules-fls (Acdo 0989/2018)                 </t>
  </si>
  <si>
    <t>Derechos sexuales y reproductivos G.S</t>
  </si>
  <si>
    <t>28-04-3-33-01-002-025-02-0-2201070</t>
  </si>
  <si>
    <t>40-02-3-83-01-003-044-01-0-1903031</t>
  </si>
  <si>
    <t>40 2 3 83 1 3 44 1 1</t>
  </si>
  <si>
    <t>28 11 1 11 2 2 3 0 1</t>
  </si>
  <si>
    <t>25 1 3 11 5 2 18 1 1</t>
  </si>
  <si>
    <t>27-01-3-11-01-006-021-00-0-4502001</t>
  </si>
  <si>
    <t>30-01-3-11-03-001-067-00-0-1702010</t>
  </si>
  <si>
    <t>1702035</t>
  </si>
  <si>
    <t>Servicio de educación informal en Buenas Prácticas Agrícolas y producción sostenible</t>
  </si>
  <si>
    <t>40-02-3-11-01-003-049-00-0-1905019</t>
  </si>
  <si>
    <t>21 11 1 11 1 1 16 0 1</t>
  </si>
  <si>
    <t>Acciones de gestión humana</t>
  </si>
  <si>
    <t>Total general</t>
  </si>
  <si>
    <t>Columna1</t>
  </si>
  <si>
    <t>21 11 1 11 2 1 4 0 1</t>
  </si>
  <si>
    <t>25 11 1 22 3 2 2 0 1</t>
  </si>
  <si>
    <t>Mesadas pensionales  Caja de la Vivienda Popular</t>
  </si>
  <si>
    <t>R.F. Estampilla Pro Cultura</t>
  </si>
  <si>
    <t>R.F. Tasa Pro Deporte</t>
  </si>
  <si>
    <t>40 4 1 22 2 1 24 80 1</t>
  </si>
  <si>
    <t>Control y regulacion del transito y transporte</t>
  </si>
  <si>
    <t>26-01-3-81-04-003-020-00-0-2402041</t>
  </si>
  <si>
    <t>25 11 1 11 3 2 3 0 1</t>
  </si>
  <si>
    <t xml:space="preserve">Impuesto Circulacion y Transito Transporte Publico          </t>
  </si>
  <si>
    <t xml:space="preserve">Vig.Ant. Impuesto Circulacion y Transito Transporte Publico </t>
  </si>
  <si>
    <t xml:space="preserve">Porcentaje Participacion Predial                            </t>
  </si>
  <si>
    <t xml:space="preserve">5% Contrato de Obra Publica                                 </t>
  </si>
  <si>
    <t xml:space="preserve">Vig. Ant porcentaje Ambiental                               </t>
  </si>
  <si>
    <t xml:space="preserve">Sobretasa ambiental corpocaldas                             </t>
  </si>
  <si>
    <t xml:space="preserve">Contribuciones Solidarias FSRI  JUANCHITO                   </t>
  </si>
  <si>
    <t xml:space="preserve">Impuesto de espectáculos públicos                           </t>
  </si>
  <si>
    <t xml:space="preserve">Autorretenciones de Industria y Comercio                    </t>
  </si>
  <si>
    <t xml:space="preserve">Multas de Circulacion y Transito                            </t>
  </si>
  <si>
    <t xml:space="preserve">Aportes Entidades-Fondo Prevencion Desastres                </t>
  </si>
  <si>
    <t xml:space="preserve">Incentivo Regionalizacion Ley 1151/2007                     </t>
  </si>
  <si>
    <t xml:space="preserve">Fondo Compensacion por Parqueaderos                         </t>
  </si>
  <si>
    <t xml:space="preserve">Modulos de Espacio Publico                                  </t>
  </si>
  <si>
    <t xml:space="preserve">SGP-Educacion-Poblacion Atendida                            </t>
  </si>
  <si>
    <t>SGP POBLACION ATENDIDA DISTINTA DE NOMINA</t>
  </si>
  <si>
    <t xml:space="preserve">SGP-Educacion-Conectividad                                  </t>
  </si>
  <si>
    <t xml:space="preserve">SGP-Saneamiento Basico                                      </t>
  </si>
  <si>
    <t xml:space="preserve">SGP 1/12 de Agua Potable y Saneamiento B sico               </t>
  </si>
  <si>
    <t xml:space="preserve">SGP-Proposito General-Libre                                 </t>
  </si>
  <si>
    <t xml:space="preserve">SGP-Proposito General-Deporte                               </t>
  </si>
  <si>
    <t xml:space="preserve">SGP-Proposito General-Cultura                               </t>
  </si>
  <si>
    <t xml:space="preserve">1/12 SGP-Proposito General-Libre                            </t>
  </si>
  <si>
    <t xml:space="preserve">1/12 SGP-Proposito General-Deporte                          </t>
  </si>
  <si>
    <t xml:space="preserve">1/12 SGP-Proposito General-Cultura                          </t>
  </si>
  <si>
    <t xml:space="preserve">Contribucion parafiscal espectaculos publicos               </t>
  </si>
  <si>
    <t xml:space="preserve">Transf. Fiscalizacion INFIMANIZALES  SSF                    </t>
  </si>
  <si>
    <t xml:space="preserve">Transf. Fiscalizacion INVAMA   SSF                          </t>
  </si>
  <si>
    <t xml:space="preserve">Transf. Fiscalizacion INS. CULTURA  SSF                     </t>
  </si>
  <si>
    <t xml:space="preserve">Transf. Fiscalizacion AGUAS DE MANIZALES  SSF               </t>
  </si>
  <si>
    <t xml:space="preserve">Transf. Fiscalizacion EMSA  SSF                             </t>
  </si>
  <si>
    <t xml:space="preserve">Transf. Fiscalizacion TERMINAL DE TRANSP.  SSF              </t>
  </si>
  <si>
    <t xml:space="preserve">Transf. Fiscalizacion H. CALDAS  SSF                        </t>
  </si>
  <si>
    <t xml:space="preserve">Transf. Fiscalizacion H. SAN ISIDRO.  SSF                   </t>
  </si>
  <si>
    <t xml:space="preserve">Transf. Fiscalizacion ASSBASALUD.  SSF                      </t>
  </si>
  <si>
    <t xml:space="preserve">Transf. Fiscalizacion CABLE AEREO.  SSF                     </t>
  </si>
  <si>
    <t xml:space="preserve">Transf. Fiscalizacion IDEASMAS.  SSF                        </t>
  </si>
  <si>
    <t xml:space="preserve">Convenio No.1132 Estampill Adulto Mayor Gob. Caldas         </t>
  </si>
  <si>
    <t xml:space="preserve">R.F. Modulos de Espacio Publico                             </t>
  </si>
  <si>
    <t xml:space="preserve">R.F  Recaudo Cartera Caja de la Vivienda Liquidada          </t>
  </si>
  <si>
    <t xml:space="preserve">R.F. 5% Obra Publica                                        </t>
  </si>
  <si>
    <t xml:space="preserve">R.F. Transferencia impuesto al tabaco                       </t>
  </si>
  <si>
    <t xml:space="preserve">R.F. Conv Gob de Caldas - Estamp adulto mayor               </t>
  </si>
  <si>
    <t xml:space="preserve">R.F. Desahorro fonpet pensionados                           </t>
  </si>
  <si>
    <t xml:space="preserve">R.F. Impuesto al Telefono                                   </t>
  </si>
  <si>
    <t xml:space="preserve">R.F. Impuesto Transporte Oleoductos y Gasoductos            </t>
  </si>
  <si>
    <t xml:space="preserve">Desahorro Fonpet mesadas                                    </t>
  </si>
  <si>
    <t>Rec Bal SGP Saneamiento Basico</t>
  </si>
  <si>
    <t xml:space="preserve">Rec Bal SGP Saneamiento Basico                              </t>
  </si>
  <si>
    <t xml:space="preserve">Rec Bal Imp de Transporte Oleoductos y Gasoductos           </t>
  </si>
  <si>
    <t xml:space="preserve">Rec Bal COntribuciones Solidarias FSRI JUANCHITO            </t>
  </si>
  <si>
    <t xml:space="preserve">Rec.Bal. Multas de Policia Ley 1801/2016                    </t>
  </si>
  <si>
    <t>Rec Bal Sobretasa Ambiental</t>
  </si>
  <si>
    <t xml:space="preserve">Rec Bal Sobretasa Ambiental                                 </t>
  </si>
  <si>
    <t xml:space="preserve">Aporte Nacional ADRES  ((SSF))  IVC SUPERSALUD              </t>
  </si>
  <si>
    <t xml:space="preserve">Rendimientos financieros SSF  EMSA                          </t>
  </si>
  <si>
    <t xml:space="preserve">Rendimientos financieros SSF Premios  Caducos               </t>
  </si>
  <si>
    <t xml:space="preserve">Rec. Bal. SGP-Salud Pùblica                                 </t>
  </si>
  <si>
    <t>14 1 3 11 3 1 7 0 0 3204053</t>
  </si>
  <si>
    <t>14 1 3 11 3 1 7 1 0 3204053</t>
  </si>
  <si>
    <t>14 1 3 11 3 1 70 0 0 4002022</t>
  </si>
  <si>
    <t>080</t>
  </si>
  <si>
    <t>14-01-3-11-03-001-080-00-0-4501049</t>
  </si>
  <si>
    <t>14 1 3 11 3 1 80 0 0 4501049</t>
  </si>
  <si>
    <t>303001080</t>
  </si>
  <si>
    <t>FORTALECIMIENTO ARCHIVO HISTORICO DE MANIZALES</t>
  </si>
  <si>
    <t>2022170010005</t>
  </si>
  <si>
    <t>IMPLEMENTACIÓN DE LA POLÍTICA PÚBLICA DE PROTECCIÓN Y BIENESTAR ANIMAL EN LA CIUDAD DE MANIZALES</t>
  </si>
  <si>
    <t>4501049</t>
  </si>
  <si>
    <t>14 1 3 11 3 1 80 0 1</t>
  </si>
  <si>
    <t>4501054</t>
  </si>
  <si>
    <t>Servicio de sanidad animal</t>
  </si>
  <si>
    <t>14 1 3 11 3 4 7 0 0 3204046</t>
  </si>
  <si>
    <t>14 1 3 11 3 4 7 1 0 3204046</t>
  </si>
  <si>
    <t>14 1 3 11 3 4 7 2 0 3204046</t>
  </si>
  <si>
    <t>14 1 3 11 3 5 7 0 0 3204004</t>
  </si>
  <si>
    <t>14 1 3 11 3 7 7 0 0 3204053</t>
  </si>
  <si>
    <t>14 1 3 11 3 8 7 0 0 3204054</t>
  </si>
  <si>
    <t>14 1 3 11 3 8 7 1 0 3204054</t>
  </si>
  <si>
    <t>14-01-3-22-03-001-007-00-0-3204053</t>
  </si>
  <si>
    <t>14 1 3 22 3 1 7 0 0 3204053</t>
  </si>
  <si>
    <t>14 1 3 22 3 5 7 0 0 3204004</t>
  </si>
  <si>
    <t>14-01-3-82-03-001-007-00-0-3204053</t>
  </si>
  <si>
    <t>14 1 3 82 3 1 7 0 0 3204053</t>
  </si>
  <si>
    <t>14 1 3 82 3 1 7 0 1</t>
  </si>
  <si>
    <t>20 1 3 11 5 1 10 0 0 2302024</t>
  </si>
  <si>
    <t>21 1 3 11 5 1 3 0 0 4599007</t>
  </si>
  <si>
    <t>21 4 3 11 5 1 5 0 0 4599023</t>
  </si>
  <si>
    <t>Estrategia para la administracion del talento humano</t>
  </si>
  <si>
    <t>21 5 3 11 5 1 5 0 0 4599023</t>
  </si>
  <si>
    <t>21 5 3 22 5 1 5 1 0 4599023</t>
  </si>
  <si>
    <t>21 5 3 22 5 1 5 2 0 4599023</t>
  </si>
  <si>
    <t>21 11 1 11 2 1 23 0 1</t>
  </si>
  <si>
    <t>22 1 3 22 5 1 13 0 0 4599026</t>
  </si>
  <si>
    <t>22 1 3 22 5 1 69 0 0 0401105</t>
  </si>
  <si>
    <t>SECRETARIA DE MOVILIDAD</t>
  </si>
  <si>
    <t>Construccion Linea 3 Cable Aereo Manizales</t>
  </si>
  <si>
    <t>23 1 3 11 4 1 76 0 0 2408008</t>
  </si>
  <si>
    <t>23 1 3 11 4 2 76 0 0 2408008</t>
  </si>
  <si>
    <t>23 1 3 11 4 2 76 0 0 2408035</t>
  </si>
  <si>
    <t>23 1 3 22 4 1 76 0 0 2408008</t>
  </si>
  <si>
    <t>23-01-3-22-04-002-076-01-0-2408008</t>
  </si>
  <si>
    <t>23 1 3 22 4 2 76 1 0 2408008</t>
  </si>
  <si>
    <t>23-01-3-81-04-001-074-00-0-2408026</t>
  </si>
  <si>
    <t>23 1 3 81 4 1 74 0 0 2408026</t>
  </si>
  <si>
    <t>23 1 3 81 4 1 74 0 1</t>
  </si>
  <si>
    <t>23-02-3-22-04-003-076-00-0-2408008</t>
  </si>
  <si>
    <t>23 2 3 22 4 3 76 0 0 2408008</t>
  </si>
  <si>
    <t>23 2 3 22 4 3 76 0 1</t>
  </si>
  <si>
    <t>23 3 3 22 4 2 76 0 0 2408039</t>
  </si>
  <si>
    <t>23 3 3 22 4 2 76 1 0 2408023</t>
  </si>
  <si>
    <t>23 4 3 22 4 3 76 0 0 2408008</t>
  </si>
  <si>
    <t>23 4 3 22 4 3 76 1 0 2408008</t>
  </si>
  <si>
    <t>24 1 3 11 1 6 28 0 0 4102046</t>
  </si>
  <si>
    <t>24 1 3 11 1 7 15 0 0 4502029</t>
  </si>
  <si>
    <t>24-01-3-11-01-007-015-01-0-4502035</t>
  </si>
  <si>
    <t>24 1 3 11 1 7 15 1 0 4502035</t>
  </si>
  <si>
    <t>24 1 3 11 1 7 15 1 1</t>
  </si>
  <si>
    <t>24 1 3 11 1 8 16 0 0 3205006</t>
  </si>
  <si>
    <t>24-01-3-11-01-008-017-00-0-4501045</t>
  </si>
  <si>
    <t>24 1 3 11 1 8 17 0 0 4501045</t>
  </si>
  <si>
    <t>24 1 3 11 1 8 17 1 0 4501001</t>
  </si>
  <si>
    <t>24 1 3 11 1 8 28 0 0 4102046</t>
  </si>
  <si>
    <t>24 1 3 11 1 8 71 0 0 4501001</t>
  </si>
  <si>
    <t>Seguridad y convivencia ciudadana</t>
  </si>
  <si>
    <t>Desarrollo Red de Parques Verdes</t>
  </si>
  <si>
    <t>24-01-3-11-03-001-070-00-0-4002020</t>
  </si>
  <si>
    <t>24 1 3 11 3 1 70 0 0 4002020</t>
  </si>
  <si>
    <t>24 1 3 11 3 1 70 0 1</t>
  </si>
  <si>
    <t>24 1 3 11 5 1 15 0 0 4502029</t>
  </si>
  <si>
    <t>24 1 3 22 1 6 28 1 0 4102046</t>
  </si>
  <si>
    <t>24 1 3 22 1 8 17 2 0 4501004</t>
  </si>
  <si>
    <t>24 1 3 22 1 8 71 0 0 4501001</t>
  </si>
  <si>
    <t>24-01-3-22-01-008-071-03-0-4501052</t>
  </si>
  <si>
    <t>24 1 3 22 1 8 71 3 0 4501052</t>
  </si>
  <si>
    <t>24 1 3 22 1 8 71 3 1</t>
  </si>
  <si>
    <t>24-01-3-22-03-001-070-00-0-4002020</t>
  </si>
  <si>
    <t>24 1 3 22 3 1 70 0 0 4002020</t>
  </si>
  <si>
    <t>24 1 3 22 3 1 70 0 1</t>
  </si>
  <si>
    <t>24-01-3-22-03-001-070-01-0-4002020</t>
  </si>
  <si>
    <t>24 1 3 22 3 1 70 1 0 4002020</t>
  </si>
  <si>
    <t>24 1 3 22 3 1 70 1 1</t>
  </si>
  <si>
    <t>25 1 2 11 1 3 1 1 1</t>
  </si>
  <si>
    <t>25 1 3 11 5 2 18 0 0 4599002</t>
  </si>
  <si>
    <t>25 1 3 11 5 2 18 0 0 4599003</t>
  </si>
  <si>
    <t>085</t>
  </si>
  <si>
    <t>303002085</t>
  </si>
  <si>
    <t>ADMINSTRACION FORTALECIMIENTO DE LA RED DE ECOPARQUES DE MAN</t>
  </si>
  <si>
    <t>2022170010007</t>
  </si>
  <si>
    <t>MEJORAMIENTO DE LA COBERTURA DE SERVICIOS BÁSICOS DE AGUA POTABLE Y MANEJO Y TRATAMIENTO DE AGUAS RESIDUALES EN EL MUNICIPIO DE MANIZALES</t>
  </si>
  <si>
    <t>4003047</t>
  </si>
  <si>
    <t>Servicio de apoyo financiero para subsidios al consumo en los servicios públicos domiciliarios</t>
  </si>
  <si>
    <t>25-01-3-33-03-002-085-00-0-4003047</t>
  </si>
  <si>
    <t>25 1 3 33 3 2 85 0 0 4003047</t>
  </si>
  <si>
    <t>25 1 3 33 3 2 85 0 1</t>
  </si>
  <si>
    <t>25-01-3-82-03-002-085-00-0-4003047</t>
  </si>
  <si>
    <t>25 1 3 82 3 2 85 0 0 4003047</t>
  </si>
  <si>
    <t>25 1 3 82 3 2 85 0 1</t>
  </si>
  <si>
    <t>Cuotas Partes Pensionales-Est.Adulto Mayor</t>
  </si>
  <si>
    <t>Transferencia Porcentaje Participacion Predial</t>
  </si>
  <si>
    <t>25 11 1 82 3 3 1 0 1</t>
  </si>
  <si>
    <t>26 1 3 11 1 7 77 0 1</t>
  </si>
  <si>
    <t>Manten, adec, dotacion Sedes Institucional, Sociales y com</t>
  </si>
  <si>
    <t>26-01-3-11-01-007-077-00-0-4599016</t>
  </si>
  <si>
    <t>26 1 3 11 1 7 77 0 0 4599016</t>
  </si>
  <si>
    <t>26 1 3 11 4 3 20 0 0 2402114</t>
  </si>
  <si>
    <t>26 1 3 22 3 2 19 1 0 4001039</t>
  </si>
  <si>
    <t>26 1 3 22 4 3 20 0 0 2402114</t>
  </si>
  <si>
    <t>26 1 3 33 3 2 85 0 1</t>
  </si>
  <si>
    <t>26-01-3-33-03-002-085-00-0-4003014</t>
  </si>
  <si>
    <t>26 1 3 33 3 2 85 0 0 4003014</t>
  </si>
  <si>
    <t>4003014</t>
  </si>
  <si>
    <t>Servicio de Alcantarillado</t>
  </si>
  <si>
    <t>26 1 3 81 4 3 20 0 0 2402041</t>
  </si>
  <si>
    <t>26 1 3 82 3 2 19 0 0 4001039</t>
  </si>
  <si>
    <t>26 1 3 82 4 3 20 0 0 2402114</t>
  </si>
  <si>
    <t>26-01-3-83-03-002-085-00-0-4003014</t>
  </si>
  <si>
    <t>26 1 3 83 3 2 85 0 0 4003014</t>
  </si>
  <si>
    <t>26 1 3 83 3 2 85 0 1</t>
  </si>
  <si>
    <t>27 1 3 11 1 6 21 0 0 4502001</t>
  </si>
  <si>
    <t>27 1 3 11 1 6 21 1 0 4502001</t>
  </si>
  <si>
    <t>27 1 3 11 1 6 21 2 0 4502001</t>
  </si>
  <si>
    <t>27 1 3 11 1 6 21 3 0 4502001</t>
  </si>
  <si>
    <t>27-01-3-11-02-002-021-03-0-4502019</t>
  </si>
  <si>
    <t>27 1 3 11 2 2 21 3 0 4502019</t>
  </si>
  <si>
    <t>27 1 3 11 2 2 21 3 1</t>
  </si>
  <si>
    <t>28-01-3-33-01-002-072-00-0-2201044</t>
  </si>
  <si>
    <t>28 1 3 33 1 2 72 0 0 2201044</t>
  </si>
  <si>
    <t>28 2 3 33 1 2 72 0 0 2201044</t>
  </si>
  <si>
    <t>28 2 3 33 1 2 72 2 0 2201071</t>
  </si>
  <si>
    <t>28 2 3 33 1 2 72 3 0 2201071</t>
  </si>
  <si>
    <t>28-03-3-33-01-002-072-00-0-2201044</t>
  </si>
  <si>
    <t>28 3 3 33 1 2 72 0 0 2201044</t>
  </si>
  <si>
    <t>28 3 3 33 1 2 72 2 0 2201071</t>
  </si>
  <si>
    <t>28 3 3 33 1 2 72 3 0 2201071</t>
  </si>
  <si>
    <t>28 4 3 33 1 2 25 1 0 2201006</t>
  </si>
  <si>
    <t>28 4 3 33 1 2 25 2 0 2201070</t>
  </si>
  <si>
    <t>28 5 3 33 1 2 23 0 0 2201070</t>
  </si>
  <si>
    <t>28 6 3 33 1 2 25 0 0 2201029</t>
  </si>
  <si>
    <t>28-06-3-33-01-002-072-05-0-2201071</t>
  </si>
  <si>
    <t>28 6 3 33 1 2 72 5 0 2201071</t>
  </si>
  <si>
    <t>28-06-3-33-01-002-072-06-0-2201033</t>
  </si>
  <si>
    <t>28 6 3 33 1 2 72 6 0 2201033</t>
  </si>
  <si>
    <t>28 6 3 33 1 2 72 6 1</t>
  </si>
  <si>
    <t>28 8 3 22 1 2 25 0 0 2201028</t>
  </si>
  <si>
    <t>28 8 3 33 1 2 25 1 0 2201028</t>
  </si>
  <si>
    <t>28-10-3-33-01-002-072-05-0-2201033</t>
  </si>
  <si>
    <t>28 10 3 33 1 2 72 5 0 2201033</t>
  </si>
  <si>
    <t>28 10 3 33 1 2 72 5 1</t>
  </si>
  <si>
    <t>28 11 1 33 1 1 8 0 1</t>
  </si>
  <si>
    <t>28 11 1 33 1 1 9 0 1</t>
  </si>
  <si>
    <t>28 11 1 33 1 1 10 0 1</t>
  </si>
  <si>
    <t>28 11 1 33 1 1 11 0 1</t>
  </si>
  <si>
    <t>28 11 1 33 1 1 12 0 1</t>
  </si>
  <si>
    <t>28 11 1 33 1 1 13 0 1</t>
  </si>
  <si>
    <t>28 11 1 33 1 1 15 0 1</t>
  </si>
  <si>
    <t>28 11 1 33 1 1 16 0 1</t>
  </si>
  <si>
    <t>28 11 1 33 1 1 17 0 1</t>
  </si>
  <si>
    <t>28 12 3 33 1 2 72 0 0 2201071</t>
  </si>
  <si>
    <t>28-12-3-33-01-002-072-02-0-2201033</t>
  </si>
  <si>
    <t>28 12 3 33 1 2 72 2 0 2201033</t>
  </si>
  <si>
    <t>28 12 3 33 1 2 72 2 1</t>
  </si>
  <si>
    <t>28-12-3-33-01-002-072-03-0-2201033</t>
  </si>
  <si>
    <t>28 12 3 33 1 2 72 3 0 2201033</t>
  </si>
  <si>
    <t>28 12 3 33 1 2 72 3 1</t>
  </si>
  <si>
    <t>29 1 3 11 1 1 28 0 0 4102002</t>
  </si>
  <si>
    <t>Cierre de brechas niños, adoles y jovenes (Primera Infancia)</t>
  </si>
  <si>
    <t>29 1 3 11 1 4 52 0 0 3301064</t>
  </si>
  <si>
    <t>29 1 3 11 1 4 52 1 1</t>
  </si>
  <si>
    <t>29-01-3-11-01-004-052-02-0-3301055</t>
  </si>
  <si>
    <t>29 1 3 11 1 4 52 2 0 3301055</t>
  </si>
  <si>
    <t>29 1 3 11 1 4 52 2 1</t>
  </si>
  <si>
    <t>29 1 3 11 1 6 27 0 0 4103052</t>
  </si>
  <si>
    <t>29 1 3 11 1 6 28 1 0 4102046</t>
  </si>
  <si>
    <t>Cierre de brechas niños (as), adoles y jovenes (Niñez)</t>
  </si>
  <si>
    <t>29 1 3 11 1 6 28 2 0 4102042</t>
  </si>
  <si>
    <t>Cierre de brechas niños (as), adoles y jovenes (Juventud)</t>
  </si>
  <si>
    <t>29 1 3 11 1 6 29 0 0 4103061</t>
  </si>
  <si>
    <t>29 1 3 11 1 7 75 0 0 4103052</t>
  </si>
  <si>
    <t>29 1 3 11 1 7 77 0 1</t>
  </si>
  <si>
    <t>29-01-3-11-01-007-077-00-0-4599034</t>
  </si>
  <si>
    <t>29 1 3 11 1 7 77 0 0 4599034</t>
  </si>
  <si>
    <t>Manten, adec, dotacion Sedes Institucionales</t>
  </si>
  <si>
    <t>29 1 3 22 1 4 52 0 0 3301059</t>
  </si>
  <si>
    <t>29-01-3-22-01-004-052-01-0-3301122</t>
  </si>
  <si>
    <t>29 1 3 22 1 4 52 1 0 3301122</t>
  </si>
  <si>
    <t>29 1 3 22 1 4 52 3 1</t>
  </si>
  <si>
    <t>29-01-3-22-01-006-027-00-0-4103050</t>
  </si>
  <si>
    <t>29 1 3 22 1 6 27 0 0 4103050</t>
  </si>
  <si>
    <t>29-01-3-22-01-006-027-02-0-4103050</t>
  </si>
  <si>
    <t>29 1 3 22 1 6 27 2 0 4103050</t>
  </si>
  <si>
    <t>29-01-3-22-01-006-027-03-0-4103050</t>
  </si>
  <si>
    <t>29 1 3 22 1 6 27 3 0 4103050</t>
  </si>
  <si>
    <t>29-01-3-22-01-006-027-04-0-4103050</t>
  </si>
  <si>
    <t>29 1 3 22 1 6 27 4 0 4103050</t>
  </si>
  <si>
    <t>29 1 3 22 1 6 27 4 1</t>
  </si>
  <si>
    <t>29-01-3-22-01-006-027-05-0-4103050</t>
  </si>
  <si>
    <t>29 1 3 22 1 6 27 5 0 4103050</t>
  </si>
  <si>
    <t>29 1 3 22 1 6 27 5 1</t>
  </si>
  <si>
    <t>29 1 3 81 1 4 52 0 0 3301059</t>
  </si>
  <si>
    <t>29-01-3-83-01-004-052-00-0-3301122</t>
  </si>
  <si>
    <t>29 1 3 83 1 4 52 0 0 3301122</t>
  </si>
  <si>
    <t>30 1 3 11 2 3 67 0 0 1702010</t>
  </si>
  <si>
    <t>30 1 3 11 3 1 67 0 0 1702010</t>
  </si>
  <si>
    <t>30 1 3 11 3 6 67 0 0 1702017</t>
  </si>
  <si>
    <t>084</t>
  </si>
  <si>
    <t>30-01-3-11-03-006-084-00-0-1708032</t>
  </si>
  <si>
    <t>30 1 3 11 3 6 84 0 0 1708032</t>
  </si>
  <si>
    <t>303006084</t>
  </si>
  <si>
    <t>FORTALECIMIENTO DE LA RED DE BIBLIOTECAS DE MANIZALES</t>
  </si>
  <si>
    <t>2022170010006</t>
  </si>
  <si>
    <t>DESARROLLO DE LA AGRICULTURA URBANA Y SEGURIDAD ALIMENTARIA EN MANIZALES</t>
  </si>
  <si>
    <t>1708032</t>
  </si>
  <si>
    <t>Parcelas, módulos y unidades demostrativas adecuadas</t>
  </si>
  <si>
    <t>30 1 3 11 3 6 84 0 1</t>
  </si>
  <si>
    <t>Desarrollo de la Agricultura Urbana para crecimiento verde</t>
  </si>
  <si>
    <t>33 1 3 11 3 3 73 0 0 4503017</t>
  </si>
  <si>
    <t>33 1 3 11 3 3 73 1 0 4503004</t>
  </si>
  <si>
    <t>33 1 3 11 3 3 73 2 0 4503004</t>
  </si>
  <si>
    <t>33 1 3 22 3 3 73 2 0 4503004</t>
  </si>
  <si>
    <t>33-01-3-22-03-003-073-03-0-4503004</t>
  </si>
  <si>
    <t>33 1 3 22 3 3 73 3 0 4503004</t>
  </si>
  <si>
    <t>33 1 3 22 3 3 73 3 1</t>
  </si>
  <si>
    <t>35 1 3 11 1 4 78 0 0 3502007</t>
  </si>
  <si>
    <t>35 1 3 11 2 1 33 0 0 2301030</t>
  </si>
  <si>
    <t>35 1 3 11 2 2 78 0 0 3502012</t>
  </si>
  <si>
    <t>35 1 3 11 2 3 53 0 1</t>
  </si>
  <si>
    <t>Fortalecimiento Promociòn Turistica Manizales</t>
  </si>
  <si>
    <t>35-01-3-11-02-003-053-00-0-3502112</t>
  </si>
  <si>
    <t>35 1 3 11 2 3 53 0 0 3502112</t>
  </si>
  <si>
    <t>3502112</t>
  </si>
  <si>
    <t>35 1 3 11 2 4 78 0 0 3502012</t>
  </si>
  <si>
    <t>35 1 3 11 2 5 78 0 0 3502011</t>
  </si>
  <si>
    <t>36 1 3 11 1 5 34 0 0 4301037</t>
  </si>
  <si>
    <t>MEJORAMIENTO CONSTRUCCIÓN MANTENIMIENTO ADMINISTRACIÓN Y ADECUACIÓN DE ESCENARIOS DEPORTIVOS EN LA CIUDAD DE MANIZALES</t>
  </si>
  <si>
    <t>36 1 3 11 1 5 35 0 0 4301015</t>
  </si>
  <si>
    <t>36 1 3 22 1 5 34 0 0 4301037</t>
  </si>
  <si>
    <t>36 1 3 22 1 5 34 1 0 4301037</t>
  </si>
  <si>
    <t>36 1 3 22 1 5 35 1 0 4301017</t>
  </si>
  <si>
    <t>36 1 3 22 1 5 35 2 0 4301017</t>
  </si>
  <si>
    <t>36 1 3 22 1 5 35 3 0 4301017</t>
  </si>
  <si>
    <t>36-01-3-22-01-005-035-04-0-4301017</t>
  </si>
  <si>
    <t>36 1 3 22 1 5 35 4 0 4301017</t>
  </si>
  <si>
    <t>36 1 3 22 1 5 35 4 1</t>
  </si>
  <si>
    <t>36 1 3 33 1 5 34 0 0 4301037</t>
  </si>
  <si>
    <t>36 1 3 82 1 5 34 0 0 4301037</t>
  </si>
  <si>
    <t>40 1 3 22 1 3 51 0 0 1906004</t>
  </si>
  <si>
    <t>40 1 3 22 1 3 51 1 0 1906004</t>
  </si>
  <si>
    <t>Afiliac. Seg Soc. en salud  R.Subs. RF PREMIOS CADUCOS SSF</t>
  </si>
  <si>
    <t>40 1 3 22 1 3 51 2 0 1906004</t>
  </si>
  <si>
    <t>40 1 3 22 1 3 51 3 0 1906004</t>
  </si>
  <si>
    <t>40 1 3 22 1 3 51 4 0 1906004</t>
  </si>
  <si>
    <t>40 1 3 22 1 3 51 5 0 1906004</t>
  </si>
  <si>
    <t>40 1 3 22 1 3 51 6 0 1906004</t>
  </si>
  <si>
    <t>40 1 3 22 1 3 51 7 0 1906004</t>
  </si>
  <si>
    <t>40 1 3 22 1 3 51 8 0 1906004</t>
  </si>
  <si>
    <t>40 1 3 33 1 3 51 0 0 1906004</t>
  </si>
  <si>
    <t>40 1 3 81 1 3 51 0 0 1906004</t>
  </si>
  <si>
    <t>Programa Salud Mental y Convivencia Social Promocion</t>
  </si>
  <si>
    <t>40 2 3 11 1 3 42 0 0 1905028</t>
  </si>
  <si>
    <t>DESARROLLO DEL SELLO VERDE CULTIVO MI VIDA A TRAVÉS DE LA IMPLEMENTACIÓN DE UN PROGRAMA DE SEGURIDAD ALIMENTARIA Y NUTRICIONAL</t>
  </si>
  <si>
    <t>Programa de seguridad alimentaria y nutricional G.R.</t>
  </si>
  <si>
    <t>"Desarrollo de la estrategia ""Cultivo Mi Vida"" G.S."</t>
  </si>
  <si>
    <t>40 2 3 11 1 3 47 0 0 1905019</t>
  </si>
  <si>
    <t>MEJORAMIENTO DE LAS CONDICIONES RELACIONADAS CON LOS DERECHOS SEXUALES Y REPRODUCTIVOS DE LA POBLACIÓN DE MANIZALES EN EL MARCO DEL SELLO VERDE AMOR Y SEXUALIDAD SOSTENIBLE MANIZALES</t>
  </si>
  <si>
    <t>40-02-3-11-01-003-048-00-0-1905036</t>
  </si>
  <si>
    <t>40 2 3 11 1 3 48 0 0 1905036</t>
  </si>
  <si>
    <t>IMPLEMENTACIÓN DE LA ESTRATEGIA DE ATENCIÓN PRIMARIA EN SALUD EN EL MARCO DE LA DIMENSIÓN DE AUTORIDAD SANITARIA EN EL MUNICIPIO MANIZALES</t>
  </si>
  <si>
    <t>40 2 3 11 1 3 48 0 1</t>
  </si>
  <si>
    <t>40 2 3 11 1 3 49 0 0 1905019</t>
  </si>
  <si>
    <t>40 2 3 11 1 3 50 0 0 1905019</t>
  </si>
  <si>
    <t>Inspeccion, vigilancia y control salud ambiental G.R.</t>
  </si>
  <si>
    <t>40 2 3 11 1 3 58 0 0 1905027</t>
  </si>
  <si>
    <t>40 2 3 11 1 6 40 0 0 1905023</t>
  </si>
  <si>
    <t>40-02-3-11-01-006-041-00-0-1903047</t>
  </si>
  <si>
    <t>40 2 3 11 1 6 41 0 0 1903047</t>
  </si>
  <si>
    <t>40 2 3 33 1 3 38 0 0 1905014</t>
  </si>
  <si>
    <t>40-02-3-33-01-003-038-01-0-1905031</t>
  </si>
  <si>
    <t>40 2 3 33 1 3 38 1 0 1905031</t>
  </si>
  <si>
    <t>40 2 3 33 1 3 38 1 1</t>
  </si>
  <si>
    <t>40 2 3 33 1 3 42 0 0 1905019</t>
  </si>
  <si>
    <t>Programa de seguridad alimentaria y nutricional G.S.</t>
  </si>
  <si>
    <t>40 2 3 33 1 3 43 0 0 1905021</t>
  </si>
  <si>
    <t>40 2 3 33 1 3 44 0 0 1903031</t>
  </si>
  <si>
    <t>40 2 3 33 1 3 45 0 0 1905019</t>
  </si>
  <si>
    <t>40 2 3 33 1 3 47 0 0 1905014</t>
  </si>
  <si>
    <t>40 2 3 33 1 3 48 0 0 1905023</t>
  </si>
  <si>
    <t>40-02-3-33-01-003-049-00-0-1905019</t>
  </si>
  <si>
    <t>40 2 3 33 1 3 49 0 0 1905019</t>
  </si>
  <si>
    <t>40 2 3 33 1 3 49 0 1</t>
  </si>
  <si>
    <t>40-02-3-33-01-003-050-00-0-1905014</t>
  </si>
  <si>
    <t>40 2 3 33 1 3 50 0 0 1905014</t>
  </si>
  <si>
    <t>40 2 3 33 1 3 58 0 0 1905027</t>
  </si>
  <si>
    <t>40 2 3 33 1 6 40 0 0 1905014</t>
  </si>
  <si>
    <t>40 2 3 83 1 3 44 0 0 1903031</t>
  </si>
  <si>
    <t>40 2 3 83 1 3 44 1 0 1903031</t>
  </si>
  <si>
    <t>Capacidad de gestion de la autoridad sanitaria RB SGP G.R</t>
  </si>
  <si>
    <t>40 2 3 83 1 3 50 0 0 1905024</t>
  </si>
  <si>
    <t>40 2 3 83 1 3 58 0 0 1905013</t>
  </si>
  <si>
    <t>40 2 3 83 1 3 58 1 0 1905027</t>
  </si>
  <si>
    <t>40 3 3 22 1 3 39 0 0 1906004</t>
  </si>
  <si>
    <t>40-04-3-11-01-003-036-00-0-1906025</t>
  </si>
  <si>
    <t>40 4 3 11 1 3 36 0 0 1906025</t>
  </si>
  <si>
    <t>MANTENIMIENTO DE LA SOSTENIBILIDAD DE LA OFERTA DE SERVICIOS DE SALUD DE BAJA COMPLEJIDAD EN EL MUNICIPIO DE MANIZALES</t>
  </si>
  <si>
    <t>40 4 3 11 1 3 36 0 1</t>
  </si>
  <si>
    <t>Sostenibilidad de la oferta servicios de salud</t>
  </si>
  <si>
    <t>40 4 3 11 1 3 39 0 0 1906004</t>
  </si>
  <si>
    <t>Inspeccion, vigilancia y control salud ambiental</t>
  </si>
  <si>
    <t>40 4 3 11 1 3 51 0 0 1906004</t>
  </si>
  <si>
    <t>Afiliacion a la Seguridad Social en salud</t>
  </si>
  <si>
    <t>40-04-3-11-01-003-051-01-0-1906004</t>
  </si>
  <si>
    <t>40 4 3 11 1 3 51 1 0 1906004</t>
  </si>
  <si>
    <t>40 4 3 11 1 3 51 1 1</t>
  </si>
  <si>
    <t>081</t>
  </si>
  <si>
    <t>40-04-3-11-01-003-081-00-0-1905036</t>
  </si>
  <si>
    <t>40 4 3 11 1 3 81 0 0 1905036</t>
  </si>
  <si>
    <t>301003081</t>
  </si>
  <si>
    <t>SERVICIO DE ARTE Y CULTURA PARA TODOS EN MANIZALES</t>
  </si>
  <si>
    <t>2022170010004</t>
  </si>
  <si>
    <t xml:space="preserve">FORTALECIMIENTO DEL SISTEMA OBLIGATORIO DE GARANTIA DE CALIDAD EN LA PRESTACIÓN DE SERVICIOS DE SALUD </t>
  </si>
  <si>
    <t>40 4 3 11 1 3 81 0 1</t>
  </si>
  <si>
    <t>Garantia de calidad en la prestacion de servicios de salud</t>
  </si>
  <si>
    <t>40-04-3-22-01-003-036-00-0-1906025</t>
  </si>
  <si>
    <t>40 4 3 22 1 3 36 0 0 1906025</t>
  </si>
  <si>
    <t>40 4 3 22 1 3 36 0 1</t>
  </si>
  <si>
    <t>DESARROLLO DE ACCIONES DE DE PREVENCION DE LA DISCAPACIDAD Y DE ATENCION INTEGRAL EN SALUD A LAS PERSONAS CON DISCAPACIDAD Y SUS FAMILIAS Y/O CUIDADORES MANIZALES</t>
  </si>
  <si>
    <t>40 4 3 22 1 3 46 0 0 1905031</t>
  </si>
  <si>
    <t>40-04-3-22-01-003-046-01-0-1905031</t>
  </si>
  <si>
    <t>40 4 3 22 1 3 46 1 0 1905031</t>
  </si>
  <si>
    <t>40 4 3 82 1 3 46 0 0 1905031</t>
  </si>
  <si>
    <t>Rec Bal Fondo Compensación Parqueaderos</t>
  </si>
  <si>
    <t>29-01-3-33-01-004-052-01-0-3301055</t>
  </si>
  <si>
    <t>29 1 3 33 1 4 52 1 0 3301055</t>
  </si>
  <si>
    <t>29 1 3 33 1 4 52 1 1</t>
  </si>
  <si>
    <t>Columna2</t>
  </si>
  <si>
    <t>Recursos Propios Corrientes</t>
  </si>
  <si>
    <t xml:space="preserve">Vig.Ant. Impuesto Predial                                   </t>
  </si>
  <si>
    <t xml:space="preserve">Retenci¢n Estampilla Adulto Mayor                           </t>
  </si>
  <si>
    <t xml:space="preserve">Retenci¢n Estampilla ProCultura                             </t>
  </si>
  <si>
    <t xml:space="preserve">Zonas de Parqueo P£blico-Zonas Naranja  (Acdo 929/16)       </t>
  </si>
  <si>
    <t xml:space="preserve">Multas de Polic¡a Ley 1801/2016                             </t>
  </si>
  <si>
    <t>Fondo Compensacion por Parqueaderos</t>
  </si>
  <si>
    <t xml:space="preserve">Fondo de Compensaci¢n Suelo VIP o VIS.                      </t>
  </si>
  <si>
    <t>Modulos de Espacio Publico</t>
  </si>
  <si>
    <t xml:space="preserve">Aportes Estratificaci¢n Socioecon¢mica                      </t>
  </si>
  <si>
    <t xml:space="preserve">Aprovechamiento del Espacio P£blico                         </t>
  </si>
  <si>
    <t xml:space="preserve">Fondos de Esctructura Ecol¢gica y Espacio P£blico           </t>
  </si>
  <si>
    <t xml:space="preserve">Liquidaci¢n Caja  de la Vivienda Popular.                   </t>
  </si>
  <si>
    <t>SGP-Educacion-Aporte Patronal del Personal Docente</t>
  </si>
  <si>
    <t xml:space="preserve">SGP-Educacion-Cuota de Administracion Poblaci¢n Atendida    </t>
  </si>
  <si>
    <t xml:space="preserve">SGP POBLACION ATENDIDA DISTINTA DE NOMINA                   </t>
  </si>
  <si>
    <t xml:space="preserve">SGP-Educaci¢n-Pob. Capac Excepcionales                      </t>
  </si>
  <si>
    <t xml:space="preserve">SGP-Educaci¢n-Responsabilidad Penal Adolescente             </t>
  </si>
  <si>
    <t xml:space="preserve">Recuperacion Cuotas Partes Pensionales(ssf)                 </t>
  </si>
  <si>
    <t>Convenio No.1132 Estampill Adulto Mayor Gob. Caldas</t>
  </si>
  <si>
    <t>Convenios formaciòn y capacitaciòn</t>
  </si>
  <si>
    <t xml:space="preserve">Convenios formaciòn y capacitaciòn                          </t>
  </si>
  <si>
    <t>convenios  Entidades-Seguimiento Plan de Desarrollo</t>
  </si>
  <si>
    <t xml:space="preserve">convenios  Entidades-Seguimiento Plan de Desarrollo         </t>
  </si>
  <si>
    <t>Recursos Propios de Capital</t>
  </si>
  <si>
    <t xml:space="preserve">R.F. e Intereses (Inversiones)                              </t>
  </si>
  <si>
    <t xml:space="preserve">R.F. Multas de Polic¡a Ley 1801-2016                        </t>
  </si>
  <si>
    <t xml:space="preserve">R.F. Contribuci¢n Parafiscales Espectaculos                 </t>
  </si>
  <si>
    <t xml:space="preserve">R.F. Aportes Estratificaci¢n Socioecon¢mica                 </t>
  </si>
  <si>
    <t xml:space="preserve">R.F. Compensaci¢n por Parqueaderos                          </t>
  </si>
  <si>
    <t xml:space="preserve">R.F. Compensaci¢n por Öndice de Construcci¢n                </t>
  </si>
  <si>
    <t xml:space="preserve">R.F. Compensaci¢n Receptor µreas de Cesi¢n                  </t>
  </si>
  <si>
    <t>R.F. Modulos de Espacio Publico</t>
  </si>
  <si>
    <t xml:space="preserve">R.F. Compensaci¢n Espacio P£blico                           </t>
  </si>
  <si>
    <t xml:space="preserve">R.F. Fondo Compensaci¢n Estructura Ecol¢gica  Y E.P.        </t>
  </si>
  <si>
    <t xml:space="preserve">R.F. Fondo Municipal de Gesti¢n del Riesgo                  </t>
  </si>
  <si>
    <t>R.F. 5% Obra Publica</t>
  </si>
  <si>
    <t>R.F. Fondo de Compensaci¢n Suelo VIP o VIS.</t>
  </si>
  <si>
    <t xml:space="preserve">R.F. Fondo de Compensaci¢n Suelo VIP o VIS.                 </t>
  </si>
  <si>
    <t xml:space="preserve">R.F. Estampilla Prouniversidad                              </t>
  </si>
  <si>
    <t xml:space="preserve">R.F. Recuperación cuotas partes pensionales                 </t>
  </si>
  <si>
    <t>R.F. Transferencia impuesto al tabaco</t>
  </si>
  <si>
    <t>R.F.Unidad de protección animal</t>
  </si>
  <si>
    <t xml:space="preserve">R.F.Unidad de protección animal                             </t>
  </si>
  <si>
    <t>R.F. Conv Gob de Caldas - Estamp adulto mayor</t>
  </si>
  <si>
    <t>R.F. Impuesto al Telefono</t>
  </si>
  <si>
    <t>R.F. Impuesto Transporte Oleoductos y Gasoductos</t>
  </si>
  <si>
    <t xml:space="preserve">Reintegros de Convenios                                     </t>
  </si>
  <si>
    <t xml:space="preserve">Cuotas Partes Venciadas Desahorro Fonpet                    </t>
  </si>
  <si>
    <t xml:space="preserve">Rec Bal SGP - Proposito General Cultura                     </t>
  </si>
  <si>
    <t xml:space="preserve">Rec Bal Recuperacion Cuotas Partes Pensionales              </t>
  </si>
  <si>
    <t>Rec Bal Imp de Transporte Oleoductos y Gasoductos</t>
  </si>
  <si>
    <t xml:space="preserve">Rec Bal Fondo Compensación Suelo VIP VIS                    </t>
  </si>
  <si>
    <t xml:space="preserve">Rec Bal Tasa Pro Deporte y Recreación                       </t>
  </si>
  <si>
    <t xml:space="preserve">Rec Bal Fondo Compensación Parqueaderos                     </t>
  </si>
  <si>
    <t>Rec Bal COntribuciones Solidarias FSRI JUANCHITO</t>
  </si>
  <si>
    <t>Rec Bal Contribuciones Solidarias FSRI MALTERIA</t>
  </si>
  <si>
    <t xml:space="preserve">Rec Bal Contribuciones Solidarias FSRI MALTERIA             </t>
  </si>
  <si>
    <t xml:space="preserve">Rec Bal Aportes Sector Electrico - Saneamiento Basico       </t>
  </si>
  <si>
    <t>Rec.Bal. Multas de Policia Ley 1801/2016</t>
  </si>
  <si>
    <t>Rec.Bal. Fondos de Esctructura Ecológica y Espacio Público</t>
  </si>
  <si>
    <t xml:space="preserve">Rec.Bal. Desahorro Fonpet (Mesadas)                         </t>
  </si>
  <si>
    <t>Rec Bal Participacion Ambiental</t>
  </si>
  <si>
    <t xml:space="preserve">Rec Bal Participacion Ambiental                             </t>
  </si>
  <si>
    <t>Coljuegos-Reg. Subsidiado (SSF)</t>
  </si>
  <si>
    <t>Transferencias Premios Caducos (SSF)</t>
  </si>
  <si>
    <t>Rendimientos financieros SSF  EMSA</t>
  </si>
  <si>
    <t>Rendimientos financieros SSF Premios  Caducos</t>
  </si>
  <si>
    <t>Rec. Bal. Coljuegos-Reg. Subsidiado</t>
  </si>
  <si>
    <t xml:space="preserve">Rec. Bal. Coljuegos-Reg. Subsidiado                         </t>
  </si>
  <si>
    <t>R.F. SGP-Salud Publica</t>
  </si>
  <si>
    <t>Rec. Bal. SGP-Salud Pùblica</t>
  </si>
  <si>
    <t>Transferencia EMSA excedentes</t>
  </si>
  <si>
    <t xml:space="preserve">Transferencia EMSA excedentes                               </t>
  </si>
  <si>
    <t>Conformacion de Manizales como la primera Biodiverciudad</t>
  </si>
  <si>
    <t>Conformación de Manizales Biodiverciudad Microcuencas 1%</t>
  </si>
  <si>
    <t>14-01-3-11-03-001-070-01-0-4002023</t>
  </si>
  <si>
    <t>14 1 3 11 3 1 70 1 0 4002023</t>
  </si>
  <si>
    <t>14 1 3 11 3 1 70 1 1</t>
  </si>
  <si>
    <t>14-01-3-11-03-001-070-03-0-4002016</t>
  </si>
  <si>
    <t>14 1 3 11 3 1 70 3 0 4002016</t>
  </si>
  <si>
    <t>14 1 3 11 3 1 70 3 1</t>
  </si>
  <si>
    <t>14-01-3-11-03-001-070-04-0-4002020</t>
  </si>
  <si>
    <t>14 1 3 11 3 1 70 4 0 4002020</t>
  </si>
  <si>
    <t>14 1 3 11 3 1 70 4 1</t>
  </si>
  <si>
    <t>Proteccion y bienestar animal</t>
  </si>
  <si>
    <t>14-01-3-11-03-001-080-01-0-4501054</t>
  </si>
  <si>
    <t>14 1 3 11 3 1 80 1 0 4501054</t>
  </si>
  <si>
    <t>14 1 3 11 3 1 80 1 1</t>
  </si>
  <si>
    <t>Biodiverciudad Fondo Estructura Ecologica y Espacio P</t>
  </si>
  <si>
    <t>14-01-3-22-03-001-007-01-0-3204053</t>
  </si>
  <si>
    <t>14 1 3 22 3 1 7 1 0 3204053</t>
  </si>
  <si>
    <t>14 1 3 22 3 1 7 1 1</t>
  </si>
  <si>
    <t>Biodiverciudad RF Fondo Estructura Ecologica  y Espacio P</t>
  </si>
  <si>
    <t>14-01-3-22-03-001-007-02-0-3204053</t>
  </si>
  <si>
    <t>14 1 3 22 3 1 7 2 0 3204053</t>
  </si>
  <si>
    <t>14 1 3 22 3 1 7 2 1</t>
  </si>
  <si>
    <t>Biodiverciudad RF Compensacion areas de cesion</t>
  </si>
  <si>
    <t>14-01-3-22-03-001-007-03-0-3204053</t>
  </si>
  <si>
    <t>14 1 3 22 3 1 7 3 0 3204053</t>
  </si>
  <si>
    <t>14 1 3 22 3 1 7 3 1</t>
  </si>
  <si>
    <t>Biodiverciudad RF Compensacion indice Construccion</t>
  </si>
  <si>
    <t>14-01-3-22-03-001-080-00-0-4501054</t>
  </si>
  <si>
    <t>14 1 3 22 3 1 80 0 0 4501054</t>
  </si>
  <si>
    <t>14 1 3 22 3 1 80 0 1</t>
  </si>
  <si>
    <t>Proteccion y bienestar animal/RF UPA</t>
  </si>
  <si>
    <t>14-01-3-22-03-001-080-01-0-4501054</t>
  </si>
  <si>
    <t>14 1 3 22 3 1 80 1 0 4501054</t>
  </si>
  <si>
    <t>14 1 3 22 3 1 80 1 1</t>
  </si>
  <si>
    <t>Proteccion y bienestar animal/multas conviv. con animales</t>
  </si>
  <si>
    <t>Biodiverciudad Regionalizacion Ley 1151/2007</t>
  </si>
  <si>
    <t>Biodiverciudad RB Fondo Estructura Ecologica y Espacio P</t>
  </si>
  <si>
    <t>Implementacion de la estrategia de comunicacion</t>
  </si>
  <si>
    <t>20-01-3-11-05-001-010-01-0-2302079</t>
  </si>
  <si>
    <t>20 1 3 11 5 1 10 1 0 2302079</t>
  </si>
  <si>
    <t>20 1 3 11 5 1 10 1 1</t>
  </si>
  <si>
    <t>Consolidacion de la Politica de Gobierno Digital</t>
  </si>
  <si>
    <t>21-01-3-11-05-001-003-01-0-4599028</t>
  </si>
  <si>
    <t>21 1 3 11 5 1 3 1 0 4599028</t>
  </si>
  <si>
    <t>21 1 3 11 5 1 3 1 1</t>
  </si>
  <si>
    <t>21-04-3-11-05-001-005-01-0-4599028</t>
  </si>
  <si>
    <t>21 4 3 11 5 1 5 1 0 4599028</t>
  </si>
  <si>
    <t>21 4 3 11 5 1 5 1 1</t>
  </si>
  <si>
    <t>Estrategia para la administracion talento humano- Multas C.D</t>
  </si>
  <si>
    <t>Estrategia para la admon talento humano-Aportes ICAM</t>
  </si>
  <si>
    <t>Equipo de Transporte - Vehiculos</t>
  </si>
  <si>
    <t>Gastos Selecciòn de Personal</t>
  </si>
  <si>
    <t>Pago Primas de Seguros y SOAT</t>
  </si>
  <si>
    <t>21 11 1 11 2 1 8 0 1</t>
  </si>
  <si>
    <t>Servicio de impresión admón.. central</t>
  </si>
  <si>
    <t>21 11 1 11 2 1 19 0 1</t>
  </si>
  <si>
    <t>Mensajería y Correo</t>
  </si>
  <si>
    <t>21 11 1 11 2 1 22 0 1</t>
  </si>
  <si>
    <t>Gastos Personal Celaduría</t>
  </si>
  <si>
    <t>Servicio de transporte</t>
  </si>
  <si>
    <t>Combustible parque automotor</t>
  </si>
  <si>
    <t>Cuotas partes cesantías Admón. Central (INVAMA)</t>
  </si>
  <si>
    <t>Cuotas partes cesantías Admón. Central (Contr)</t>
  </si>
  <si>
    <t>Cuotas partes cesantías Admón. Central (Conc)</t>
  </si>
  <si>
    <t>Cuotas partes cesantías Admón. Central (Person)</t>
  </si>
  <si>
    <t>Cuotas partes cesantías Admón. Central (Caja Vda)</t>
  </si>
  <si>
    <t>22-01-3-11-01-007-068-00-0-4599033</t>
  </si>
  <si>
    <t>22 1 3 11 1 7 68 0 0 4599033</t>
  </si>
  <si>
    <t>22 1 3 11 1 7 68 0 1</t>
  </si>
  <si>
    <t>Identificacion de potenciales beneficiarios SISBEN</t>
  </si>
  <si>
    <t>22-01-3-11-03-001-012-00-0-4002014</t>
  </si>
  <si>
    <t>22 1 3 11 3 1 12 0 0 4002014</t>
  </si>
  <si>
    <t>22 1 3 11 3 1 12 0 1</t>
  </si>
  <si>
    <t>Cofinanciacion para la ejecucion de proyectos estrategicos</t>
  </si>
  <si>
    <t>22-01-3-11-05-001-011-00-0-4002016</t>
  </si>
  <si>
    <t>22 1 3 11 5 1 11 0 0 4002016</t>
  </si>
  <si>
    <t>22 1 3 11 5 1 11 0 1</t>
  </si>
  <si>
    <t>Formulacion seguimiento instrumentos de planificacion</t>
  </si>
  <si>
    <t>22-01-3-11-05-001-013-00-0-4599020</t>
  </si>
  <si>
    <t>22 1 3 11 5 1 13 0 0 4599020</t>
  </si>
  <si>
    <t>22 1 3 11 5 1 13 0 1</t>
  </si>
  <si>
    <t>Diseño y puesta en marcha laboratorio de innovacion</t>
  </si>
  <si>
    <t>22-01-3-11-05-001-013-01-0-4599026</t>
  </si>
  <si>
    <t>22 1 3 11 5 1 13 1 0 4599026</t>
  </si>
  <si>
    <t>22 1 3 11 5 1 13 1 1</t>
  </si>
  <si>
    <t>22-01-3-11-05-001-013-02-0-4599025</t>
  </si>
  <si>
    <t>22 1 3 11 5 1 13 2 0 4599025</t>
  </si>
  <si>
    <t>22 1 3 11 5 1 13 2 1</t>
  </si>
  <si>
    <t>22-01-3-11-05-001-013-03-0-4599031</t>
  </si>
  <si>
    <t>22 1 3 11 5 1 13 3 0 4599031</t>
  </si>
  <si>
    <t>22 1 3 11 5 1 13 3 1</t>
  </si>
  <si>
    <t>22-01-3-11-05-001-069-00-0-0401105</t>
  </si>
  <si>
    <t>22 1 3 11 5 1 69 0 0 0401105</t>
  </si>
  <si>
    <t>22 1 3 11 5 1 69 0 1</t>
  </si>
  <si>
    <t>Aplicacion de metodologia de estratificacion</t>
  </si>
  <si>
    <t>Diseño y puesta en marcha laboratorio innovacion-Aportes PDM</t>
  </si>
  <si>
    <t>22-01-3-22-05-001-069-01-0-0401102</t>
  </si>
  <si>
    <t>22 1 3 22 5 1 69 1 0 0401102</t>
  </si>
  <si>
    <t>Aplicacion de metodologia de estratificacion-Aportes</t>
  </si>
  <si>
    <t>22-01-3-22-05-001-069-02-0-0401102</t>
  </si>
  <si>
    <t>22 1 3 22 5 1 69 2 0 0401102</t>
  </si>
  <si>
    <t>22 1 3 22 5 1 69 2 1</t>
  </si>
  <si>
    <t>Aplicacion de metodologia de estratificacion-RF Aportes</t>
  </si>
  <si>
    <t>23-01-3-11-04-001-076-01-0-2408039</t>
  </si>
  <si>
    <t>23 1 3 11 4 1 76 1 0 2408039</t>
  </si>
  <si>
    <t>23 1 3 11 4 1 76 1 1</t>
  </si>
  <si>
    <t>Control y regulación del transito y transporte</t>
  </si>
  <si>
    <t>23-01-3-11-04-002-076-01-0-2408035</t>
  </si>
  <si>
    <t>23 1 3 11 4 2 76 1 0 2408035</t>
  </si>
  <si>
    <t>23 1 3 11 4 2 76 1 1</t>
  </si>
  <si>
    <t>23-01-3-11-04-002-076-02-0-2408039</t>
  </si>
  <si>
    <t>23 1 3 11 4 2 76 2 0 2408039</t>
  </si>
  <si>
    <t>23 1 3 11 4 2 76 2 1</t>
  </si>
  <si>
    <t>23-01-3-11-04-003-076-00-0-2408008</t>
  </si>
  <si>
    <t>23 1 3 11 4 3 76 0 0 2408008</t>
  </si>
  <si>
    <t>23 1 3 11 4 3 76 0 1</t>
  </si>
  <si>
    <t>Control y regulacion Movilidad-Multas circulacion y tran</t>
  </si>
  <si>
    <t>23-01-3-22-04-002-076-00-0-2408039</t>
  </si>
  <si>
    <t>23 1 3 22 4 2 76 0 0 2408039</t>
  </si>
  <si>
    <t>23-01-3-22-04-002-076-01-0-2408035</t>
  </si>
  <si>
    <t>23 1 3 22 4 2 76 1 0 2408035</t>
  </si>
  <si>
    <t>Control y regulación Movilidad-Multas circulación y tran</t>
  </si>
  <si>
    <t>23-01-3-22-04-002-076-02-0-2408035</t>
  </si>
  <si>
    <t>23 1 3 22 4 2 76 2 0 2408035</t>
  </si>
  <si>
    <t>23 1 3 22 4 2 76 2 1</t>
  </si>
  <si>
    <t>23-01-3-22-04-002-076-03-0-2408038</t>
  </si>
  <si>
    <t>23 1 3 22 4 2 76 3 0 2408038</t>
  </si>
  <si>
    <t>23 1 3 22 4 2 76 3 1</t>
  </si>
  <si>
    <t>23-01-3-22-04-002-076-04-0-2408039</t>
  </si>
  <si>
    <t>23 1 3 22 4 2 76 4 0 2408039</t>
  </si>
  <si>
    <t>23 1 3 22 4 2 76 4 1</t>
  </si>
  <si>
    <t>23-01-3-22-04-002-076-04-0-2408035</t>
  </si>
  <si>
    <t>23 1 3 22 4 2 76 4 0 2408035</t>
  </si>
  <si>
    <t>23 1 3 22 4 2 76 4 2</t>
  </si>
  <si>
    <t>23-01-3-22-04-002-076-05-0-2408038</t>
  </si>
  <si>
    <t>23 1 3 22 4 2 76 5 0 2408038</t>
  </si>
  <si>
    <t>23 1 3 22 4 2 76 5 1</t>
  </si>
  <si>
    <t>23-01-3-22-04-002-076-06-0-2408035</t>
  </si>
  <si>
    <t>23 1 3 22 4 2 76 6 0 2408035</t>
  </si>
  <si>
    <t>23 1 3 22 4 2 76 6 1</t>
  </si>
  <si>
    <t>23-01-3-82-04-002-076-00-0-2408039</t>
  </si>
  <si>
    <t>23 1 3 82 4 2 76 0 0 2408039</t>
  </si>
  <si>
    <t>23 1 3 82 4 2 76 0 1</t>
  </si>
  <si>
    <t>Control y regulacion movilidad-RB Multas circulacion y tran</t>
  </si>
  <si>
    <t>Control y regulacion Movilidad -RF Aportes Concesion</t>
  </si>
  <si>
    <t>Control y regulacion transito y transporte -Zonas Azules</t>
  </si>
  <si>
    <t>Control y regulacion Movilidad -Compensacion Parquea</t>
  </si>
  <si>
    <t>23-04-3-82-04-002-076-01-0-2408008</t>
  </si>
  <si>
    <t>23 4 3 82 4 2 76 1 0 2408008</t>
  </si>
  <si>
    <t>23 4 3 82 4 2 76 1 1</t>
  </si>
  <si>
    <t>Control y regulacion Movilidad -RB Compensacion Parquea</t>
  </si>
  <si>
    <t>SECRETARIA DEL INTERIOR</t>
  </si>
  <si>
    <t>INTERIOR</t>
  </si>
  <si>
    <t>Cierre de brechas niños, niñas, adolescentes y jovenes</t>
  </si>
  <si>
    <t>Prevencion, promocion y garantia de los derechos humanos</t>
  </si>
  <si>
    <t>24-01-3-11-01-007-015-02-0-4502022</t>
  </si>
  <si>
    <t>24 1 3 11 1 7 15 2 0 4502022</t>
  </si>
  <si>
    <t>24 1 3 11 1 7 15 2 1</t>
  </si>
  <si>
    <t>24-01-3-11-01-007-015-03-0-4502024</t>
  </si>
  <si>
    <t>24 1 3 11 1 7 15 3 0 4502024</t>
  </si>
  <si>
    <t>24 1 3 11 1 7 15 3 1</t>
  </si>
  <si>
    <t>24-01-3-11-01-007-015-04-0-4502032</t>
  </si>
  <si>
    <t>24 1 3 11 1 7 15 4 0 4502032</t>
  </si>
  <si>
    <t>24 1 3 11 1 7 15 4 1</t>
  </si>
  <si>
    <t>Implementacion de Vigilancia y Control Urbanistico</t>
  </si>
  <si>
    <t>Asistencia integral poblacion vulnerable</t>
  </si>
  <si>
    <t>24-01-3-11-01-008-017-03-0-4501001</t>
  </si>
  <si>
    <t>24 1 3 11 1 8 17 3 0 4501001</t>
  </si>
  <si>
    <t>24 1 3 11 1 8 17 3 1</t>
  </si>
  <si>
    <t>Asistencia integral poblacion vulnerable CAMBIA TU MENTE</t>
  </si>
  <si>
    <t>24-01-3-11-01-008-017-06-0-4501029</t>
  </si>
  <si>
    <t>24 1 3 11 1 8 17 6 0 4501029</t>
  </si>
  <si>
    <t>24 1 3 11 1 8 17 6 1</t>
  </si>
  <si>
    <t>24-01-3-11-01-008-017-10-0-4501004</t>
  </si>
  <si>
    <t>24 1 3 11 1 8 17 10 0 4501004</t>
  </si>
  <si>
    <t>24 1 3 11 1 8 17 10 1</t>
  </si>
  <si>
    <t>24-01-3-11-01-008-028-01-0-4102001</t>
  </si>
  <si>
    <t>24 1 3 11 1 8 28 1 0 4102001</t>
  </si>
  <si>
    <t>24 1 3 11 1 8 28 1 1</t>
  </si>
  <si>
    <t>24-01-3-11-01-008-071-01-0-4501001</t>
  </si>
  <si>
    <t>24 1 3 11 1 8 71 1 0 4501001</t>
  </si>
  <si>
    <t>24 1 3 11 1 8 71 1 1</t>
  </si>
  <si>
    <t>Seguridad y convivencia ciudadana-Vigilancia</t>
  </si>
  <si>
    <t>24-01-3-11-01-008-071-02-0-4501004</t>
  </si>
  <si>
    <t>24 1 3 11 1 8 71 2 0 4501004</t>
  </si>
  <si>
    <t>24 1 3 11 1 8 71 2 1</t>
  </si>
  <si>
    <t>24-01-3-11-01-008-071-03-0-4501004</t>
  </si>
  <si>
    <t>24 1 3 11 1 8 71 3 0 4501004</t>
  </si>
  <si>
    <t>24 1 3 11 1 8 71 3 1</t>
  </si>
  <si>
    <t>24-01-3-22-01-008-017-00-0-4501004</t>
  </si>
  <si>
    <t>24 1 3 22 1 8 17 0 0 4501004</t>
  </si>
  <si>
    <t>Asistencia integral poblacion vulnerable -Multas de Pol</t>
  </si>
  <si>
    <t>24-01-3-22-01-008-017-01-0-4501004</t>
  </si>
  <si>
    <t>24 1 3 22 1 8 17 1 0 4501004</t>
  </si>
  <si>
    <t>24-01-3-22-01-008-017-04-0-4501045</t>
  </si>
  <si>
    <t>24 1 3 22 1 8 17 4 0 4501045</t>
  </si>
  <si>
    <t>24 1 3 22 1 8 17 4 1</t>
  </si>
  <si>
    <t>24-01-3-22-01-008-017-05-0-4501045</t>
  </si>
  <si>
    <t>24 1 3 22 1 8 17 5 0 4501045</t>
  </si>
  <si>
    <t>24 1 3 22 1 8 17 5 1</t>
  </si>
  <si>
    <t>Asistencia integral poblacion vulnerable-5% obra publica</t>
  </si>
  <si>
    <t>24-01-3-22-01-008-017-06-0-4501029</t>
  </si>
  <si>
    <t>24 1 3 22 1 8 17 6 0 4501029</t>
  </si>
  <si>
    <t>24 1 3 22 1 8 17 6 1</t>
  </si>
  <si>
    <t>24-01-3-22-01-008-017-07-0-4501001</t>
  </si>
  <si>
    <t>24 1 3 22 1 8 17 7 0 4501001</t>
  </si>
  <si>
    <t>24 1 3 22 1 8 17 7 1</t>
  </si>
  <si>
    <t>24-01-3-22-01-008-017-08-0-4501001</t>
  </si>
  <si>
    <t>24 1 3 22 1 8 17 8 0 4501001</t>
  </si>
  <si>
    <t>24 1 3 22 1 8 17 8 1</t>
  </si>
  <si>
    <t>Asistencia integral poblacion vulnerable -RF Multas de Pol</t>
  </si>
  <si>
    <t>24-01-3-22-01-008-017-09-0-4501001</t>
  </si>
  <si>
    <t>24 1 3 22 1 8 17 9 0 4501001</t>
  </si>
  <si>
    <t>24 1 3 22 1 8 17 9 1</t>
  </si>
  <si>
    <t>24-01-3-22-01-008-017-10-0-4501004</t>
  </si>
  <si>
    <t>24 1 3 22 1 8 17 10 0 4501004</t>
  </si>
  <si>
    <t>24 1 3 22 1 8 17 10 1</t>
  </si>
  <si>
    <t>Seguridad y convivencia ciudadana - RF Impuesto al telefono</t>
  </si>
  <si>
    <t>24-01-3-22-01-008-071-01-0-4501001</t>
  </si>
  <si>
    <t>24 1 3 22 1 8 71 1 0 4501001</t>
  </si>
  <si>
    <t>24 1 3 22 1 8 71 1 1</t>
  </si>
  <si>
    <t>Seguridad y convivencia ciudadana - Impuesto al telefono</t>
  </si>
  <si>
    <t>Seguridad y convivencia ciudadana -5%Obra Publica</t>
  </si>
  <si>
    <t>24-01-3-22-01-008-071-04-0-4501052</t>
  </si>
  <si>
    <t>24 1 3 22 1 8 71 4 0 4501052</t>
  </si>
  <si>
    <t>24 1 3 22 1 8 71 4 1</t>
  </si>
  <si>
    <t>Seguridad y convivencia ciudadana -RF 5%Obra Publica</t>
  </si>
  <si>
    <t>24-01-3-22-01-008-071-05-0-4501052</t>
  </si>
  <si>
    <t>24 1 3 22 1 8 71 5 0 4501052</t>
  </si>
  <si>
    <t>24 1 3 22 1 8 71 5 1</t>
  </si>
  <si>
    <t>Seguridad y convivencia ciudadana -Recargos Imp Tele</t>
  </si>
  <si>
    <t>Desarrollo Red de Parques Verdes- Modulos Espacio Publico</t>
  </si>
  <si>
    <t>Desarrollo Red de Parques Verdes- Aprov Espacio Publico</t>
  </si>
  <si>
    <t>24-01-3-22-03-001-070-02-0-4002020</t>
  </si>
  <si>
    <t>24 1 3 22 3 1 70 2 0 4002020</t>
  </si>
  <si>
    <t>24 1 3 22 3 1 70 2 1</t>
  </si>
  <si>
    <t>Desarrollo Red de Parques Verdes- RF Modulos Espacio Publico</t>
  </si>
  <si>
    <t>24-01-3-22-03-001-070-03-0-4002020</t>
  </si>
  <si>
    <t>24 1 3 22 3 1 70 3 0 4002020</t>
  </si>
  <si>
    <t>24 1 3 22 3 1 70 3 1</t>
  </si>
  <si>
    <t>Desarrollo Red de Parques Verdes- RF Comp Espacio Publico</t>
  </si>
  <si>
    <t>24-01-3-82-01-008-017-01-0-4501029</t>
  </si>
  <si>
    <t>24 1 3 82 1 8 17 1 0 4501029</t>
  </si>
  <si>
    <t>24 1 3 82 1 8 17 1 1</t>
  </si>
  <si>
    <t>Asistencia integral pobl vulnerable -RB Multas de Policia</t>
  </si>
  <si>
    <t>Amortización deuda comercial</t>
  </si>
  <si>
    <t>Intereses deuda comercial</t>
  </si>
  <si>
    <t>Amortización deuda fomento</t>
  </si>
  <si>
    <t>Intereses deuda fomento</t>
  </si>
  <si>
    <t>Amortizaci¢n deuda Comercial (SGP Prop)</t>
  </si>
  <si>
    <t>25 1 2 33 1 2 2 1 1</t>
  </si>
  <si>
    <t>Intereses deuda fomento (R.F. SGP PROP)</t>
  </si>
  <si>
    <t>Mejoramiento de ingresos para una Manizales mas grande</t>
  </si>
  <si>
    <t>25-01-3-11-05-002-018-01-0-4599025</t>
  </si>
  <si>
    <t>25 1 3 11 5 2 18 1 0 4599025</t>
  </si>
  <si>
    <t>25-01-3-11-05-002-018-02-0-4599028</t>
  </si>
  <si>
    <t>25 1 3 11 5 2 18 2 0 4599028</t>
  </si>
  <si>
    <t>25 1 3 11 5 2 18 2 1</t>
  </si>
  <si>
    <t>25-01-3-11-05-002-018-03-0-4599020</t>
  </si>
  <si>
    <t>25 1 3 11 5 2 18 3 0 4599020</t>
  </si>
  <si>
    <t>25 1 3 11 5 2 18 3 1</t>
  </si>
  <si>
    <t>25-01-3-22-03-002-085-00-0-4003047</t>
  </si>
  <si>
    <t>25 1 3 22 3 2 85 0 0 4003047</t>
  </si>
  <si>
    <t>25 1 3 22 3 2 85 0 1</t>
  </si>
  <si>
    <t>Saneamiento Basico - C.S Aguas de Malteria</t>
  </si>
  <si>
    <t>25-01-3-22-03-002-085-01-0-4003047</t>
  </si>
  <si>
    <t>25 1 3 22 3 2 85 1 0 4003047</t>
  </si>
  <si>
    <t>25 1 3 22 3 2 85 1 1</t>
  </si>
  <si>
    <t>Saneamiento Basico - C.S FSRI Juanchito</t>
  </si>
  <si>
    <t>25-01-3-22-03-002-085-02-0-4003047</t>
  </si>
  <si>
    <t>25 1 3 22 3 2 85 2 0 4003047</t>
  </si>
  <si>
    <t>25 1 3 22 3 2 85 2 1</t>
  </si>
  <si>
    <t>Saneamiento Basico - RF C.S FSRI Juanchito</t>
  </si>
  <si>
    <t>Saneamiento Basico</t>
  </si>
  <si>
    <t>Saneamiento Basico - RB C.S Aguas de Malteria</t>
  </si>
  <si>
    <t>25-01-3-82-03-002-085-01-0-4003047</t>
  </si>
  <si>
    <t>25 1 3 82 3 2 85 1 0 4003047</t>
  </si>
  <si>
    <t>25 1 3 82 3 2 85 1 1</t>
  </si>
  <si>
    <t>25-01-3-82-03-002-085-04-0-4003047</t>
  </si>
  <si>
    <t>25 1 3 82 3 2 85 4 0 4003047</t>
  </si>
  <si>
    <t>25 1 3 82 3 2 85 4 1</t>
  </si>
  <si>
    <t>Saneamiento Basico - RB Sector Electrico</t>
  </si>
  <si>
    <t>25 11 1 11 1 2 2 0 1</t>
  </si>
  <si>
    <t>Asesorias y Consultorias</t>
  </si>
  <si>
    <t>Servicios Personal de Celaduria</t>
  </si>
  <si>
    <t>25 11 1 11 3 2 5 0 1</t>
  </si>
  <si>
    <t>Venta de Activos FONPET</t>
  </si>
  <si>
    <t>Transf Contralor¡a Mpal (Cuot Fiscal ED) SSF</t>
  </si>
  <si>
    <t>Cuotas Partes Pensionales  R.F.</t>
  </si>
  <si>
    <t>25 11 1 22 3 2 12 1 1</t>
  </si>
  <si>
    <t>Cuotas Partes Vencidas Desahorro Fonpet</t>
  </si>
  <si>
    <t>25 11 1 22 3 2 14 1 1</t>
  </si>
  <si>
    <t>Cuotas Partes Vencidas   R.F. Desahorro fonpet</t>
  </si>
  <si>
    <t>25 11 1 22 3 3 2 1 1</t>
  </si>
  <si>
    <t>Estampilla Pro Universidad Caldas - Nacional - R.F.</t>
  </si>
  <si>
    <t>25 11 1 82 3 2 1 0 1</t>
  </si>
  <si>
    <t>25 11 1 82 3 2 8 0 1</t>
  </si>
  <si>
    <t>Mesadas Pensionales- RB Caja de la Vivienda Popular</t>
  </si>
  <si>
    <t>25 11 1 82 3 2 16 0 1</t>
  </si>
  <si>
    <t>25 11 1 82 3 3 1 1 1</t>
  </si>
  <si>
    <t>26-01-3-11-01-007-062-00-0-3302073</t>
  </si>
  <si>
    <t>26 1 3 11 1 7 62 0 0 3302073</t>
  </si>
  <si>
    <t>SECRETARIA DE INFRAESTRUCTURA</t>
  </si>
  <si>
    <t>INFRAESTRUCTURA</t>
  </si>
  <si>
    <t>26 1 3 11 1 7 62 0 1</t>
  </si>
  <si>
    <t>Restauracion Juan XXIII</t>
  </si>
  <si>
    <t>26-01-3-11-01-007-077-01-0-4599011</t>
  </si>
  <si>
    <t>26 1 3 11 1 7 77 1 0 4599011</t>
  </si>
  <si>
    <t>26 1 3 11 1 7 77 1 1</t>
  </si>
  <si>
    <t>26-01-3-11-03-002-019-00-0-4001030</t>
  </si>
  <si>
    <t>26 1 3 11 3 2 19 0 0 4001030</t>
  </si>
  <si>
    <t>Mejoramiento del habitat urbano y rural</t>
  </si>
  <si>
    <t>26-01-3-11-03-002-019-01-0-4001039</t>
  </si>
  <si>
    <t>26 1 3 11 3 2 19 1 0 4001039</t>
  </si>
  <si>
    <t>26 1 3 11 3 2 19 1 1</t>
  </si>
  <si>
    <t>26-01-3-11-03-002-019-02-0-4001044</t>
  </si>
  <si>
    <t>26 1 3 11 3 2 19 2 0 4001044</t>
  </si>
  <si>
    <t>26 1 3 11 3 2 19 2 1</t>
  </si>
  <si>
    <t>Adecuacion de la infraestructura EPublico - Cedros</t>
  </si>
  <si>
    <t>26-01-3-11-04-003-020-01-0-2402114</t>
  </si>
  <si>
    <t>26 1 3 11 4 3 20 1 0 2402114</t>
  </si>
  <si>
    <t>26 1 3 11 4 3 20 1 1</t>
  </si>
  <si>
    <t>Adecuacion de la infraestructura Epublico</t>
  </si>
  <si>
    <t>26-01-3-11-04-003-020-02-0-2402114</t>
  </si>
  <si>
    <t>26 1 3 11 4 3 20 2 0 2402114</t>
  </si>
  <si>
    <t>26 1 3 11 4 3 20 2 1</t>
  </si>
  <si>
    <t>Adecuacion de la infraestructura EPublico</t>
  </si>
  <si>
    <t>26-01-3-11-04-003-020-03-0-2402041</t>
  </si>
  <si>
    <t>26 1 3 11 4 3 20 3 0 2402041</t>
  </si>
  <si>
    <t>26 1 3 11 4 3 20 3 1</t>
  </si>
  <si>
    <t>26-01-3-11-04-003-020-04-0-2402042</t>
  </si>
  <si>
    <t>26 1 3 11 4 3 20 4 0 2402042</t>
  </si>
  <si>
    <t>26 1 3 11 4 3 20 4 1</t>
  </si>
  <si>
    <t>26-01-3-11-04-003-020-05-0-2402093</t>
  </si>
  <si>
    <t>26 1 3 11 4 3 20 5 0 2402093</t>
  </si>
  <si>
    <t>26 1 3 11 4 3 20 5 1</t>
  </si>
  <si>
    <t>Mejoramiento del habitat FC Suelo VIP o VIS</t>
  </si>
  <si>
    <t>26-01-3-22-03-002-019-02-0-4001039</t>
  </si>
  <si>
    <t>26 1 3 22 3 2 19 2 0 4001039</t>
  </si>
  <si>
    <t>26 1 3 22 3 2 19 2 1</t>
  </si>
  <si>
    <t>Mejoramiento del habitat R.F FC Suelo VIP o VIS</t>
  </si>
  <si>
    <t>26-01-3-22-03-002-085-04-0-4003014</t>
  </si>
  <si>
    <t>26 1 3 22 3 2 85 4 0 4003014</t>
  </si>
  <si>
    <t>26 1 3 22 3 2 85 4 1</t>
  </si>
  <si>
    <t>Saneamiento Basico - Sector Electrico</t>
  </si>
  <si>
    <t>Adecuacion de la infraestructura EPublico - Oleoductos</t>
  </si>
  <si>
    <t>26-01-3-22-04-003-020-01-0-2402042</t>
  </si>
  <si>
    <t>26 1 3 22 4 3 20 1 0 2402042</t>
  </si>
  <si>
    <t>Adecuacion de la infraestructura EPublico - Oleoductos R.F.</t>
  </si>
  <si>
    <t>26-01-3-22-04-003-020-02-0-2402042</t>
  </si>
  <si>
    <t>26 1 3 22 4 3 20 2 0 2402042</t>
  </si>
  <si>
    <t>26 1 3 22 4 3 20 2 1</t>
  </si>
  <si>
    <t>26-01-3-33-03-002-085-02-0-4003014</t>
  </si>
  <si>
    <t>26 1 3 33 3 2 85 2 0 4003014</t>
  </si>
  <si>
    <t>26 1 3 33 3 2 85 2 1</t>
  </si>
  <si>
    <t>Saneamiento Basico RF SGP</t>
  </si>
  <si>
    <t>26-01-3-81-01-004-077-00-0-4599016</t>
  </si>
  <si>
    <t>26 1 3 81 1 4 77 0 0 4599016</t>
  </si>
  <si>
    <t>301004077</t>
  </si>
  <si>
    <t>26 1 3 81 1 4 77 0 1</t>
  </si>
  <si>
    <t>26-01-3-81-01-007-077-00-0-4599016</t>
  </si>
  <si>
    <t>26 1 3 81 1 7 77 0 0 4599016</t>
  </si>
  <si>
    <t>26-01-3-81-01-007-077-02-0-4599011</t>
  </si>
  <si>
    <t>26 1 3 81 1 7 77 2 0 4599011</t>
  </si>
  <si>
    <t>26 1 3 81 1 7 77 2 1</t>
  </si>
  <si>
    <t>Manten, adec, dotacion Sedes Institucional, Sociales y com. Acdo 1152 de 2024</t>
  </si>
  <si>
    <t>26-01-3-81-04-003-020-01-0-2402114</t>
  </si>
  <si>
    <t>26 1 3 81 4 3 20 1 0 2402114</t>
  </si>
  <si>
    <t>26 1 3 81 4 3 20 1 1</t>
  </si>
  <si>
    <t>26-01-3-81-04-003-020-02-0-2402114</t>
  </si>
  <si>
    <t>26 1 3 81 4 3 20 2 0 2402114</t>
  </si>
  <si>
    <t>26 1 3 81 4 3 20 2 1</t>
  </si>
  <si>
    <t>26-01-3-81-04-003-020-06-0-2402114</t>
  </si>
  <si>
    <t>26 1 3 81 4 3 20 6 0 2402114</t>
  </si>
  <si>
    <t>26 1 3 81 4 3 20 6 1</t>
  </si>
  <si>
    <t>Adecuacion de la Infraestructura Esp Publico Acdo 1152 de 2024</t>
  </si>
  <si>
    <t>Mejoramiento del habitat R.B FC Suelo VIP o VIS</t>
  </si>
  <si>
    <t>Adecuacion de la infraestructura EPublico - RB Oleoductos</t>
  </si>
  <si>
    <t>Implementacion de la politica publica de equidad de genero</t>
  </si>
  <si>
    <t>27-01-3-11-01-006-021-04-0-4502019</t>
  </si>
  <si>
    <t>27 1 3 11 1 6 21 4 0 4502019</t>
  </si>
  <si>
    <t>27 1 3 11 1 6 21 4 1</t>
  </si>
  <si>
    <t>27-01-3-11-01-006-021-05-0-4502019</t>
  </si>
  <si>
    <t>27 1 3 11 1 6 21 5 0 4502019</t>
  </si>
  <si>
    <t>27 1 3 11 1 6 21 5 1</t>
  </si>
  <si>
    <t>27-01-3-11-01-006-021-06-0-4502019</t>
  </si>
  <si>
    <t>27 1 3 11 1 6 21 6 0 4502019</t>
  </si>
  <si>
    <t>27 1 3 11 1 6 21 6 1</t>
  </si>
  <si>
    <t>27-01-3-11-01-006-021-07-0-4502034</t>
  </si>
  <si>
    <t>27 1 3 11 1 6 21 7 0 4502034</t>
  </si>
  <si>
    <t>27 1 3 11 1 6 21 7 1</t>
  </si>
  <si>
    <t>27-01-3-11-01-006-021-08-0-4502019</t>
  </si>
  <si>
    <t>27 1 3 11 1 6 21 8 0 4502019</t>
  </si>
  <si>
    <t>27 1 3 11 1 6 21 8 1</t>
  </si>
  <si>
    <t>27-01-3-11-01-006-021-09-0-4502037</t>
  </si>
  <si>
    <t>27 1 3 11 1 6 21 9 0 4502037</t>
  </si>
  <si>
    <t>27 1 3 11 1 6 21 9 1</t>
  </si>
  <si>
    <t>27-01-3-11-01-006-021-10-0-4502038</t>
  </si>
  <si>
    <t>27 1 3 11 1 6 21 10 0 4502038</t>
  </si>
  <si>
    <t>27 1 3 11 1 6 21 10 1</t>
  </si>
  <si>
    <t>28-01-3-11-01-002-072-00-0-2201044</t>
  </si>
  <si>
    <t>28 1 3 11 1 2 72 0 0 2201044</t>
  </si>
  <si>
    <t>28 1 3 11 1 2 72 0 1</t>
  </si>
  <si>
    <t>Administracion Servicio Educativo</t>
  </si>
  <si>
    <t>28-01-3-11-01-002-072-01-0-2201071</t>
  </si>
  <si>
    <t>28 1 3 11 1 2 72 1 0 2201071</t>
  </si>
  <si>
    <t>28 1 3 11 1 2 72 1 1</t>
  </si>
  <si>
    <t>28-01-3-11-01-002-072-02-0-2201071</t>
  </si>
  <si>
    <t>28 1 3 11 1 2 72 2 0 2201071</t>
  </si>
  <si>
    <t>28 1 3 11 1 2 72 2 1</t>
  </si>
  <si>
    <t>28-01-3-11-01-002-072-03-0-2201071</t>
  </si>
  <si>
    <t>28 1 3 11 1 2 72 3 0 2201071</t>
  </si>
  <si>
    <t>28 1 3 11 1 2 72 3 1</t>
  </si>
  <si>
    <t>28-01-3-11-01-002-072-04-0-2201071</t>
  </si>
  <si>
    <t>28 1 3 11 1 2 72 4 0 2201071</t>
  </si>
  <si>
    <t>28 1 3 11 1 2 72 4 1</t>
  </si>
  <si>
    <t>28-01-3-11-01-002-072-05-0-2201071</t>
  </si>
  <si>
    <t>28 1 3 11 1 2 72 5 0 2201071</t>
  </si>
  <si>
    <t>28 1 3 11 1 2 72 5 1</t>
  </si>
  <si>
    <t>28-01-3-11-01-002-072-06-0-2201071</t>
  </si>
  <si>
    <t>28 1 3 11 1 2 72 6 0 2201071</t>
  </si>
  <si>
    <t>28 1 3 11 1 2 72 6 1</t>
  </si>
  <si>
    <t>28-01-3-11-01-002-072-07-0-2201071</t>
  </si>
  <si>
    <t>28 1 3 11 1 2 72 7 0 2201071</t>
  </si>
  <si>
    <t>28 1 3 11 1 2 72 7 1</t>
  </si>
  <si>
    <t>28-01-3-11-01-002-072-08-0-2201071</t>
  </si>
  <si>
    <t>28 1 3 11 1 2 72 8 0 2201071</t>
  </si>
  <si>
    <t>28 1 3 11 1 2 72 8 1</t>
  </si>
  <si>
    <t>28-01-3-11-01-002-072-09-0-2201071</t>
  </si>
  <si>
    <t>28 1 3 11 1 2 72 9 0 2201071</t>
  </si>
  <si>
    <t>28 1 3 11 1 2 72 9 1</t>
  </si>
  <si>
    <t>28-01-3-11-01-002-072-10-0-2201071</t>
  </si>
  <si>
    <t>28 1 3 11 1 2 72 10 0 2201071</t>
  </si>
  <si>
    <t>28 1 3 11 1 2 72 10 1</t>
  </si>
  <si>
    <t>28-01-3-11-01-002-072-11-0-2201071</t>
  </si>
  <si>
    <t>28 1 3 11 1 2 72 11 0 2201071</t>
  </si>
  <si>
    <t>28 1 3 11 1 2 72 11 1</t>
  </si>
  <si>
    <t>28-01-3-11-01-002-072-12-0-2201071</t>
  </si>
  <si>
    <t>28 1 3 11 1 2 72 12 0 2201071</t>
  </si>
  <si>
    <t>28 1 3 11 1 2 72 12 1</t>
  </si>
  <si>
    <t>28-01-3-11-01-002-072-13-0-2201071</t>
  </si>
  <si>
    <t>28 1 3 11 1 2 72 13 0 2201071</t>
  </si>
  <si>
    <t>28 1 3 11 1 2 72 13 1</t>
  </si>
  <si>
    <t>28-01-3-11-01-002-072-14-0-2201071</t>
  </si>
  <si>
    <t>28 1 3 11 1 2 72 14 0 2201071</t>
  </si>
  <si>
    <t>28 1 3 11 1 2 72 14 1</t>
  </si>
  <si>
    <t>28-01-3-11-01-002-072-15-0-2201071</t>
  </si>
  <si>
    <t>28 1 3 11 1 2 72 15 0 2201071</t>
  </si>
  <si>
    <t>28 1 3 11 1 2 72 15 1</t>
  </si>
  <si>
    <t>28-01-3-11-01-002-072-16-0-2201071</t>
  </si>
  <si>
    <t>28 1 3 11 1 2 72 16 0 2201071</t>
  </si>
  <si>
    <t>28 1 3 11 1 2 72 16 1</t>
  </si>
  <si>
    <t>17</t>
  </si>
  <si>
    <t>28-01-3-11-01-002-072-17-0-2201071</t>
  </si>
  <si>
    <t>28 1 3 11 1 2 72 17 0 2201071</t>
  </si>
  <si>
    <t>28 1 3 11 1 2 72 17 1</t>
  </si>
  <si>
    <t>Administracion Servicio Educativo- Poblacion Atendida</t>
  </si>
  <si>
    <t>28-01-3-33-01-002-072-01-0-2201071</t>
  </si>
  <si>
    <t>28 1 3 33 1 2 72 1 0 2201071</t>
  </si>
  <si>
    <t>28 1 3 33 1 2 72 1 1</t>
  </si>
  <si>
    <t>Administracion Servicio Educativo-Pobl distin Nomina</t>
  </si>
  <si>
    <t>28-01-3-33-01-002-072-02-0-2201071</t>
  </si>
  <si>
    <t>28 1 3 33 1 2 72 2 0 2201071</t>
  </si>
  <si>
    <t>28 1 3 33 1 2 72 2 1</t>
  </si>
  <si>
    <t>28-02-3-33-01-002-072-01-0-2201071</t>
  </si>
  <si>
    <t>28 2 3 33 1 2 72 1 0 2201071</t>
  </si>
  <si>
    <t>28 2 3 33 1 2 72 1 1</t>
  </si>
  <si>
    <t>Administracion Servicio Educativo-Descuento docente</t>
  </si>
  <si>
    <t>Administracion Servicio Educativo-Aporte patronal docente</t>
  </si>
  <si>
    <t>28-02-3-33-01-002-072-04-0-2201071</t>
  </si>
  <si>
    <t>28 2 3 33 1 2 72 4 0 2201071</t>
  </si>
  <si>
    <t>28 2 3 33 1 2 72 4 1</t>
  </si>
  <si>
    <t>28-03-3-33-01-002-072-05-0-2201071</t>
  </si>
  <si>
    <t>28 3 3 33 1 2 72 5 0 2201071</t>
  </si>
  <si>
    <t>28 3 3 33 1 2 72 5 1</t>
  </si>
  <si>
    <t>28-04-3-33-01-002-025-00-0-2201076</t>
  </si>
  <si>
    <t>28 4 3 33 1 2 25 0 0 2201076</t>
  </si>
  <si>
    <t>Fortalecimiento alianzas estrategicas-Pob. Necesi especiales</t>
  </si>
  <si>
    <t>Fortalecimiento alianzas estrategicas-Pob. Capac Excepcional</t>
  </si>
  <si>
    <t>Fortalecimiento alianzas estrategicas-Respons Penal adolesc</t>
  </si>
  <si>
    <t>28-04-3-33-01-002-025-03-0-2201006</t>
  </si>
  <si>
    <t>28 4 3 33 1 2 25 3 0 2201006</t>
  </si>
  <si>
    <t>28 4 3 33 1 2 25 3 1</t>
  </si>
  <si>
    <t>28-04-3-33-01-002-025-04-0-2201076</t>
  </si>
  <si>
    <t>28 4 3 33 1 2 25 4 0 2201076</t>
  </si>
  <si>
    <t>28 4 3 33 1 2 25 4 1</t>
  </si>
  <si>
    <t>28-04-3-33-01-002-025-05-0-2201074</t>
  </si>
  <si>
    <t>28 4 3 33 1 2 25 5 0 2201074</t>
  </si>
  <si>
    <t>28 4 3 33 1 2 25 5 1</t>
  </si>
  <si>
    <t>28-04-3-33-01-002-025-06-0-2201070</t>
  </si>
  <si>
    <t>28 4 3 33 1 2 25 6 0 2201070</t>
  </si>
  <si>
    <t>28 4 3 33 1 2 25 6 1</t>
  </si>
  <si>
    <t>Proyecto de inovacion pedagogica para un sistema 4.0</t>
  </si>
  <si>
    <t>28-06-3-11-01-001-025-00-0-2201074</t>
  </si>
  <si>
    <t>28 6 3 11 1 1 25 0 0 2201074</t>
  </si>
  <si>
    <t>28 6 3 11 1 1 25 0 1</t>
  </si>
  <si>
    <t>Fortalecimiento alianzas estrategicas</t>
  </si>
  <si>
    <t>28-06-3-11-01-002-024-00-0-2201062</t>
  </si>
  <si>
    <t>28 6 3 11 1 2 24 0 0 2201062</t>
  </si>
  <si>
    <t>28 6 3 11 1 2 24 0 1</t>
  </si>
  <si>
    <t>Implementacion de un Ecosistema Educativo Ambiental</t>
  </si>
  <si>
    <t>28-06-3-11-01-002-024-01-0-2201006</t>
  </si>
  <si>
    <t>28 6 3 11 1 2 24 1 0 2201006</t>
  </si>
  <si>
    <t>28 6 3 11 1 2 24 1 1</t>
  </si>
  <si>
    <t>28-06-3-11-01-002-024-02-0-2201070</t>
  </si>
  <si>
    <t>28 6 3 11 1 2 24 2 0 2201070</t>
  </si>
  <si>
    <t>28 6 3 11 1 2 24 2 1</t>
  </si>
  <si>
    <t>28-06-3-11-01-002-024-03-0-2201052</t>
  </si>
  <si>
    <t>28 6 3 11 1 2 24 3 0 2201052</t>
  </si>
  <si>
    <t>28 6 3 11 1 2 24 3 1</t>
  </si>
  <si>
    <t>28-06-3-11-01-002-024-04-0-2201051</t>
  </si>
  <si>
    <t>28 6 3 11 1 2 24 4 0 2201051</t>
  </si>
  <si>
    <t>28 6 3 11 1 2 24 4 1</t>
  </si>
  <si>
    <t>28-06-3-11-01-002-025-00-0-2201029</t>
  </si>
  <si>
    <t>28 6 3 11 1 2 25 0 0 2201029</t>
  </si>
  <si>
    <t>28 6 3 11 1 2 25 0 1</t>
  </si>
  <si>
    <t>28-06-3-11-01-002-025-01-0-2201033</t>
  </si>
  <si>
    <t>28 6 3 11 1 2 25 1 0 2201033</t>
  </si>
  <si>
    <t>28 6 3 11 1 2 25 1 1</t>
  </si>
  <si>
    <t>28-06-3-11-01-002-025-02-0-2201070</t>
  </si>
  <si>
    <t>28 6 3 11 1 2 25 2 0 2201070</t>
  </si>
  <si>
    <t>28 6 3 11 1 2 25 2 1</t>
  </si>
  <si>
    <t>28-06-3-11-01-002-025-03-0-2201070</t>
  </si>
  <si>
    <t>28 6 3 11 1 2 25 3 0 2201070</t>
  </si>
  <si>
    <t>28 6 3 11 1 2 25 3 1</t>
  </si>
  <si>
    <t>28-06-3-11-01-002-025-04-0-2201074</t>
  </si>
  <si>
    <t>28 6 3 11 1 2 25 4 0 2201074</t>
  </si>
  <si>
    <t>28 6 3 11 1 2 25 4 1</t>
  </si>
  <si>
    <t>28-06-3-11-01-002-025-05-0-2201076</t>
  </si>
  <si>
    <t>28 6 3 11 1 2 25 5 0 2201076</t>
  </si>
  <si>
    <t>28 6 3 11 1 2 25 5 1</t>
  </si>
  <si>
    <t>28-06-3-11-01-002-025-06-0-2201006</t>
  </si>
  <si>
    <t>28 6 3 11 1 2 25 6 0 2201006</t>
  </si>
  <si>
    <t>28 6 3 11 1 2 25 6 1</t>
  </si>
  <si>
    <t>28-06-3-33-01-002-024-00-0-2201062</t>
  </si>
  <si>
    <t>28 6 3 33 1 2 24 0 0 2201062</t>
  </si>
  <si>
    <t>28 6 3 33 1 2 24 0 1</t>
  </si>
  <si>
    <t>Implementacion de un Ecosistema Educativo Ambiental-RF</t>
  </si>
  <si>
    <t>Fortalecimiento alianzas estrategicas-Calidad por matricula</t>
  </si>
  <si>
    <t>Fortalecimiento Educativo- Calidad por matricula</t>
  </si>
  <si>
    <t>28-08-3-11-01-002-025-00-0-2201028</t>
  </si>
  <si>
    <t>28 8 3 11 1 2 25 0 0 2201028</t>
  </si>
  <si>
    <t>28 8 3 11 1 2 25 0 1</t>
  </si>
  <si>
    <t>Fortalecimiento alianzas estrategicas-Convenio MEN-PAE</t>
  </si>
  <si>
    <t>Fortalecimiento alianzas estrategicas-RF Aliment. Escolar</t>
  </si>
  <si>
    <t>28-08-3-33-01-002-025-02-0-2201028</t>
  </si>
  <si>
    <t>28 8 3 33 1 2 25 2 0 2201028</t>
  </si>
  <si>
    <t>28 8 3 33 1 2 25 2 1</t>
  </si>
  <si>
    <t>Fortalecimiento alianzas estrategicas-SGP-Aliment. Escolar</t>
  </si>
  <si>
    <t>Administracion Servicio Educativo-Calidad Gratuidad SSF</t>
  </si>
  <si>
    <t>28-12-3-11-01-002-072-00-0-2201071</t>
  </si>
  <si>
    <t>28 12 3 11 1 2 72 0 0 2201071</t>
  </si>
  <si>
    <t>28 12 3 11 1 2 72 0 1</t>
  </si>
  <si>
    <t>28-12-3-11-01-002-072-01-0-2201071</t>
  </si>
  <si>
    <t>28 12 3 11 1 2 72 1 0 2201071</t>
  </si>
  <si>
    <t>28 12 3 11 1 2 72 1 1</t>
  </si>
  <si>
    <t>Cultura como motor de desarrollo</t>
  </si>
  <si>
    <t>29-01-3-11-01-004-052-01-0-3301122</t>
  </si>
  <si>
    <t>29 1 3 11 1 4 52 1 0 3301122</t>
  </si>
  <si>
    <t>29-01-3-11-01-004-052-04-0-3301059</t>
  </si>
  <si>
    <t>29 1 3 11 1 4 52 4 0 3301059</t>
  </si>
  <si>
    <t>29 1 3 11 1 4 52 4 1</t>
  </si>
  <si>
    <t>Familias, poblacion con discapacidad y adulto mayor</t>
  </si>
  <si>
    <t>29-01-3-11-01-006-027-01-0-4103052</t>
  </si>
  <si>
    <t>29 1 3 11 1 6 27 1 0 4103052</t>
  </si>
  <si>
    <t>29-01-3-11-01-006-027-02-0-4103050</t>
  </si>
  <si>
    <t>29 1 3 11 1 6 27 2 0 4103050</t>
  </si>
  <si>
    <t>29 1 3 11 1 6 27 2 1</t>
  </si>
  <si>
    <t>29-01-3-11-01-006-027-03-0-4103005</t>
  </si>
  <si>
    <t>29 1 3 11 1 6 27 3 0 4103005</t>
  </si>
  <si>
    <t>29 1 3 11 1 6 27 3 1</t>
  </si>
  <si>
    <t>29-01-3-11-01-006-027-04-0-4103050</t>
  </si>
  <si>
    <t>29 1 3 11 1 6 27 4 0 4103050</t>
  </si>
  <si>
    <t>29 1 3 11 1 6 27 4 1</t>
  </si>
  <si>
    <t>29-01-3-11-01-006-028-03-0-4102043</t>
  </si>
  <si>
    <t>29 1 3 11 1 6 28 3 0 4102043</t>
  </si>
  <si>
    <t>29 1 3 11 1 6 28 3 1</t>
  </si>
  <si>
    <t>Generacion capacidades para la vida (pobreza extrema)</t>
  </si>
  <si>
    <t>29-01-3-11-01-006-029-01-0-4103004</t>
  </si>
  <si>
    <t>29 1 3 11 1 6 29 1 0 4103004</t>
  </si>
  <si>
    <t>29 1 3 11 1 6 29 1 1</t>
  </si>
  <si>
    <t>29-01-3-11-01-006-029-02-0-4103050</t>
  </si>
  <si>
    <t>29 1 3 11 1 6 29 2 0 4103050</t>
  </si>
  <si>
    <t>29 1 3 11 1 6 29 2 1</t>
  </si>
  <si>
    <t>29-01-3-11-01-006-029-03-0-4103052</t>
  </si>
  <si>
    <t>29 1 3 11 1 6 29 3 0 4103052</t>
  </si>
  <si>
    <t>29 1 3 11 1 6 29 3 1</t>
  </si>
  <si>
    <t>29-01-3-11-01-006-029-04-0-4103059</t>
  </si>
  <si>
    <t>29 1 3 11 1 6 29 4 0 4103059</t>
  </si>
  <si>
    <t>29 1 3 11 1 6 29 4 1</t>
  </si>
  <si>
    <t>Fort  liderazgo y Participacion Comunitaria</t>
  </si>
  <si>
    <t>29-01-3-11-01-007-075-01-0-4103004</t>
  </si>
  <si>
    <t>29 1 3 11 1 7 75 1 0 4103004</t>
  </si>
  <si>
    <t>29-01-3-11-01-007-075-02-0-4103050</t>
  </si>
  <si>
    <t>29 1 3 11 1 7 75 2 0 4103050</t>
  </si>
  <si>
    <t>29 1 3 11 1 7 75 2 1</t>
  </si>
  <si>
    <t>29-01-3-11-01-007-075-03-0-4103050</t>
  </si>
  <si>
    <t>29 1 3 11 1 7 75 3 0 4103050</t>
  </si>
  <si>
    <t>29 1 3 11 1 7 75 3 1</t>
  </si>
  <si>
    <t>29-01-3-11-01-007-077-01-0-4599011</t>
  </si>
  <si>
    <t>29 1 3 11 1 7 77 1 0 4599011</t>
  </si>
  <si>
    <t>29 1 3 11 1 7 77 1 1</t>
  </si>
  <si>
    <t>29-01-3-11-05-001-075-01-0-4103061</t>
  </si>
  <si>
    <t>29 1 3 11 5 1 75 1 0 4103061</t>
  </si>
  <si>
    <t>29 1 3 11 5 1 75 1 1</t>
  </si>
  <si>
    <t>Cultura como motor de desarrollo - Estampilla Procultura</t>
  </si>
  <si>
    <t>29-01-3-22-01-004-052-02-0-3301126</t>
  </si>
  <si>
    <t>29 1 3 22 1 4 52 2 0 3301126</t>
  </si>
  <si>
    <t>29-01-3-22-01-004-052-03-0-3301126</t>
  </si>
  <si>
    <t>29 1 3 22 1 4 52 3 0 3301126</t>
  </si>
  <si>
    <t>Cultura como motor de desarrollo - RF Estam Procultura</t>
  </si>
  <si>
    <t>29-01-3-22-01-004-052-04-0-3301126</t>
  </si>
  <si>
    <t>29 1 3 22 1 4 52 4 0 3301126</t>
  </si>
  <si>
    <t>29 1 3 22 1 4 52 4 1</t>
  </si>
  <si>
    <t>Cultura como motor de dllo - RF Contrib parafiscales especta</t>
  </si>
  <si>
    <t>29-01-3-22-01-004-052-05-0-3301126</t>
  </si>
  <si>
    <t>29 1 3 22 1 4 52 5 0 3301126</t>
  </si>
  <si>
    <t>29 1 3 22 1 4 52 5 1</t>
  </si>
  <si>
    <t>Cultura como motor de dllo - Contrib parafiscales especta</t>
  </si>
  <si>
    <t>Estampilla adulto mayor</t>
  </si>
  <si>
    <t>Zonas Azul discapacidad Acdo 989-2018</t>
  </si>
  <si>
    <t>Conv 1132 Estampilla adulto mayor Gober Caldas</t>
  </si>
  <si>
    <t>RF Estampilla adulto mayor</t>
  </si>
  <si>
    <t>RF Conv 1132 Estampilla adulto mayor Gober Caldas</t>
  </si>
  <si>
    <t>29-01-3-22-01-006-027-06-0-4103052</t>
  </si>
  <si>
    <t>29 1 3 22 1 6 27 6 0 4103052</t>
  </si>
  <si>
    <t>29 1 3 22 1 6 27 6 1</t>
  </si>
  <si>
    <t>RF Zonas azules discapacidad</t>
  </si>
  <si>
    <t>Cultura como motor de desarrollo - SGP prop gral-cultura</t>
  </si>
  <si>
    <t>29-01-3-33-01-004-052-02-0-3301122</t>
  </si>
  <si>
    <t>29 1 3 33 1 4 52 2 0 3301122</t>
  </si>
  <si>
    <t>29 1 3 33 1 4 52 2 1</t>
  </si>
  <si>
    <t>29-01-3-33-01-004-052-03-0-3301059</t>
  </si>
  <si>
    <t>29 1 3 33 1 4 52 3 0 3301059</t>
  </si>
  <si>
    <t>29 1 3 33 1 4 52 3 1</t>
  </si>
  <si>
    <t>Cultura como motor de desarrollo - RB prop gral-cultura</t>
  </si>
  <si>
    <t>30-01-3-11-02-003-067-03-0-1702017</t>
  </si>
  <si>
    <t>30 1 3 11 2 3 67 3 0 1702017</t>
  </si>
  <si>
    <t>30 1 3 11 2 3 67 3 1</t>
  </si>
  <si>
    <t>30-01-3-11-02-003-067-04-0-1702038</t>
  </si>
  <si>
    <t>30 1 3 11 2 3 67 4 0 1702038</t>
  </si>
  <si>
    <t>30 1 3 11 2 3 67 4 1</t>
  </si>
  <si>
    <t>30-01-3-11-02-003-067-05-0-1702011</t>
  </si>
  <si>
    <t>30 1 3 11 2 3 67 5 0 1702011</t>
  </si>
  <si>
    <t>30 1 3 11 2 3 67 5 1</t>
  </si>
  <si>
    <t>30-01-3-11-03-006-067-01-0-1702035</t>
  </si>
  <si>
    <t>30 1 3 11 3 6 67 1 0 1702035</t>
  </si>
  <si>
    <t>30 1 3 11 3 6 67 1 1</t>
  </si>
  <si>
    <t>30-01-3-11-03-006-067-02-0-1702038</t>
  </si>
  <si>
    <t>30 1 3 11 3 6 67 2 0 1702038</t>
  </si>
  <si>
    <t>30 1 3 11 3 6 67 2 1</t>
  </si>
  <si>
    <t>Gestion del riesgo de desastres</t>
  </si>
  <si>
    <t>33-01-3-11-03-003-073-03-0-4503022</t>
  </si>
  <si>
    <t>33 1 3 11 3 3 73 3 0 4503022</t>
  </si>
  <si>
    <t>33 1 3 11 3 3 73 3 1</t>
  </si>
  <si>
    <t>33-01-3-11-03-003-073-04-0-4503004</t>
  </si>
  <si>
    <t>33 1 3 11 3 3 73 4 0 4503004</t>
  </si>
  <si>
    <t>33 1 3 11 3 3 73 4 1</t>
  </si>
  <si>
    <t>33-01-3-11-03-003-073-05-0-4503022</t>
  </si>
  <si>
    <t>33 1 3 11 3 3 73 5 0 4503022</t>
  </si>
  <si>
    <t>33 1 3 11 3 3 73 5 1</t>
  </si>
  <si>
    <t>33-01-3-11-03-003-073-06-0-4503018</t>
  </si>
  <si>
    <t>33 1 3 11 3 3 73 6 0 4503018</t>
  </si>
  <si>
    <t>33 1 3 11 3 3 73 6 1</t>
  </si>
  <si>
    <t>33-01-3-22-03-003-073-00-0-4503017</t>
  </si>
  <si>
    <t>33 1 3 22 3 3 73 0 0 4503017</t>
  </si>
  <si>
    <t>Gestion del riesgo de desastres Aportes Fondo Prevencion Des.</t>
  </si>
  <si>
    <t>33-01-3-22-03-003-073-01-0-4503017</t>
  </si>
  <si>
    <t>33 1 3 22 3 3 73 1 0 4503017</t>
  </si>
  <si>
    <t>Gestion del riesgo de desastres-Sobretasa Bomberil</t>
  </si>
  <si>
    <t>33-01-3-22-03-003-073-04-0-4503004</t>
  </si>
  <si>
    <t>33 1 3 22 3 3 73 4 0 4503004</t>
  </si>
  <si>
    <t>33 1 3 22 3 3 73 4 1</t>
  </si>
  <si>
    <t>33-01-3-22-03-003-073-05-0-4503018</t>
  </si>
  <si>
    <t>33 1 3 22 3 3 73 5 0 4503018</t>
  </si>
  <si>
    <t>33 1 3 22 3 3 73 5 1</t>
  </si>
  <si>
    <t>Gestion del riesgo de desastres-Fondo Prevencion</t>
  </si>
  <si>
    <t>33-01-3-22-03-003-073-06-0-4503017</t>
  </si>
  <si>
    <t>33 1 3 22 3 3 73 6 0 4503017</t>
  </si>
  <si>
    <t>33 1 3 22 3 3 73 6 1</t>
  </si>
  <si>
    <t>Gestion del riesgo de desastres Aportes Fondo Prevencion Des. R.F.</t>
  </si>
  <si>
    <t>33-01-3-82-03-003-073-00-0-4503004</t>
  </si>
  <si>
    <t>33 1 3 82 3 3 73 0 0 4503004</t>
  </si>
  <si>
    <t>33 1 3 82 3 3 73 0 1</t>
  </si>
  <si>
    <t>Gestion del riesgo de desastres-RB sobretasa Bomberil</t>
  </si>
  <si>
    <t>Ecosistema de competitividad, emprendimiento e innovacion</t>
  </si>
  <si>
    <t>Implementacion de un ecosistema digital de la industria 4.0</t>
  </si>
  <si>
    <t>35-01-3-11-02-001-033-01-0-2301076</t>
  </si>
  <si>
    <t>35 1 3 11 2 1 33 1 0 2301076</t>
  </si>
  <si>
    <t>2301076</t>
  </si>
  <si>
    <t>Servicio de acceso y promoción a las tecnologías de la información y las comunicaciones</t>
  </si>
  <si>
    <t>35 1 3 11 2 1 33 1 1</t>
  </si>
  <si>
    <t>35-01-3-11-02-001-033-02-0-2301079</t>
  </si>
  <si>
    <t>35 1 3 11 2 1 33 2 0 2301079</t>
  </si>
  <si>
    <t>35 1 3 11 2 1 33 2 1</t>
  </si>
  <si>
    <t>35-01-3-11-02-002-078-01-0-3502017</t>
  </si>
  <si>
    <t>35 1 3 11 2 2 78 1 0 3502017</t>
  </si>
  <si>
    <t>35 1 3 11 2 2 78 1 1</t>
  </si>
  <si>
    <t>35-01-3-11-02-002-078-02-0-3502009</t>
  </si>
  <si>
    <t>35 1 3 11 2 2 78 2 0 3502009</t>
  </si>
  <si>
    <t>35 1 3 11 2 2 78 2 1</t>
  </si>
  <si>
    <t>35-01-3-11-02-003-053-01-0-3502039</t>
  </si>
  <si>
    <t>35 1 3 11 2 3 53 1 0 3502039</t>
  </si>
  <si>
    <t>35 1 3 11 2 3 53 1 1</t>
  </si>
  <si>
    <t>35-01-3-11-02-003-078-00-0-3502017</t>
  </si>
  <si>
    <t>35 1 3 11 2 3 78 0 0 3502017</t>
  </si>
  <si>
    <t>35-01-3-11-02-003-078-01-0-3502022</t>
  </si>
  <si>
    <t>35 1 3 11 2 3 78 1 0 3502022</t>
  </si>
  <si>
    <t>35 1 3 11 2 3 78 1 1</t>
  </si>
  <si>
    <t>35-01-3-11-02-003-078-02-0-3502111</t>
  </si>
  <si>
    <t>35 1 3 11 2 3 78 2 0 3502111</t>
  </si>
  <si>
    <t>35 1 3 11 2 3 78 2 1</t>
  </si>
  <si>
    <t>35-01-3-11-02-003-078-03-0-3502007</t>
  </si>
  <si>
    <t>35 1 3 11 2 3 78 3 0 3502007</t>
  </si>
  <si>
    <t>35 1 3 11 2 3 78 3 1</t>
  </si>
  <si>
    <t>Deporte,recreacion y actividad  fisica</t>
  </si>
  <si>
    <t>Mejoram construc mantenimiento esce. Deport</t>
  </si>
  <si>
    <t>36-01-3-11-01-005-035-01-0-4301017</t>
  </si>
  <si>
    <t>36 1 3 11 1 5 35 1 0 4301017</t>
  </si>
  <si>
    <t>36 1 3 11 1 5 35 1 1</t>
  </si>
  <si>
    <t>36-01-3-11-01-005-035-02-0-4301003</t>
  </si>
  <si>
    <t>36 1 3 11 1 5 35 2 0 4301003</t>
  </si>
  <si>
    <t>36 1 3 11 1 5 35 2 1</t>
  </si>
  <si>
    <t>Deporte,recreacion y actividad fisica Tasa Pro-Deporte</t>
  </si>
  <si>
    <t>Deporte,recreacion y actividad fisica Trans Impu. Tabaco</t>
  </si>
  <si>
    <t>36-01-3-22-01-005-034-02-0-4301017</t>
  </si>
  <si>
    <t>36 1 3 22 1 5 34 2 0 4301017</t>
  </si>
  <si>
    <t>36 1 3 22 1 5 34 2 1</t>
  </si>
  <si>
    <t>Mejora, construc, mant, esc deportivos R.F Impto Tabaco</t>
  </si>
  <si>
    <t>36-01-3-22-01-005-035-00-0-4301003</t>
  </si>
  <si>
    <t>36 1 3 22 1 5 35 0 0 4301003</t>
  </si>
  <si>
    <t>Mejoram construc mantenimiento esce. deport.Ley deporte</t>
  </si>
  <si>
    <t>Mejora, construcc, mant, esc deportivos Pro deporte</t>
  </si>
  <si>
    <t>Mejora, construcc, mant, esc deportivos Z parqueo Z naranja</t>
  </si>
  <si>
    <t>Mejora, construcc, mant, esc deportivos R.F Zonas Naranja</t>
  </si>
  <si>
    <t>Mejora, construcc, mant, esc deportivos R.F Tasa ProDeporte</t>
  </si>
  <si>
    <t>Deporte,recreacion y actividad fisica-SGP-Prop. Gral Deporte</t>
  </si>
  <si>
    <t>36-01-3-81-01-005-035-00-0-4301015</t>
  </si>
  <si>
    <t>36 1 3 81 1 5 35 0 0 4301015</t>
  </si>
  <si>
    <t>36 1 3 81 1 5 35 0 1</t>
  </si>
  <si>
    <t>36-01-3-81-01-005-035-01-0-4301015</t>
  </si>
  <si>
    <t>36 1 3 81 1 5 35 1 0 4301015</t>
  </si>
  <si>
    <t>36 1 3 81 1 5 35 1 1</t>
  </si>
  <si>
    <t>Mejoram construc mantenimiento esce. Deport. Acdo 1152 de 2024</t>
  </si>
  <si>
    <t>Deporte,recreacion y actividad fisica RB Tasa Pro Deporte</t>
  </si>
  <si>
    <t>36-01-3-82-01-005-035-02-0-4301017</t>
  </si>
  <si>
    <t>36 1 3 82 1 5 35 2 0 4301017</t>
  </si>
  <si>
    <t>Mejoram, construcc, mant, esc deportivos RB Ley Deporte</t>
  </si>
  <si>
    <t>Afiliacion Seguridad Social en salud  R.Subs. RF EMSA SSF</t>
  </si>
  <si>
    <t>Afiliacion Seguridad Social en salud Aporte ADRES SSF</t>
  </si>
  <si>
    <t>Afilia Seg. Soc.en salud Aporte ADRES IVC SUPERSALUD SSF</t>
  </si>
  <si>
    <t>Afiliacion Seguridad Social en salud Rentas Cedidas R.S.SSF</t>
  </si>
  <si>
    <t>Afiliacion Seguridad Social en salud EMSA-R.S SSF</t>
  </si>
  <si>
    <t>Afiliacion Seguridad Social en salud Transf Prem Caduco SSF</t>
  </si>
  <si>
    <t>Afiliacion Seguridad Social en salud Coljuegos RS SSF</t>
  </si>
  <si>
    <t>Afiliacion Seg. Social salud R.F Reg sub Anexo 1 DTSC-CSF</t>
  </si>
  <si>
    <t>Afiliacion Seguridad Social en salud  R.Subs. SGP-SSF.</t>
  </si>
  <si>
    <t>Afiliacion seg. Soc. en salud RB Reg subs Anexo 1 DTSC-CSF</t>
  </si>
  <si>
    <t>40-01-3-82-01-003-051-01-0-1906004</t>
  </si>
  <si>
    <t>40 1 3 82 1 3 51 1 0 1906004</t>
  </si>
  <si>
    <t>40 1 3 82 1 3 51 1 1</t>
  </si>
  <si>
    <t>Afiliacion SegSoc salud R.B Reg subsidiado anexo 1 DTSC-CSF</t>
  </si>
  <si>
    <t>40-01-3-82-01-003-051-02-0-1906004</t>
  </si>
  <si>
    <t>40 1 3 82 1 3 51 2 0 1906004</t>
  </si>
  <si>
    <t>40 1 3 82 1 3 51 2 1</t>
  </si>
  <si>
    <t>Afiliacion Seguridad Soc salud R.B Coljuegos-Reg. Subsidiado</t>
  </si>
  <si>
    <t>40-02-3-11-01-003-038-01-0-1905014</t>
  </si>
  <si>
    <t>40 2 3 11 1 3 38 1 0 1905014</t>
  </si>
  <si>
    <t>40 2 3 11 1 3 38 1 1</t>
  </si>
  <si>
    <t>40-02-3-11-01-003-038-02-0-1905031</t>
  </si>
  <si>
    <t>40 2 3 11 1 3 38 2 0 1905031</t>
  </si>
  <si>
    <t>40 2 3 11 1 3 38 2 1</t>
  </si>
  <si>
    <t>40-02-3-11-01-003-038-03-0-1905022</t>
  </si>
  <si>
    <t>40 2 3 11 1 3 38 3 0 1905022</t>
  </si>
  <si>
    <t>40 2 3 11 1 3 38 3 1</t>
  </si>
  <si>
    <t>40-02-3-11-01-003-038-03-0-1905031</t>
  </si>
  <si>
    <t>40 2 3 11 1 3 38 3 0 1905031</t>
  </si>
  <si>
    <t>40 2 3 11 1 3 38 3 2</t>
  </si>
  <si>
    <t>Derechos sexuales y reproductivos Promocion</t>
  </si>
  <si>
    <t>40-02-3-11-01-003-047-01-0-1905014</t>
  </si>
  <si>
    <t>40 2 3 11 1 3 47 1 0 1905014</t>
  </si>
  <si>
    <t>40 2 3 11 1 3 47 1 1</t>
  </si>
  <si>
    <t>Estrategia de Atencion Primaria en Salud G.S.</t>
  </si>
  <si>
    <t>Salud en entorno laboral PROMOCIoN</t>
  </si>
  <si>
    <t>40-02-3-11-01-003-050-01-0-1905019</t>
  </si>
  <si>
    <t>40 2 3 11 1 3 50 1 0 1905019</t>
  </si>
  <si>
    <t>40 2 3 11 1 3 50 1 1</t>
  </si>
  <si>
    <t>40-02-3-11-01-003-050-02-0-1905024</t>
  </si>
  <si>
    <t>40 2 3 11 1 3 50 2 0 1905024</t>
  </si>
  <si>
    <t>40 2 3 11 1 3 50 2 1</t>
  </si>
  <si>
    <t>Programa Ampliado Inmunizaciones G.S</t>
  </si>
  <si>
    <t>Atencion integral salud enfoque diferencial y psic. G.R.</t>
  </si>
  <si>
    <t>Fortalecimiento instancias participacion comunitaria G.S.</t>
  </si>
  <si>
    <t>40-02-3-33-01-003-038-04-0-1905022</t>
  </si>
  <si>
    <t>40 2 3 33 1 3 38 4 0 1905022</t>
  </si>
  <si>
    <t>40 2 3 33 1 3 38 4 1</t>
  </si>
  <si>
    <t>Atencion mujeres con intencion reproductiva G.S</t>
  </si>
  <si>
    <t>Capacidad de gestion de la autoridad sanitaria G.S</t>
  </si>
  <si>
    <t>40-02-3-33-01-003-044-01-0-1903045</t>
  </si>
  <si>
    <t>40 2 3 33 1 3 44 1 0 1903045</t>
  </si>
  <si>
    <t>40 2 3 33 1 3 44 1 1</t>
  </si>
  <si>
    <t>40-02-3-33-01-003-047-01-0-1905014</t>
  </si>
  <si>
    <t>40 2 3 33 1 3 47 1 0 1905014</t>
  </si>
  <si>
    <t>Derechos sexuales y reproductivos G.S . R.F.</t>
  </si>
  <si>
    <t>Estrategia de Atencion Primaria en Salud G.R.</t>
  </si>
  <si>
    <t>40-02-3-33-01-003-048-01-0-1905023</t>
  </si>
  <si>
    <t>40 2 3 33 1 3 48 1 0 1905023</t>
  </si>
  <si>
    <t>40 2 3 33 1 3 48 1 1</t>
  </si>
  <si>
    <t>Estrategia de Atencion Primaria en Salud G.R. PIC</t>
  </si>
  <si>
    <t>40-02-3-33-01-003-048-02-0-1905036</t>
  </si>
  <si>
    <t>40 2 3 33 1 3 48 2 0 1905036</t>
  </si>
  <si>
    <t>40 2 3 33 1 3 48 2 1</t>
  </si>
  <si>
    <t>40-02-3-33-01-003-048-03-0-1905031</t>
  </si>
  <si>
    <t>40 2 3 33 1 3 48 3 0 1905031</t>
  </si>
  <si>
    <t>40 2 3 33 1 3 48 3 1</t>
  </si>
  <si>
    <t>Estrategia de Atencion Primaria en Salud PROMOCIoN</t>
  </si>
  <si>
    <t>40-02-3-33-01-003-048-04-0-1905036</t>
  </si>
  <si>
    <t>40 2 3 33 1 3 48 4 0 1905036</t>
  </si>
  <si>
    <t>40 2 3 33 1 3 48 4 1</t>
  </si>
  <si>
    <t>Estrategia de Atencion Primaria en Salud G.S. PIC</t>
  </si>
  <si>
    <t>Inspeccion, vigilancia y control salud ambiental G.S.</t>
  </si>
  <si>
    <t>40-02-3-33-01-003-050-01-0-1905019</t>
  </si>
  <si>
    <t>40 2 3 33 1 3 50 1 0 1905019</t>
  </si>
  <si>
    <t>40 2 3 33 1 3 50 1 1</t>
  </si>
  <si>
    <t>Atencion integral salud enfoque diferencial y psic. G.S.</t>
  </si>
  <si>
    <t>40-02-3-33-01-006-040-01-0-1905031</t>
  </si>
  <si>
    <t>40 2 3 33 1 6 40 1 0 1905031</t>
  </si>
  <si>
    <t>40 2 3 33 1 6 40 1 1</t>
  </si>
  <si>
    <t>Atencion integral salud enfoque diferencial y psic PROMOCIoN</t>
  </si>
  <si>
    <t>Capacidad de gestion de la autoridad sanitaria RB SGP G.S</t>
  </si>
  <si>
    <t>40-02-3-83-01-003-048-00-0-1905031</t>
  </si>
  <si>
    <t>40 2 3 83 1 3 48 0 0 1905031</t>
  </si>
  <si>
    <t>40 2 3 83 1 3 48 0 1</t>
  </si>
  <si>
    <t>Estrategia de Atencion Primaria en Salud RB PROMOCIoN</t>
  </si>
  <si>
    <t>Inspecc, vigilancia y control salud ambiental R.B SGP G.R.</t>
  </si>
  <si>
    <t>Programa Ampliado Inmunizaciones SGP R.B G.S</t>
  </si>
  <si>
    <t>Red Local de urgencias R.F. Poblacion Pobre no Asegurada</t>
  </si>
  <si>
    <t>Servicios P£blicos (Coljuegos)</t>
  </si>
  <si>
    <t>Servi Aseo y Cafeter¡a Sec. Salud (Emsa)</t>
  </si>
  <si>
    <t>Vi ticos y Gastos de Viaje (Emsa)</t>
  </si>
  <si>
    <t>40 4 1 22 2 2 3 1 1</t>
  </si>
  <si>
    <t>Otros Gastos Generales sw  (Emsa)</t>
  </si>
  <si>
    <t>40 4 1 22 2 2 3 2 1</t>
  </si>
  <si>
    <t>Otros Gastos Generales  (Emsa)</t>
  </si>
  <si>
    <t>Red Local de Urgencias</t>
  </si>
  <si>
    <t>40-04-3-11-01-003-046-00-0-1905031</t>
  </si>
  <si>
    <t>40 4 3 11 1 3 46 0 0 1905031</t>
  </si>
  <si>
    <t>40 4 3 11 1 3 46 0 1</t>
  </si>
  <si>
    <t>Prevencion discapacidad G.R</t>
  </si>
  <si>
    <t>40-04-3-11-01-003-046-02-0-1905014</t>
  </si>
  <si>
    <t>40 4 3 11 1 3 46 2 0 1905014</t>
  </si>
  <si>
    <t>40 4 3 11 1 3 46 2 1</t>
  </si>
  <si>
    <t>Prevencion discapacidad G.S</t>
  </si>
  <si>
    <t>Pago mesadas activos jubilados concurrencia</t>
  </si>
  <si>
    <t>Sostenibilidad de la oferta servicios de salud/Transf EMSA</t>
  </si>
  <si>
    <t>Prevencion discapacidad G.R Zonas azules R.F.</t>
  </si>
  <si>
    <t>Prevencion discapacidad G.R Zonas azules</t>
  </si>
  <si>
    <t>40-04-3-33-01-003-046-00-0-1905031</t>
  </si>
  <si>
    <t>40 4 3 33 1 3 46 0 0 1905031</t>
  </si>
  <si>
    <t>40 4 3 33 1 3 46 0 1</t>
  </si>
  <si>
    <t>Prevencion discapacidad Promocion</t>
  </si>
  <si>
    <t>40-04-3-33-01-003-046-01-0-1905023</t>
  </si>
  <si>
    <t>40 4 3 33 1 3 46 1 0 1905023</t>
  </si>
  <si>
    <t>40 4 3 33 1 3 46 1 1</t>
  </si>
  <si>
    <t>Prevencion discapac G.S RB Zonas Azules-fls (Acdo 0989/2018)</t>
  </si>
  <si>
    <t>SECRETARIA</t>
  </si>
  <si>
    <t>SECRETARIA DE TRANSITO Y TRANSPORTES</t>
  </si>
  <si>
    <t>ICLD (0,3% CAMBIA TU MENTE)</t>
  </si>
  <si>
    <t>ICLD (1% MICROCUENCAS)</t>
  </si>
  <si>
    <t>Pasivos Exigibles Vigencias Expiradas Subsidios Saneamiento Basico</t>
  </si>
  <si>
    <t>PRESUP - COMPR</t>
  </si>
  <si>
    <t>Total RECURSOS PROPIOS</t>
  </si>
  <si>
    <t>Total FUENTES ESPECIALES</t>
  </si>
  <si>
    <t>Total SGP</t>
  </si>
  <si>
    <t>Total SECRETARIA DEL MEDIO AMBIENTE</t>
  </si>
  <si>
    <t>Total DESPACHO DEL ALCALDE</t>
  </si>
  <si>
    <t>Total SECRETARIA DE SERVICIOS ADMINISTRATIVOS</t>
  </si>
  <si>
    <t>Total SECRETARIA DE PLANEACION</t>
  </si>
  <si>
    <t>Total SECRETARIA DE MOVILIDAD</t>
  </si>
  <si>
    <t>Total SECRETARIA DEL INTERIOR</t>
  </si>
  <si>
    <t>Total SECRETARIA DE HACIENDA</t>
  </si>
  <si>
    <t>Total SECRETARIA DE INFRAESTRUCTURA</t>
  </si>
  <si>
    <t>Total SECRETARÍA DE LA MUJER</t>
  </si>
  <si>
    <t>Total SECRETARIA DE EDUCACION</t>
  </si>
  <si>
    <t>Total SECRETARIA DE DESARROLLO SOCIAL</t>
  </si>
  <si>
    <t>Total SECRETARIA DE AGRICULTURA</t>
  </si>
  <si>
    <t>Total UNIDA DE GESTION DEL RIESGO</t>
  </si>
  <si>
    <t>Total SECRETARIA DE COMPETITIVIDAD</t>
  </si>
  <si>
    <t>Total SECRETARIA DEL DEPORTE</t>
  </si>
  <si>
    <t>Total FONDO LOCAL DE SALUD</t>
  </si>
  <si>
    <t xml:space="preserve">Reintegro Nómina Administracion Central                     </t>
  </si>
  <si>
    <t xml:space="preserve">Estampilla para el bienestar del adulto mayor               </t>
  </si>
  <si>
    <t xml:space="preserve">Estampilla Universidad Caldas y Univers. Nacional Manizales </t>
  </si>
  <si>
    <t xml:space="preserve">Estampilla pro cultura                                      </t>
  </si>
  <si>
    <t xml:space="preserve">Contribución especial sobre contratos de obras públicas     </t>
  </si>
  <si>
    <t xml:space="preserve">Estampilla bienestar adulto mayor 80%                       </t>
  </si>
  <si>
    <t xml:space="preserve">Estampilla bienestar adulto mayor 20%                       </t>
  </si>
  <si>
    <t xml:space="preserve">Estampilla procultura 20%                                   </t>
  </si>
  <si>
    <t>Materiales y suministro admon central</t>
  </si>
  <si>
    <t>28-05-3-11-01-002-023-00-0-2201070</t>
  </si>
  <si>
    <t>28 5 3 11 1 2 23 0 0 2201070</t>
  </si>
  <si>
    <t>28 5 3 11 1 2 23 0 1</t>
  </si>
  <si>
    <t>Proyecto de innovacion pedagogica para un sistema 4.0</t>
  </si>
  <si>
    <t>36-01-3-22-01-005-034-02-0-4301037</t>
  </si>
  <si>
    <t>36 1 3 22 1 5 34 2 0 4301037</t>
  </si>
  <si>
    <t>36 1 3 22 1 5 34 2 2</t>
  </si>
  <si>
    <t>Deporte, recreacion y actividad fisica T.F. Impto al Tabaco</t>
  </si>
  <si>
    <t xml:space="preserve">Estampilla Para la Justicia Familiar                        </t>
  </si>
  <si>
    <t xml:space="preserve">Retenciòn Estampilla para la Justicia Familiar              </t>
  </si>
  <si>
    <t xml:space="preserve">R.F. Estampilla Para la Justicia Familiar                   </t>
  </si>
  <si>
    <t>26-01-3-22-04-003-020-03-0-2402041</t>
  </si>
  <si>
    <t>26 1 3 22 4 3 20 3 0 2402041</t>
  </si>
  <si>
    <t>26 1 3 22 4 3 20 3 1</t>
  </si>
  <si>
    <t>Adecuacion de la infraestructura Epublico Oleoductos</t>
  </si>
  <si>
    <t>26-01-3-22-04-003-020-04-0-2402041</t>
  </si>
  <si>
    <t>26 1 3 22 4 3 20 4 0 2402041</t>
  </si>
  <si>
    <t>26 1 3 22 4 3 20 4 1</t>
  </si>
  <si>
    <t>Adecuacion de la infraestructura Epublico Oleductos R.F</t>
  </si>
  <si>
    <t>26-01-3-82-03-002-085-04-0-4003014</t>
  </si>
  <si>
    <t>26 1 3 82 3 2 85 4 0 4003014</t>
  </si>
  <si>
    <t>26 1 3 82 3 2 85 4 1</t>
  </si>
  <si>
    <t>Saneamiento BÃ¡sico - RB Sector ElÃ©ctrico</t>
  </si>
  <si>
    <t>36-01-3-22-01-005-035-01-0-4301003</t>
  </si>
  <si>
    <t>36 1 3 22 1 5 35 1 0 4301003</t>
  </si>
  <si>
    <t>36 1 3 22 1 5 35 1 2</t>
  </si>
  <si>
    <t>24-01-3-22-01-008-071-02-0-4501001</t>
  </si>
  <si>
    <t>24 1 3 22 1 8 71 2 0 4501001</t>
  </si>
  <si>
    <t>24 1 3 22 1 8 71 2 1</t>
  </si>
  <si>
    <t>Seguridad y Convivencia Ciudadana - Estampilla Just Familiar</t>
  </si>
  <si>
    <t>16-01-3-11-01-004-052-00-0-3301064</t>
  </si>
  <si>
    <t>16 1 3 11 1 4 52 0 0 3301064</t>
  </si>
  <si>
    <t>SECRETARIA DE CULTURA</t>
  </si>
  <si>
    <t>1601</t>
  </si>
  <si>
    <t>CULTURA</t>
  </si>
  <si>
    <t>16 1 3 11 1 4 52 0 1</t>
  </si>
  <si>
    <t>16-01-3-11-01-004-052-01-0-3301122</t>
  </si>
  <si>
    <t>16 1 3 11 1 4 52 1 0 3301122</t>
  </si>
  <si>
    <t>16 1 3 11 1 4 52 1 1</t>
  </si>
  <si>
    <t>16-01-3-11-01-004-052-02-0-3301055</t>
  </si>
  <si>
    <t>16 1 3 11 1 4 52 2 0 3301055</t>
  </si>
  <si>
    <t>16 1 3 11 1 4 52 2 1</t>
  </si>
  <si>
    <t>16-01-3-11-01-004-052-04-0-3301059</t>
  </si>
  <si>
    <t>16 1 3 11 1 4 52 4 0 3301059</t>
  </si>
  <si>
    <t>16 1 3 11 1 4 52 4 1</t>
  </si>
  <si>
    <t>16-01-3-22-01-004-052-00-0-3301059</t>
  </si>
  <si>
    <t>16 1 3 22 1 4 52 0 0 3301059</t>
  </si>
  <si>
    <t>16 1 3 22 1 4 52 0 1</t>
  </si>
  <si>
    <t>16-01-3-22-01-004-052-01-0-3301122</t>
  </si>
  <si>
    <t>16 1 3 22 1 4 52 1 0 3301122</t>
  </si>
  <si>
    <t>16 1 3 22 1 4 52 1 1</t>
  </si>
  <si>
    <t>16-01-3-22-01-004-052-02-0-3301122</t>
  </si>
  <si>
    <t>16 1 3 22 1 4 52 2 0 3301122</t>
  </si>
  <si>
    <t>16 1 3 22 1 4 52 2 1</t>
  </si>
  <si>
    <t>16-01-3-22-01-004-052-03-0-3301126</t>
  </si>
  <si>
    <t>16 1 3 22 1 4 52 3 0 3301126</t>
  </si>
  <si>
    <t>16 1 3 22 1 4 52 3 1</t>
  </si>
  <si>
    <t>Cultura como motor de desarrollo - R.F. Estampilla Procultura</t>
  </si>
  <si>
    <t>16-01-3-22-01-004-052-04-0-3301126</t>
  </si>
  <si>
    <t>16 1 3 22 1 4 52 4 0 3301126</t>
  </si>
  <si>
    <t>16 1 3 22 1 4 52 4 1</t>
  </si>
  <si>
    <t>Cultura como motor de desarrollo R.F. Contrib Parafiscales Especta. Pub.</t>
  </si>
  <si>
    <t>16-01-3-22-01-004-052-05-0-3301126</t>
  </si>
  <si>
    <t>16 1 3 22 1 4 52 5 0 3301126</t>
  </si>
  <si>
    <t>16 1 3 22 1 4 52 5 1</t>
  </si>
  <si>
    <t>Cultura como motor de desarrollo Contrib Parafiscales Especta. Pub.</t>
  </si>
  <si>
    <t>16-01-3-33-01-004-052-01-0-3301055</t>
  </si>
  <si>
    <t>16 1 3 33 1 4 52 1 0 3301055</t>
  </si>
  <si>
    <t>16 1 3 33 1 4 52 1 1</t>
  </si>
  <si>
    <t>Cultura como motor de desarrollo SGP Propo Gral Cult.</t>
  </si>
  <si>
    <t>16-01-3-33-01-004-052-02-0-3301122</t>
  </si>
  <si>
    <t>16 1 3 33 1 4 52 2 0 3301122</t>
  </si>
  <si>
    <t>16 1 3 33 1 4 52 2 1</t>
  </si>
  <si>
    <t>16-01-3-33-01-004-052-03-0-3301059</t>
  </si>
  <si>
    <t>16 1 3 33 1 4 52 3 0 3301059</t>
  </si>
  <si>
    <t>16 1 3 33 1 4 52 3 1</t>
  </si>
  <si>
    <t>16-01-3-81-01-004-052-00-0-3301059</t>
  </si>
  <si>
    <t>16 1 3 81 1 4 52 0 0 3301059</t>
  </si>
  <si>
    <t>16 1 3 81 1 4 52 0 1</t>
  </si>
  <si>
    <t>16-01-3-83-01-004-052-00-0-3301122</t>
  </si>
  <si>
    <t>16 1 3 83 1 4 52 0 0 3301122</t>
  </si>
  <si>
    <t>16 1 3 83 1 4 52 0 1</t>
  </si>
  <si>
    <t>Cultura como motor de desarrollo - RB Propo Gral Cult.</t>
  </si>
  <si>
    <t>16-01-3-22-01-004-052-02-0-3301126</t>
  </si>
  <si>
    <t>16 1 3 22 1 4 52 2 0 3301126</t>
  </si>
  <si>
    <t>16 1 3 22 1 4 52 2 2</t>
  </si>
  <si>
    <t>28 11 1 11 2 1 22 1 1</t>
  </si>
  <si>
    <t>Servicio de Aseo y CafeterÃ­a</t>
  </si>
  <si>
    <t>Estampilla Para la Justicia Familiar</t>
  </si>
  <si>
    <t>Total SECRETARIA DE CULTURA</t>
  </si>
  <si>
    <t xml:space="preserve">SGP - SSF- Deuda 2023 Descuento Docente                     </t>
  </si>
  <si>
    <t xml:space="preserve">SGP - SSF - Deuda 2023 Aporte Patronal                      </t>
  </si>
  <si>
    <t xml:space="preserve">Convenios Ministerio del Deporte                            </t>
  </si>
  <si>
    <t xml:space="preserve">Deficit Conv Lìnea del Cable Aèreo - INFIMAN                </t>
  </si>
  <si>
    <t>Cofinanciacion Compra de Ambulancia</t>
  </si>
  <si>
    <t xml:space="preserve">Cofinanciacion Compra de Ambulancia                         </t>
  </si>
  <si>
    <t>14-01-3-22-03-001-070-00-0-4002022</t>
  </si>
  <si>
    <t>14 1 3 22 3 1 70 0 0 4002022</t>
  </si>
  <si>
    <t>14 1 3 22 3 1 70 0 1</t>
  </si>
  <si>
    <t>Parques Verdes Fondo Estructura EcolÃ³gica y Espacio P.</t>
  </si>
  <si>
    <t>14-01-3-22-03-001-070-01-0-4002022</t>
  </si>
  <si>
    <t>14 1 3 22 3 1 70 1 0 4002022</t>
  </si>
  <si>
    <t>14 1 3 22 3 1 70 1 1</t>
  </si>
  <si>
    <t>Parques Verdes R.F. Fondo Estructura EcolÃ³gica y Espacio P.</t>
  </si>
  <si>
    <t>14-01-3-22-03-001-070-02-0-4002022</t>
  </si>
  <si>
    <t>14 1 3 22 3 1 70 2 0 4002022</t>
  </si>
  <si>
    <t>14 1 3 22 3 1 70 2 1</t>
  </si>
  <si>
    <t>Parques Verdes R.F. CompensaciÃ³n Areas de CesiÃ³n</t>
  </si>
  <si>
    <t>14-01-3-22-03-001-070-03-0-4002022</t>
  </si>
  <si>
    <t>14 1 3 22 3 1 70 3 0 4002022</t>
  </si>
  <si>
    <t>14 1 3 22 3 1 70 3 1</t>
  </si>
  <si>
    <t>Parques Verdes R.F. CompensaciÃ³n por Indice de ConstrucciÃ³n</t>
  </si>
  <si>
    <t>14-01-3-82-03-001-070-00-0-4002022</t>
  </si>
  <si>
    <t>14 1 3 82 3 1 70 0 0 4002022</t>
  </si>
  <si>
    <t>14 1 3 82 3 1 70 0 1</t>
  </si>
  <si>
    <t>Parques Verdes R.B. Fondo Estructura EcolÃ³gica y Espacio P.</t>
  </si>
  <si>
    <t>Pago bonos pensionales Tipo A</t>
  </si>
  <si>
    <t>36-01-3-11-01-005-035-00-0-4301017</t>
  </si>
  <si>
    <t>36 1 3 11 1 5 35 0 0 4301017</t>
  </si>
  <si>
    <t>36 1 3 11 1 5 35 0 2</t>
  </si>
  <si>
    <t>Mejoram construc matenimiento escen Deport</t>
  </si>
  <si>
    <t>086</t>
  </si>
  <si>
    <t>40-04-3-22-01-003-086-00-0-1906022</t>
  </si>
  <si>
    <t>40 4 3 22 1 3 86 0 0 1906022</t>
  </si>
  <si>
    <t>301003086</t>
  </si>
  <si>
    <t>PROYECTAR LA CIUDAD A TRAVES PRODUCTO TURISTICO, CUALIFICAND</t>
  </si>
  <si>
    <t>1906022</t>
  </si>
  <si>
    <t>Servicio de apoyo a la prestación del servicio de transporte de pacientes</t>
  </si>
  <si>
    <t>40 4 3 22 1 3 86 0 1</t>
  </si>
  <si>
    <t>AdquisiciÃ³n de Ambulancia - Minsalud.</t>
  </si>
  <si>
    <t>40-04-3-11-01-003-086-00-0-1906022</t>
  </si>
  <si>
    <t>40 4 3 11 1 3 86 0 0 1906022</t>
  </si>
  <si>
    <t>40 4 3 11 1 3 86 0 1</t>
  </si>
  <si>
    <t>Adquisicion de Ambulancia Minsalud</t>
  </si>
  <si>
    <t>25 11 1 82 3 2 2 0 1</t>
  </si>
  <si>
    <t>Cuotas Partes Pensiones - RB Caja de la Vivienda Popular</t>
  </si>
  <si>
    <t>EJECUCION PRESUPUESTAL DE GASTOS DE INVERSION A 26 DE ABRIL DE 2024</t>
  </si>
  <si>
    <t xml:space="preserve">Recargos Contribucion 5% de Obra Publica                    </t>
  </si>
  <si>
    <t xml:space="preserve">Incentivo Aprovechamientos Residuos Solidos                 </t>
  </si>
  <si>
    <t xml:space="preserve">Reintegros Recursos Propios                                 </t>
  </si>
  <si>
    <t xml:space="preserve">Devolucion F.S.E.                                           </t>
  </si>
  <si>
    <t xml:space="preserve">Desahorro FONPET Educacion                                  </t>
  </si>
  <si>
    <t xml:space="preserve">Rec.Bal. SGP-Educacion-Poblacion Atendida                   </t>
  </si>
  <si>
    <t xml:space="preserve">REC BAL R.F. SGP PRIMERA INFANCIA                           </t>
  </si>
  <si>
    <t xml:space="preserve">Rec Bal R.F SGP Proposito General                           </t>
  </si>
  <si>
    <t xml:space="preserve">Rec Bal SGP Deporte                                         </t>
  </si>
  <si>
    <t xml:space="preserve">Rec.Bal. 5% Contrato de Obra Publica                        </t>
  </si>
  <si>
    <t xml:space="preserve">Rec Bal Incent aprove residuos solidos Dto 2412/18          </t>
  </si>
  <si>
    <t xml:space="preserve">Rec Bal Aortes ICAM                                         </t>
  </si>
  <si>
    <t xml:space="preserve">Rec Bal Fondo Municipal Gestion del Riesgo                  </t>
  </si>
  <si>
    <t xml:space="preserve">Rec Bal Modulos Espacio Publico                             </t>
  </si>
  <si>
    <t xml:space="preserve">Rec Bal Admon del Transito Aporte Concesion                 </t>
  </si>
  <si>
    <t xml:space="preserve">Rec Bal Fondo Compensacion Pago Indice de Construccion      </t>
  </si>
  <si>
    <t xml:space="preserve">Rec Bal Fondo Comp Areas Cesion Lic Urb                     </t>
  </si>
  <si>
    <t xml:space="preserve">Rec. Bal. Convenio MEN-PAE                                  </t>
  </si>
  <si>
    <t xml:space="preserve">Rec Bal Conv Estamp Adult Mayor                             </t>
  </si>
  <si>
    <t xml:space="preserve">Rec Bal Plan de Desarrollo                                  </t>
  </si>
  <si>
    <t xml:space="preserve">Rec Bal Imp al Telefono                                     </t>
  </si>
  <si>
    <t xml:space="preserve">Rec Bal Aportes Estratificacion                             </t>
  </si>
  <si>
    <t xml:space="preserve">Rec Bal Transferencia de Impuesto Tabaco                    </t>
  </si>
  <si>
    <t xml:space="preserve">Rec Bal Contribucion Parafiscal Espectaculos Publicos       </t>
  </si>
  <si>
    <t xml:space="preserve">Rec Bal Aprovechamiento Espacio Publico                     </t>
  </si>
  <si>
    <t xml:space="preserve">Rec Bal Estampillas Adulto Mayor                            </t>
  </si>
  <si>
    <t xml:space="preserve">Rec Bal Retencion Estampilla Adult Mayor                    </t>
  </si>
  <si>
    <t xml:space="preserve">Rec Bal Incentivo Regionalizacion                           </t>
  </si>
  <si>
    <t xml:space="preserve">Rec Bal Zonas Naranja                                       </t>
  </si>
  <si>
    <t xml:space="preserve">Rec Bal Trans Porcentaje Participacion Predial              </t>
  </si>
  <si>
    <t xml:space="preserve">Rec Bal Estampilla Pro Universidad                          </t>
  </si>
  <si>
    <t xml:space="preserve">Rec. Bal. Emprestito obras publicas                         </t>
  </si>
  <si>
    <t xml:space="preserve">Rec Bal SGP Educacion-Calidad Matricula                     </t>
  </si>
  <si>
    <t xml:space="preserve">Rec Bal SGP Alimentacion Escolar                            </t>
  </si>
  <si>
    <t xml:space="preserve">Rec Bal 1% Del ICLD Destinado para Microcuenca              </t>
  </si>
  <si>
    <t xml:space="preserve">Rec Bal 0.3% Cambia tu Mente                                </t>
  </si>
  <si>
    <t xml:space="preserve">Rec Bal Multas de Control Disciplinario                     </t>
  </si>
  <si>
    <t xml:space="preserve">Rec Bal Zonas Azules (Acuerdo 0904/2016)                    </t>
  </si>
  <si>
    <t xml:space="preserve">Rec Bal Contribuciones Solidarias Aguas de Malteria         </t>
  </si>
  <si>
    <t xml:space="preserve">Rec Bal Conv.2020 INVIAS-Municipio Colombia Rural           </t>
  </si>
  <si>
    <t xml:space="preserve">Rec Bal Retencion Estampilla ProCultura                     </t>
  </si>
  <si>
    <t xml:space="preserve">Rec Bal Multas Por la Conviv Personas con Animales          </t>
  </si>
  <si>
    <t xml:space="preserve">Rec Bal Estampilla ProCultura                               </t>
  </si>
  <si>
    <t>Rec.Bal. R.F. Poblacion Poble no Asegurada</t>
  </si>
  <si>
    <t xml:space="preserve">Rec Bal R.F. Poblacion Pobre no Asegurada                   </t>
  </si>
  <si>
    <t xml:space="preserve">Superavit Presupuestal Salud                                </t>
  </si>
  <si>
    <t xml:space="preserve">Rec Bal Aportes de EMSA                                     </t>
  </si>
  <si>
    <t xml:space="preserve">Desahorro Fonpet Bonos Pensionales                          </t>
  </si>
  <si>
    <t>24 1 3 22 1 8 71 2 2</t>
  </si>
  <si>
    <t>Seguridad y Conviviencia Ciudadana - Estampilla Para la Justicia Familiar</t>
  </si>
  <si>
    <t>24 11 1 22 1 1 0 1 1</t>
  </si>
  <si>
    <t>Sueldos ComisarÃ­a - Estampilla Para la Justicia Familiar</t>
  </si>
  <si>
    <t>23 1 3 11 4 2 76 0 3</t>
  </si>
  <si>
    <t>Control y Regulacion del Transito y el Transporte</t>
  </si>
  <si>
    <t>14 1 3 82 3 1 7 1 1</t>
  </si>
  <si>
    <t>Biodiverciudad-1% ICLD-Microcuencas</t>
  </si>
  <si>
    <t>14 1 3 82 3 1 70 3 1</t>
  </si>
  <si>
    <t>Parques Verdes-RF. Compen Indic Construc</t>
  </si>
  <si>
    <t>14 1 3 82 3 1 80 1 1</t>
  </si>
  <si>
    <t>Bienest Animal- Multas convi personas con animales</t>
  </si>
  <si>
    <t>14 1 3 82 3 1 7 1 2</t>
  </si>
  <si>
    <t>Biodiverciudad-Incent Aprovec Resid Solid</t>
  </si>
  <si>
    <t>14 1 3 82 3 5 7 0 1</t>
  </si>
  <si>
    <t>Biodiverciudad-Incent Regionalz</t>
  </si>
  <si>
    <t>16 1 3 82 1 4 52 1 1</t>
  </si>
  <si>
    <t>Cultura como motor de desarrollo - RB Estampilla Procultura</t>
  </si>
  <si>
    <t>16 1 3 82 1 4 52 5 1</t>
  </si>
  <si>
    <t>14 1 3 82 3 1 70 1 1</t>
  </si>
  <si>
    <t>Parques Verdes-Fond Compens Areas Ces Lic Urb</t>
  </si>
  <si>
    <t>14 1 3 82 3 5 7 1 1</t>
  </si>
  <si>
    <t>21 1 3 82 5 1 5 1 1</t>
  </si>
  <si>
    <t>Estrategia administracion talento humano- RB Multas C.D</t>
  </si>
  <si>
    <t>21 1 3 82 5 1 5 2 1</t>
  </si>
  <si>
    <t>Estrategia administracion talento humano-RB Aportes ICAM</t>
  </si>
  <si>
    <t>22 1 3 82 5 1 13 0 1</t>
  </si>
  <si>
    <t>Diseño y puesta marcha laboratorio innovacion-RB Aportes PDM</t>
  </si>
  <si>
    <t>22 1 3 82 5 1 13 0 2</t>
  </si>
  <si>
    <t>22 1 3 82 5 1 69 0 1</t>
  </si>
  <si>
    <t>23 1 3 82 4 2 76 4 1</t>
  </si>
  <si>
    <t>Control y regulacion Movilidad-RB Multas Tto</t>
  </si>
  <si>
    <t>23 2 3 82 4 2 76 4 1</t>
  </si>
  <si>
    <t>23 3 3 82 4 2 76 0 1</t>
  </si>
  <si>
    <t>Control y regulacion transito y transporte -RB Zonas Azules</t>
  </si>
  <si>
    <t>23 4 3 82 4 3 76 0 1</t>
  </si>
  <si>
    <t>21 11 1 22 1 1 3 0 1</t>
  </si>
  <si>
    <t>Sueldos - Est Projusticia</t>
  </si>
  <si>
    <t>23 2 3 82 4 2 76 5 1</t>
  </si>
  <si>
    <t>Control y regulación Tránsito y transporte RB Aportes FE</t>
  </si>
  <si>
    <t>24 1 3 82 1 8 17 3 1</t>
  </si>
  <si>
    <t>24 1 3 82 1 8 71 1 1</t>
  </si>
  <si>
    <t>Seguridad y convivencia ciudadana - RB Impuesto al telefono</t>
  </si>
  <si>
    <t>24 1 3 82 1 8 71 3 1</t>
  </si>
  <si>
    <t>Seguridad y convivencia ciudadana -RB 5%Obra Publica</t>
  </si>
  <si>
    <t>24 1 3 82 3 1 70 0 1</t>
  </si>
  <si>
    <t>24 1 3 82 3 1 70 1 1</t>
  </si>
  <si>
    <t>25 1 2 22 1 3 1 1 1</t>
  </si>
  <si>
    <t>25 1 3 81 2 3 18 0 1</t>
  </si>
  <si>
    <t>R.B. Mejoramiento de Ingresos para Una Manizales Màs Grande</t>
  </si>
  <si>
    <t>25 11 1 22 3 2 16 1 1</t>
  </si>
  <si>
    <t>Mesadas Pensionales - Ret Est ProJusticia</t>
  </si>
  <si>
    <t>25 11 1 82 3 2 17 0 1</t>
  </si>
  <si>
    <t>Mesadas Pensionales-Est.Adulto Mayor</t>
  </si>
  <si>
    <t>25 11 1 82 3 2 18 0 1</t>
  </si>
  <si>
    <t>Mesadas Pensionales-Est. Procultura</t>
  </si>
  <si>
    <t>25 11 1 82 3 3 19 0 1</t>
  </si>
  <si>
    <t>26 1 3 81 1 7 77 1 1</t>
  </si>
  <si>
    <t>Sedes Institucionales-Reserva no constituida</t>
  </si>
  <si>
    <t>26 1 3 82 4 3 20 8 1</t>
  </si>
  <si>
    <t>Adecuacion infraestructura Epublico</t>
  </si>
  <si>
    <t>26 1 3 85 4 3 20 0 1</t>
  </si>
  <si>
    <t>Adecuacion infraestructura Epublico -RB Empréstito</t>
  </si>
  <si>
    <t>Andén de la red urbana mejorado</t>
  </si>
  <si>
    <t>26 1 3 85 4 3 20 2 1</t>
  </si>
  <si>
    <t>27 1 3 81 1 6 21 0 1</t>
  </si>
  <si>
    <t>27 1 3 81 2 2 21 0 1</t>
  </si>
  <si>
    <t>28 2 3 83 1 2 72 4 1</t>
  </si>
  <si>
    <t>Administracion Servicio Educativo- RB SGP Poblacion Atendida</t>
  </si>
  <si>
    <t>28 6 3 22 1 2 24 0 1</t>
  </si>
  <si>
    <t>Implementacion Ecosistema Educativo Amb. Desahorro FONPET</t>
  </si>
  <si>
    <t>28 6 3 83 1 2 25 0 1</t>
  </si>
  <si>
    <t>Fortalecimiento alianzas estrategicas-RB SGP Calidad matricula</t>
  </si>
  <si>
    <t>28 6 3 83 1 2 25 0 2</t>
  </si>
  <si>
    <t>Fortalecimiento alianzas estrategicas RB SGP Primera Infancia</t>
  </si>
  <si>
    <t>28 8 3 82 1 2 25 0 1</t>
  </si>
  <si>
    <t>28 8 3 83 1 2 25 2 1</t>
  </si>
  <si>
    <t>Fortalecimiento alianzas estrategicas RB SGP-Aliment. Escolar</t>
  </si>
  <si>
    <t>29 1 3 82 1 6 27 0 1</t>
  </si>
  <si>
    <t>29 1 3 82 1 6 27 3 1</t>
  </si>
  <si>
    <t>30 1 3 81 2 3 67 0 1</t>
  </si>
  <si>
    <t>33 1 3 81 3 3 73 0 1</t>
  </si>
  <si>
    <t>33 1 3 82 3 3 73 1 1</t>
  </si>
  <si>
    <t>Gestión del Riesgo de desastres RB Fondo Mpal Gestión Riesgo</t>
  </si>
  <si>
    <t>35 1 3 81 2 2 78 1 1</t>
  </si>
  <si>
    <t>Redes de alumbrado público mejoradas</t>
  </si>
  <si>
    <t>35 1 3 81 2 3 55 0 1</t>
  </si>
  <si>
    <t>Instalación Alumbrado Navideño-Manizales</t>
  </si>
  <si>
    <t>36 1 3 82 1 5 34 1 1</t>
  </si>
  <si>
    <t>36 1 3 83 1 5 34 0 1</t>
  </si>
  <si>
    <t>Deporte,recreacion y actividad fisica-SGP-PG Deporte</t>
  </si>
  <si>
    <t>36 1 3 83 1 5 35 0 1</t>
  </si>
  <si>
    <t>Deporte,recreacion y actividad fisica- RB SGP-PG Libre Inv.</t>
  </si>
  <si>
    <t>40 1 3 82 1 3 51 8 1</t>
  </si>
  <si>
    <t>Rec. Bal.  Régimen Subsidiado Anexo 1 DTSC CSF</t>
  </si>
  <si>
    <t>40 2 3 83 1 3 44 2 1</t>
  </si>
  <si>
    <t>Capacidad Gestion autoridad sanitaria SGP R.B 19 DTSC G.S</t>
  </si>
  <si>
    <t>40 3 3 82 1 3 39 0 1</t>
  </si>
  <si>
    <t>40 4 3 82 1 3 51 2 1</t>
  </si>
  <si>
    <t>Afiliación a la SSS Art 60 ley 715/2001,  RB Aportes EMSA</t>
  </si>
  <si>
    <t>Servicio deasistencia técnica</t>
  </si>
  <si>
    <t>40 4 3 82 1 3 81 0 1</t>
  </si>
  <si>
    <t>Garantia Calidad en la PSS Ley 715/2001 RB Aportes EMSA</t>
  </si>
  <si>
    <t>16 1 3 22 1 4 52 0 2</t>
  </si>
  <si>
    <t>24 1 3 22 1 8 71 0 2</t>
  </si>
  <si>
    <t>24 1 3 82 1 8 17 0 1</t>
  </si>
  <si>
    <t>Asistencia integral poblacion vulnerable -RB Multas de Pol</t>
  </si>
  <si>
    <t>24 1 3 82 1 8 17 0 2</t>
  </si>
  <si>
    <t>26 1 3 81 4 3 20 0 2</t>
  </si>
  <si>
    <t>26 1 3 82 3 2 85 5 1</t>
  </si>
  <si>
    <t>26 1 3 82 3 2 85 6 1</t>
  </si>
  <si>
    <t>26 1 3 82 3 2 85 7 1</t>
  </si>
  <si>
    <t>26 1 3 82 4 3 20 0 2</t>
  </si>
  <si>
    <t>Adecuacion de la infraestructura Epublico - Conv. INVIAS</t>
  </si>
  <si>
    <t>36 1 3 82 1 5 34 2 1</t>
  </si>
  <si>
    <t>36 1 3 82 1 5 35 0 1</t>
  </si>
  <si>
    <t>Escenarios Deportivos RB Ley del Deporte</t>
  </si>
  <si>
    <t>36 1 3 83 1 5 34 3 1</t>
  </si>
  <si>
    <t>22 1 3 11 5 1 11 1 1</t>
  </si>
  <si>
    <t>22 1 3 81 5 1 11 1 1</t>
  </si>
  <si>
    <t>23 1 3 11 4 2 76 4 1</t>
  </si>
  <si>
    <t>Control y regulación tránsito y transporte</t>
  </si>
  <si>
    <t>23 1 3 81 4 1 76 4 1</t>
  </si>
  <si>
    <t>26 1 3 11 4 3 20 7 1</t>
  </si>
  <si>
    <t>26 1 3 22 4 3 20 7 1</t>
  </si>
  <si>
    <t>29 1 3 11 1 6 27 3 2</t>
  </si>
  <si>
    <t>Hospitales de segundo nivel de atención restaurados</t>
  </si>
  <si>
    <t>40 4 3 11 1 3 39 0 2</t>
  </si>
  <si>
    <t>25 11 1 82 3 2 16 0 2</t>
  </si>
  <si>
    <t>25 11 1 82 3 3 2 0 1</t>
  </si>
  <si>
    <t>Estampilla Pro niversidad Caldas - Nacional</t>
  </si>
  <si>
    <t>40 1 3 33 1 3 51 1 1</t>
  </si>
  <si>
    <t>Afiliacion Seguridad Social en salud R.Subs. SGP-SSF</t>
  </si>
  <si>
    <t>35 1 3 81 2 3 53 1 1</t>
  </si>
  <si>
    <t>Fortalecimiento Promoción Turistica Manizales</t>
  </si>
  <si>
    <t xml:space="preserve">Convenio Interadministrativo Municipio Manizales Invama     </t>
  </si>
  <si>
    <t>14 1 3 11 3 101 7 40 1</t>
  </si>
  <si>
    <t>Sistema municipal de áreas protegidas</t>
  </si>
  <si>
    <t>14 1 3 11 3 102 7 40 1</t>
  </si>
  <si>
    <t>Economía circular</t>
  </si>
  <si>
    <t>14 1 3 11 3 103 80 40 1</t>
  </si>
  <si>
    <t>Protección y bienestar animal</t>
  </si>
  <si>
    <t>14 1 3 11 3 104 7 40 1</t>
  </si>
  <si>
    <t>Gestión del cambio climático y calidad del aire</t>
  </si>
  <si>
    <t>14 1 3 11 3 105 7 40 1</t>
  </si>
  <si>
    <t>Gobernanza y participación ambiental</t>
  </si>
  <si>
    <t>14 1 3 11 3 105 7 40 2</t>
  </si>
  <si>
    <t>14 1 3 11 3 106 70 40 1</t>
  </si>
  <si>
    <t>Parques y zonas verdes</t>
  </si>
  <si>
    <t>14 1 3 11 3 106 70 40 2</t>
  </si>
  <si>
    <t>Construcción Parques y zonas verdes</t>
  </si>
  <si>
    <t>14 1 3 22 3 101 7 41 1</t>
  </si>
  <si>
    <t>Sistema municipal de átreas protegidas 1%</t>
  </si>
  <si>
    <t>14 1 3 22 3 102 7 43 1</t>
  </si>
  <si>
    <t>Economía circular - Incentivo Regional</t>
  </si>
  <si>
    <t>14 1 3 22 3 103 80 53 1</t>
  </si>
  <si>
    <t>Multas maltratro -Protección y bienestar animal</t>
  </si>
  <si>
    <t>14 1 3 22 3 103 80 54 1</t>
  </si>
  <si>
    <t>14 1 3 82 3 101 7 42 1</t>
  </si>
  <si>
    <t>RB Sistema municipal de átreas protegidas 1%</t>
  </si>
  <si>
    <t>14 1 3 82 3 102 7 44 1</t>
  </si>
  <si>
    <t>RB Economía circular - Incentivo Regional</t>
  </si>
  <si>
    <t>14 1 3 82 3 102 7 45 1</t>
  </si>
  <si>
    <t>RB Economía circular Inc. Aprovechamiento Residuos sólidos</t>
  </si>
  <si>
    <t>14 1 3 82 3 103 80 55 1</t>
  </si>
  <si>
    <t>14 1 3 82 3 106 70 50 1</t>
  </si>
  <si>
    <t>RB Parques Verdes -F. Estructura Ecológica y espacio público</t>
  </si>
  <si>
    <t>14 1 3 82 3 106 70 51 1</t>
  </si>
  <si>
    <t>RB Parques Verdes-RF. Compen Indic Construc</t>
  </si>
  <si>
    <t>14 1 3 82 3 106 70 52 1</t>
  </si>
  <si>
    <t>RB Parques Verdes-Fond Compens Areas Ces Lic Urb</t>
  </si>
  <si>
    <t>16 1 3 11 1 502 52 40 1</t>
  </si>
  <si>
    <t>Cultura y Ciudadanía ejes del desarrollo social y económico</t>
  </si>
  <si>
    <t>16 1 3 11 1 502 52 40 2</t>
  </si>
  <si>
    <t>16 1 3 22 1 502 52 41 1</t>
  </si>
  <si>
    <t>Cultura y Ciudadanía ejes del dllo social y econ - Est Cult</t>
  </si>
  <si>
    <t>16 1 3 22 1 502 52 41 2</t>
  </si>
  <si>
    <t>16 1 3 22 1 502 52 41 3</t>
  </si>
  <si>
    <t>Cultura y Ciudadanía ejes del dllo social y econ - Cont Par</t>
  </si>
  <si>
    <t>16 1 3 22 1 502 52 42 1</t>
  </si>
  <si>
    <t>16 1 3 22 1 502 52 42 2</t>
  </si>
  <si>
    <t>16 1 3 33 1 502 52 43 1</t>
  </si>
  <si>
    <t>Cultura y Ciudadanía ejes del dllo social y econ - SGP Cult</t>
  </si>
  <si>
    <t>16 1 3 33 1 502 52 43 2</t>
  </si>
  <si>
    <t>16 1 3 33 1 502 52 43 3</t>
  </si>
  <si>
    <t>16 1 3 82 1 502 52 41 1</t>
  </si>
  <si>
    <t>16 1 3 82 1 502 52 41 2</t>
  </si>
  <si>
    <t>16 1 3 83 1 502 52 43 1</t>
  </si>
  <si>
    <t>20 1 3 11 1 302 28 40 1</t>
  </si>
  <si>
    <t>Promocion de derechos primera infancia</t>
  </si>
  <si>
    <t>20 1 3 11 1 302 28 41 1</t>
  </si>
  <si>
    <t>Procesos sociales con niños y niñas</t>
  </si>
  <si>
    <t>20 1 3 11 1 302 28 42 1</t>
  </si>
  <si>
    <t>Procesos de participacion juvenil</t>
  </si>
  <si>
    <t>20 1 3 11 1 302 28 43 1</t>
  </si>
  <si>
    <t>20 1 3 11 1 303 27 40 1</t>
  </si>
  <si>
    <t>Procesos de inclusion laboral y ocupacional</t>
  </si>
  <si>
    <t>20 1 3 11 1 303 27 40 2</t>
  </si>
  <si>
    <t>Procesos de inclusion social  PCD</t>
  </si>
  <si>
    <t>20 1 3 11 4 202 10 40 1</t>
  </si>
  <si>
    <t>Difusión de acciones de gobierno</t>
  </si>
  <si>
    <t>20 1 3 11 4 202 10 40 2</t>
  </si>
  <si>
    <t>Realización y pago del Premio Nacional de Periodismo</t>
  </si>
  <si>
    <t>20 1 3 22 1 303 27 40 1</t>
  </si>
  <si>
    <t>Procesos de inclusion social PCD</t>
  </si>
  <si>
    <t>20 1 3 22 1 303 27 41 1</t>
  </si>
  <si>
    <t>21 1 3 11 4 204 3 40 1</t>
  </si>
  <si>
    <t>21 1 3 11 4 204 3 41 1</t>
  </si>
  <si>
    <t>21 1 3 11 4 204 3 42 1</t>
  </si>
  <si>
    <t>21 1 3 82 4 203 5 45 1</t>
  </si>
  <si>
    <t>21 1 3 82 4 203 5 46 1</t>
  </si>
  <si>
    <t>21 4 3 11 4 203 5 41 1</t>
  </si>
  <si>
    <t>Estrategia para la administracion del talento humano -SSST</t>
  </si>
  <si>
    <t>21 5 3 11 4 203 5 42 1</t>
  </si>
  <si>
    <t>Estrategia para la admon talento humano-capacitación</t>
  </si>
  <si>
    <t>21 5 3 22 4 203 5 43 1</t>
  </si>
  <si>
    <t>21 5 3 22 4 203 5 44 1</t>
  </si>
  <si>
    <t>Estrategia para la admon talento humano-Convenios capacitac</t>
  </si>
  <si>
    <t>22 1 3 11 4 101 11 40 1</t>
  </si>
  <si>
    <t>Planificacion ordenamiento territorial</t>
  </si>
  <si>
    <t>22 1 3 11 4 101 12 40 1</t>
  </si>
  <si>
    <t>Estudios,diseños y ejecucion proyectos estratégicos</t>
  </si>
  <si>
    <t>22 1 3 11 4 101 13 40 1</t>
  </si>
  <si>
    <t>Servicio de Asistencia Técnica</t>
  </si>
  <si>
    <t>22 1 3 11 4 101 13 40 2</t>
  </si>
  <si>
    <t>Sistemas de información  implementados</t>
  </si>
  <si>
    <t>22 1 3 11 4 101 13 40 3</t>
  </si>
  <si>
    <t>Prestacion de servicios instrumentos de Planificacion</t>
  </si>
  <si>
    <t>Servicio de integración de la oferta pública</t>
  </si>
  <si>
    <t>22 1 3 11 4 101 13 40 4</t>
  </si>
  <si>
    <t>Servicios de Integración</t>
  </si>
  <si>
    <t>22 1 3 11 4 101 13 40 5</t>
  </si>
  <si>
    <t>22 1 3 11 4 101 13 44 1</t>
  </si>
  <si>
    <t>22 1 3 11 4 101 68 40 1</t>
  </si>
  <si>
    <t>Identificacion potenciales beneficiarios Sisben</t>
  </si>
  <si>
    <t>22 1 3 22 4 101 13 40 1</t>
  </si>
  <si>
    <t>22 1 3 22 4 101 69 40 1</t>
  </si>
  <si>
    <t>Servicios de Estratificación</t>
  </si>
  <si>
    <t>22 1 3 81 4 101 11 40 1</t>
  </si>
  <si>
    <t>22 1 3 82 4 101 13 40 1</t>
  </si>
  <si>
    <t>22 1 3 82 4 101 13 40 2</t>
  </si>
  <si>
    <t>22 1 3 82 4 101 13 40 3</t>
  </si>
  <si>
    <t>22 1 3 82 4 101 69 40 1</t>
  </si>
  <si>
    <t>23 1 3 11 3 201 76 40 1</t>
  </si>
  <si>
    <t>23 1 3 11 3 201 76 40 2</t>
  </si>
  <si>
    <t>23 1 3 11 3 201 76 40 3</t>
  </si>
  <si>
    <t>23 1 3 22 3 201 76 41 1</t>
  </si>
  <si>
    <t>23 1 3 22 3 201 76 41 2</t>
  </si>
  <si>
    <t>23 1 3 81 3 202 74 40 1</t>
  </si>
  <si>
    <t>23 1 3 82 3 201 76 41 1</t>
  </si>
  <si>
    <t>23 1 3 82 3 201 76 41 2</t>
  </si>
  <si>
    <t>23 2 3 22 3 201 76 41 1</t>
  </si>
  <si>
    <t>23 2 3 82 3 201 76 41 1</t>
  </si>
  <si>
    <t>23 3 3 22 3 201 76 41 1</t>
  </si>
  <si>
    <t>23 3 3 22 3 201 76 41 2</t>
  </si>
  <si>
    <t>23 3 3 82 3 201 76 41 1</t>
  </si>
  <si>
    <t>23 4 3 82 3 201 76 41 1</t>
  </si>
  <si>
    <t>24 1 3 11 1 302 28 40 1</t>
  </si>
  <si>
    <t>24 1 3 11 1 601 17 40 1</t>
  </si>
  <si>
    <t>24 1 3 11 1 601 21 40 1</t>
  </si>
  <si>
    <t>Apoyo comunidades étnicas</t>
  </si>
  <si>
    <t>24 1 3 11 1 601 28 40 1</t>
  </si>
  <si>
    <t>24 1 3 11 1 602 17 40 1</t>
  </si>
  <si>
    <t>24 1 3 11 1 602 70 40 1</t>
  </si>
  <si>
    <t>Implementacion de Vigilancia y Control</t>
  </si>
  <si>
    <t>24 1 3 11 1 602 70 45 1</t>
  </si>
  <si>
    <t>Desarrollo Espacio Público</t>
  </si>
  <si>
    <t>24 1 3 11 1 602 71 40 1</t>
  </si>
  <si>
    <t>24 1 3 11 1 602 71 41 1</t>
  </si>
  <si>
    <t>24 1 3 22 1 602 17 43 1</t>
  </si>
  <si>
    <t>24 1 3 22 1 602 17 43 2</t>
  </si>
  <si>
    <t>24 1 3 22 1 602 17 43 3</t>
  </si>
  <si>
    <t>24 1 3 22 1 602 17 44 1</t>
  </si>
  <si>
    <t>24 1 3 22 1 602 70 45 1</t>
  </si>
  <si>
    <t>Desarrollo Espacio Público - Módulos</t>
  </si>
  <si>
    <t>24 1 3 22 1 602 70 46 1</t>
  </si>
  <si>
    <t>Desarrollo Espacio Público - Aprovechamiento</t>
  </si>
  <si>
    <t>24 1 3 22 1 602 70 47 1</t>
  </si>
  <si>
    <t>R.F. Desarrollo Espacio Público</t>
  </si>
  <si>
    <t>24 1 3 22 1 602 70 48 1</t>
  </si>
  <si>
    <t>24 1 3 22 1 602 71 41 1</t>
  </si>
  <si>
    <t>Seguridad y convivencia ciudadana -5% Obra Publica</t>
  </si>
  <si>
    <t>24 1 3 22 1 602 71 42 1</t>
  </si>
  <si>
    <t>24 1 3 22 1 602 71 42 2</t>
  </si>
  <si>
    <t>24 1 3 22 1 602 71 43 1</t>
  </si>
  <si>
    <t>Seguridad y convivencia ciudadana -RF 5% Obra Publica</t>
  </si>
  <si>
    <t>24 1 3 22 1 602 71 44 1</t>
  </si>
  <si>
    <t>24 1 3 22 1 602 71 45 1</t>
  </si>
  <si>
    <t>24 1 3 81 1 601 17 40 1</t>
  </si>
  <si>
    <t>24 1 3 82 1 602 17 43 1</t>
  </si>
  <si>
    <t>24 1 3 82 1 602 70 45 1</t>
  </si>
  <si>
    <t>R.B. Desarrollo Espacio Público</t>
  </si>
  <si>
    <t>24 1 3 82 1 602 70 46 1</t>
  </si>
  <si>
    <t>24 1 3 82 1 602 71 41 1</t>
  </si>
  <si>
    <t>24 1 3 82 1 602 71 44 1</t>
  </si>
  <si>
    <t>25 1 3 11 4 201 18 41 1</t>
  </si>
  <si>
    <t>Mejoramiento de ingresos y desempeño fiscal</t>
  </si>
  <si>
    <t>25 1 3 11 4 201 18 42 1</t>
  </si>
  <si>
    <t>Pago pasivo pensional</t>
  </si>
  <si>
    <t>25 1 3 11 4 201 18 43 1</t>
  </si>
  <si>
    <t>Operación Catastral  y servicios tecnologicos</t>
  </si>
  <si>
    <t>25 1 3 11 4 201 18 44 1</t>
  </si>
  <si>
    <t>Servicios operativos para gestion tributaria</t>
  </si>
  <si>
    <t>25 1 3 11 4 201 18 45 1</t>
  </si>
  <si>
    <t>Gestión de bienes inmuebles y sotfware</t>
  </si>
  <si>
    <t>26 1 3 11 1 501 62 40 1</t>
  </si>
  <si>
    <t>Fase II Restauración</t>
  </si>
  <si>
    <t>26 1 3 11 2 302 20 40 1</t>
  </si>
  <si>
    <t>Mantenimiento de vías rurales</t>
  </si>
  <si>
    <t>26 1 3 11 2 302 20 43 1</t>
  </si>
  <si>
    <t>26 1 3 11 3 203 20 40 1</t>
  </si>
  <si>
    <t>Estudios y diseños vias y bulevares</t>
  </si>
  <si>
    <t>26 1 3 11 3 203 20 40 2</t>
  </si>
  <si>
    <t>Intervencion de bulevares</t>
  </si>
  <si>
    <t>26 1 3 11 3 203 20 41 1</t>
  </si>
  <si>
    <t>Construccion vía urbana</t>
  </si>
  <si>
    <t>26 1 3 11 3 203 20 42 1</t>
  </si>
  <si>
    <t>Mantenimiento de vías urbanas</t>
  </si>
  <si>
    <t>26 1 3 11 3 203 20 43 1</t>
  </si>
  <si>
    <t>26 1 3 11 3 402 19 40 1</t>
  </si>
  <si>
    <t>Mejoramiento de Vivienda Urbana</t>
  </si>
  <si>
    <t>26 1 3 11 3 402 19 41 1</t>
  </si>
  <si>
    <t>26 1 3 11 3 403 19 40 1</t>
  </si>
  <si>
    <t>Mejoramiento Integral de Barrios- Vivienda</t>
  </si>
  <si>
    <t>26 1 3 11 4 205 77 40 1</t>
  </si>
  <si>
    <t>Infraestructura Social</t>
  </si>
  <si>
    <t>26 1 3 11 4 205 77 41 1</t>
  </si>
  <si>
    <t>Infraestructura Institucional</t>
  </si>
  <si>
    <t>26 1 3 22 2 303 85 40 1</t>
  </si>
  <si>
    <t>Saneamiento básico Rural</t>
  </si>
  <si>
    <t>26 1 3 22 3 203 20 40 1</t>
  </si>
  <si>
    <t>26 1 3 22 3 401 19 41 1</t>
  </si>
  <si>
    <t>Modelos de desarrollo de viviendas VIP y/o VIS</t>
  </si>
  <si>
    <t>26 1 3 22 3 401 19 42 1</t>
  </si>
  <si>
    <t>26 1 3 33 3 501 85 40 1</t>
  </si>
  <si>
    <t>Saneamiento Básico Urbano</t>
  </si>
  <si>
    <t>26 1 3 33 3 501 85 41 1</t>
  </si>
  <si>
    <t>Saneamiento Basico Urbano RF SGP</t>
  </si>
  <si>
    <t>26 1 3 81 1 501 77 40 1</t>
  </si>
  <si>
    <t>26 1 3 81 1 501 77 40 2</t>
  </si>
  <si>
    <t>Infraestructura Cultural</t>
  </si>
  <si>
    <t>26 1 3 81 3 203 20 40 1</t>
  </si>
  <si>
    <t>26 1 3 81 3 203 20 41 1</t>
  </si>
  <si>
    <t>26 1 3 81 3 203 20 42 1</t>
  </si>
  <si>
    <t>26 1 3 81 3 203 20 43 1</t>
  </si>
  <si>
    <t>26 1 3 81 4 205 77 40 1</t>
  </si>
  <si>
    <t>26 1 3 81 4 205 77 41 1</t>
  </si>
  <si>
    <t>Infraestructur  Institucional</t>
  </si>
  <si>
    <t>26 1 3 81 4 205 77 42 1</t>
  </si>
  <si>
    <t>Infraestructura Institucional. Reserva no constituida</t>
  </si>
  <si>
    <t>26 1 3 82 2 303 85 40 1</t>
  </si>
  <si>
    <t>26 1 3 82 3 203 20 42 1</t>
  </si>
  <si>
    <t>Interventoria de obra urbana</t>
  </si>
  <si>
    <t>26 1 3 82 3 203 20 44 1</t>
  </si>
  <si>
    <t>26 1 3 82 3 401 19 40 1</t>
  </si>
  <si>
    <t>26 1 3 82 3 501 85 40 1</t>
  </si>
  <si>
    <t>Saneamiento Basico Urbano- RB C.S Aguas de Malteria</t>
  </si>
  <si>
    <t>26 1 3 82 3 501 85 41 1</t>
  </si>
  <si>
    <t>Saneamiento Basico Urbano - C.S FSRI Juanchito</t>
  </si>
  <si>
    <t>26 1 3 83 3 501 85 40 1</t>
  </si>
  <si>
    <t>Saneamiento Básico Urbano RB SGP</t>
  </si>
  <si>
    <t>26 1 3 85 3 203 20 42 1</t>
  </si>
  <si>
    <t>27 1 3 11 1 301 21 40 1</t>
  </si>
  <si>
    <t>Implementar las PP de mujeres y equidad de géneros y LGBTI</t>
  </si>
  <si>
    <t>27 1 3 11 1 301 21 40 2</t>
  </si>
  <si>
    <t>27 1 3 11 1 301 21 40 3</t>
  </si>
  <si>
    <t>27 1 3 81 1 301 21 40 1</t>
  </si>
  <si>
    <t>28 1 3 11 1 101 24 42 1</t>
  </si>
  <si>
    <t>Interventoría Infraestructura educativa</t>
  </si>
  <si>
    <t>28 1 3 11 1 102 23 41 1</t>
  </si>
  <si>
    <t>Plataformas y soluciones tecnológicas</t>
  </si>
  <si>
    <t>28 1 3 11 1 102 25 41 1</t>
  </si>
  <si>
    <t>28 1 3 11 1 102 25 44 1</t>
  </si>
  <si>
    <t>28 1 3 11 1 102 25 45 1</t>
  </si>
  <si>
    <t>Transporte escolar</t>
  </si>
  <si>
    <t>28 1 3 11 1 102 25 47 1</t>
  </si>
  <si>
    <t>Dotación primera infancia</t>
  </si>
  <si>
    <t>28 1 3 11 1 102 72 41 1</t>
  </si>
  <si>
    <t>Porcentaje incremento_Personal Administrativo SGP</t>
  </si>
  <si>
    <t>28 1 3 11 1 102 72 42 1</t>
  </si>
  <si>
    <t>Apoyo a la gestión</t>
  </si>
  <si>
    <t>28 1 3 11 1 102 72 43 1</t>
  </si>
  <si>
    <t>Bienestar y dotación del personal administrativo</t>
  </si>
  <si>
    <t>28 1 3 11 1 103 25 44 2</t>
  </si>
  <si>
    <t>28 1 3 33 1 101 24 41 1</t>
  </si>
  <si>
    <t>Mantenimiento Infraestructura educativa</t>
  </si>
  <si>
    <t>28 1 3 33 1 102 23 41 1</t>
  </si>
  <si>
    <t>28 1 3 33 1 102 25 41 1</t>
  </si>
  <si>
    <t>28 1 3 33 1 102 25 41 2</t>
  </si>
  <si>
    <t>28 1 3 33 1 102 25 42 1</t>
  </si>
  <si>
    <t>28 1 3 33 1 102 25 42 2</t>
  </si>
  <si>
    <t>28 1 3 33 1 102 25 43 1</t>
  </si>
  <si>
    <t>28 1 3 33 1 102 25 43 2</t>
  </si>
  <si>
    <t>28 1 3 33 1 102 25 43 3</t>
  </si>
  <si>
    <t>28 1 3 33 1 102 25 45 1</t>
  </si>
  <si>
    <t>28 1 3 33 1 102 25 46 1</t>
  </si>
  <si>
    <t>28 1 3 33 1 102 25 48 1</t>
  </si>
  <si>
    <t>28 1 3 33 1 102 72 43 1</t>
  </si>
  <si>
    <t>28 1 3 33 1 102 72 43 2</t>
  </si>
  <si>
    <t>28 1 3 33 1 102 72 44 1</t>
  </si>
  <si>
    <t>Pago Nómina Administrativos</t>
  </si>
  <si>
    <t>28 1 3 82 1 102 25 46 1</t>
  </si>
  <si>
    <t>Fortalecimiento alianzas estrategicas PAE RB FE</t>
  </si>
  <si>
    <t>28 1 3 83 1 102 25 45 1</t>
  </si>
  <si>
    <t>28 1 3 83 1 102 25 46 1</t>
  </si>
  <si>
    <t>Fortalecimiento alianzas estrategicas PAE RB SGP</t>
  </si>
  <si>
    <t>28 1 3 83 1 102 25 47 1</t>
  </si>
  <si>
    <t>28 2 3 11 1 102 25 46 1</t>
  </si>
  <si>
    <t>Seguimiento alimentación escolar</t>
  </si>
  <si>
    <t>28 2 3 33 1 102 72 43 1</t>
  </si>
  <si>
    <t>Bienestar y dotación Docentes</t>
  </si>
  <si>
    <t>28 2 3 33 1 102 72 43 2</t>
  </si>
  <si>
    <t>28 2 3 33 1 102 72 44 1</t>
  </si>
  <si>
    <t>Pago Nómina Docentes</t>
  </si>
  <si>
    <t>28 2 3 33 1 102 72 45 1</t>
  </si>
  <si>
    <t>Porcentaje aporte patronal docente_SSF</t>
  </si>
  <si>
    <t>28 2 3 33 1 102 72 46 1</t>
  </si>
  <si>
    <t>Porcentaje de descuento docente_SSF</t>
  </si>
  <si>
    <t>28 3 3 33 1 102 72 43 1</t>
  </si>
  <si>
    <t>Bienestar _Directivos Docentes</t>
  </si>
  <si>
    <t>28 3 3 33 1 102 72 44 1</t>
  </si>
  <si>
    <t>Pago Nómina Directivos Docentes</t>
  </si>
  <si>
    <t>28 3 3 33 1 102 72 45 1</t>
  </si>
  <si>
    <t>Porcentaje aporte patronal  Directivo docente_SSF</t>
  </si>
  <si>
    <t>28 3 3 33 1 102 72 46 1</t>
  </si>
  <si>
    <t>Porcentaje de descuento directivo docente_SSF</t>
  </si>
  <si>
    <t>28 4 3 33 1 102 72 44 1</t>
  </si>
  <si>
    <t>Ascenso docentes y directivos docentes</t>
  </si>
  <si>
    <t>28 5 3 33 1 102 72 47 1</t>
  </si>
  <si>
    <t>Cancelación de valores servicios público de EE oficiales</t>
  </si>
  <si>
    <t>28 6 3 33 1 102 72 47 1</t>
  </si>
  <si>
    <t>Calidad gratuidad SSF</t>
  </si>
  <si>
    <t>28 8 3 33 1 102 72 47 1</t>
  </si>
  <si>
    <t>Servicio educativo_Población atendida diferente de nómina</t>
  </si>
  <si>
    <t>29 1 3 11 1 304 29 40 1</t>
  </si>
  <si>
    <t>Generación de capacidades para la vida poblacion vulnerable</t>
  </si>
  <si>
    <t>29 1 3 11 1 304 29 40 2</t>
  </si>
  <si>
    <t>29 1 3 11 1 305 27 40 1</t>
  </si>
  <si>
    <t>Atencion integral a adultos mayores</t>
  </si>
  <si>
    <t>29 1 3 11 1 306 75 40 1</t>
  </si>
  <si>
    <t>Fortalecimiento programas sociales</t>
  </si>
  <si>
    <t>29 1 3 11 1 306 75 40 2</t>
  </si>
  <si>
    <t>Desarrollo de proyectos comunitarios</t>
  </si>
  <si>
    <t>29 1 3 11 1 306 75 40 3</t>
  </si>
  <si>
    <t>Operación de programas de participacion</t>
  </si>
  <si>
    <t>29 1 3 11 1 306 75 41 1</t>
  </si>
  <si>
    <t>Acompañamiento a JAL</t>
  </si>
  <si>
    <t>29 1 3 11 1 306 75 42 1</t>
  </si>
  <si>
    <t>Fortalecimiento del liderazgo comunitario</t>
  </si>
  <si>
    <t>29 1 3 22 1 304 85 40 1</t>
  </si>
  <si>
    <t>29 1 3 22 1 304 85 41 1</t>
  </si>
  <si>
    <t>29 1 3 22 1 305 27 40 1</t>
  </si>
  <si>
    <t>29 1 3 22 1 305 27 41 1</t>
  </si>
  <si>
    <t>29 1 3 22 1 305 27 42 1</t>
  </si>
  <si>
    <t>29 1 3 22 1 305 27 43 1</t>
  </si>
  <si>
    <t>29 1 3 82 1 304 85 40 1</t>
  </si>
  <si>
    <t>Pasivos Exigibles V.E. Subsidios Saneamiento Basico</t>
  </si>
  <si>
    <t>29 1 3 82 1 305 27 40 1</t>
  </si>
  <si>
    <t>29 1 3 82 1 305 27 41 1</t>
  </si>
  <si>
    <t>30 1 3 11 2 301 67 40 1</t>
  </si>
  <si>
    <t>Asistencia técnica agropecuaria para pequeños productores</t>
  </si>
  <si>
    <t>30 1 3 11 2 301 67 40 2</t>
  </si>
  <si>
    <t>Apoyo organizativo de la Agricultura, famiilar, comunitaria</t>
  </si>
  <si>
    <t>30 1 3 11 2 301 67 40 3</t>
  </si>
  <si>
    <t>Educac informal Buenas Prácticas Agrícolas y prod sostenible</t>
  </si>
  <si>
    <t>30 1 3 11 2 301 67 40 4</t>
  </si>
  <si>
    <t>Servicio de apoyo a la Comercialización</t>
  </si>
  <si>
    <t>30 1 3 81 2 301 67 40 1</t>
  </si>
  <si>
    <t>30 1 3 81 2 301 67 40 2</t>
  </si>
  <si>
    <t>33 1 3 11 3 301 73 40 1</t>
  </si>
  <si>
    <t>Gestión del riesgo - Conocimiento del riesgo</t>
  </si>
  <si>
    <t>33 1 3 22 3 301 73 41 1</t>
  </si>
  <si>
    <t>33 1 3 82 3 301 73 41 1</t>
  </si>
  <si>
    <t>33 2 3 11 3 301 73 40 1</t>
  </si>
  <si>
    <t>Gestión del riesgo - Reducción del riesgo</t>
  </si>
  <si>
    <t>33 2 3 81 3 301 73 40 1</t>
  </si>
  <si>
    <t>33 3 3 11 3 301 73 40 1</t>
  </si>
  <si>
    <t>Gestión del riesgo - Manejo de desastres</t>
  </si>
  <si>
    <t>33 3 3 22 3 301 73 41 1</t>
  </si>
  <si>
    <t>33 3 3 22 3 301 73 42 1</t>
  </si>
  <si>
    <t>33 3 3 82 3 301 73 42 1</t>
  </si>
  <si>
    <t>35 1 3 11 2 101 78 40 1</t>
  </si>
  <si>
    <t>Capacidades empresariales</t>
  </si>
  <si>
    <t>35 1 3 11 2 101 78 40 2</t>
  </si>
  <si>
    <t>35 1 3 11 2 101 78 40 3</t>
  </si>
  <si>
    <t>35 1 3 11 2 101 78 40 4</t>
  </si>
  <si>
    <t>35 1 3 11 2 101 78 40 5</t>
  </si>
  <si>
    <t>35 1 3 11 2 101 78 40 6</t>
  </si>
  <si>
    <t>35 1 3 11 2 201 33 40 1</t>
  </si>
  <si>
    <t>Ecosistema Digital</t>
  </si>
  <si>
    <t>35 1 3 11 2 201 33 40 2</t>
  </si>
  <si>
    <t>35 1 3 11 2 401 53 40 1</t>
  </si>
  <si>
    <t>Promoción y competitividad turistica</t>
  </si>
  <si>
    <t>35 1 3 81 2 101 78 40 1</t>
  </si>
  <si>
    <t>35 1 3 81 2 101 78 40 2</t>
  </si>
  <si>
    <t>35 1 3 81 2 101 78 40 3</t>
  </si>
  <si>
    <t>35 1 3 81 2 101 78 40 4</t>
  </si>
  <si>
    <t>35 1 3 81 2 401 53 40 1</t>
  </si>
  <si>
    <t>35 1 3 81 2 401 55 40 1</t>
  </si>
  <si>
    <t>Alumbrado navideño</t>
  </si>
  <si>
    <t>36 1 3 11 1 401 35 40 1</t>
  </si>
  <si>
    <t>Admon, Mantenimiento y Construcción</t>
  </si>
  <si>
    <t>36 1 3 11 1 401 35 40 2</t>
  </si>
  <si>
    <t>36 1 3 11 1 401 35 40 3</t>
  </si>
  <si>
    <t>36 1 3 11 1 403 34 40 1</t>
  </si>
  <si>
    <t>Actividad Física Recreación y Deporte</t>
  </si>
  <si>
    <t>36 1 3 22 1 401 35 40 1</t>
  </si>
  <si>
    <t>Admon, Mantenimiento y Construcción (Pro Deporte)</t>
  </si>
  <si>
    <t>36 1 3 22 1 401 35 41 1</t>
  </si>
  <si>
    <t>36 1 3 22 1 401 35 42 1</t>
  </si>
  <si>
    <t>Admon, Mantenimiento y Construcción (Zonas Naranjas)</t>
  </si>
  <si>
    <t>36 1 3 22 1 401 35 43 1</t>
  </si>
  <si>
    <t>Admon, Mantenimiento y Construcción (RF Zonas Naranjas)</t>
  </si>
  <si>
    <t>36 1 3 22 1 401 35 44 1</t>
  </si>
  <si>
    <t>Admon, Mantenimiento y Construcción (RF  Pro Deporte)</t>
  </si>
  <si>
    <t>36 1 3 22 1 402 34 40 1</t>
  </si>
  <si>
    <t>Actividad Física Recreación y Deporte (Pro Deporte)</t>
  </si>
  <si>
    <t>36 1 3 22 1 402 34 41 1</t>
  </si>
  <si>
    <t>Actividad Física Recreación y Deporte (Tabaco)</t>
  </si>
  <si>
    <t>36 1 3 22 1 403 34 41 1</t>
  </si>
  <si>
    <t>Actividad Física Recreación y Deporte (RF Tabaco)</t>
  </si>
  <si>
    <t>36 1 3 33 1 403 34 40 1</t>
  </si>
  <si>
    <t>Actividad Física Recreación y Deporte (SGP Deporte)</t>
  </si>
  <si>
    <t>36 1 3 81 1 401 35 40 1</t>
  </si>
  <si>
    <t>36 1 3 82 1 401 35 40 1</t>
  </si>
  <si>
    <t>Admon, Mantenimiento y Construcción (RB Ley del Deporte)</t>
  </si>
  <si>
    <t>36 1 3 82 1 401 35 41 1</t>
  </si>
  <si>
    <t>36 1 3 82 1 403 34 40 1</t>
  </si>
  <si>
    <t>Actividad Física Recreación y Deporte (RB Pro Deporte)</t>
  </si>
  <si>
    <t>36 1 3 82 1 403 34 41 1</t>
  </si>
  <si>
    <t>Actividad Física Recreación y Deporte (RB Tabaco)</t>
  </si>
  <si>
    <t>36 1 3 83 1 401 35 40 1</t>
  </si>
  <si>
    <t>Admon, Mantenimiento y Construcción (RB SGP PG Libre)</t>
  </si>
  <si>
    <t>36 1 3 83 1 403 34 40 1</t>
  </si>
  <si>
    <t>Actividad Física Recreación y Deporte (RB SGP)</t>
  </si>
  <si>
    <t>40 1 3 22 1 203 51 42 1</t>
  </si>
  <si>
    <t>P/A R.Subs. Aporte ADRES SSF - Eje 1</t>
  </si>
  <si>
    <t>40 1 3 22 1 203 51 43 1</t>
  </si>
  <si>
    <t>P/A R.Subs.  ADRES IVC SUPERSALUD SSF  - eje 1</t>
  </si>
  <si>
    <t>40 1 3 22 1 203 51 44 1</t>
  </si>
  <si>
    <t>P/A R.Subs. Rentas Cedidas R.S.SSF - eje 1</t>
  </si>
  <si>
    <t>40 1 3 22 1 203 51 45 1</t>
  </si>
  <si>
    <t>P/A R.Subs. EMSA-R.S SSF - eje 1</t>
  </si>
  <si>
    <t>40 1 3 22 1 203 51 46 1</t>
  </si>
  <si>
    <t>P/A R.Subs. Transf Prem Caduco SSF - eje 1</t>
  </si>
  <si>
    <t>40 1 3 22 1 203 51 47 1</t>
  </si>
  <si>
    <t>P/A R.Subs. Coljuegos RS SSF - eje 1</t>
  </si>
  <si>
    <t>40 1 3 22 1 203 51 48 1</t>
  </si>
  <si>
    <t>P/A R.F Reg sub Anexo 1 DTSC-CSF - eje 1</t>
  </si>
  <si>
    <t>40 1 3 33 1 203 51 40 1</t>
  </si>
  <si>
    <t>P/A R.Subs. SGP-SSF. - eje 1</t>
  </si>
  <si>
    <t>40 1 3 33 1 203 51 41 1</t>
  </si>
  <si>
    <t>P/A Afiliacion Seguridad Social salud R.Subs SGP-SSF - eje 1</t>
  </si>
  <si>
    <t>40 1 3 81 1 203 51 40 1</t>
  </si>
  <si>
    <t>P/A RB Reg subs Anexo 1 DTSC-CSF - eje 1</t>
  </si>
  <si>
    <t>40 1 3 82 1 203 51 41 1</t>
  </si>
  <si>
    <t>P/A RB Reg subsidiado anexo 1 DTSC-CSF - eje 1</t>
  </si>
  <si>
    <t>40 1 3 82 1 203 51 42 1</t>
  </si>
  <si>
    <t>P/A  R.B Coljuegos-Reg. Subsidiado - eje 1</t>
  </si>
  <si>
    <t>40 1 3 82 1 203 51 48 1</t>
  </si>
  <si>
    <t>P/A Rec. Bal.  Régimen Subsidiado Anexo 1 DTSC CSF - eje 1</t>
  </si>
  <si>
    <t>40 2 3 11 1 201 50 40 1</t>
  </si>
  <si>
    <t>IVC EventosSanitarios G.R. eje 1</t>
  </si>
  <si>
    <t>40 2 3 11 1 201 50 41 1</t>
  </si>
  <si>
    <t>IVC EventosSanitarios G.S. eje 1</t>
  </si>
  <si>
    <t>40 2 3 11 1 201 50 42 1</t>
  </si>
  <si>
    <t>IVC EventosSanitarios G.R. eje 5</t>
  </si>
  <si>
    <t>40 2 3 11 1 202 38 41 1</t>
  </si>
  <si>
    <t>APS G.S - eje 4</t>
  </si>
  <si>
    <t>40 2 3 11 1 202 38 42 1</t>
  </si>
  <si>
    <t>APS PROMOCION - eje 4</t>
  </si>
  <si>
    <t>40 2 3 11 1 202 40 40 1</t>
  </si>
  <si>
    <t>Diferenciales G.R - eje 3</t>
  </si>
  <si>
    <t>40 2 3 11 1 202 42 40 1</t>
  </si>
  <si>
    <t>Seguridad Alimentaria G.R - eje 3</t>
  </si>
  <si>
    <t>40 2 3 11 1 202 47 40 1</t>
  </si>
  <si>
    <t>40 2 3 11 1 202 47 41 1</t>
  </si>
  <si>
    <t>Diferenciales G.S - eje 2</t>
  </si>
  <si>
    <t>40 2 3 11 1 202 48 40 1</t>
  </si>
  <si>
    <t>40 2 3 11 1 202 58 40 1</t>
  </si>
  <si>
    <t>40 2 3 33 1 201 44 40 1</t>
  </si>
  <si>
    <t>Epidemiologia G.S - eje 5 Y 6</t>
  </si>
  <si>
    <t>40 2 3 33 1 201 44 41 1</t>
  </si>
  <si>
    <t>Epidemiologia G.S - eje 6</t>
  </si>
  <si>
    <t>40 2 3 33 1 201 50 41 1</t>
  </si>
  <si>
    <t>40 2 3 33 1 202 38 40 1</t>
  </si>
  <si>
    <t>40 2 3 33 1 202 42 40 1</t>
  </si>
  <si>
    <t>Seguridad Alimentaria G.S - eje 3</t>
  </si>
  <si>
    <t>40 2 3 33 1 202 42 41 1</t>
  </si>
  <si>
    <t>Gestion en Salud Publica AT G.S - eje 7</t>
  </si>
  <si>
    <t>40 2 3 33 1 202 43 40 1</t>
  </si>
  <si>
    <t>40 2 3 33 1 202 45 40 1</t>
  </si>
  <si>
    <t>40 2 3 33 1 202 47 40 1</t>
  </si>
  <si>
    <t>40 2 3 33 1 202 47 41 1</t>
  </si>
  <si>
    <t>Diferenciales G.S R.F - eje 2</t>
  </si>
  <si>
    <t>40 2 3 33 1 202 48 42 1</t>
  </si>
  <si>
    <t>40 2 3 33 1 202 58 40 1</t>
  </si>
  <si>
    <t>40 2 3 83 1 201 44 41 1</t>
  </si>
  <si>
    <t>Epidemiologia G.S - eje 4</t>
  </si>
  <si>
    <t>40 2 3 83 1 201 44 42 1</t>
  </si>
  <si>
    <t>Epidemioologia SGP R.B 19 DTSC G.S -eje 4</t>
  </si>
  <si>
    <t>40 2 3 83 1 201 50 40 1</t>
  </si>
  <si>
    <t>40 2 3 83 1 202 58 40 1</t>
  </si>
  <si>
    <t>APS G.S SGP R.B - eje 4</t>
  </si>
  <si>
    <t>40 2 3 83 1 202 58 41 1</t>
  </si>
  <si>
    <t>APS G.S  SGP R.B - eje 4</t>
  </si>
  <si>
    <t>40 3 3 22 1 203 39 40 1</t>
  </si>
  <si>
    <t>Prestacion/Aseguramiento R.F - eje 5</t>
  </si>
  <si>
    <t>40 3 3 82 1 203 39 40 1</t>
  </si>
  <si>
    <t>Prestacion/Aseguramiento  R.F - eje 5</t>
  </si>
  <si>
    <t>40 4 3 11 1 202 36 40 1</t>
  </si>
  <si>
    <t>APS PRETACION DE SERVICIOS GS - eje 4</t>
  </si>
  <si>
    <t>40 4 3 11 1 202 46 40 1</t>
  </si>
  <si>
    <t>Diferenciales G.R - eje 2</t>
  </si>
  <si>
    <t>40 4 3 11 1 203 39 40 1</t>
  </si>
  <si>
    <t>40 4 3 11 1 203 41 40 1</t>
  </si>
  <si>
    <t>Participacion Social GS - eje 1</t>
  </si>
  <si>
    <t>40 4 3 11 1 203 51 40 1</t>
  </si>
  <si>
    <t>Prestacion/Aseguramiento   - eje 1</t>
  </si>
  <si>
    <t>40 4 3 11 1 203 51 41 1</t>
  </si>
  <si>
    <t>P/A  Pago mesadas activos jubilados concurrencia - eje 1</t>
  </si>
  <si>
    <t>40 4 3 11 1 203 81 40 1</t>
  </si>
  <si>
    <t>Prestacion/Aseguramiento Calidad - eje 1</t>
  </si>
  <si>
    <t>40 4 3 22 1 202 36 40 1</t>
  </si>
  <si>
    <t>APS EMSA PRESTACION DE SERVICIOS GS - eje 4</t>
  </si>
  <si>
    <t>40 4 3 22 1 202 46 40 1</t>
  </si>
  <si>
    <t>Diferenciales G.R ZONAS AZULES R.F - eje 2</t>
  </si>
  <si>
    <t>40 4 3 22 1 202 46 41 1</t>
  </si>
  <si>
    <t>Diferenciales G.R ZONAS AZULES - eje 2</t>
  </si>
  <si>
    <t>40 4 3 82 1 202 46 40 1</t>
  </si>
  <si>
    <t>Diferenciales G.S  ZONAS AZULES R.B  - eje 2</t>
  </si>
  <si>
    <t>40 4 3 82 1 203 51 42 1</t>
  </si>
  <si>
    <t>P/A  Afi. SSS Art 60 ley 715/2001,  RB Aportes EMSA - eje 1</t>
  </si>
  <si>
    <t>40 4 3 82 1 203 81 40 1</t>
  </si>
  <si>
    <t>P/A  Garantia Calidad en la PSS Ley 715/2001 RB EMSA - eje 1</t>
  </si>
  <si>
    <t>22 1 3 11 4 202 13 40 1</t>
  </si>
  <si>
    <t>28 2 3 83 1 102 72 44 1</t>
  </si>
  <si>
    <t>Nómina RB SGP</t>
  </si>
  <si>
    <t>16 1 3 22 1 502 52 41 4</t>
  </si>
  <si>
    <t>Cultura y Ciudadania ejes del dllo social y econ - Est Cult</t>
  </si>
  <si>
    <t>26 1 3 83 2 303 85 40 1</t>
  </si>
  <si>
    <t>Saneamiento básico Rural RB SGP</t>
  </si>
  <si>
    <t>25 1 2 22 1 3 1 2 1</t>
  </si>
  <si>
    <t>Pago Bonos Pensionales Tipo B</t>
  </si>
  <si>
    <t>23 1 3 22 3 201 76 41 3</t>
  </si>
  <si>
    <t>Control y regulación del Transito y Transporte</t>
  </si>
  <si>
    <t>25 11 1 11 3 3 1 0 1</t>
  </si>
  <si>
    <t>Area Metropolitana Centro sur</t>
  </si>
  <si>
    <t>28 1 3 11 1 101 24 41 1</t>
  </si>
  <si>
    <t>Mantenimiento Infraestructura Rducativa</t>
  </si>
  <si>
    <t>28 1 3 22 1 101 24 41 1</t>
  </si>
  <si>
    <t>Mantenimiento Infraestructura Educativa</t>
  </si>
  <si>
    <t>16 1 3 11 1 502 52 40 3</t>
  </si>
  <si>
    <t>Cultura y Ciudadania ejes del Desarrollo Social y Económico</t>
  </si>
  <si>
    <t>36 1 3 22 1 401 35 40 2</t>
  </si>
  <si>
    <t>Admon, Mantenimiento y Construcción (Pro-Deporte)</t>
  </si>
  <si>
    <t>33 1 3 11 3 301 73 40 2</t>
  </si>
  <si>
    <t>Gestión del Riesgo - Manejo de Desastres</t>
  </si>
  <si>
    <t>33 1 3 22 3 301 73 42 1</t>
  </si>
  <si>
    <t>33 1 3 82 3 301 73 41 2</t>
  </si>
  <si>
    <t>Gestión del Riesgo - Conocimiento del Riesgo</t>
  </si>
  <si>
    <t>33 1 3 82 3 301 73 42 1</t>
  </si>
  <si>
    <t>35 1 3 11 2 401 55 40 1</t>
  </si>
  <si>
    <t>Alumbrado Navideño</t>
  </si>
  <si>
    <t>40 1 3 22 1 203 51 40 1</t>
  </si>
  <si>
    <t>Prestación/Aseguramiento R.Subs. RF EMSA SSF eje 1</t>
  </si>
  <si>
    <t>40 1 3 22 1 203 51 41 1</t>
  </si>
  <si>
    <t>Prestación/Aseguramiento R.Subs. RF PREMIOS CADUCOS SSF eje 1</t>
  </si>
  <si>
    <t>40 2 3 33 1 202 40 40 1</t>
  </si>
  <si>
    <t>Diferenciales  G.S - eje 3</t>
  </si>
  <si>
    <t>40 2 3 83 1 202 48 41 1</t>
  </si>
  <si>
    <t>APS G.R R.B  SGP 2022 - eje 4</t>
  </si>
  <si>
    <t>40 2 3 83 1 202 58 42 1</t>
  </si>
  <si>
    <t>APS G.S SGP R.B 2023 - eje 4</t>
  </si>
  <si>
    <t>40 2 3 11 1 202 58 40 2</t>
  </si>
  <si>
    <t>40 2 3 83 1 202 48 43 1</t>
  </si>
  <si>
    <t>APS G.R R.B SGP 2022 - eje 4</t>
  </si>
  <si>
    <t>40 2 3 83 1 202 48 44 1</t>
  </si>
  <si>
    <t>40 2 3 83 1 201 44 43 1</t>
  </si>
  <si>
    <t>Epidemiologia G.S SGP R.B 2023 - eje 4</t>
  </si>
  <si>
    <t>33 3 3 22 3 301 73 43 1</t>
  </si>
  <si>
    <t>28 1 3 11 1 102 25 44 2</t>
  </si>
  <si>
    <t>Fortalecimiento alianzas estratégicas</t>
  </si>
  <si>
    <t>26 1 3 22 3 203 20 40 2</t>
  </si>
  <si>
    <t>Estudios y Diseños Vías y Bulevares</t>
  </si>
  <si>
    <t>27 1 3 11 1 301 21 40 4</t>
  </si>
  <si>
    <t>Implementar las PP de mujeres y ejequidad de género y LGBTI</t>
  </si>
  <si>
    <t>27 1 3 81 1 301 21 40 2</t>
  </si>
  <si>
    <t>28 1 3 22 1 102 25 46 1</t>
  </si>
  <si>
    <t>Fortalecimiento alianzas estrategicas Convenio MEN PAE</t>
  </si>
  <si>
    <t>23 2 3 82 3 201 76 41 2</t>
  </si>
  <si>
    <t>Control y regulación de movilidad-RF Aportes Concesión</t>
  </si>
  <si>
    <t>23 2 3 82 3 201 76 41 3</t>
  </si>
  <si>
    <t>23 3 3 82 3 201 76 41 2</t>
  </si>
  <si>
    <t>Control y regulación del transito y transporte-RB Zonas Azules</t>
  </si>
  <si>
    <t>28 1 3 33 1 102 25 41 3</t>
  </si>
  <si>
    <t>Fortalecimiento alianzas estratégicas_Pob Necesi especiales</t>
  </si>
  <si>
    <t xml:space="preserve">IPU Fondo Para el Fomento y Promoción de Ciudad             </t>
  </si>
  <si>
    <t xml:space="preserve">Superavit Presupuestal Fondo para el Fomento y la Promoción </t>
  </si>
  <si>
    <t>14 1 3 44 3 106 70 40 1</t>
  </si>
  <si>
    <t>Parque y Zonas Veredes-Fond Fom y Prom.</t>
  </si>
  <si>
    <t>16 1 3 44 1 502 52 40 1</t>
  </si>
  <si>
    <t>Cultura y Ciudadania ejes del Desarrollo Social y Económico-Fond Fom y Prom.</t>
  </si>
  <si>
    <t>30 1 3 44 2 301 67 40 1</t>
  </si>
  <si>
    <t>Apoyo organizativo de la Agricultura, Familiar, Comunitaria-Fond Fom y Prom.</t>
  </si>
  <si>
    <t>35 1 3 44 2 101 78 40 1</t>
  </si>
  <si>
    <t>Capacidades Empresariales-Fond Fom y Prom.</t>
  </si>
  <si>
    <t>35 1 3 44 2 101 78 40 2</t>
  </si>
  <si>
    <t>35 1 3 44 2 401 53 40 1</t>
  </si>
  <si>
    <t>Promocón y Competitividad Turística-Fond Fom y Prom.</t>
  </si>
  <si>
    <t>35 1 3 44 2 401 53 40 2</t>
  </si>
  <si>
    <t>29 1 3 11 1 306 77 40 1</t>
  </si>
  <si>
    <t>Fortalecimiento de los Centros y Sedes de Programas Sociales</t>
  </si>
  <si>
    <t>40 2 3 83 1 201 44 43 2</t>
  </si>
  <si>
    <t>40 2 3 83 1 201 48 43 1</t>
  </si>
  <si>
    <t>APS G.R SGP 2022 - eje 4</t>
  </si>
  <si>
    <t>40 4 3 11 1 202 38 43 1</t>
  </si>
  <si>
    <t>APS PROMOCIÓN - eje 4</t>
  </si>
  <si>
    <t>40 4 3 11 1 202 38 44 1</t>
  </si>
  <si>
    <t>APS GR - eje 4</t>
  </si>
  <si>
    <t xml:space="preserve">R.F. Régimen Subsidiado                                     </t>
  </si>
  <si>
    <t xml:space="preserve">Convenio 2408300996 Gobernación de Caldas                   </t>
  </si>
  <si>
    <t xml:space="preserve">Convenio 2408300996 Municipio de Villamaría                 </t>
  </si>
  <si>
    <t>Mejoramiento de Vivienda Rural</t>
  </si>
  <si>
    <t>26 1 3 22 3 203 20 41 1</t>
  </si>
  <si>
    <t>Estudios y Diseños Conexión Villamaría</t>
  </si>
  <si>
    <t>26 1 3 22 3 203 20 42 1</t>
  </si>
  <si>
    <t>40 2 3 33 1 202 46 40 1</t>
  </si>
  <si>
    <t>Diferenciales discapacidad Promición - eje 2</t>
  </si>
  <si>
    <t>40 2 3 33 1 202 46 41 1</t>
  </si>
  <si>
    <t>Diferenciales discapacidad G.R - eje 2</t>
  </si>
  <si>
    <t>40 2 3 33 1 202 47 40 2</t>
  </si>
  <si>
    <t>Diferenciales sexualidad Promoción - eje 2</t>
  </si>
  <si>
    <t>40 2 3 33 1 202 47 41 2</t>
  </si>
  <si>
    <t>16 1 3 82 1 502 52 42 1</t>
  </si>
  <si>
    <t>BEPS - Estampilla Procultura R.B</t>
  </si>
  <si>
    <t xml:space="preserve">Impuesto de Industria y Comercio Activ.Industriales         </t>
  </si>
  <si>
    <t xml:space="preserve">Impuesto de Industria y Comercio Activ.Comerciales          </t>
  </si>
  <si>
    <t xml:space="preserve">Impuesto de Industria y Comercio Activ.Servicios            </t>
  </si>
  <si>
    <t xml:space="preserve">Anticipo ICA Sobre Actividades Industriales                 </t>
  </si>
  <si>
    <t xml:space="preserve">Anticipo ICA Sobre Actividades Comerciales                  </t>
  </si>
  <si>
    <t xml:space="preserve">Anticipo ICA Sobre Actividades de Servicios                 </t>
  </si>
  <si>
    <t xml:space="preserve">Retenciones ICA Sobre Actividades Industriales              </t>
  </si>
  <si>
    <t xml:space="preserve">Retenciones ICA Sobre Actividades Comerciales               </t>
  </si>
  <si>
    <t xml:space="preserve">Retenciones ICA Sobre Actividades de Servicios              </t>
  </si>
  <si>
    <t xml:space="preserve">Autorretenciones ICA Sobre Actividades Industriales         </t>
  </si>
  <si>
    <t xml:space="preserve">Autorretenciones ICA Sobre Actividades Comerciles           </t>
  </si>
  <si>
    <t xml:space="preserve">Autorretenciones ICA Sobre Actividades de Servicios         </t>
  </si>
  <si>
    <t xml:space="preserve">Impuesto de industria y comercio                            </t>
  </si>
  <si>
    <t xml:space="preserve">Impuesto complementario de avisos y tableros                </t>
  </si>
  <si>
    <t xml:space="preserve">Impuesto Circulación y Tránsito vehículos servicio público  </t>
  </si>
  <si>
    <t xml:space="preserve">Sanciones tributarias                                       </t>
  </si>
  <si>
    <t xml:space="preserve">Intereses de mora                                           </t>
  </si>
  <si>
    <t xml:space="preserve">Autoretenciones Industria y Comercio                        </t>
  </si>
  <si>
    <t xml:space="preserve">Sanciones por Extemporaneidad, Correcion, Inexactitud       </t>
  </si>
  <si>
    <t xml:space="preserve">Sobretasa ambiental                                         </t>
  </si>
  <si>
    <t xml:space="preserve">Intereses de mora Sobretasa Ambiental                       </t>
  </si>
  <si>
    <t xml:space="preserve">Sobretasa bomberil                                          </t>
  </si>
  <si>
    <t xml:space="preserve">Porcentaje transferencia Ambiental                          </t>
  </si>
  <si>
    <t xml:space="preserve">REINTEGRO DE NOMINA EDUCACION SGP                           </t>
  </si>
  <si>
    <t>Parques recreativos mejorados</t>
  </si>
  <si>
    <t>36 1 3 22 1 401 35 40 3</t>
  </si>
  <si>
    <t>36 1 3 82 1 401 35 42 1</t>
  </si>
  <si>
    <t>24 1 3 11 1 601 17 40 2</t>
  </si>
  <si>
    <t>Asistencia Integral Población Vulnerable</t>
  </si>
  <si>
    <t>Servicio de apoyo financiero para la justicia y seguridad</t>
  </si>
  <si>
    <t>24 1 3 22 1 602 71 41 2</t>
  </si>
  <si>
    <t>Seguridad y convivencia ciudadana - 5% Obra Pública</t>
  </si>
  <si>
    <t>28 1 3 11 1 101 24 43 1</t>
  </si>
  <si>
    <t>Implementación de un Ecosistema Educativo ambiental (Dotación)</t>
  </si>
  <si>
    <t>28 1 3 11 1 102 72 43 2</t>
  </si>
  <si>
    <t>Bienestar y Dotación del Personal Administrativo</t>
  </si>
  <si>
    <t xml:space="preserve">Aportes Gobernación de Caldas - Concurrencia Salud          </t>
  </si>
  <si>
    <t xml:space="preserve">Aportes Aportes Nación - Concurrencia Salud                 </t>
  </si>
  <si>
    <t>23 3 3 22 3 201 76 42 1</t>
  </si>
  <si>
    <t>Contro y Regulación Tránsito y Transporte - Zonas Azules</t>
  </si>
  <si>
    <t>40 4 3 22 1 203 51 48 1</t>
  </si>
  <si>
    <t>P/A SSF Aportes Gobernación de Caldas Concurrencia - Salud</t>
  </si>
  <si>
    <t>40 4 3 22 1 203 51 49 1</t>
  </si>
  <si>
    <t>P/A SSF Aportes Nación Concurrencia - Salud</t>
  </si>
  <si>
    <t>24 1 3 22 1 602 71 46 1</t>
  </si>
  <si>
    <t>Seguridad y Conviviencia Ciudadana Recargos Imp Tele.</t>
  </si>
  <si>
    <t>25 1 2 11 1 3 1 2 1</t>
  </si>
  <si>
    <t>28 11 1 11 1 1 1 0 1</t>
  </si>
  <si>
    <t>28 11 1 11 1 1 3 0 1</t>
  </si>
  <si>
    <t>28 11 1 11 1 1 4 0 1</t>
  </si>
  <si>
    <t>28 11 1 11 1 1 5 0 1</t>
  </si>
  <si>
    <t>28 11 1 11 1 1 6 0 1</t>
  </si>
  <si>
    <t>28 11 1 11 1 1 8 0 1</t>
  </si>
  <si>
    <t>28 11 1 11 1 1 9 0 1</t>
  </si>
  <si>
    <t>28 11 1 11 1 1 10 0 1</t>
  </si>
  <si>
    <t>28 11 1 11 1 1 11 0 1</t>
  </si>
  <si>
    <t>28 11 1 11 1 1 12 0 1</t>
  </si>
  <si>
    <t>28 11 1 11 1 1 13 0 1</t>
  </si>
  <si>
    <t>28 11 1 11 1 1 15 0 1</t>
  </si>
  <si>
    <t>28 11 1 11 1 1 16 0 1</t>
  </si>
  <si>
    <t>28 11 1 11 1 1 17 0 1</t>
  </si>
  <si>
    <t>28 11 1 11 1 1 18 0 1</t>
  </si>
  <si>
    <t xml:space="preserve">Multas de tránsito -CGM                                     </t>
  </si>
  <si>
    <t>40 2 3 11 1 202 38 45 1</t>
  </si>
  <si>
    <t>APS GR- eje 4</t>
  </si>
  <si>
    <t>26 1 3 81 3 203 20 44 1</t>
  </si>
  <si>
    <t>Intervención de bulevares</t>
  </si>
  <si>
    <t>16 1 3 22 1 502 52 43 1</t>
  </si>
  <si>
    <t>Programa Banda Municipal de Manizales-Ministerio de las Culturas, Artes y los Sa</t>
  </si>
  <si>
    <t>16 1 3 22 1 502 52 43 2</t>
  </si>
  <si>
    <t>Programa Banda Municipal de Manizales-Ministerio de las culturas, las Artes y lo</t>
  </si>
  <si>
    <t>23 5 3 22 3 201 76 41 1</t>
  </si>
  <si>
    <t>Control y Regulación de Transito y Tránsporte Centro de Gestión de Movilidad</t>
  </si>
  <si>
    <t>28 2 3 33 1 102 72 48 1</t>
  </si>
  <si>
    <t>Deuda FOMAG aporte Patronal del Docente CSF</t>
  </si>
  <si>
    <t>28 5 3 83 1 102 72 47 1</t>
  </si>
  <si>
    <t>Cancelación de valores servicios públicos de EE Oficiales R.B</t>
  </si>
  <si>
    <t>28 10 3 33 1 102 72 45 1</t>
  </si>
  <si>
    <t>Porcentaje Aporte Patronal SSF Deuda 2023 SSF</t>
  </si>
  <si>
    <t>28 10 3 33 1 102 72 46 1</t>
  </si>
  <si>
    <t>Porcentaje de Descuento Docente  SSF Deuda 2023 SSF</t>
  </si>
  <si>
    <t>28 10 3 33 1 102 72 47 1</t>
  </si>
  <si>
    <t>Reintegro SGP Educación Calidad CSF</t>
  </si>
  <si>
    <t>40 4 3 22 1 203 51 47 1</t>
  </si>
  <si>
    <t>P/A SSF Aportes Municipio Concurrencia-Salud</t>
  </si>
  <si>
    <t xml:space="preserve">Ministerio de Cultura - Iniciativas Culturales              </t>
  </si>
  <si>
    <t xml:space="preserve">Aportes Municipio Concurrencia Salud                        </t>
  </si>
  <si>
    <t xml:space="preserve">Reintegros Calidad Matrícula I.E.                           </t>
  </si>
  <si>
    <t>MUNICIPIO DE MANIZALES</t>
  </si>
  <si>
    <t>21 11 1 11 1 3 8 0 2</t>
  </si>
  <si>
    <t>1% nomina y planilla institutos tecnologicos ley 21/82</t>
  </si>
  <si>
    <t>40 2 3 33 1 202 48 40 1</t>
  </si>
  <si>
    <t>APS G.R-eje 4</t>
  </si>
  <si>
    <t xml:space="preserve">RF SGP AIPI  primera infancia                               </t>
  </si>
  <si>
    <t xml:space="preserve">RF CONVENIO INVAMA No. 2403110446                           </t>
  </si>
  <si>
    <t>RF DESAHORRO FONPET EDUCACION</t>
  </si>
  <si>
    <t>N1</t>
  </si>
  <si>
    <t>N2</t>
  </si>
  <si>
    <t>N3</t>
  </si>
  <si>
    <t>N4</t>
  </si>
  <si>
    <t>N5</t>
  </si>
  <si>
    <t>N6</t>
  </si>
  <si>
    <t>N7</t>
  </si>
  <si>
    <t>N8</t>
  </si>
  <si>
    <t>EJECUCIÓN PRESUPUESTAL DE GASTOS A 31 DE DICIEMBRE DE 2024</t>
  </si>
  <si>
    <t>EJECUCIÓN DE INGRESOS A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</si>
</sst>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dd/mm/yyyy\ hh:mm"/>
    <numFmt numFmtId="165" formatCode="_-* #,##0_-;\-* #,##0_-;_-* &quot;-&quot;??_-;_-@_-"/>
    <numFmt numFmtId="166" formatCode="#,##0.00_ ;[Red]\-#,##0.00\ "/>
    <numFmt numFmtId="167" formatCode="#,##0_ ;[Red]\-#,##0\ "/>
    <numFmt numFmtId="168" formatCode="_(* #,##0_);_(* \(#,##0\);_(* &quot;-&quot;_);_(@_)"/>
    <numFmt numFmtId="169" formatCode="_-* #,##0.00_-;\-* #,##0.00_-;_-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1" fillId="0" borderId="0" xfId="3" applyFont="1" applyAlignment="1">
      <alignment horizontal="center"/>
    </xf>
    <xf numFmtId="0" fontId="1" fillId="0" borderId="0" xfId="3" applyFont="1"/>
    <xf numFmtId="0" fontId="1" fillId="0" borderId="0" xfId="0" applyFont="1"/>
    <xf numFmtId="0" fontId="2" fillId="0" borderId="0" xfId="3"/>
    <xf numFmtId="0" fontId="0" fillId="0" borderId="0" xfId="3" applyFont="1"/>
    <xf numFmtId="0" fontId="0" fillId="0" borderId="0" xfId="3" quotePrefix="1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0" borderId="0" xfId="0" applyFont="1"/>
    <xf numFmtId="43" fontId="3" fillId="0" borderId="0" xfId="1" applyFont="1" applyFill="1"/>
    <xf numFmtId="164" fontId="3" fillId="0" borderId="0" xfId="1" applyNumberFormat="1" applyFont="1" applyFill="1"/>
    <xf numFmtId="0" fontId="5" fillId="0" borderId="0" xfId="0" applyFont="1"/>
    <xf numFmtId="0" fontId="5" fillId="0" borderId="4" xfId="0" applyFont="1" applyBorder="1" applyAlignment="1">
      <alignment horizontal="center" vertical="top"/>
    </xf>
    <xf numFmtId="0" fontId="3" fillId="0" borderId="2" xfId="0" applyFont="1" applyBorder="1"/>
    <xf numFmtId="0" fontId="5" fillId="0" borderId="2" xfId="0" applyFont="1" applyBorder="1"/>
    <xf numFmtId="165" fontId="3" fillId="0" borderId="2" xfId="1" applyNumberFormat="1" applyFont="1" applyFill="1" applyBorder="1"/>
    <xf numFmtId="165" fontId="5" fillId="0" borderId="2" xfId="1" applyNumberFormat="1" applyFont="1" applyFill="1" applyBorder="1"/>
    <xf numFmtId="165" fontId="3" fillId="0" borderId="0" xfId="1" applyNumberFormat="1" applyFont="1"/>
    <xf numFmtId="0" fontId="5" fillId="3" borderId="2" xfId="0" applyFont="1" applyFill="1" applyBorder="1"/>
    <xf numFmtId="165" fontId="5" fillId="3" borderId="2" xfId="1" applyNumberFormat="1" applyFont="1" applyFill="1" applyBorder="1"/>
    <xf numFmtId="0" fontId="5" fillId="3" borderId="0" xfId="0" applyFont="1" applyFill="1"/>
    <xf numFmtId="0" fontId="5" fillId="4" borderId="3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165" fontId="5" fillId="4" borderId="2" xfId="1" applyNumberFormat="1" applyFont="1" applyFill="1" applyBorder="1" applyAlignment="1">
      <alignment horizontal="center" vertical="top"/>
    </xf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top"/>
    </xf>
    <xf numFmtId="165" fontId="5" fillId="2" borderId="2" xfId="1" applyNumberFormat="1" applyFont="1" applyFill="1" applyBorder="1" applyAlignment="1">
      <alignment horizontal="center" vertical="top"/>
    </xf>
    <xf numFmtId="165" fontId="3" fillId="0" borderId="0" xfId="1" applyNumberFormat="1" applyFont="1" applyFill="1" applyBorder="1"/>
    <xf numFmtId="165" fontId="5" fillId="0" borderId="0" xfId="1" applyNumberFormat="1" applyFont="1" applyFill="1" applyBorder="1"/>
    <xf numFmtId="165" fontId="5" fillId="3" borderId="0" xfId="1" applyNumberFormat="1" applyFont="1" applyFill="1" applyBorder="1"/>
    <xf numFmtId="166" fontId="0" fillId="0" borderId="0" xfId="0" applyNumberFormat="1"/>
    <xf numFmtId="166" fontId="0" fillId="0" borderId="0" xfId="1" applyNumberFormat="1" applyFont="1" applyFill="1"/>
    <xf numFmtId="166" fontId="0" fillId="0" borderId="0" xfId="2" applyNumberFormat="1" applyFont="1"/>
    <xf numFmtId="167" fontId="0" fillId="0" borderId="0" xfId="1" applyNumberFormat="1" applyFont="1" applyFill="1"/>
    <xf numFmtId="166" fontId="1" fillId="0" borderId="0" xfId="0" applyNumberFormat="1" applyFont="1"/>
    <xf numFmtId="10" fontId="0" fillId="0" borderId="0" xfId="5" applyNumberFormat="1" applyFont="1"/>
    <xf numFmtId="169" fontId="0" fillId="0" borderId="0" xfId="2" applyNumberFormat="1" applyFont="1"/>
    <xf numFmtId="0" fontId="0" fillId="0" borderId="0" xfId="0" applyFill="1"/>
    <xf numFmtId="166" fontId="0" fillId="0" borderId="0" xfId="0" applyNumberFormat="1" applyFill="1"/>
    <xf numFmtId="0" fontId="0" fillId="0" borderId="0" xfId="0" applyFont="1"/>
    <xf numFmtId="167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 applyFill="1"/>
    <xf numFmtId="167" fontId="0" fillId="0" borderId="0" xfId="0" applyNumberFormat="1" applyFont="1" applyFill="1"/>
    <xf numFmtId="166" fontId="0" fillId="0" borderId="0" xfId="0" applyNumberFormat="1" applyFont="1"/>
    <xf numFmtId="0" fontId="1" fillId="5" borderId="1" xfId="0" applyFont="1" applyFill="1" applyBorder="1" applyAlignment="1">
      <alignment horizontal="center" vertical="center"/>
    </xf>
    <xf numFmtId="167" fontId="1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5" borderId="1" xfId="0" applyFont="1" applyFill="1" applyBorder="1" applyAlignment="1">
      <alignment horizontal="center" vertical="top"/>
    </xf>
    <xf numFmtId="166" fontId="1" fillId="5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8">
    <cellStyle name="Millares" xfId="1" builtinId="3"/>
    <cellStyle name="Millares [0]" xfId="2" builtinId="6"/>
    <cellStyle name="Millares [0] 2" xfId="4"/>
    <cellStyle name="Millares [0] 3" xfId="6"/>
    <cellStyle name="Normal" xfId="0" builtinId="0"/>
    <cellStyle name="Normal 11" xfId="7"/>
    <cellStyle name="Normal 2" xfId="3"/>
    <cellStyle name="Porcentaje" xfId="5" builtinId="5"/>
  </cellStyles>
  <dxfs count="4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[Red]\-#,##0.0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[Red]\-#,##0.0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[Red]\-#,##0.0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[Red]\-#,##0.0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[Red]\-#,##0.0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[Red]\-#,##0.0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[Red]\-#,##0.00\ 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NDRA.MEZA/Downloads/FUENTES%20Y%20USOS%20A%20DICIEMBRE%2031%20DE%202021%20(Con%20Cierre)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caldiamanizales-my.sharepoint.com/Users/Alcaldia/Downloads/PROYECTO%20DE%20ACUERDO%20RECURSOS%20DEL%20BALANCE%202021%20-%20modificacion%201%20con%20assba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INVERSIÓN"/>
      <sheetName val="FUENTES Y USOS (2021)"/>
      <sheetName val="GASTOS 2021"/>
      <sheetName val="RENTAS 2021"/>
    </sheetNames>
    <sheetDataSet>
      <sheetData sheetId="0" refreshError="1"/>
      <sheetData sheetId="1" refreshError="1"/>
      <sheetData sheetId="2" refreshError="1">
        <row r="5">
          <cell r="C5">
            <v>11101</v>
          </cell>
          <cell r="E5">
            <v>14</v>
          </cell>
          <cell r="G5">
            <v>3</v>
          </cell>
          <cell r="U5">
            <v>3441079</v>
          </cell>
          <cell r="V5">
            <v>2545380</v>
          </cell>
          <cell r="W5">
            <v>2545380</v>
          </cell>
          <cell r="X5">
            <v>2545380</v>
          </cell>
          <cell r="Y5">
            <v>2545380</v>
          </cell>
        </row>
        <row r="6">
          <cell r="C6">
            <v>11101</v>
          </cell>
          <cell r="E6">
            <v>14</v>
          </cell>
          <cell r="G6">
            <v>3</v>
          </cell>
          <cell r="U6">
            <v>3906597</v>
          </cell>
          <cell r="V6">
            <v>3016052</v>
          </cell>
          <cell r="W6">
            <v>3016052</v>
          </cell>
          <cell r="X6">
            <v>0</v>
          </cell>
          <cell r="Y6">
            <v>0</v>
          </cell>
        </row>
        <row r="7">
          <cell r="C7">
            <v>11101</v>
          </cell>
          <cell r="E7">
            <v>14</v>
          </cell>
          <cell r="G7">
            <v>3</v>
          </cell>
          <cell r="U7">
            <v>1796134</v>
          </cell>
          <cell r="V7">
            <v>1219000</v>
          </cell>
          <cell r="W7">
            <v>1219000</v>
          </cell>
          <cell r="X7">
            <v>1219000</v>
          </cell>
          <cell r="Y7">
            <v>1219000</v>
          </cell>
        </row>
        <row r="8">
          <cell r="C8">
            <v>11101</v>
          </cell>
          <cell r="E8">
            <v>14</v>
          </cell>
          <cell r="G8">
            <v>3</v>
          </cell>
          <cell r="U8">
            <v>199665</v>
          </cell>
          <cell r="V8">
            <v>157100</v>
          </cell>
          <cell r="W8">
            <v>157100</v>
          </cell>
          <cell r="X8">
            <v>157100</v>
          </cell>
          <cell r="Y8">
            <v>157100</v>
          </cell>
        </row>
        <row r="9">
          <cell r="C9">
            <v>11101</v>
          </cell>
          <cell r="E9">
            <v>14</v>
          </cell>
          <cell r="G9">
            <v>3</v>
          </cell>
          <cell r="U9">
            <v>1347101</v>
          </cell>
          <cell r="V9">
            <v>914900</v>
          </cell>
          <cell r="W9">
            <v>914900</v>
          </cell>
          <cell r="X9">
            <v>914900</v>
          </cell>
          <cell r="Y9">
            <v>914900</v>
          </cell>
        </row>
        <row r="10">
          <cell r="C10">
            <v>11101</v>
          </cell>
          <cell r="E10">
            <v>14</v>
          </cell>
          <cell r="G10">
            <v>3</v>
          </cell>
          <cell r="U10">
            <v>224517</v>
          </cell>
          <cell r="V10">
            <v>152500</v>
          </cell>
          <cell r="W10">
            <v>152500</v>
          </cell>
          <cell r="X10">
            <v>152500</v>
          </cell>
          <cell r="Y10">
            <v>152500</v>
          </cell>
        </row>
        <row r="11">
          <cell r="C11">
            <v>11101</v>
          </cell>
          <cell r="E11">
            <v>14</v>
          </cell>
          <cell r="G11">
            <v>3</v>
          </cell>
          <cell r="U11">
            <v>224517</v>
          </cell>
          <cell r="V11">
            <v>152500</v>
          </cell>
          <cell r="W11">
            <v>152500</v>
          </cell>
          <cell r="X11">
            <v>152500</v>
          </cell>
          <cell r="Y11">
            <v>152500</v>
          </cell>
        </row>
        <row r="12">
          <cell r="C12">
            <v>11101</v>
          </cell>
          <cell r="E12">
            <v>14</v>
          </cell>
          <cell r="G12">
            <v>3</v>
          </cell>
          <cell r="U12">
            <v>449034</v>
          </cell>
          <cell r="V12">
            <v>305000</v>
          </cell>
          <cell r="W12">
            <v>305000</v>
          </cell>
          <cell r="X12">
            <v>305000</v>
          </cell>
          <cell r="Y12">
            <v>305000</v>
          </cell>
        </row>
        <row r="13">
          <cell r="C13">
            <v>11101</v>
          </cell>
          <cell r="E13">
            <v>14</v>
          </cell>
          <cell r="G13">
            <v>3</v>
          </cell>
          <cell r="U13">
            <v>203231668</v>
          </cell>
          <cell r="V13">
            <v>34512984</v>
          </cell>
          <cell r="W13">
            <v>34512984</v>
          </cell>
          <cell r="X13">
            <v>34512984</v>
          </cell>
          <cell r="Y13">
            <v>34162511</v>
          </cell>
        </row>
        <row r="14">
          <cell r="C14">
            <v>11101</v>
          </cell>
          <cell r="E14">
            <v>14</v>
          </cell>
          <cell r="G14">
            <v>3</v>
          </cell>
          <cell r="U14">
            <v>200000000</v>
          </cell>
          <cell r="V14">
            <v>136724356.5</v>
          </cell>
          <cell r="W14">
            <v>136724356.5</v>
          </cell>
          <cell r="X14">
            <v>136724356.5</v>
          </cell>
          <cell r="Y14">
            <v>116508934</v>
          </cell>
        </row>
        <row r="15">
          <cell r="C15">
            <v>11101</v>
          </cell>
          <cell r="E15">
            <v>14</v>
          </cell>
          <cell r="G15">
            <v>3</v>
          </cell>
          <cell r="U15">
            <v>37054530</v>
          </cell>
          <cell r="V15">
            <v>29963267</v>
          </cell>
          <cell r="W15">
            <v>29963267</v>
          </cell>
          <cell r="X15">
            <v>29963267</v>
          </cell>
          <cell r="Y15">
            <v>29963267</v>
          </cell>
        </row>
        <row r="16">
          <cell r="C16">
            <v>11101</v>
          </cell>
          <cell r="E16">
            <v>14</v>
          </cell>
          <cell r="G16">
            <v>3</v>
          </cell>
          <cell r="U16">
            <v>2331685</v>
          </cell>
          <cell r="V16">
            <v>1837547</v>
          </cell>
          <cell r="W16">
            <v>1837547</v>
          </cell>
          <cell r="X16">
            <v>0</v>
          </cell>
          <cell r="Y16">
            <v>0</v>
          </cell>
        </row>
        <row r="17">
          <cell r="C17">
            <v>11101</v>
          </cell>
          <cell r="E17">
            <v>14</v>
          </cell>
          <cell r="G17">
            <v>3</v>
          </cell>
          <cell r="U17">
            <v>206136</v>
          </cell>
          <cell r="V17">
            <v>162038</v>
          </cell>
          <cell r="W17">
            <v>162038</v>
          </cell>
          <cell r="X17">
            <v>0</v>
          </cell>
          <cell r="Y17">
            <v>0</v>
          </cell>
        </row>
        <row r="18">
          <cell r="C18">
            <v>11101</v>
          </cell>
          <cell r="E18">
            <v>14</v>
          </cell>
          <cell r="G18">
            <v>3</v>
          </cell>
          <cell r="U18">
            <v>70000000</v>
          </cell>
          <cell r="V18">
            <v>58739429</v>
          </cell>
          <cell r="W18">
            <v>58739429</v>
          </cell>
          <cell r="X18">
            <v>58739429</v>
          </cell>
          <cell r="Y18">
            <v>48371920</v>
          </cell>
        </row>
        <row r="19">
          <cell r="C19">
            <v>11101</v>
          </cell>
          <cell r="E19">
            <v>14</v>
          </cell>
          <cell r="G19">
            <v>3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C20">
            <v>11101</v>
          </cell>
          <cell r="E20">
            <v>14</v>
          </cell>
          <cell r="G20">
            <v>3</v>
          </cell>
          <cell r="U20">
            <v>1112448729</v>
          </cell>
          <cell r="V20">
            <v>1064156018</v>
          </cell>
          <cell r="W20">
            <v>1064156018</v>
          </cell>
          <cell r="X20">
            <v>1064156018</v>
          </cell>
          <cell r="Y20">
            <v>801721442</v>
          </cell>
        </row>
        <row r="21">
          <cell r="C21">
            <v>11101</v>
          </cell>
          <cell r="E21">
            <v>14</v>
          </cell>
          <cell r="G21">
            <v>3</v>
          </cell>
          <cell r="U21">
            <v>4406963</v>
          </cell>
          <cell r="V21">
            <v>1230643</v>
          </cell>
          <cell r="W21">
            <v>1230643</v>
          </cell>
          <cell r="X21">
            <v>518521</v>
          </cell>
          <cell r="Y21">
            <v>518521</v>
          </cell>
        </row>
        <row r="22">
          <cell r="C22">
            <v>11101</v>
          </cell>
          <cell r="E22">
            <v>14</v>
          </cell>
          <cell r="G22">
            <v>3</v>
          </cell>
          <cell r="U22">
            <v>874017053</v>
          </cell>
          <cell r="V22">
            <v>733903348</v>
          </cell>
          <cell r="W22">
            <v>733903348</v>
          </cell>
          <cell r="X22">
            <v>712227633</v>
          </cell>
          <cell r="Y22">
            <v>578769680</v>
          </cell>
        </row>
        <row r="23">
          <cell r="C23">
            <v>11101</v>
          </cell>
          <cell r="E23">
            <v>14</v>
          </cell>
          <cell r="G23">
            <v>3</v>
          </cell>
          <cell r="U23">
            <v>36000000</v>
          </cell>
          <cell r="V23">
            <v>18916667</v>
          </cell>
          <cell r="W23">
            <v>18916667</v>
          </cell>
          <cell r="X23">
            <v>18916667</v>
          </cell>
          <cell r="Y23">
            <v>18916667</v>
          </cell>
        </row>
        <row r="24">
          <cell r="C24">
            <v>11101</v>
          </cell>
          <cell r="E24">
            <v>14</v>
          </cell>
          <cell r="G24">
            <v>3</v>
          </cell>
          <cell r="U24">
            <v>1079715</v>
          </cell>
          <cell r="V24">
            <v>850698</v>
          </cell>
          <cell r="W24">
            <v>850698</v>
          </cell>
          <cell r="X24">
            <v>0</v>
          </cell>
          <cell r="Y24">
            <v>0</v>
          </cell>
        </row>
        <row r="25">
          <cell r="C25">
            <v>11101</v>
          </cell>
          <cell r="E25">
            <v>14</v>
          </cell>
          <cell r="G25">
            <v>3</v>
          </cell>
          <cell r="U25">
            <v>60000000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C26">
            <v>11101</v>
          </cell>
          <cell r="E26">
            <v>14</v>
          </cell>
          <cell r="G26">
            <v>3</v>
          </cell>
          <cell r="U26">
            <v>3234723</v>
          </cell>
          <cell r="V26">
            <v>2513687</v>
          </cell>
          <cell r="W26">
            <v>2513687</v>
          </cell>
          <cell r="X26">
            <v>2513687</v>
          </cell>
          <cell r="Y26">
            <v>2513687</v>
          </cell>
        </row>
        <row r="27">
          <cell r="C27">
            <v>11101</v>
          </cell>
          <cell r="E27">
            <v>14</v>
          </cell>
          <cell r="G27">
            <v>3</v>
          </cell>
          <cell r="U27">
            <v>1590467</v>
          </cell>
          <cell r="V27">
            <v>1252873</v>
          </cell>
          <cell r="W27">
            <v>1252873</v>
          </cell>
          <cell r="X27">
            <v>0</v>
          </cell>
          <cell r="Y27">
            <v>0</v>
          </cell>
        </row>
        <row r="28">
          <cell r="C28">
            <v>11101</v>
          </cell>
          <cell r="E28">
            <v>14</v>
          </cell>
          <cell r="G28">
            <v>3</v>
          </cell>
          <cell r="U28">
            <v>4852112</v>
          </cell>
          <cell r="V28">
            <v>3593580</v>
          </cell>
          <cell r="W28">
            <v>3593580</v>
          </cell>
          <cell r="X28">
            <v>3593580</v>
          </cell>
          <cell r="Y28">
            <v>3593580</v>
          </cell>
        </row>
        <row r="29">
          <cell r="C29">
            <v>11101</v>
          </cell>
          <cell r="E29">
            <v>14</v>
          </cell>
          <cell r="G29">
            <v>3</v>
          </cell>
          <cell r="U29">
            <v>46293268</v>
          </cell>
          <cell r="V29">
            <v>35626576</v>
          </cell>
          <cell r="W29">
            <v>35626576</v>
          </cell>
          <cell r="X29">
            <v>35626576</v>
          </cell>
          <cell r="Y29">
            <v>35626576</v>
          </cell>
        </row>
        <row r="30">
          <cell r="C30">
            <v>11101</v>
          </cell>
          <cell r="E30">
            <v>14</v>
          </cell>
          <cell r="G30">
            <v>3</v>
          </cell>
          <cell r="U30">
            <v>32791065</v>
          </cell>
          <cell r="V30">
            <v>23374769</v>
          </cell>
          <cell r="W30">
            <v>23374769</v>
          </cell>
          <cell r="X30">
            <v>23374769</v>
          </cell>
          <cell r="Y30">
            <v>23374769</v>
          </cell>
        </row>
        <row r="31">
          <cell r="C31">
            <v>11101</v>
          </cell>
          <cell r="E31">
            <v>14</v>
          </cell>
          <cell r="G31">
            <v>3</v>
          </cell>
          <cell r="U31">
            <v>42255683</v>
          </cell>
          <cell r="V31">
            <v>42221415</v>
          </cell>
          <cell r="W31">
            <v>42221415</v>
          </cell>
          <cell r="X31">
            <v>1840421</v>
          </cell>
          <cell r="Y31">
            <v>1840421</v>
          </cell>
        </row>
        <row r="32">
          <cell r="C32">
            <v>11101</v>
          </cell>
          <cell r="E32">
            <v>14</v>
          </cell>
          <cell r="G32">
            <v>3</v>
          </cell>
          <cell r="U32">
            <v>18124105</v>
          </cell>
          <cell r="V32">
            <v>12161600</v>
          </cell>
          <cell r="W32">
            <v>12161600</v>
          </cell>
          <cell r="X32">
            <v>12161600</v>
          </cell>
          <cell r="Y32">
            <v>12161600</v>
          </cell>
        </row>
        <row r="33">
          <cell r="C33">
            <v>11101</v>
          </cell>
          <cell r="E33">
            <v>14</v>
          </cell>
          <cell r="G33">
            <v>3</v>
          </cell>
          <cell r="U33">
            <v>2985776</v>
          </cell>
          <cell r="V33">
            <v>2182244</v>
          </cell>
          <cell r="W33">
            <v>2182244</v>
          </cell>
          <cell r="X33">
            <v>2182244</v>
          </cell>
          <cell r="Y33">
            <v>2182244</v>
          </cell>
        </row>
        <row r="34">
          <cell r="C34">
            <v>11101</v>
          </cell>
          <cell r="E34">
            <v>14</v>
          </cell>
          <cell r="G34">
            <v>3</v>
          </cell>
          <cell r="U34">
            <v>12693079</v>
          </cell>
          <cell r="V34">
            <v>9126100</v>
          </cell>
          <cell r="W34">
            <v>9126100</v>
          </cell>
          <cell r="X34">
            <v>9126100</v>
          </cell>
          <cell r="Y34">
            <v>9126100</v>
          </cell>
        </row>
        <row r="35">
          <cell r="C35">
            <v>11101</v>
          </cell>
          <cell r="E35">
            <v>14</v>
          </cell>
          <cell r="G35">
            <v>3</v>
          </cell>
          <cell r="U35">
            <v>2175513</v>
          </cell>
          <cell r="V35">
            <v>1523200</v>
          </cell>
          <cell r="W35">
            <v>1523200</v>
          </cell>
          <cell r="X35">
            <v>1523200</v>
          </cell>
          <cell r="Y35">
            <v>1523200</v>
          </cell>
        </row>
        <row r="36">
          <cell r="C36">
            <v>11101</v>
          </cell>
          <cell r="E36">
            <v>14</v>
          </cell>
          <cell r="G36">
            <v>3</v>
          </cell>
          <cell r="U36">
            <v>2175513</v>
          </cell>
          <cell r="V36">
            <v>1523200</v>
          </cell>
          <cell r="W36">
            <v>1523200</v>
          </cell>
          <cell r="X36">
            <v>1523200</v>
          </cell>
          <cell r="Y36">
            <v>1523200</v>
          </cell>
        </row>
        <row r="37">
          <cell r="C37">
            <v>11101</v>
          </cell>
          <cell r="E37">
            <v>14</v>
          </cell>
          <cell r="G37">
            <v>3</v>
          </cell>
          <cell r="U37">
            <v>4341027</v>
          </cell>
          <cell r="V37">
            <v>3045200</v>
          </cell>
          <cell r="W37">
            <v>3045200</v>
          </cell>
          <cell r="X37">
            <v>3045200</v>
          </cell>
          <cell r="Y37">
            <v>3045200</v>
          </cell>
        </row>
        <row r="38">
          <cell r="C38">
            <v>11101</v>
          </cell>
          <cell r="E38">
            <v>14</v>
          </cell>
          <cell r="G38">
            <v>3</v>
          </cell>
          <cell r="U38">
            <v>160000000</v>
          </cell>
          <cell r="V38">
            <v>154877965</v>
          </cell>
          <cell r="W38">
            <v>154877965</v>
          </cell>
          <cell r="X38">
            <v>154877965</v>
          </cell>
          <cell r="Y38">
            <v>0</v>
          </cell>
        </row>
        <row r="39">
          <cell r="C39">
            <v>11101</v>
          </cell>
          <cell r="E39">
            <v>14</v>
          </cell>
          <cell r="G39">
            <v>3</v>
          </cell>
          <cell r="U39">
            <v>145000000</v>
          </cell>
          <cell r="V39">
            <v>137988600</v>
          </cell>
          <cell r="W39">
            <v>137988600</v>
          </cell>
          <cell r="X39">
            <v>137988600</v>
          </cell>
          <cell r="Y39">
            <v>0</v>
          </cell>
        </row>
        <row r="40">
          <cell r="C40">
            <v>11101</v>
          </cell>
          <cell r="E40">
            <v>14</v>
          </cell>
          <cell r="G40">
            <v>3</v>
          </cell>
          <cell r="U40">
            <v>88000000</v>
          </cell>
          <cell r="V40">
            <v>69144900.319999993</v>
          </cell>
          <cell r="W40">
            <v>69144900.319999993</v>
          </cell>
          <cell r="X40">
            <v>69144900.319999993</v>
          </cell>
          <cell r="Y40">
            <v>67225383.319999993</v>
          </cell>
        </row>
        <row r="41">
          <cell r="C41">
            <v>11101</v>
          </cell>
          <cell r="E41">
            <v>14</v>
          </cell>
          <cell r="G41">
            <v>3</v>
          </cell>
          <cell r="U41">
            <v>9236737</v>
          </cell>
          <cell r="V41">
            <v>2340000</v>
          </cell>
          <cell r="W41">
            <v>2340000</v>
          </cell>
          <cell r="X41">
            <v>2340000</v>
          </cell>
          <cell r="Y41">
            <v>540000</v>
          </cell>
        </row>
        <row r="42">
          <cell r="C42">
            <v>11101</v>
          </cell>
          <cell r="E42">
            <v>14</v>
          </cell>
          <cell r="G42">
            <v>3</v>
          </cell>
          <cell r="U42">
            <v>274347998</v>
          </cell>
          <cell r="V42">
            <v>210114538</v>
          </cell>
          <cell r="W42">
            <v>210114538</v>
          </cell>
          <cell r="X42">
            <v>210114538</v>
          </cell>
          <cell r="Y42">
            <v>178387009</v>
          </cell>
        </row>
        <row r="43">
          <cell r="C43">
            <v>11101</v>
          </cell>
          <cell r="E43">
            <v>14</v>
          </cell>
          <cell r="G43">
            <v>3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C44">
            <v>11101</v>
          </cell>
          <cell r="E44">
            <v>14</v>
          </cell>
          <cell r="G44">
            <v>3</v>
          </cell>
          <cell r="U44">
            <v>12421136</v>
          </cell>
          <cell r="V44">
            <v>9576635</v>
          </cell>
          <cell r="W44">
            <v>9576635</v>
          </cell>
          <cell r="X44">
            <v>9576635</v>
          </cell>
          <cell r="Y44">
            <v>9576635</v>
          </cell>
        </row>
        <row r="45">
          <cell r="C45">
            <v>11101</v>
          </cell>
          <cell r="E45">
            <v>14</v>
          </cell>
          <cell r="G45">
            <v>3</v>
          </cell>
          <cell r="U45">
            <v>19328324</v>
          </cell>
          <cell r="V45">
            <v>15396792</v>
          </cell>
          <cell r="W45">
            <v>15396792</v>
          </cell>
          <cell r="X45">
            <v>15396792</v>
          </cell>
          <cell r="Y45">
            <v>15396792</v>
          </cell>
        </row>
        <row r="46">
          <cell r="C46">
            <v>11101</v>
          </cell>
          <cell r="E46">
            <v>14</v>
          </cell>
          <cell r="G46">
            <v>3</v>
          </cell>
          <cell r="U46">
            <v>13179423</v>
          </cell>
          <cell r="V46">
            <v>8942429</v>
          </cell>
          <cell r="W46">
            <v>8942429</v>
          </cell>
          <cell r="X46">
            <v>679575</v>
          </cell>
          <cell r="Y46">
            <v>679575</v>
          </cell>
        </row>
        <row r="47">
          <cell r="C47">
            <v>11101</v>
          </cell>
          <cell r="E47">
            <v>14</v>
          </cell>
          <cell r="G47">
            <v>3</v>
          </cell>
          <cell r="U47">
            <v>24517582</v>
          </cell>
          <cell r="V47">
            <v>17714747</v>
          </cell>
          <cell r="W47">
            <v>17714747</v>
          </cell>
          <cell r="X47">
            <v>951968</v>
          </cell>
          <cell r="Y47">
            <v>951968</v>
          </cell>
        </row>
        <row r="48">
          <cell r="C48">
            <v>11101</v>
          </cell>
          <cell r="E48">
            <v>14</v>
          </cell>
          <cell r="G48">
            <v>3</v>
          </cell>
          <cell r="U48">
            <v>1933780</v>
          </cell>
          <cell r="V48">
            <v>1478021</v>
          </cell>
          <cell r="W48">
            <v>1478021</v>
          </cell>
          <cell r="X48">
            <v>90611</v>
          </cell>
          <cell r="Y48">
            <v>90611</v>
          </cell>
        </row>
        <row r="49">
          <cell r="C49">
            <v>11101</v>
          </cell>
          <cell r="E49">
            <v>14</v>
          </cell>
          <cell r="G49">
            <v>3</v>
          </cell>
          <cell r="U49">
            <v>34826111</v>
          </cell>
          <cell r="V49">
            <v>26407156</v>
          </cell>
          <cell r="W49">
            <v>26407156</v>
          </cell>
          <cell r="X49">
            <v>26407156</v>
          </cell>
          <cell r="Y49">
            <v>26407156</v>
          </cell>
        </row>
        <row r="50">
          <cell r="C50">
            <v>11101</v>
          </cell>
          <cell r="E50">
            <v>14</v>
          </cell>
          <cell r="G50">
            <v>3</v>
          </cell>
          <cell r="U50">
            <v>16716534</v>
          </cell>
          <cell r="V50">
            <v>12078234</v>
          </cell>
          <cell r="W50">
            <v>12078234</v>
          </cell>
          <cell r="X50">
            <v>679575</v>
          </cell>
          <cell r="Y50">
            <v>679575</v>
          </cell>
        </row>
        <row r="51">
          <cell r="C51">
            <v>11101</v>
          </cell>
          <cell r="E51">
            <v>14</v>
          </cell>
          <cell r="G51">
            <v>3</v>
          </cell>
          <cell r="U51">
            <v>553289424</v>
          </cell>
          <cell r="V51">
            <v>492518001</v>
          </cell>
          <cell r="W51">
            <v>492518001</v>
          </cell>
          <cell r="X51">
            <v>445518001</v>
          </cell>
          <cell r="Y51">
            <v>74974497</v>
          </cell>
        </row>
        <row r="52">
          <cell r="C52">
            <v>11101</v>
          </cell>
          <cell r="E52">
            <v>14</v>
          </cell>
          <cell r="G52">
            <v>3</v>
          </cell>
          <cell r="U52">
            <v>52600000</v>
          </cell>
          <cell r="V52">
            <v>51099600</v>
          </cell>
          <cell r="W52">
            <v>51099600</v>
          </cell>
          <cell r="X52">
            <v>51099600</v>
          </cell>
          <cell r="Y52">
            <v>0</v>
          </cell>
        </row>
        <row r="53">
          <cell r="C53">
            <v>11101</v>
          </cell>
          <cell r="E53">
            <v>14</v>
          </cell>
          <cell r="G53">
            <v>3</v>
          </cell>
          <cell r="U53">
            <v>59000000</v>
          </cell>
          <cell r="V53">
            <v>52564204</v>
          </cell>
          <cell r="W53">
            <v>52564204</v>
          </cell>
          <cell r="X53">
            <v>52564204</v>
          </cell>
          <cell r="Y53">
            <v>0</v>
          </cell>
        </row>
        <row r="54">
          <cell r="C54">
            <v>11101</v>
          </cell>
          <cell r="E54">
            <v>14</v>
          </cell>
          <cell r="G54">
            <v>3</v>
          </cell>
          <cell r="U54">
            <v>330080231</v>
          </cell>
          <cell r="V54">
            <v>291546021</v>
          </cell>
          <cell r="W54">
            <v>291546021</v>
          </cell>
          <cell r="X54">
            <v>291546021</v>
          </cell>
          <cell r="Y54">
            <v>291546021</v>
          </cell>
        </row>
        <row r="55">
          <cell r="C55">
            <v>11101</v>
          </cell>
          <cell r="E55">
            <v>14</v>
          </cell>
          <cell r="G55">
            <v>3</v>
          </cell>
          <cell r="U55">
            <v>41687689</v>
          </cell>
          <cell r="V55">
            <v>12445362</v>
          </cell>
          <cell r="W55">
            <v>12445362</v>
          </cell>
          <cell r="X55">
            <v>5510311</v>
          </cell>
          <cell r="Y55">
            <v>5510311</v>
          </cell>
        </row>
        <row r="56">
          <cell r="C56">
            <v>11101</v>
          </cell>
          <cell r="E56">
            <v>14</v>
          </cell>
          <cell r="G56">
            <v>3</v>
          </cell>
          <cell r="U56">
            <v>43785111</v>
          </cell>
          <cell r="V56">
            <v>27107620</v>
          </cell>
          <cell r="W56">
            <v>27107620</v>
          </cell>
          <cell r="X56">
            <v>27107620</v>
          </cell>
          <cell r="Y56">
            <v>27107620</v>
          </cell>
        </row>
        <row r="57">
          <cell r="C57">
            <v>11101</v>
          </cell>
          <cell r="E57">
            <v>14</v>
          </cell>
          <cell r="G57">
            <v>3</v>
          </cell>
          <cell r="U57">
            <v>31014453</v>
          </cell>
          <cell r="V57">
            <v>19224220</v>
          </cell>
          <cell r="W57">
            <v>19224220</v>
          </cell>
          <cell r="X57">
            <v>19224220</v>
          </cell>
          <cell r="Y57">
            <v>19224220</v>
          </cell>
        </row>
        <row r="58">
          <cell r="C58">
            <v>11101</v>
          </cell>
          <cell r="E58">
            <v>14</v>
          </cell>
          <cell r="G58">
            <v>3</v>
          </cell>
          <cell r="U58">
            <v>39711941</v>
          </cell>
          <cell r="V58">
            <v>36010574</v>
          </cell>
          <cell r="W58">
            <v>36010574</v>
          </cell>
          <cell r="X58">
            <v>3168781</v>
          </cell>
          <cell r="Y58">
            <v>3168781</v>
          </cell>
        </row>
        <row r="59">
          <cell r="C59">
            <v>11101</v>
          </cell>
          <cell r="E59">
            <v>14</v>
          </cell>
          <cell r="G59">
            <v>3</v>
          </cell>
          <cell r="U59">
            <v>15961835</v>
          </cell>
          <cell r="V59">
            <v>9440000</v>
          </cell>
          <cell r="W59">
            <v>9440000</v>
          </cell>
          <cell r="X59">
            <v>9440000</v>
          </cell>
          <cell r="Y59">
            <v>9440000</v>
          </cell>
        </row>
        <row r="60">
          <cell r="C60">
            <v>11101</v>
          </cell>
          <cell r="E60">
            <v>14</v>
          </cell>
          <cell r="G60">
            <v>3</v>
          </cell>
          <cell r="U60">
            <v>2284375</v>
          </cell>
          <cell r="V60">
            <v>1171500</v>
          </cell>
          <cell r="W60">
            <v>1171500</v>
          </cell>
          <cell r="X60">
            <v>1171500</v>
          </cell>
          <cell r="Y60">
            <v>1171500</v>
          </cell>
        </row>
        <row r="61">
          <cell r="C61">
            <v>11101</v>
          </cell>
          <cell r="E61">
            <v>14</v>
          </cell>
          <cell r="G61">
            <v>3</v>
          </cell>
          <cell r="U61">
            <v>11971378</v>
          </cell>
          <cell r="V61">
            <v>7085300</v>
          </cell>
          <cell r="W61">
            <v>7085300</v>
          </cell>
          <cell r="X61">
            <v>7085300</v>
          </cell>
          <cell r="Y61">
            <v>7085300</v>
          </cell>
        </row>
        <row r="62">
          <cell r="C62">
            <v>11101</v>
          </cell>
          <cell r="E62">
            <v>14</v>
          </cell>
          <cell r="G62">
            <v>3</v>
          </cell>
          <cell r="U62">
            <v>1995230</v>
          </cell>
          <cell r="V62">
            <v>1182600</v>
          </cell>
          <cell r="W62">
            <v>1182600</v>
          </cell>
          <cell r="X62">
            <v>1182600</v>
          </cell>
          <cell r="Y62">
            <v>1182600</v>
          </cell>
        </row>
        <row r="63">
          <cell r="C63">
            <v>11101</v>
          </cell>
          <cell r="E63">
            <v>14</v>
          </cell>
          <cell r="G63">
            <v>3</v>
          </cell>
          <cell r="U63">
            <v>1995230</v>
          </cell>
          <cell r="V63">
            <v>1182600</v>
          </cell>
          <cell r="W63">
            <v>1182600</v>
          </cell>
          <cell r="X63">
            <v>1182600</v>
          </cell>
          <cell r="Y63">
            <v>1182600</v>
          </cell>
        </row>
        <row r="64">
          <cell r="C64">
            <v>11101</v>
          </cell>
          <cell r="E64">
            <v>14</v>
          </cell>
          <cell r="G64">
            <v>3</v>
          </cell>
          <cell r="U64">
            <v>3990461</v>
          </cell>
          <cell r="V64">
            <v>2363300</v>
          </cell>
          <cell r="W64">
            <v>2363300</v>
          </cell>
          <cell r="X64">
            <v>2363300</v>
          </cell>
          <cell r="Y64">
            <v>2363300</v>
          </cell>
        </row>
        <row r="65">
          <cell r="C65">
            <v>11101</v>
          </cell>
          <cell r="E65">
            <v>14</v>
          </cell>
          <cell r="G65">
            <v>3</v>
          </cell>
          <cell r="U65">
            <v>30089696</v>
          </cell>
          <cell r="V65">
            <v>26287968</v>
          </cell>
          <cell r="W65">
            <v>26287968</v>
          </cell>
          <cell r="X65">
            <v>14287968</v>
          </cell>
          <cell r="Y65">
            <v>0</v>
          </cell>
        </row>
        <row r="66">
          <cell r="C66">
            <v>11101</v>
          </cell>
          <cell r="E66">
            <v>14</v>
          </cell>
          <cell r="G66">
            <v>3</v>
          </cell>
          <cell r="U66">
            <v>2000000</v>
          </cell>
          <cell r="V66">
            <v>1975536.52</v>
          </cell>
          <cell r="W66">
            <v>1975536.52</v>
          </cell>
          <cell r="X66">
            <v>1975536.52</v>
          </cell>
          <cell r="Y66">
            <v>1975536.52</v>
          </cell>
        </row>
        <row r="67">
          <cell r="C67">
            <v>11101</v>
          </cell>
          <cell r="E67">
            <v>14</v>
          </cell>
          <cell r="G67">
            <v>3</v>
          </cell>
          <cell r="U67">
            <v>13967465</v>
          </cell>
          <cell r="V67">
            <v>4300750</v>
          </cell>
          <cell r="W67">
            <v>4300750</v>
          </cell>
          <cell r="X67">
            <v>4300750</v>
          </cell>
          <cell r="Y67">
            <v>2568750</v>
          </cell>
        </row>
        <row r="68">
          <cell r="C68">
            <v>11101</v>
          </cell>
          <cell r="E68">
            <v>14</v>
          </cell>
          <cell r="G68">
            <v>3</v>
          </cell>
          <cell r="U68">
            <v>74000000</v>
          </cell>
          <cell r="V68">
            <v>67266667</v>
          </cell>
          <cell r="W68">
            <v>67266667</v>
          </cell>
          <cell r="X68">
            <v>67266667</v>
          </cell>
          <cell r="Y68">
            <v>17266667</v>
          </cell>
        </row>
        <row r="69">
          <cell r="C69">
            <v>11101</v>
          </cell>
          <cell r="E69">
            <v>14</v>
          </cell>
          <cell r="G69">
            <v>3</v>
          </cell>
          <cell r="U69">
            <v>13932000</v>
          </cell>
          <cell r="V69">
            <v>2741467</v>
          </cell>
          <cell r="W69">
            <v>2741467</v>
          </cell>
          <cell r="X69">
            <v>2741467</v>
          </cell>
          <cell r="Y69">
            <v>2741467</v>
          </cell>
        </row>
        <row r="70">
          <cell r="C70">
            <v>11101</v>
          </cell>
          <cell r="E70">
            <v>14</v>
          </cell>
          <cell r="G70">
            <v>3</v>
          </cell>
          <cell r="U70">
            <v>295917704</v>
          </cell>
          <cell r="V70">
            <v>222971937</v>
          </cell>
          <cell r="W70">
            <v>222971937</v>
          </cell>
          <cell r="X70">
            <v>222971937</v>
          </cell>
          <cell r="Y70">
            <v>222971937</v>
          </cell>
        </row>
        <row r="71">
          <cell r="C71">
            <v>11101</v>
          </cell>
          <cell r="E71">
            <v>14</v>
          </cell>
          <cell r="G71">
            <v>3</v>
          </cell>
          <cell r="U71">
            <v>10764985</v>
          </cell>
          <cell r="V71">
            <v>8910818</v>
          </cell>
          <cell r="W71">
            <v>8910818</v>
          </cell>
          <cell r="X71">
            <v>8910818</v>
          </cell>
          <cell r="Y71">
            <v>8910818</v>
          </cell>
        </row>
        <row r="72">
          <cell r="C72">
            <v>11101</v>
          </cell>
          <cell r="E72">
            <v>14</v>
          </cell>
          <cell r="G72">
            <v>3</v>
          </cell>
          <cell r="U72">
            <v>41494800</v>
          </cell>
          <cell r="V72">
            <v>11422941</v>
          </cell>
          <cell r="W72">
            <v>11422941</v>
          </cell>
          <cell r="X72">
            <v>4901382</v>
          </cell>
          <cell r="Y72">
            <v>4901382</v>
          </cell>
        </row>
        <row r="73">
          <cell r="C73">
            <v>11101</v>
          </cell>
          <cell r="E73">
            <v>14</v>
          </cell>
          <cell r="G73">
            <v>3</v>
          </cell>
          <cell r="U73">
            <v>12116554</v>
          </cell>
          <cell r="V73">
            <v>6830967</v>
          </cell>
          <cell r="W73">
            <v>6830967</v>
          </cell>
          <cell r="X73">
            <v>964974</v>
          </cell>
          <cell r="Y73">
            <v>964974</v>
          </cell>
        </row>
        <row r="74">
          <cell r="C74">
            <v>11101</v>
          </cell>
          <cell r="E74">
            <v>14</v>
          </cell>
          <cell r="G74">
            <v>3</v>
          </cell>
          <cell r="U74">
            <v>23041654</v>
          </cell>
          <cell r="V74">
            <v>14221855</v>
          </cell>
          <cell r="W74">
            <v>14221855</v>
          </cell>
          <cell r="X74">
            <v>1657259</v>
          </cell>
          <cell r="Y74">
            <v>1657259</v>
          </cell>
        </row>
        <row r="75">
          <cell r="C75">
            <v>11101</v>
          </cell>
          <cell r="E75">
            <v>14</v>
          </cell>
          <cell r="G75">
            <v>3</v>
          </cell>
          <cell r="U75">
            <v>1831767</v>
          </cell>
          <cell r="V75">
            <v>1183126</v>
          </cell>
          <cell r="W75">
            <v>1183126</v>
          </cell>
          <cell r="X75">
            <v>170793</v>
          </cell>
          <cell r="Y75">
            <v>170793</v>
          </cell>
        </row>
        <row r="76">
          <cell r="C76">
            <v>11101</v>
          </cell>
          <cell r="E76">
            <v>14</v>
          </cell>
          <cell r="G76">
            <v>3</v>
          </cell>
          <cell r="U76">
            <v>32729623</v>
          </cell>
          <cell r="V76">
            <v>21081087</v>
          </cell>
          <cell r="W76">
            <v>21081087</v>
          </cell>
          <cell r="X76">
            <v>21081087</v>
          </cell>
          <cell r="Y76">
            <v>21081087</v>
          </cell>
        </row>
        <row r="77">
          <cell r="C77">
            <v>11101</v>
          </cell>
          <cell r="E77">
            <v>14</v>
          </cell>
          <cell r="G77">
            <v>3</v>
          </cell>
          <cell r="U77">
            <v>16751214</v>
          </cell>
          <cell r="V77">
            <v>14190298</v>
          </cell>
          <cell r="W77">
            <v>14190298</v>
          </cell>
          <cell r="X77">
            <v>14190298</v>
          </cell>
          <cell r="Y77">
            <v>14190298</v>
          </cell>
        </row>
        <row r="78">
          <cell r="C78">
            <v>11101</v>
          </cell>
          <cell r="E78">
            <v>14</v>
          </cell>
          <cell r="G78">
            <v>3</v>
          </cell>
          <cell r="U78">
            <v>15710219</v>
          </cell>
          <cell r="V78">
            <v>9696717</v>
          </cell>
          <cell r="W78">
            <v>9696717</v>
          </cell>
          <cell r="X78">
            <v>1280947</v>
          </cell>
          <cell r="Y78">
            <v>1280947</v>
          </cell>
        </row>
        <row r="79">
          <cell r="C79">
            <v>11101</v>
          </cell>
          <cell r="E79">
            <v>14</v>
          </cell>
          <cell r="G79">
            <v>3</v>
          </cell>
          <cell r="U79">
            <v>362942304</v>
          </cell>
          <cell r="V79">
            <v>342146377</v>
          </cell>
          <cell r="W79">
            <v>342146377</v>
          </cell>
          <cell r="X79">
            <v>342146377</v>
          </cell>
          <cell r="Y79">
            <v>282917597</v>
          </cell>
        </row>
        <row r="80">
          <cell r="C80">
            <v>11101</v>
          </cell>
          <cell r="E80">
            <v>14</v>
          </cell>
          <cell r="G80">
            <v>3</v>
          </cell>
          <cell r="U80">
            <v>2294179</v>
          </cell>
          <cell r="V80">
            <v>1563440</v>
          </cell>
          <cell r="W80">
            <v>1563440</v>
          </cell>
          <cell r="X80">
            <v>1563440</v>
          </cell>
          <cell r="Y80">
            <v>1563440</v>
          </cell>
        </row>
        <row r="81">
          <cell r="C81">
            <v>11101</v>
          </cell>
          <cell r="E81">
            <v>14</v>
          </cell>
          <cell r="G81">
            <v>3</v>
          </cell>
          <cell r="U81">
            <v>1625043</v>
          </cell>
          <cell r="V81">
            <v>1107440</v>
          </cell>
          <cell r="W81">
            <v>1107440</v>
          </cell>
          <cell r="X81">
            <v>1107440</v>
          </cell>
          <cell r="Y81">
            <v>1107440</v>
          </cell>
        </row>
        <row r="82">
          <cell r="C82">
            <v>11101</v>
          </cell>
          <cell r="E82">
            <v>14</v>
          </cell>
          <cell r="G82">
            <v>3</v>
          </cell>
          <cell r="U82">
            <v>1798884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C83">
            <v>11101</v>
          </cell>
          <cell r="E83">
            <v>14</v>
          </cell>
          <cell r="G83">
            <v>3</v>
          </cell>
          <cell r="U83">
            <v>824527</v>
          </cell>
          <cell r="V83">
            <v>543000</v>
          </cell>
          <cell r="W83">
            <v>543000</v>
          </cell>
          <cell r="X83">
            <v>543000</v>
          </cell>
          <cell r="Y83">
            <v>543000</v>
          </cell>
        </row>
        <row r="84">
          <cell r="C84">
            <v>11101</v>
          </cell>
          <cell r="E84">
            <v>14</v>
          </cell>
          <cell r="G84">
            <v>3</v>
          </cell>
          <cell r="U84">
            <v>94015</v>
          </cell>
          <cell r="V84">
            <v>68400</v>
          </cell>
          <cell r="W84">
            <v>68400</v>
          </cell>
          <cell r="X84">
            <v>68400</v>
          </cell>
          <cell r="Y84">
            <v>68400</v>
          </cell>
        </row>
        <row r="85">
          <cell r="C85">
            <v>11101</v>
          </cell>
          <cell r="E85">
            <v>14</v>
          </cell>
          <cell r="G85">
            <v>3</v>
          </cell>
          <cell r="U85">
            <v>618395</v>
          </cell>
          <cell r="V85">
            <v>407500</v>
          </cell>
          <cell r="W85">
            <v>407500</v>
          </cell>
          <cell r="X85">
            <v>407500</v>
          </cell>
          <cell r="Y85">
            <v>407500</v>
          </cell>
        </row>
        <row r="86">
          <cell r="C86">
            <v>11101</v>
          </cell>
          <cell r="E86">
            <v>14</v>
          </cell>
          <cell r="G86">
            <v>3</v>
          </cell>
          <cell r="U86">
            <v>103066</v>
          </cell>
          <cell r="V86">
            <v>68000</v>
          </cell>
          <cell r="W86">
            <v>68000</v>
          </cell>
          <cell r="X86">
            <v>68000</v>
          </cell>
          <cell r="Y86">
            <v>68000</v>
          </cell>
        </row>
        <row r="87">
          <cell r="C87">
            <v>11101</v>
          </cell>
          <cell r="E87">
            <v>14</v>
          </cell>
          <cell r="G87">
            <v>3</v>
          </cell>
          <cell r="U87">
            <v>103066</v>
          </cell>
          <cell r="V87">
            <v>68000</v>
          </cell>
          <cell r="W87">
            <v>68000</v>
          </cell>
          <cell r="X87">
            <v>68000</v>
          </cell>
          <cell r="Y87">
            <v>68000</v>
          </cell>
        </row>
        <row r="88">
          <cell r="C88">
            <v>11101</v>
          </cell>
          <cell r="E88">
            <v>14</v>
          </cell>
          <cell r="G88">
            <v>3</v>
          </cell>
          <cell r="U88">
            <v>206132</v>
          </cell>
          <cell r="V88">
            <v>135900</v>
          </cell>
          <cell r="W88">
            <v>135900</v>
          </cell>
          <cell r="X88">
            <v>135900</v>
          </cell>
          <cell r="Y88">
            <v>135900</v>
          </cell>
        </row>
        <row r="89">
          <cell r="C89">
            <v>11101</v>
          </cell>
          <cell r="E89">
            <v>14</v>
          </cell>
          <cell r="G89">
            <v>3</v>
          </cell>
          <cell r="U89">
            <v>1131100733</v>
          </cell>
          <cell r="V89">
            <v>1102701411.1600001</v>
          </cell>
          <cell r="W89">
            <v>1102701411.1600001</v>
          </cell>
          <cell r="X89">
            <v>1082288095.1600001</v>
          </cell>
          <cell r="Y89">
            <v>717634865.15999997</v>
          </cell>
        </row>
        <row r="90">
          <cell r="C90">
            <v>11101</v>
          </cell>
          <cell r="E90">
            <v>14</v>
          </cell>
          <cell r="G90">
            <v>3</v>
          </cell>
          <cell r="U90">
            <v>17500086</v>
          </cell>
          <cell r="V90">
            <v>13027846</v>
          </cell>
          <cell r="W90">
            <v>13027846</v>
          </cell>
          <cell r="X90">
            <v>13027846</v>
          </cell>
          <cell r="Y90">
            <v>13027846</v>
          </cell>
        </row>
        <row r="91">
          <cell r="C91">
            <v>11101</v>
          </cell>
          <cell r="E91">
            <v>14</v>
          </cell>
          <cell r="G91">
            <v>3</v>
          </cell>
          <cell r="U91">
            <v>739804</v>
          </cell>
          <cell r="V91">
            <v>542827</v>
          </cell>
          <cell r="W91">
            <v>542827</v>
          </cell>
          <cell r="X91">
            <v>542827</v>
          </cell>
          <cell r="Y91">
            <v>542827</v>
          </cell>
        </row>
        <row r="92">
          <cell r="C92">
            <v>11101</v>
          </cell>
          <cell r="E92">
            <v>14</v>
          </cell>
          <cell r="G92">
            <v>3</v>
          </cell>
          <cell r="U92">
            <v>510419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C93">
            <v>11101</v>
          </cell>
          <cell r="E93">
            <v>14</v>
          </cell>
          <cell r="G93">
            <v>3</v>
          </cell>
          <cell r="U93">
            <v>1107651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C94">
            <v>11101</v>
          </cell>
          <cell r="E94">
            <v>14</v>
          </cell>
          <cell r="G94">
            <v>3</v>
          </cell>
          <cell r="U94">
            <v>97223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C95">
            <v>11101</v>
          </cell>
          <cell r="E95">
            <v>14</v>
          </cell>
          <cell r="G95">
            <v>3</v>
          </cell>
          <cell r="U95">
            <v>1541900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C96">
            <v>11101</v>
          </cell>
          <cell r="E96">
            <v>14</v>
          </cell>
          <cell r="G96">
            <v>3</v>
          </cell>
          <cell r="U96">
            <v>755217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C97">
            <v>11101</v>
          </cell>
          <cell r="E97">
            <v>14</v>
          </cell>
          <cell r="G97">
            <v>3</v>
          </cell>
          <cell r="U97">
            <v>32979660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C98">
            <v>11101</v>
          </cell>
          <cell r="E98">
            <v>14</v>
          </cell>
          <cell r="G98">
            <v>3</v>
          </cell>
          <cell r="U98">
            <v>4852112</v>
          </cell>
          <cell r="V98">
            <v>3749260</v>
          </cell>
          <cell r="W98">
            <v>3749260</v>
          </cell>
          <cell r="X98">
            <v>3749260</v>
          </cell>
          <cell r="Y98">
            <v>3749260</v>
          </cell>
        </row>
        <row r="99">
          <cell r="C99">
            <v>11101</v>
          </cell>
          <cell r="E99">
            <v>14</v>
          </cell>
          <cell r="G99">
            <v>3</v>
          </cell>
          <cell r="U99">
            <v>3441080</v>
          </cell>
          <cell r="V99">
            <v>2680660</v>
          </cell>
          <cell r="W99">
            <v>2680660</v>
          </cell>
          <cell r="X99">
            <v>2680660</v>
          </cell>
          <cell r="Y99">
            <v>2680660</v>
          </cell>
        </row>
        <row r="100">
          <cell r="C100">
            <v>11101</v>
          </cell>
          <cell r="E100">
            <v>14</v>
          </cell>
          <cell r="G100">
            <v>3</v>
          </cell>
          <cell r="U100">
            <v>3906597</v>
          </cell>
          <cell r="V100">
            <v>3078793</v>
          </cell>
          <cell r="W100">
            <v>3078793</v>
          </cell>
          <cell r="X100">
            <v>0</v>
          </cell>
          <cell r="Y100">
            <v>0</v>
          </cell>
        </row>
        <row r="101">
          <cell r="C101">
            <v>11101</v>
          </cell>
          <cell r="E101">
            <v>14</v>
          </cell>
          <cell r="G101">
            <v>3</v>
          </cell>
          <cell r="U101">
            <v>1796134</v>
          </cell>
          <cell r="V101">
            <v>1157700</v>
          </cell>
          <cell r="W101">
            <v>1157700</v>
          </cell>
          <cell r="X101">
            <v>1157700</v>
          </cell>
          <cell r="Y101">
            <v>1157700</v>
          </cell>
        </row>
        <row r="102">
          <cell r="C102">
            <v>11101</v>
          </cell>
          <cell r="E102">
            <v>14</v>
          </cell>
          <cell r="G102">
            <v>3</v>
          </cell>
          <cell r="U102">
            <v>199665</v>
          </cell>
          <cell r="V102">
            <v>149000</v>
          </cell>
          <cell r="W102">
            <v>149000</v>
          </cell>
          <cell r="X102">
            <v>149000</v>
          </cell>
          <cell r="Y102">
            <v>149000</v>
          </cell>
        </row>
        <row r="103">
          <cell r="C103">
            <v>11101</v>
          </cell>
          <cell r="E103">
            <v>14</v>
          </cell>
          <cell r="G103">
            <v>3</v>
          </cell>
          <cell r="U103">
            <v>1347101</v>
          </cell>
          <cell r="V103">
            <v>868800</v>
          </cell>
          <cell r="W103">
            <v>868800</v>
          </cell>
          <cell r="X103">
            <v>868800</v>
          </cell>
          <cell r="Y103">
            <v>868800</v>
          </cell>
        </row>
        <row r="104">
          <cell r="C104">
            <v>11101</v>
          </cell>
          <cell r="E104">
            <v>14</v>
          </cell>
          <cell r="G104">
            <v>3</v>
          </cell>
          <cell r="U104">
            <v>224517</v>
          </cell>
          <cell r="V104">
            <v>144900</v>
          </cell>
          <cell r="W104">
            <v>144900</v>
          </cell>
          <cell r="X104">
            <v>144900</v>
          </cell>
          <cell r="Y104">
            <v>144900</v>
          </cell>
        </row>
        <row r="105">
          <cell r="C105">
            <v>11101</v>
          </cell>
          <cell r="E105">
            <v>14</v>
          </cell>
          <cell r="G105">
            <v>3</v>
          </cell>
          <cell r="U105">
            <v>224517</v>
          </cell>
          <cell r="V105">
            <v>144900</v>
          </cell>
          <cell r="W105">
            <v>144900</v>
          </cell>
          <cell r="X105">
            <v>144900</v>
          </cell>
          <cell r="Y105">
            <v>144900</v>
          </cell>
        </row>
        <row r="106">
          <cell r="C106">
            <v>11101</v>
          </cell>
          <cell r="E106">
            <v>14</v>
          </cell>
          <cell r="G106">
            <v>3</v>
          </cell>
          <cell r="U106">
            <v>449034</v>
          </cell>
          <cell r="V106">
            <v>289700</v>
          </cell>
          <cell r="W106">
            <v>289700</v>
          </cell>
          <cell r="X106">
            <v>289700</v>
          </cell>
          <cell r="Y106">
            <v>289700</v>
          </cell>
        </row>
        <row r="107">
          <cell r="C107">
            <v>11101</v>
          </cell>
          <cell r="E107">
            <v>14</v>
          </cell>
          <cell r="G107">
            <v>3</v>
          </cell>
          <cell r="U107">
            <v>86171345</v>
          </cell>
          <cell r="V107">
            <v>60250000</v>
          </cell>
          <cell r="W107">
            <v>60250000</v>
          </cell>
          <cell r="X107">
            <v>60250000</v>
          </cell>
          <cell r="Y107">
            <v>60250000</v>
          </cell>
        </row>
        <row r="108">
          <cell r="C108">
            <v>11101</v>
          </cell>
          <cell r="E108">
            <v>14</v>
          </cell>
          <cell r="G108">
            <v>3</v>
          </cell>
          <cell r="U108">
            <v>2331685</v>
          </cell>
          <cell r="V108">
            <v>1837547</v>
          </cell>
          <cell r="W108">
            <v>1837547</v>
          </cell>
          <cell r="X108">
            <v>0</v>
          </cell>
          <cell r="Y108">
            <v>0</v>
          </cell>
        </row>
        <row r="109">
          <cell r="C109">
            <v>11101</v>
          </cell>
          <cell r="E109">
            <v>14</v>
          </cell>
          <cell r="G109">
            <v>3</v>
          </cell>
          <cell r="U109">
            <v>206136</v>
          </cell>
          <cell r="V109">
            <v>162038</v>
          </cell>
          <cell r="W109">
            <v>162038</v>
          </cell>
          <cell r="X109">
            <v>0</v>
          </cell>
          <cell r="Y109">
            <v>0</v>
          </cell>
        </row>
        <row r="110">
          <cell r="C110">
            <v>11101</v>
          </cell>
          <cell r="E110">
            <v>14</v>
          </cell>
          <cell r="G110">
            <v>3</v>
          </cell>
          <cell r="U110">
            <v>1590467</v>
          </cell>
          <cell r="V110">
            <v>1252873</v>
          </cell>
          <cell r="W110">
            <v>1252873</v>
          </cell>
          <cell r="X110">
            <v>0</v>
          </cell>
          <cell r="Y110">
            <v>0</v>
          </cell>
        </row>
        <row r="111">
          <cell r="C111">
            <v>11101</v>
          </cell>
          <cell r="E111">
            <v>14</v>
          </cell>
          <cell r="G111">
            <v>3</v>
          </cell>
          <cell r="U111">
            <v>37054530</v>
          </cell>
          <cell r="V111">
            <v>28409834</v>
          </cell>
          <cell r="W111">
            <v>28409834</v>
          </cell>
          <cell r="X111">
            <v>28409834</v>
          </cell>
          <cell r="Y111">
            <v>28409834</v>
          </cell>
        </row>
        <row r="112">
          <cell r="C112">
            <v>11101</v>
          </cell>
          <cell r="E112">
            <v>14</v>
          </cell>
          <cell r="G112">
            <v>3</v>
          </cell>
          <cell r="U112">
            <v>4306963</v>
          </cell>
          <cell r="V112">
            <v>1230643</v>
          </cell>
          <cell r="W112">
            <v>1230643</v>
          </cell>
          <cell r="X112">
            <v>542827</v>
          </cell>
          <cell r="Y112">
            <v>542827</v>
          </cell>
        </row>
        <row r="113">
          <cell r="C113">
            <v>11101</v>
          </cell>
          <cell r="E113">
            <v>14</v>
          </cell>
          <cell r="G113">
            <v>3</v>
          </cell>
          <cell r="U113">
            <v>1081715</v>
          </cell>
          <cell r="V113">
            <v>850698</v>
          </cell>
          <cell r="W113">
            <v>850698</v>
          </cell>
          <cell r="X113">
            <v>0</v>
          </cell>
          <cell r="Y113">
            <v>0</v>
          </cell>
        </row>
        <row r="114">
          <cell r="C114">
            <v>11101</v>
          </cell>
          <cell r="E114">
            <v>14</v>
          </cell>
          <cell r="G114">
            <v>3</v>
          </cell>
          <cell r="U114">
            <v>3234723</v>
          </cell>
          <cell r="V114">
            <v>2562655</v>
          </cell>
          <cell r="W114">
            <v>2562655</v>
          </cell>
          <cell r="X114">
            <v>2562655</v>
          </cell>
          <cell r="Y114">
            <v>2562655</v>
          </cell>
        </row>
        <row r="115">
          <cell r="C115">
            <v>11101</v>
          </cell>
          <cell r="E115">
            <v>14</v>
          </cell>
          <cell r="G115">
            <v>3</v>
          </cell>
          <cell r="U115">
            <v>1055483246</v>
          </cell>
          <cell r="V115">
            <v>217017175</v>
          </cell>
          <cell r="W115">
            <v>217017175</v>
          </cell>
          <cell r="X115">
            <v>217017175</v>
          </cell>
          <cell r="Y115">
            <v>0</v>
          </cell>
        </row>
        <row r="116">
          <cell r="C116">
            <v>11101</v>
          </cell>
          <cell r="E116">
            <v>14</v>
          </cell>
          <cell r="G116">
            <v>3</v>
          </cell>
          <cell r="U116">
            <v>480000000</v>
          </cell>
          <cell r="V116">
            <v>462713256</v>
          </cell>
          <cell r="W116">
            <v>462713256</v>
          </cell>
          <cell r="X116">
            <v>462713256</v>
          </cell>
          <cell r="Y116">
            <v>0</v>
          </cell>
        </row>
        <row r="117">
          <cell r="C117">
            <v>11101</v>
          </cell>
          <cell r="E117">
            <v>14</v>
          </cell>
          <cell r="G117">
            <v>3</v>
          </cell>
          <cell r="U117">
            <v>50000000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C118">
            <v>11101</v>
          </cell>
          <cell r="E118">
            <v>14</v>
          </cell>
          <cell r="G118">
            <v>3</v>
          </cell>
          <cell r="U118">
            <v>414516754</v>
          </cell>
          <cell r="V118">
            <v>350000000</v>
          </cell>
          <cell r="W118">
            <v>350000000</v>
          </cell>
          <cell r="X118">
            <v>350000000</v>
          </cell>
          <cell r="Y118">
            <v>64826438</v>
          </cell>
        </row>
        <row r="119">
          <cell r="C119">
            <v>11101</v>
          </cell>
          <cell r="E119">
            <v>14</v>
          </cell>
          <cell r="G119">
            <v>3</v>
          </cell>
          <cell r="U119">
            <v>6929223</v>
          </cell>
          <cell r="V119">
            <v>4678740</v>
          </cell>
          <cell r="W119">
            <v>4678740</v>
          </cell>
          <cell r="X119">
            <v>4678740</v>
          </cell>
          <cell r="Y119">
            <v>4678740</v>
          </cell>
        </row>
        <row r="120">
          <cell r="C120">
            <v>11101</v>
          </cell>
          <cell r="E120">
            <v>14</v>
          </cell>
          <cell r="G120">
            <v>3</v>
          </cell>
          <cell r="U120">
            <v>4912158</v>
          </cell>
          <cell r="V120">
            <v>3310540</v>
          </cell>
          <cell r="W120">
            <v>3310540</v>
          </cell>
          <cell r="X120">
            <v>3310540</v>
          </cell>
          <cell r="Y120">
            <v>3310540</v>
          </cell>
        </row>
        <row r="121">
          <cell r="C121">
            <v>11101</v>
          </cell>
          <cell r="E121">
            <v>14</v>
          </cell>
          <cell r="G121">
            <v>3</v>
          </cell>
          <cell r="U121">
            <v>5813195</v>
          </cell>
          <cell r="V121">
            <v>4261369</v>
          </cell>
          <cell r="W121">
            <v>4261369</v>
          </cell>
          <cell r="X121">
            <v>0</v>
          </cell>
          <cell r="Y121">
            <v>0</v>
          </cell>
        </row>
        <row r="122">
          <cell r="C122">
            <v>11101</v>
          </cell>
          <cell r="E122">
            <v>14</v>
          </cell>
          <cell r="G122">
            <v>3</v>
          </cell>
          <cell r="U122">
            <v>3272269</v>
          </cell>
          <cell r="V122">
            <v>1597700</v>
          </cell>
          <cell r="W122">
            <v>1597700</v>
          </cell>
          <cell r="X122">
            <v>1597700</v>
          </cell>
          <cell r="Y122">
            <v>1597700</v>
          </cell>
        </row>
        <row r="123">
          <cell r="C123">
            <v>11101</v>
          </cell>
          <cell r="E123">
            <v>14</v>
          </cell>
          <cell r="G123">
            <v>3</v>
          </cell>
          <cell r="U123">
            <v>379330</v>
          </cell>
          <cell r="V123">
            <v>205100</v>
          </cell>
          <cell r="W123">
            <v>205100</v>
          </cell>
          <cell r="X123">
            <v>205100</v>
          </cell>
          <cell r="Y123">
            <v>205100</v>
          </cell>
        </row>
        <row r="124">
          <cell r="C124">
            <v>11101</v>
          </cell>
          <cell r="E124">
            <v>14</v>
          </cell>
          <cell r="G124">
            <v>3</v>
          </cell>
          <cell r="U124">
            <v>1504200</v>
          </cell>
          <cell r="V124">
            <v>1199100</v>
          </cell>
          <cell r="W124">
            <v>1199100</v>
          </cell>
          <cell r="X124">
            <v>1199100</v>
          </cell>
          <cell r="Y124">
            <v>1199100</v>
          </cell>
        </row>
        <row r="125">
          <cell r="C125">
            <v>11101</v>
          </cell>
          <cell r="E125">
            <v>14</v>
          </cell>
          <cell r="G125">
            <v>3</v>
          </cell>
          <cell r="U125">
            <v>409034</v>
          </cell>
          <cell r="V125">
            <v>200000</v>
          </cell>
          <cell r="W125">
            <v>200000</v>
          </cell>
          <cell r="X125">
            <v>200000</v>
          </cell>
          <cell r="Y125">
            <v>200000</v>
          </cell>
        </row>
        <row r="126">
          <cell r="C126">
            <v>11101</v>
          </cell>
          <cell r="E126">
            <v>14</v>
          </cell>
          <cell r="G126">
            <v>3</v>
          </cell>
          <cell r="U126">
            <v>409034</v>
          </cell>
          <cell r="V126">
            <v>200000</v>
          </cell>
          <cell r="W126">
            <v>200000</v>
          </cell>
          <cell r="X126">
            <v>200000</v>
          </cell>
          <cell r="Y126">
            <v>200000</v>
          </cell>
        </row>
        <row r="127">
          <cell r="C127">
            <v>11101</v>
          </cell>
          <cell r="E127">
            <v>14</v>
          </cell>
          <cell r="G127">
            <v>3</v>
          </cell>
          <cell r="U127">
            <v>818067</v>
          </cell>
          <cell r="V127">
            <v>399800</v>
          </cell>
          <cell r="W127">
            <v>399800</v>
          </cell>
          <cell r="X127">
            <v>399800</v>
          </cell>
          <cell r="Y127">
            <v>399800</v>
          </cell>
        </row>
        <row r="128">
          <cell r="C128">
            <v>11101</v>
          </cell>
          <cell r="E128">
            <v>14</v>
          </cell>
          <cell r="G128">
            <v>3</v>
          </cell>
          <cell r="U128">
            <v>35210989</v>
          </cell>
          <cell r="V128">
            <v>28160000</v>
          </cell>
          <cell r="W128">
            <v>28160000</v>
          </cell>
          <cell r="X128">
            <v>28160000</v>
          </cell>
          <cell r="Y128">
            <v>16003120</v>
          </cell>
        </row>
        <row r="129">
          <cell r="C129">
            <v>11101</v>
          </cell>
          <cell r="E129">
            <v>14</v>
          </cell>
          <cell r="G129">
            <v>3</v>
          </cell>
          <cell r="U129">
            <v>31000000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C130">
            <v>11101</v>
          </cell>
          <cell r="E130">
            <v>14</v>
          </cell>
          <cell r="G130">
            <v>3</v>
          </cell>
          <cell r="U130">
            <v>235308360</v>
          </cell>
          <cell r="V130">
            <v>201405679</v>
          </cell>
          <cell r="W130">
            <v>201405679</v>
          </cell>
          <cell r="X130">
            <v>201405679</v>
          </cell>
          <cell r="Y130">
            <v>101006332</v>
          </cell>
        </row>
        <row r="131">
          <cell r="C131">
            <v>11101</v>
          </cell>
          <cell r="E131">
            <v>14</v>
          </cell>
          <cell r="G131">
            <v>3</v>
          </cell>
          <cell r="U131">
            <v>5013927</v>
          </cell>
          <cell r="V131">
            <v>1970447</v>
          </cell>
          <cell r="W131">
            <v>1970447</v>
          </cell>
          <cell r="X131">
            <v>550929</v>
          </cell>
          <cell r="Y131">
            <v>550929</v>
          </cell>
        </row>
        <row r="132">
          <cell r="C132">
            <v>11101</v>
          </cell>
          <cell r="E132">
            <v>14</v>
          </cell>
          <cell r="G132">
            <v>3</v>
          </cell>
          <cell r="U132">
            <v>2059431</v>
          </cell>
          <cell r="V132">
            <v>1361117</v>
          </cell>
          <cell r="W132">
            <v>1361117</v>
          </cell>
          <cell r="X132">
            <v>0</v>
          </cell>
          <cell r="Y132">
            <v>0</v>
          </cell>
        </row>
        <row r="133">
          <cell r="C133">
            <v>11101</v>
          </cell>
          <cell r="E133">
            <v>14</v>
          </cell>
          <cell r="G133">
            <v>3</v>
          </cell>
          <cell r="U133">
            <v>3433370</v>
          </cell>
          <cell r="V133">
            <v>2945198</v>
          </cell>
          <cell r="W133">
            <v>2945198</v>
          </cell>
          <cell r="X133">
            <v>0</v>
          </cell>
          <cell r="Y133">
            <v>0</v>
          </cell>
        </row>
        <row r="134">
          <cell r="C134">
            <v>11101</v>
          </cell>
          <cell r="E134">
            <v>14</v>
          </cell>
          <cell r="G134">
            <v>3</v>
          </cell>
          <cell r="U134">
            <v>392273</v>
          </cell>
          <cell r="V134">
            <v>259260</v>
          </cell>
          <cell r="W134">
            <v>259260</v>
          </cell>
          <cell r="X134">
            <v>0</v>
          </cell>
          <cell r="Y134">
            <v>0</v>
          </cell>
        </row>
        <row r="135">
          <cell r="C135">
            <v>11101</v>
          </cell>
          <cell r="E135">
            <v>14</v>
          </cell>
          <cell r="G135">
            <v>3</v>
          </cell>
          <cell r="U135">
            <v>3090934</v>
          </cell>
          <cell r="V135">
            <v>2008089</v>
          </cell>
          <cell r="W135">
            <v>2008089</v>
          </cell>
          <cell r="X135">
            <v>0</v>
          </cell>
          <cell r="Y135">
            <v>0</v>
          </cell>
        </row>
        <row r="136">
          <cell r="C136">
            <v>11101</v>
          </cell>
          <cell r="E136">
            <v>14</v>
          </cell>
          <cell r="G136">
            <v>3</v>
          </cell>
          <cell r="U136">
            <v>55609061</v>
          </cell>
          <cell r="V136">
            <v>39375207</v>
          </cell>
          <cell r="W136">
            <v>39375207</v>
          </cell>
          <cell r="X136">
            <v>39375207</v>
          </cell>
          <cell r="Y136">
            <v>39375207</v>
          </cell>
        </row>
        <row r="137">
          <cell r="C137">
            <v>11101</v>
          </cell>
          <cell r="E137">
            <v>14</v>
          </cell>
          <cell r="G137">
            <v>3</v>
          </cell>
          <cell r="U137">
            <v>4839446</v>
          </cell>
          <cell r="V137">
            <v>2600498</v>
          </cell>
          <cell r="W137">
            <v>2600498</v>
          </cell>
          <cell r="X137">
            <v>2600498</v>
          </cell>
          <cell r="Y137">
            <v>2600498</v>
          </cell>
        </row>
        <row r="138">
          <cell r="C138">
            <v>11101</v>
          </cell>
          <cell r="E138">
            <v>14</v>
          </cell>
          <cell r="G138">
            <v>1</v>
          </cell>
          <cell r="U138">
            <v>2104604</v>
          </cell>
          <cell r="V138">
            <v>998251</v>
          </cell>
          <cell r="W138">
            <v>998251</v>
          </cell>
          <cell r="X138">
            <v>998251</v>
          </cell>
          <cell r="Y138">
            <v>998251</v>
          </cell>
        </row>
        <row r="139">
          <cell r="C139">
            <v>11101</v>
          </cell>
          <cell r="E139">
            <v>20</v>
          </cell>
          <cell r="G139">
            <v>3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C140">
            <v>11101</v>
          </cell>
          <cell r="E140">
            <v>20</v>
          </cell>
          <cell r="G140">
            <v>3</v>
          </cell>
          <cell r="U140">
            <v>2500000</v>
          </cell>
          <cell r="V140">
            <v>2500000</v>
          </cell>
          <cell r="W140">
            <v>2500000</v>
          </cell>
          <cell r="X140">
            <v>2500000</v>
          </cell>
          <cell r="Y140">
            <v>2500000</v>
          </cell>
        </row>
        <row r="141">
          <cell r="C141">
            <v>11101</v>
          </cell>
          <cell r="E141">
            <v>20</v>
          </cell>
          <cell r="G141">
            <v>3</v>
          </cell>
          <cell r="U141">
            <v>306483333</v>
          </cell>
          <cell r="V141">
            <v>280099997</v>
          </cell>
          <cell r="W141">
            <v>280099997</v>
          </cell>
          <cell r="X141">
            <v>280099997</v>
          </cell>
          <cell r="Y141">
            <v>278099997</v>
          </cell>
        </row>
        <row r="142">
          <cell r="C142">
            <v>11101</v>
          </cell>
          <cell r="E142">
            <v>20</v>
          </cell>
          <cell r="G142">
            <v>3</v>
          </cell>
          <cell r="U142">
            <v>50000000</v>
          </cell>
          <cell r="V142">
            <v>50000000</v>
          </cell>
          <cell r="W142">
            <v>50000000</v>
          </cell>
          <cell r="X142">
            <v>50000000</v>
          </cell>
          <cell r="Y142">
            <v>50000000</v>
          </cell>
        </row>
        <row r="143">
          <cell r="C143">
            <v>11101</v>
          </cell>
          <cell r="E143">
            <v>20</v>
          </cell>
          <cell r="G143">
            <v>3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C144">
            <v>11101</v>
          </cell>
          <cell r="E144">
            <v>20</v>
          </cell>
          <cell r="G144">
            <v>3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C145">
            <v>11101</v>
          </cell>
          <cell r="E145">
            <v>20</v>
          </cell>
          <cell r="G145">
            <v>3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C146">
            <v>11101</v>
          </cell>
          <cell r="E146">
            <v>20</v>
          </cell>
          <cell r="G146">
            <v>3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C147">
            <v>11101</v>
          </cell>
          <cell r="E147">
            <v>20</v>
          </cell>
          <cell r="G147">
            <v>3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C148">
            <v>11101</v>
          </cell>
          <cell r="E148">
            <v>20</v>
          </cell>
          <cell r="G148">
            <v>3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C149">
            <v>11101</v>
          </cell>
          <cell r="E149">
            <v>20</v>
          </cell>
          <cell r="G149">
            <v>3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C150">
            <v>11101</v>
          </cell>
          <cell r="E150">
            <v>20</v>
          </cell>
          <cell r="G150">
            <v>3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C151">
            <v>11101</v>
          </cell>
          <cell r="E151">
            <v>20</v>
          </cell>
          <cell r="G151">
            <v>3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C152">
            <v>11101</v>
          </cell>
          <cell r="E152">
            <v>20</v>
          </cell>
          <cell r="G152">
            <v>3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C153">
            <v>11101</v>
          </cell>
          <cell r="E153">
            <v>20</v>
          </cell>
          <cell r="G153">
            <v>3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C154">
            <v>11101</v>
          </cell>
          <cell r="E154">
            <v>20</v>
          </cell>
          <cell r="G154">
            <v>3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C155">
            <v>11101</v>
          </cell>
          <cell r="E155">
            <v>20</v>
          </cell>
          <cell r="G155">
            <v>3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C156">
            <v>11101</v>
          </cell>
          <cell r="E156">
            <v>20</v>
          </cell>
          <cell r="G156">
            <v>3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C157">
            <v>11101</v>
          </cell>
          <cell r="E157">
            <v>20</v>
          </cell>
          <cell r="G157">
            <v>3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C158">
            <v>11101</v>
          </cell>
          <cell r="E158">
            <v>20</v>
          </cell>
          <cell r="G158">
            <v>3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C159">
            <v>11101</v>
          </cell>
          <cell r="E159">
            <v>20</v>
          </cell>
          <cell r="G159">
            <v>3</v>
          </cell>
          <cell r="U159">
            <v>2500000</v>
          </cell>
          <cell r="V159">
            <v>2500000</v>
          </cell>
          <cell r="W159">
            <v>2500000</v>
          </cell>
          <cell r="X159">
            <v>2500000</v>
          </cell>
          <cell r="Y159">
            <v>2500000</v>
          </cell>
        </row>
        <row r="160">
          <cell r="C160">
            <v>11101</v>
          </cell>
          <cell r="E160">
            <v>20</v>
          </cell>
          <cell r="G160">
            <v>3</v>
          </cell>
          <cell r="U160">
            <v>329000000</v>
          </cell>
          <cell r="V160">
            <v>293999998</v>
          </cell>
          <cell r="W160">
            <v>293999998</v>
          </cell>
          <cell r="X160">
            <v>293999998</v>
          </cell>
          <cell r="Y160">
            <v>293999998</v>
          </cell>
        </row>
        <row r="161">
          <cell r="C161">
            <v>11101</v>
          </cell>
          <cell r="E161">
            <v>20</v>
          </cell>
          <cell r="G161">
            <v>3</v>
          </cell>
          <cell r="U161">
            <v>5000000</v>
          </cell>
          <cell r="V161">
            <v>5000000</v>
          </cell>
          <cell r="W161">
            <v>5000000</v>
          </cell>
          <cell r="X161">
            <v>5000000</v>
          </cell>
          <cell r="Y161">
            <v>2763560</v>
          </cell>
        </row>
        <row r="162">
          <cell r="C162">
            <v>11101</v>
          </cell>
          <cell r="E162">
            <v>20</v>
          </cell>
          <cell r="G162">
            <v>3</v>
          </cell>
          <cell r="U162">
            <v>830000000</v>
          </cell>
          <cell r="V162">
            <v>830000000</v>
          </cell>
          <cell r="W162">
            <v>830000000</v>
          </cell>
          <cell r="X162">
            <v>830000000</v>
          </cell>
          <cell r="Y162">
            <v>830000000</v>
          </cell>
        </row>
        <row r="163">
          <cell r="C163">
            <v>11101</v>
          </cell>
          <cell r="E163">
            <v>20</v>
          </cell>
          <cell r="G163">
            <v>3</v>
          </cell>
          <cell r="U163">
            <v>79598000</v>
          </cell>
          <cell r="V163">
            <v>79598000</v>
          </cell>
          <cell r="W163">
            <v>79598000</v>
          </cell>
          <cell r="X163">
            <v>79598000</v>
          </cell>
          <cell r="Y163">
            <v>73348000</v>
          </cell>
        </row>
        <row r="164">
          <cell r="C164">
            <v>11101</v>
          </cell>
          <cell r="E164">
            <v>20</v>
          </cell>
          <cell r="G164">
            <v>3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C165">
            <v>11101</v>
          </cell>
          <cell r="E165">
            <v>20</v>
          </cell>
          <cell r="G165">
            <v>3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C166">
            <v>11101</v>
          </cell>
          <cell r="E166">
            <v>20</v>
          </cell>
          <cell r="G166">
            <v>3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C167">
            <v>11101</v>
          </cell>
          <cell r="E167">
            <v>20</v>
          </cell>
          <cell r="G167">
            <v>3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C168">
            <v>11101</v>
          </cell>
          <cell r="E168">
            <v>20</v>
          </cell>
          <cell r="G168">
            <v>3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69">
          <cell r="C169">
            <v>11101</v>
          </cell>
          <cell r="E169">
            <v>20</v>
          </cell>
          <cell r="G169">
            <v>3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C170">
            <v>11101</v>
          </cell>
          <cell r="E170">
            <v>20</v>
          </cell>
          <cell r="G170">
            <v>3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C171">
            <v>11101</v>
          </cell>
          <cell r="E171">
            <v>20</v>
          </cell>
          <cell r="G171">
            <v>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C172">
            <v>11101</v>
          </cell>
          <cell r="E172">
            <v>20</v>
          </cell>
          <cell r="G172">
            <v>3</v>
          </cell>
          <cell r="U172">
            <v>54409800</v>
          </cell>
          <cell r="V172">
            <v>44958336</v>
          </cell>
          <cell r="W172">
            <v>44958336</v>
          </cell>
          <cell r="X172">
            <v>44958336</v>
          </cell>
          <cell r="Y172">
            <v>28753996</v>
          </cell>
        </row>
        <row r="173">
          <cell r="C173">
            <v>11101</v>
          </cell>
          <cell r="E173">
            <v>20</v>
          </cell>
          <cell r="G173">
            <v>3</v>
          </cell>
          <cell r="U173">
            <v>100000000</v>
          </cell>
          <cell r="V173">
            <v>79196014</v>
          </cell>
          <cell r="W173">
            <v>79196014</v>
          </cell>
          <cell r="X173">
            <v>79196014</v>
          </cell>
          <cell r="Y173">
            <v>0</v>
          </cell>
        </row>
        <row r="174">
          <cell r="C174">
            <v>11101</v>
          </cell>
          <cell r="E174">
            <v>20</v>
          </cell>
          <cell r="G174">
            <v>3</v>
          </cell>
          <cell r="U174">
            <v>1200000000</v>
          </cell>
          <cell r="V174">
            <v>1157065767.1400001</v>
          </cell>
          <cell r="W174">
            <v>1157065767.1400001</v>
          </cell>
          <cell r="X174">
            <v>1157065767.1400001</v>
          </cell>
          <cell r="Y174">
            <v>1011792809.14</v>
          </cell>
        </row>
        <row r="175">
          <cell r="C175">
            <v>11101</v>
          </cell>
          <cell r="E175">
            <v>20</v>
          </cell>
          <cell r="G175">
            <v>3</v>
          </cell>
          <cell r="U175">
            <v>50000000</v>
          </cell>
          <cell r="V175">
            <v>50000000</v>
          </cell>
          <cell r="W175">
            <v>50000000</v>
          </cell>
          <cell r="X175">
            <v>50000000</v>
          </cell>
          <cell r="Y175">
            <v>50000000</v>
          </cell>
        </row>
        <row r="176">
          <cell r="C176">
            <v>11101</v>
          </cell>
          <cell r="E176">
            <v>20</v>
          </cell>
          <cell r="G176">
            <v>3</v>
          </cell>
          <cell r="U176">
            <v>50000000</v>
          </cell>
          <cell r="V176">
            <v>49830691.009999998</v>
          </cell>
          <cell r="W176">
            <v>49830691.009999998</v>
          </cell>
          <cell r="X176">
            <v>49830691.009999998</v>
          </cell>
          <cell r="Y176">
            <v>49830691.009999998</v>
          </cell>
        </row>
        <row r="177">
          <cell r="C177">
            <v>11101</v>
          </cell>
          <cell r="E177">
            <v>20</v>
          </cell>
          <cell r="G177">
            <v>1</v>
          </cell>
          <cell r="U177">
            <v>40376533</v>
          </cell>
          <cell r="V177">
            <v>5600000</v>
          </cell>
          <cell r="W177">
            <v>5600000</v>
          </cell>
          <cell r="X177">
            <v>5600000</v>
          </cell>
          <cell r="Y177">
            <v>5600000</v>
          </cell>
        </row>
        <row r="178">
          <cell r="C178">
            <v>11101</v>
          </cell>
          <cell r="E178">
            <v>20</v>
          </cell>
          <cell r="G178">
            <v>1</v>
          </cell>
          <cell r="U178">
            <v>3058857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C179">
            <v>11101</v>
          </cell>
          <cell r="E179">
            <v>20</v>
          </cell>
          <cell r="G179">
            <v>1</v>
          </cell>
          <cell r="U179">
            <v>338112000</v>
          </cell>
          <cell r="V179">
            <v>306969113.69</v>
          </cell>
          <cell r="W179">
            <v>306969113.69</v>
          </cell>
          <cell r="X179">
            <v>306969113.69</v>
          </cell>
          <cell r="Y179">
            <v>300967929.35000002</v>
          </cell>
        </row>
        <row r="180">
          <cell r="C180">
            <v>11101</v>
          </cell>
          <cell r="E180">
            <v>20</v>
          </cell>
          <cell r="G180">
            <v>1</v>
          </cell>
          <cell r="U180">
            <v>337780000</v>
          </cell>
          <cell r="V180">
            <v>278472476.43000001</v>
          </cell>
          <cell r="W180">
            <v>278472476.43000001</v>
          </cell>
          <cell r="X180">
            <v>278472476.43000001</v>
          </cell>
          <cell r="Y180">
            <v>252311944.88999999</v>
          </cell>
        </row>
        <row r="181">
          <cell r="C181">
            <v>11101</v>
          </cell>
          <cell r="E181">
            <v>21</v>
          </cell>
          <cell r="G181">
            <v>3</v>
          </cell>
          <cell r="U181">
            <v>2500000</v>
          </cell>
          <cell r="V181">
            <v>1500160</v>
          </cell>
          <cell r="W181">
            <v>1500160</v>
          </cell>
          <cell r="X181">
            <v>1500160</v>
          </cell>
          <cell r="Y181">
            <v>1500160</v>
          </cell>
        </row>
        <row r="182">
          <cell r="C182">
            <v>11101</v>
          </cell>
          <cell r="E182">
            <v>21</v>
          </cell>
          <cell r="G182">
            <v>3</v>
          </cell>
          <cell r="U182">
            <v>1750000</v>
          </cell>
          <cell r="V182">
            <v>1062760</v>
          </cell>
          <cell r="W182">
            <v>1062760</v>
          </cell>
          <cell r="X182">
            <v>1062760</v>
          </cell>
          <cell r="Y182">
            <v>1062760</v>
          </cell>
        </row>
        <row r="183">
          <cell r="C183">
            <v>11101</v>
          </cell>
          <cell r="E183">
            <v>21</v>
          </cell>
          <cell r="G183">
            <v>3</v>
          </cell>
          <cell r="U183">
            <v>2500000</v>
          </cell>
          <cell r="V183">
            <v>1021376</v>
          </cell>
          <cell r="W183">
            <v>1021376</v>
          </cell>
          <cell r="X183">
            <v>1021376</v>
          </cell>
          <cell r="Y183">
            <v>1021376</v>
          </cell>
        </row>
        <row r="184">
          <cell r="C184">
            <v>11101</v>
          </cell>
          <cell r="E184">
            <v>21</v>
          </cell>
          <cell r="G184">
            <v>3</v>
          </cell>
          <cell r="U184">
            <v>930000</v>
          </cell>
          <cell r="V184">
            <v>573400</v>
          </cell>
          <cell r="W184">
            <v>573400</v>
          </cell>
          <cell r="X184">
            <v>573400</v>
          </cell>
          <cell r="Y184">
            <v>573400</v>
          </cell>
        </row>
        <row r="185">
          <cell r="C185">
            <v>11101</v>
          </cell>
          <cell r="E185">
            <v>21</v>
          </cell>
          <cell r="G185">
            <v>3</v>
          </cell>
          <cell r="U185">
            <v>107000</v>
          </cell>
          <cell r="V185">
            <v>65500</v>
          </cell>
          <cell r="W185">
            <v>65500</v>
          </cell>
          <cell r="X185">
            <v>65500</v>
          </cell>
          <cell r="Y185">
            <v>65500</v>
          </cell>
        </row>
        <row r="186">
          <cell r="C186">
            <v>11101</v>
          </cell>
          <cell r="E186">
            <v>21</v>
          </cell>
          <cell r="G186">
            <v>3</v>
          </cell>
          <cell r="U186">
            <v>695000</v>
          </cell>
          <cell r="V186">
            <v>430200</v>
          </cell>
          <cell r="W186">
            <v>430200</v>
          </cell>
          <cell r="X186">
            <v>430200</v>
          </cell>
          <cell r="Y186">
            <v>430200</v>
          </cell>
        </row>
        <row r="187">
          <cell r="C187">
            <v>11101</v>
          </cell>
          <cell r="E187">
            <v>21</v>
          </cell>
          <cell r="G187">
            <v>3</v>
          </cell>
          <cell r="U187">
            <v>116000</v>
          </cell>
          <cell r="V187">
            <v>72000</v>
          </cell>
          <cell r="W187">
            <v>72000</v>
          </cell>
          <cell r="X187">
            <v>72000</v>
          </cell>
          <cell r="Y187">
            <v>72000</v>
          </cell>
        </row>
        <row r="188">
          <cell r="C188">
            <v>11101</v>
          </cell>
          <cell r="E188">
            <v>21</v>
          </cell>
          <cell r="G188">
            <v>3</v>
          </cell>
          <cell r="U188">
            <v>116000</v>
          </cell>
          <cell r="V188">
            <v>72000</v>
          </cell>
          <cell r="W188">
            <v>72000</v>
          </cell>
          <cell r="X188">
            <v>72000</v>
          </cell>
          <cell r="Y188">
            <v>72000</v>
          </cell>
        </row>
        <row r="189">
          <cell r="C189">
            <v>11101</v>
          </cell>
          <cell r="E189">
            <v>21</v>
          </cell>
          <cell r="G189">
            <v>3</v>
          </cell>
          <cell r="U189">
            <v>235000</v>
          </cell>
          <cell r="V189">
            <v>143800</v>
          </cell>
          <cell r="W189">
            <v>143800</v>
          </cell>
          <cell r="X189">
            <v>143800</v>
          </cell>
          <cell r="Y189">
            <v>143800</v>
          </cell>
        </row>
        <row r="190">
          <cell r="C190">
            <v>11101</v>
          </cell>
          <cell r="E190">
            <v>21</v>
          </cell>
          <cell r="G190">
            <v>3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</row>
        <row r="191">
          <cell r="C191">
            <v>11101</v>
          </cell>
          <cell r="E191">
            <v>21</v>
          </cell>
          <cell r="G191">
            <v>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</row>
        <row r="192">
          <cell r="C192">
            <v>11101</v>
          </cell>
          <cell r="E192">
            <v>21</v>
          </cell>
          <cell r="G192">
            <v>3</v>
          </cell>
          <cell r="U192">
            <v>20000000</v>
          </cell>
          <cell r="V192">
            <v>18200000</v>
          </cell>
          <cell r="W192">
            <v>18200000</v>
          </cell>
          <cell r="X192">
            <v>18200000</v>
          </cell>
          <cell r="Y192">
            <v>18200000</v>
          </cell>
        </row>
        <row r="193">
          <cell r="C193">
            <v>11101</v>
          </cell>
          <cell r="E193">
            <v>21</v>
          </cell>
          <cell r="G193">
            <v>3</v>
          </cell>
          <cell r="U193">
            <v>795000</v>
          </cell>
          <cell r="V193">
            <v>508230</v>
          </cell>
          <cell r="W193">
            <v>508230</v>
          </cell>
          <cell r="X193">
            <v>508230</v>
          </cell>
          <cell r="Y193">
            <v>508230</v>
          </cell>
        </row>
        <row r="194">
          <cell r="C194">
            <v>11101</v>
          </cell>
          <cell r="E194">
            <v>21</v>
          </cell>
          <cell r="G194">
            <v>3</v>
          </cell>
          <cell r="U194">
            <v>1235000</v>
          </cell>
          <cell r="V194">
            <v>812599</v>
          </cell>
          <cell r="W194">
            <v>812599</v>
          </cell>
          <cell r="X194">
            <v>812599</v>
          </cell>
          <cell r="Y194">
            <v>812599</v>
          </cell>
        </row>
        <row r="195">
          <cell r="C195">
            <v>11101</v>
          </cell>
          <cell r="E195">
            <v>21</v>
          </cell>
          <cell r="G195">
            <v>3</v>
          </cell>
          <cell r="U195">
            <v>800000</v>
          </cell>
          <cell r="V195">
            <v>396323</v>
          </cell>
          <cell r="W195">
            <v>396323</v>
          </cell>
          <cell r="X195">
            <v>396323</v>
          </cell>
          <cell r="Y195">
            <v>396323</v>
          </cell>
        </row>
        <row r="196">
          <cell r="C196">
            <v>11101</v>
          </cell>
          <cell r="E196">
            <v>21</v>
          </cell>
          <cell r="G196">
            <v>3</v>
          </cell>
          <cell r="U196">
            <v>1395000</v>
          </cell>
          <cell r="V196">
            <v>484537</v>
          </cell>
          <cell r="W196">
            <v>484537</v>
          </cell>
          <cell r="X196">
            <v>484537</v>
          </cell>
          <cell r="Y196">
            <v>484537</v>
          </cell>
        </row>
        <row r="197">
          <cell r="C197">
            <v>11101</v>
          </cell>
          <cell r="E197">
            <v>21</v>
          </cell>
          <cell r="G197">
            <v>3</v>
          </cell>
          <cell r="U197">
            <v>107000</v>
          </cell>
          <cell r="V197">
            <v>52843</v>
          </cell>
          <cell r="W197">
            <v>52843</v>
          </cell>
          <cell r="X197">
            <v>52843</v>
          </cell>
          <cell r="Y197">
            <v>52843</v>
          </cell>
        </row>
        <row r="198">
          <cell r="C198">
            <v>11101</v>
          </cell>
          <cell r="E198">
            <v>21</v>
          </cell>
          <cell r="G198">
            <v>3</v>
          </cell>
          <cell r="U198">
            <v>2000000</v>
          </cell>
          <cell r="V198">
            <v>1164517</v>
          </cell>
          <cell r="W198">
            <v>1164517</v>
          </cell>
          <cell r="X198">
            <v>1164517</v>
          </cell>
          <cell r="Y198">
            <v>1164517</v>
          </cell>
        </row>
        <row r="199">
          <cell r="C199">
            <v>11101</v>
          </cell>
          <cell r="E199">
            <v>21</v>
          </cell>
          <cell r="G199">
            <v>3</v>
          </cell>
          <cell r="U199">
            <v>1174000</v>
          </cell>
          <cell r="V199">
            <v>396323</v>
          </cell>
          <cell r="W199">
            <v>396323</v>
          </cell>
          <cell r="X199">
            <v>396323</v>
          </cell>
          <cell r="Y199">
            <v>396323</v>
          </cell>
        </row>
        <row r="200">
          <cell r="C200">
            <v>11101</v>
          </cell>
          <cell r="E200">
            <v>21</v>
          </cell>
          <cell r="G200">
            <v>3</v>
          </cell>
          <cell r="U200">
            <v>31057913</v>
          </cell>
          <cell r="V200">
            <v>25095679</v>
          </cell>
          <cell r="W200">
            <v>25095679</v>
          </cell>
          <cell r="X200">
            <v>25095679</v>
          </cell>
          <cell r="Y200">
            <v>25095679</v>
          </cell>
        </row>
        <row r="201">
          <cell r="C201">
            <v>11101</v>
          </cell>
          <cell r="E201">
            <v>21</v>
          </cell>
          <cell r="G201">
            <v>3</v>
          </cell>
          <cell r="U201">
            <v>33942087</v>
          </cell>
          <cell r="V201">
            <v>33926003</v>
          </cell>
          <cell r="W201">
            <v>33926003</v>
          </cell>
          <cell r="X201">
            <v>33926003</v>
          </cell>
          <cell r="Y201">
            <v>33926003</v>
          </cell>
        </row>
        <row r="202">
          <cell r="C202">
            <v>11101</v>
          </cell>
          <cell r="E202">
            <v>21</v>
          </cell>
          <cell r="G202">
            <v>3</v>
          </cell>
          <cell r="U202">
            <v>363500000</v>
          </cell>
          <cell r="V202">
            <v>361994186.10000002</v>
          </cell>
          <cell r="W202">
            <v>361994186.10000002</v>
          </cell>
          <cell r="X202">
            <v>361994186.10000002</v>
          </cell>
          <cell r="Y202">
            <v>346864478.10000002</v>
          </cell>
        </row>
        <row r="203">
          <cell r="C203">
            <v>11101</v>
          </cell>
          <cell r="E203">
            <v>21</v>
          </cell>
          <cell r="G203">
            <v>3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</row>
        <row r="204">
          <cell r="C204">
            <v>11101</v>
          </cell>
          <cell r="E204">
            <v>21</v>
          </cell>
          <cell r="G204">
            <v>3</v>
          </cell>
          <cell r="U204">
            <v>926000000</v>
          </cell>
          <cell r="V204">
            <v>925977757</v>
          </cell>
          <cell r="W204">
            <v>925977757</v>
          </cell>
          <cell r="X204">
            <v>925977757</v>
          </cell>
          <cell r="Y204">
            <v>906577757</v>
          </cell>
        </row>
        <row r="205">
          <cell r="C205">
            <v>11101</v>
          </cell>
          <cell r="E205">
            <v>21</v>
          </cell>
          <cell r="G205">
            <v>3</v>
          </cell>
          <cell r="U205">
            <v>18210000</v>
          </cell>
          <cell r="V205">
            <v>12101077</v>
          </cell>
          <cell r="W205">
            <v>12101077</v>
          </cell>
          <cell r="X205">
            <v>12101077</v>
          </cell>
          <cell r="Y205">
            <v>12101077</v>
          </cell>
        </row>
        <row r="206">
          <cell r="C206">
            <v>11101</v>
          </cell>
          <cell r="E206">
            <v>21</v>
          </cell>
          <cell r="G206">
            <v>3</v>
          </cell>
          <cell r="U206">
            <v>835000</v>
          </cell>
          <cell r="V206">
            <v>439605</v>
          </cell>
          <cell r="W206">
            <v>439605</v>
          </cell>
          <cell r="X206">
            <v>439605</v>
          </cell>
          <cell r="Y206">
            <v>439605</v>
          </cell>
        </row>
        <row r="207">
          <cell r="C207">
            <v>11101</v>
          </cell>
          <cell r="E207">
            <v>21</v>
          </cell>
          <cell r="G207">
            <v>3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</row>
        <row r="208">
          <cell r="C208">
            <v>11101</v>
          </cell>
          <cell r="E208">
            <v>21</v>
          </cell>
          <cell r="G208">
            <v>3</v>
          </cell>
          <cell r="U208">
            <v>74435000</v>
          </cell>
          <cell r="V208">
            <v>24386400</v>
          </cell>
          <cell r="W208">
            <v>24386400</v>
          </cell>
          <cell r="X208">
            <v>24386400</v>
          </cell>
          <cell r="Y208">
            <v>0</v>
          </cell>
        </row>
        <row r="209">
          <cell r="C209">
            <v>11101</v>
          </cell>
          <cell r="E209">
            <v>21</v>
          </cell>
          <cell r="G209">
            <v>3</v>
          </cell>
          <cell r="U209">
            <v>44349162</v>
          </cell>
          <cell r="V209">
            <v>40337650.049999997</v>
          </cell>
          <cell r="W209">
            <v>40337650.049999997</v>
          </cell>
          <cell r="X209">
            <v>40337650.049999997</v>
          </cell>
          <cell r="Y209">
            <v>20389650.050000001</v>
          </cell>
        </row>
        <row r="210">
          <cell r="C210">
            <v>11101</v>
          </cell>
          <cell r="E210">
            <v>21</v>
          </cell>
          <cell r="G210">
            <v>3</v>
          </cell>
          <cell r="U210">
            <v>11374000</v>
          </cell>
          <cell r="V210">
            <v>8176734</v>
          </cell>
          <cell r="W210">
            <v>8176734</v>
          </cell>
          <cell r="X210">
            <v>8176734</v>
          </cell>
          <cell r="Y210">
            <v>8176734</v>
          </cell>
        </row>
        <row r="211">
          <cell r="C211">
            <v>11101</v>
          </cell>
          <cell r="E211">
            <v>21</v>
          </cell>
          <cell r="G211">
            <v>3</v>
          </cell>
          <cell r="U211">
            <v>244191000</v>
          </cell>
          <cell r="V211">
            <v>226747265</v>
          </cell>
          <cell r="W211">
            <v>226747265</v>
          </cell>
          <cell r="X211">
            <v>226747265</v>
          </cell>
          <cell r="Y211">
            <v>83138354</v>
          </cell>
        </row>
        <row r="212">
          <cell r="C212">
            <v>11101</v>
          </cell>
          <cell r="E212">
            <v>21</v>
          </cell>
          <cell r="G212">
            <v>3</v>
          </cell>
          <cell r="U212">
            <v>40000000</v>
          </cell>
          <cell r="V212">
            <v>34039750</v>
          </cell>
          <cell r="W212">
            <v>34039750</v>
          </cell>
          <cell r="X212">
            <v>34039750</v>
          </cell>
          <cell r="Y212">
            <v>8385000</v>
          </cell>
        </row>
        <row r="213">
          <cell r="C213">
            <v>11101</v>
          </cell>
          <cell r="E213">
            <v>21</v>
          </cell>
          <cell r="G213">
            <v>1</v>
          </cell>
          <cell r="U213">
            <v>21825968008</v>
          </cell>
          <cell r="V213">
            <v>21084931948</v>
          </cell>
          <cell r="W213">
            <v>21084931948</v>
          </cell>
          <cell r="X213">
            <v>21084931948</v>
          </cell>
          <cell r="Y213">
            <v>21084931948</v>
          </cell>
        </row>
        <row r="214">
          <cell r="C214">
            <v>11101</v>
          </cell>
          <cell r="E214">
            <v>21</v>
          </cell>
          <cell r="G214">
            <v>1</v>
          </cell>
          <cell r="U214">
            <v>128962012</v>
          </cell>
          <cell r="V214">
            <v>116473218</v>
          </cell>
          <cell r="W214">
            <v>116473218</v>
          </cell>
          <cell r="X214">
            <v>116473218</v>
          </cell>
          <cell r="Y214">
            <v>116473218</v>
          </cell>
        </row>
        <row r="215">
          <cell r="C215">
            <v>11101</v>
          </cell>
          <cell r="E215">
            <v>21</v>
          </cell>
          <cell r="G215">
            <v>1</v>
          </cell>
          <cell r="U215">
            <v>1068447535</v>
          </cell>
          <cell r="V215">
            <v>1018969059</v>
          </cell>
          <cell r="W215">
            <v>1018969059</v>
          </cell>
          <cell r="X215">
            <v>1018969059</v>
          </cell>
          <cell r="Y215">
            <v>1018969059</v>
          </cell>
        </row>
        <row r="216">
          <cell r="C216">
            <v>11101</v>
          </cell>
          <cell r="E216">
            <v>21</v>
          </cell>
          <cell r="G216">
            <v>1</v>
          </cell>
          <cell r="U216">
            <v>2403671941</v>
          </cell>
          <cell r="V216">
            <v>2293958613</v>
          </cell>
          <cell r="W216">
            <v>2293958613</v>
          </cell>
          <cell r="X216">
            <v>2293958613</v>
          </cell>
          <cell r="Y216">
            <v>2293958613</v>
          </cell>
        </row>
        <row r="217">
          <cell r="C217">
            <v>11101</v>
          </cell>
          <cell r="E217">
            <v>21</v>
          </cell>
          <cell r="G217">
            <v>1</v>
          </cell>
          <cell r="U217">
            <v>2932419337</v>
          </cell>
          <cell r="V217">
            <v>2824129265</v>
          </cell>
          <cell r="W217">
            <v>2824129265</v>
          </cell>
          <cell r="X217">
            <v>2824129265</v>
          </cell>
          <cell r="Y217">
            <v>2824129265</v>
          </cell>
        </row>
        <row r="218">
          <cell r="C218">
            <v>11101</v>
          </cell>
          <cell r="E218">
            <v>21</v>
          </cell>
          <cell r="G218">
            <v>1</v>
          </cell>
          <cell r="U218">
            <v>1560411</v>
          </cell>
          <cell r="V218">
            <v>256500</v>
          </cell>
          <cell r="W218">
            <v>256500</v>
          </cell>
          <cell r="X218">
            <v>256500</v>
          </cell>
          <cell r="Y218">
            <v>256500</v>
          </cell>
        </row>
        <row r="219">
          <cell r="C219">
            <v>11101</v>
          </cell>
          <cell r="E219">
            <v>21</v>
          </cell>
          <cell r="G219">
            <v>1</v>
          </cell>
          <cell r="U219">
            <v>1418582136</v>
          </cell>
          <cell r="V219">
            <v>1280881792</v>
          </cell>
          <cell r="W219">
            <v>1280881792</v>
          </cell>
          <cell r="X219">
            <v>1280881792</v>
          </cell>
          <cell r="Y219">
            <v>1280881792</v>
          </cell>
        </row>
        <row r="220">
          <cell r="C220">
            <v>11101</v>
          </cell>
          <cell r="E220">
            <v>21</v>
          </cell>
          <cell r="G220">
            <v>1</v>
          </cell>
          <cell r="U220">
            <v>60802088</v>
          </cell>
          <cell r="V220">
            <v>59263485</v>
          </cell>
          <cell r="W220">
            <v>59263485</v>
          </cell>
          <cell r="X220">
            <v>59263485</v>
          </cell>
          <cell r="Y220">
            <v>59263485</v>
          </cell>
        </row>
        <row r="221">
          <cell r="C221">
            <v>11101</v>
          </cell>
          <cell r="E221">
            <v>21</v>
          </cell>
          <cell r="G221">
            <v>1</v>
          </cell>
          <cell r="U221">
            <v>301096160</v>
          </cell>
          <cell r="V221">
            <v>280334206</v>
          </cell>
          <cell r="W221">
            <v>280334206</v>
          </cell>
          <cell r="X221">
            <v>280334206</v>
          </cell>
          <cell r="Y221">
            <v>280334206</v>
          </cell>
        </row>
        <row r="222">
          <cell r="C222">
            <v>11101</v>
          </cell>
          <cell r="E222">
            <v>21</v>
          </cell>
          <cell r="G222">
            <v>1</v>
          </cell>
          <cell r="U222">
            <v>240439725</v>
          </cell>
          <cell r="V222">
            <v>161750322</v>
          </cell>
          <cell r="W222">
            <v>161750322</v>
          </cell>
          <cell r="X222">
            <v>161750322</v>
          </cell>
          <cell r="Y222">
            <v>161750322</v>
          </cell>
        </row>
        <row r="223">
          <cell r="C223">
            <v>11101</v>
          </cell>
          <cell r="E223">
            <v>21</v>
          </cell>
          <cell r="G223">
            <v>1</v>
          </cell>
          <cell r="U223">
            <v>15200522</v>
          </cell>
          <cell r="V223">
            <v>14627442</v>
          </cell>
          <cell r="W223">
            <v>14627442</v>
          </cell>
          <cell r="X223">
            <v>14627442</v>
          </cell>
          <cell r="Y223">
            <v>14627442</v>
          </cell>
        </row>
        <row r="224">
          <cell r="C224">
            <v>11101</v>
          </cell>
          <cell r="E224">
            <v>21</v>
          </cell>
          <cell r="G224">
            <v>1</v>
          </cell>
          <cell r="U224">
            <v>738577383</v>
          </cell>
          <cell r="V224">
            <v>693861157</v>
          </cell>
          <cell r="W224">
            <v>693861157</v>
          </cell>
          <cell r="X224">
            <v>693861157</v>
          </cell>
          <cell r="Y224">
            <v>693861157</v>
          </cell>
        </row>
        <row r="225">
          <cell r="C225">
            <v>11101</v>
          </cell>
          <cell r="E225">
            <v>21</v>
          </cell>
          <cell r="G225">
            <v>1</v>
          </cell>
          <cell r="U225">
            <v>229043160</v>
          </cell>
          <cell r="V225">
            <v>205663436</v>
          </cell>
          <cell r="W225">
            <v>205663436</v>
          </cell>
          <cell r="X225">
            <v>205663436</v>
          </cell>
          <cell r="Y225">
            <v>179525236</v>
          </cell>
        </row>
        <row r="226">
          <cell r="C226">
            <v>11101</v>
          </cell>
          <cell r="E226">
            <v>21</v>
          </cell>
          <cell r="G226">
            <v>1</v>
          </cell>
          <cell r="U226">
            <v>49493102</v>
          </cell>
          <cell r="V226">
            <v>29946686</v>
          </cell>
          <cell r="W226">
            <v>29946686</v>
          </cell>
          <cell r="X226">
            <v>29946686</v>
          </cell>
          <cell r="Y226">
            <v>29946686</v>
          </cell>
        </row>
        <row r="227">
          <cell r="C227">
            <v>11101</v>
          </cell>
          <cell r="E227">
            <v>21</v>
          </cell>
          <cell r="G227">
            <v>1</v>
          </cell>
          <cell r="U227">
            <v>211777992</v>
          </cell>
          <cell r="V227">
            <v>203270883</v>
          </cell>
          <cell r="W227">
            <v>203270883</v>
          </cell>
          <cell r="X227">
            <v>203270883</v>
          </cell>
          <cell r="Y227">
            <v>203270883</v>
          </cell>
        </row>
        <row r="228">
          <cell r="C228">
            <v>11101</v>
          </cell>
          <cell r="E228">
            <v>21</v>
          </cell>
          <cell r="G228">
            <v>1</v>
          </cell>
          <cell r="U228">
            <v>50000000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</row>
        <row r="229">
          <cell r="C229">
            <v>11101</v>
          </cell>
          <cell r="E229">
            <v>21</v>
          </cell>
          <cell r="G229">
            <v>1</v>
          </cell>
          <cell r="U229">
            <v>28448056</v>
          </cell>
          <cell r="V229">
            <v>28448056</v>
          </cell>
          <cell r="W229">
            <v>28448056</v>
          </cell>
          <cell r="X229">
            <v>28448056</v>
          </cell>
          <cell r="Y229">
            <v>28448056</v>
          </cell>
        </row>
        <row r="230">
          <cell r="C230">
            <v>11101</v>
          </cell>
          <cell r="E230">
            <v>21</v>
          </cell>
          <cell r="G230">
            <v>1</v>
          </cell>
          <cell r="U230">
            <v>35303022</v>
          </cell>
          <cell r="V230">
            <v>21903500</v>
          </cell>
          <cell r="W230">
            <v>21903500</v>
          </cell>
          <cell r="X230">
            <v>21903500</v>
          </cell>
          <cell r="Y230">
            <v>21903500</v>
          </cell>
        </row>
        <row r="231">
          <cell r="C231">
            <v>11101</v>
          </cell>
          <cell r="E231">
            <v>21</v>
          </cell>
          <cell r="G231">
            <v>1</v>
          </cell>
          <cell r="U231">
            <v>25006307</v>
          </cell>
          <cell r="V231">
            <v>15502400</v>
          </cell>
          <cell r="W231">
            <v>15502400</v>
          </cell>
          <cell r="X231">
            <v>15502400</v>
          </cell>
          <cell r="Y231">
            <v>15502400</v>
          </cell>
        </row>
        <row r="232">
          <cell r="C232">
            <v>11101</v>
          </cell>
          <cell r="E232">
            <v>21</v>
          </cell>
          <cell r="G232">
            <v>1</v>
          </cell>
          <cell r="U232">
            <v>27531644</v>
          </cell>
          <cell r="V232">
            <v>24593557</v>
          </cell>
          <cell r="W232">
            <v>24593557</v>
          </cell>
          <cell r="X232">
            <v>4128650</v>
          </cell>
          <cell r="Y232">
            <v>4128650</v>
          </cell>
        </row>
        <row r="233">
          <cell r="C233">
            <v>11101</v>
          </cell>
          <cell r="E233">
            <v>21</v>
          </cell>
          <cell r="G233">
            <v>1</v>
          </cell>
          <cell r="U233">
            <v>12658797</v>
          </cell>
          <cell r="V233">
            <v>7606000</v>
          </cell>
          <cell r="W233">
            <v>7606000</v>
          </cell>
          <cell r="X233">
            <v>7606000</v>
          </cell>
          <cell r="Y233">
            <v>7606000</v>
          </cell>
        </row>
        <row r="234">
          <cell r="C234">
            <v>11101</v>
          </cell>
          <cell r="E234">
            <v>21</v>
          </cell>
          <cell r="G234">
            <v>1</v>
          </cell>
          <cell r="U234">
            <v>1442285</v>
          </cell>
          <cell r="V234">
            <v>953300</v>
          </cell>
          <cell r="W234">
            <v>953300</v>
          </cell>
          <cell r="X234">
            <v>953300</v>
          </cell>
          <cell r="Y234">
            <v>953300</v>
          </cell>
        </row>
        <row r="235">
          <cell r="C235">
            <v>11101</v>
          </cell>
          <cell r="E235">
            <v>21</v>
          </cell>
          <cell r="G235">
            <v>1</v>
          </cell>
          <cell r="U235">
            <v>9494098</v>
          </cell>
          <cell r="V235">
            <v>5707800</v>
          </cell>
          <cell r="W235">
            <v>5707800</v>
          </cell>
          <cell r="X235">
            <v>5707800</v>
          </cell>
          <cell r="Y235">
            <v>5707800</v>
          </cell>
        </row>
        <row r="236">
          <cell r="C236">
            <v>11101</v>
          </cell>
          <cell r="E236">
            <v>21</v>
          </cell>
          <cell r="G236">
            <v>1</v>
          </cell>
          <cell r="U236">
            <v>1582347</v>
          </cell>
          <cell r="V236">
            <v>952600</v>
          </cell>
          <cell r="W236">
            <v>952600</v>
          </cell>
          <cell r="X236">
            <v>952600</v>
          </cell>
          <cell r="Y236">
            <v>952600</v>
          </cell>
        </row>
        <row r="237">
          <cell r="C237">
            <v>11101</v>
          </cell>
          <cell r="E237">
            <v>21</v>
          </cell>
          <cell r="G237">
            <v>1</v>
          </cell>
          <cell r="U237">
            <v>1582347</v>
          </cell>
          <cell r="V237">
            <v>952600</v>
          </cell>
          <cell r="W237">
            <v>952600</v>
          </cell>
          <cell r="X237">
            <v>952600</v>
          </cell>
          <cell r="Y237">
            <v>952600</v>
          </cell>
        </row>
        <row r="238">
          <cell r="C238">
            <v>11101</v>
          </cell>
          <cell r="E238">
            <v>21</v>
          </cell>
          <cell r="G238">
            <v>1</v>
          </cell>
          <cell r="U238">
            <v>3164697</v>
          </cell>
          <cell r="V238">
            <v>1903300</v>
          </cell>
          <cell r="W238">
            <v>1903300</v>
          </cell>
          <cell r="X238">
            <v>1903300</v>
          </cell>
          <cell r="Y238">
            <v>1903300</v>
          </cell>
        </row>
        <row r="239">
          <cell r="C239">
            <v>11101</v>
          </cell>
          <cell r="E239">
            <v>21</v>
          </cell>
          <cell r="G239">
            <v>1</v>
          </cell>
          <cell r="U239">
            <v>298372743</v>
          </cell>
          <cell r="V239">
            <v>189146428</v>
          </cell>
          <cell r="W239">
            <v>189146428</v>
          </cell>
          <cell r="X239">
            <v>189146428</v>
          </cell>
          <cell r="Y239">
            <v>181103095</v>
          </cell>
        </row>
        <row r="240">
          <cell r="C240">
            <v>11101</v>
          </cell>
          <cell r="E240">
            <v>21</v>
          </cell>
          <cell r="G240">
            <v>1</v>
          </cell>
          <cell r="U240">
            <v>4104685</v>
          </cell>
          <cell r="V240">
            <v>395939</v>
          </cell>
          <cell r="W240">
            <v>395939</v>
          </cell>
          <cell r="X240">
            <v>395939</v>
          </cell>
          <cell r="Y240">
            <v>395939</v>
          </cell>
        </row>
        <row r="241">
          <cell r="C241">
            <v>11101</v>
          </cell>
          <cell r="E241">
            <v>21</v>
          </cell>
          <cell r="G241">
            <v>1</v>
          </cell>
          <cell r="U241">
            <v>6387232</v>
          </cell>
          <cell r="V241">
            <v>635177</v>
          </cell>
          <cell r="W241">
            <v>635177</v>
          </cell>
          <cell r="X241">
            <v>635177</v>
          </cell>
          <cell r="Y241">
            <v>635177</v>
          </cell>
        </row>
        <row r="242">
          <cell r="C242">
            <v>11101</v>
          </cell>
          <cell r="E242">
            <v>21</v>
          </cell>
          <cell r="G242">
            <v>1</v>
          </cell>
          <cell r="U242">
            <v>6774839</v>
          </cell>
          <cell r="V242">
            <v>5401625</v>
          </cell>
          <cell r="W242">
            <v>5401625</v>
          </cell>
          <cell r="X242">
            <v>3696780</v>
          </cell>
          <cell r="Y242">
            <v>3696780</v>
          </cell>
        </row>
        <row r="243">
          <cell r="C243">
            <v>11101</v>
          </cell>
          <cell r="E243">
            <v>21</v>
          </cell>
          <cell r="G243">
            <v>1</v>
          </cell>
          <cell r="U243">
            <v>8668622</v>
          </cell>
          <cell r="V243">
            <v>5491594</v>
          </cell>
          <cell r="W243">
            <v>5491594</v>
          </cell>
          <cell r="X243">
            <v>1320583</v>
          </cell>
          <cell r="Y243">
            <v>1320583</v>
          </cell>
        </row>
        <row r="244">
          <cell r="C244">
            <v>11101</v>
          </cell>
          <cell r="E244">
            <v>21</v>
          </cell>
          <cell r="G244">
            <v>1</v>
          </cell>
          <cell r="U244">
            <v>16391332</v>
          </cell>
          <cell r="V244">
            <v>11477442</v>
          </cell>
          <cell r="W244">
            <v>11477442</v>
          </cell>
          <cell r="X244">
            <v>2189251</v>
          </cell>
          <cell r="Y244">
            <v>2189251</v>
          </cell>
        </row>
        <row r="245">
          <cell r="C245">
            <v>11101</v>
          </cell>
          <cell r="E245">
            <v>21</v>
          </cell>
          <cell r="G245">
            <v>1</v>
          </cell>
          <cell r="U245">
            <v>1486842</v>
          </cell>
          <cell r="V245">
            <v>1025985</v>
          </cell>
          <cell r="W245">
            <v>1025985</v>
          </cell>
          <cell r="X245">
            <v>231510</v>
          </cell>
          <cell r="Y245">
            <v>231510</v>
          </cell>
        </row>
        <row r="246">
          <cell r="C246">
            <v>11101</v>
          </cell>
          <cell r="E246">
            <v>21</v>
          </cell>
          <cell r="G246">
            <v>1</v>
          </cell>
          <cell r="U246">
            <v>25413824</v>
          </cell>
          <cell r="V246">
            <v>15519190</v>
          </cell>
          <cell r="W246">
            <v>15519190</v>
          </cell>
          <cell r="X246">
            <v>15519190</v>
          </cell>
          <cell r="Y246">
            <v>15519190</v>
          </cell>
        </row>
        <row r="247">
          <cell r="C247">
            <v>11101</v>
          </cell>
          <cell r="E247">
            <v>21</v>
          </cell>
          <cell r="G247">
            <v>1</v>
          </cell>
          <cell r="U247">
            <v>12198634</v>
          </cell>
          <cell r="V247">
            <v>7985401</v>
          </cell>
          <cell r="W247">
            <v>7985401</v>
          </cell>
          <cell r="X247">
            <v>1736507</v>
          </cell>
          <cell r="Y247">
            <v>1736507</v>
          </cell>
        </row>
        <row r="248">
          <cell r="C248">
            <v>11101</v>
          </cell>
          <cell r="E248">
            <v>21</v>
          </cell>
          <cell r="G248">
            <v>1</v>
          </cell>
          <cell r="U248">
            <v>3303795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</row>
        <row r="249">
          <cell r="C249">
            <v>11101</v>
          </cell>
          <cell r="E249">
            <v>21</v>
          </cell>
          <cell r="G249">
            <v>1</v>
          </cell>
          <cell r="U249">
            <v>147631908</v>
          </cell>
          <cell r="V249">
            <v>53958107</v>
          </cell>
          <cell r="W249">
            <v>53958107</v>
          </cell>
          <cell r="X249">
            <v>53958107</v>
          </cell>
          <cell r="Y249">
            <v>53958107</v>
          </cell>
        </row>
        <row r="250">
          <cell r="C250">
            <v>11101</v>
          </cell>
          <cell r="E250">
            <v>21</v>
          </cell>
          <cell r="G250">
            <v>1</v>
          </cell>
          <cell r="U250">
            <v>1500000</v>
          </cell>
          <cell r="V250">
            <v>326650</v>
          </cell>
          <cell r="W250">
            <v>326650</v>
          </cell>
          <cell r="X250">
            <v>326650</v>
          </cell>
          <cell r="Y250">
            <v>326650</v>
          </cell>
        </row>
        <row r="251">
          <cell r="C251">
            <v>11101</v>
          </cell>
          <cell r="E251">
            <v>21</v>
          </cell>
          <cell r="G251">
            <v>1</v>
          </cell>
          <cell r="U251">
            <v>2330291071</v>
          </cell>
          <cell r="V251">
            <v>2225410820</v>
          </cell>
          <cell r="W251">
            <v>2225410820</v>
          </cell>
          <cell r="X251">
            <v>2225410820</v>
          </cell>
          <cell r="Y251">
            <v>2225410820</v>
          </cell>
        </row>
        <row r="252">
          <cell r="C252">
            <v>11101</v>
          </cell>
          <cell r="E252">
            <v>21</v>
          </cell>
          <cell r="G252">
            <v>1</v>
          </cell>
          <cell r="U252">
            <v>23349060</v>
          </cell>
          <cell r="V252">
            <v>23256950</v>
          </cell>
          <cell r="W252">
            <v>23256950</v>
          </cell>
          <cell r="X252">
            <v>23256950</v>
          </cell>
          <cell r="Y252">
            <v>23256950</v>
          </cell>
        </row>
        <row r="253">
          <cell r="C253">
            <v>11101</v>
          </cell>
          <cell r="E253">
            <v>21</v>
          </cell>
          <cell r="G253">
            <v>1</v>
          </cell>
          <cell r="U253">
            <v>151372338</v>
          </cell>
          <cell r="V253">
            <v>141307300</v>
          </cell>
          <cell r="W253">
            <v>141307300</v>
          </cell>
          <cell r="X253">
            <v>141307300</v>
          </cell>
          <cell r="Y253">
            <v>141307300</v>
          </cell>
        </row>
        <row r="254">
          <cell r="C254">
            <v>11101</v>
          </cell>
          <cell r="E254">
            <v>21</v>
          </cell>
          <cell r="G254">
            <v>1</v>
          </cell>
          <cell r="U254">
            <v>908234029</v>
          </cell>
          <cell r="V254">
            <v>845919600</v>
          </cell>
          <cell r="W254">
            <v>845919600</v>
          </cell>
          <cell r="X254">
            <v>845919600</v>
          </cell>
          <cell r="Y254">
            <v>845919600</v>
          </cell>
        </row>
        <row r="255">
          <cell r="C255">
            <v>11101</v>
          </cell>
          <cell r="E255">
            <v>21</v>
          </cell>
          <cell r="G255">
            <v>1</v>
          </cell>
          <cell r="U255">
            <v>151372338</v>
          </cell>
          <cell r="V255">
            <v>141307300</v>
          </cell>
          <cell r="W255">
            <v>141307300</v>
          </cell>
          <cell r="X255">
            <v>141307300</v>
          </cell>
          <cell r="Y255">
            <v>141307300</v>
          </cell>
        </row>
        <row r="256">
          <cell r="C256">
            <v>11101</v>
          </cell>
          <cell r="E256">
            <v>21</v>
          </cell>
          <cell r="G256">
            <v>1</v>
          </cell>
          <cell r="U256">
            <v>302744676</v>
          </cell>
          <cell r="V256">
            <v>282224100</v>
          </cell>
          <cell r="W256">
            <v>282224100</v>
          </cell>
          <cell r="X256">
            <v>282224100</v>
          </cell>
          <cell r="Y256">
            <v>282224100</v>
          </cell>
        </row>
        <row r="257">
          <cell r="C257">
            <v>11101</v>
          </cell>
          <cell r="E257">
            <v>21</v>
          </cell>
          <cell r="G257">
            <v>1</v>
          </cell>
          <cell r="U257">
            <v>2185493494</v>
          </cell>
          <cell r="V257">
            <v>2137770642</v>
          </cell>
          <cell r="W257">
            <v>2137770642</v>
          </cell>
          <cell r="X257">
            <v>2137770642</v>
          </cell>
          <cell r="Y257">
            <v>2137770642</v>
          </cell>
        </row>
        <row r="258">
          <cell r="C258">
            <v>11101</v>
          </cell>
          <cell r="E258">
            <v>21</v>
          </cell>
          <cell r="G258">
            <v>1</v>
          </cell>
          <cell r="U258">
            <v>983256954</v>
          </cell>
          <cell r="V258">
            <v>978835880</v>
          </cell>
          <cell r="W258">
            <v>978835880</v>
          </cell>
          <cell r="X258">
            <v>978835880</v>
          </cell>
          <cell r="Y258">
            <v>978835880</v>
          </cell>
        </row>
        <row r="259">
          <cell r="C259">
            <v>11101</v>
          </cell>
          <cell r="E259">
            <v>21</v>
          </cell>
          <cell r="G259">
            <v>1</v>
          </cell>
          <cell r="U259">
            <v>329998712</v>
          </cell>
          <cell r="V259">
            <v>300487800</v>
          </cell>
          <cell r="W259">
            <v>300487800</v>
          </cell>
          <cell r="X259">
            <v>300487800</v>
          </cell>
          <cell r="Y259">
            <v>300305400</v>
          </cell>
        </row>
        <row r="260">
          <cell r="C260">
            <v>11101</v>
          </cell>
          <cell r="E260">
            <v>21</v>
          </cell>
          <cell r="G260">
            <v>1</v>
          </cell>
          <cell r="U260">
            <v>3044654880</v>
          </cell>
          <cell r="V260">
            <v>3034910282</v>
          </cell>
          <cell r="W260">
            <v>3034910282</v>
          </cell>
          <cell r="X260">
            <v>3034910282</v>
          </cell>
          <cell r="Y260">
            <v>3034910282</v>
          </cell>
        </row>
        <row r="261">
          <cell r="C261">
            <v>11101</v>
          </cell>
          <cell r="E261">
            <v>21</v>
          </cell>
          <cell r="G261">
            <v>1</v>
          </cell>
          <cell r="U261">
            <v>1210978705</v>
          </cell>
          <cell r="V261">
            <v>1127790700</v>
          </cell>
          <cell r="W261">
            <v>1127790700</v>
          </cell>
          <cell r="X261">
            <v>1127790700</v>
          </cell>
          <cell r="Y261">
            <v>1127790700</v>
          </cell>
        </row>
        <row r="262">
          <cell r="C262">
            <v>11101</v>
          </cell>
          <cell r="E262">
            <v>21</v>
          </cell>
          <cell r="G262">
            <v>1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</row>
        <row r="263">
          <cell r="C263">
            <v>11101</v>
          </cell>
          <cell r="E263">
            <v>21</v>
          </cell>
          <cell r="G263">
            <v>1</v>
          </cell>
          <cell r="U263">
            <v>162033104</v>
          </cell>
          <cell r="V263">
            <v>161737447.55000001</v>
          </cell>
          <cell r="W263">
            <v>161737447.55000001</v>
          </cell>
          <cell r="X263">
            <v>161737447.55000001</v>
          </cell>
          <cell r="Y263">
            <v>123972250</v>
          </cell>
        </row>
        <row r="264">
          <cell r="C264">
            <v>11101</v>
          </cell>
          <cell r="E264">
            <v>21</v>
          </cell>
          <cell r="G264">
            <v>1</v>
          </cell>
          <cell r="U264">
            <v>350000000</v>
          </cell>
          <cell r="V264">
            <v>310545980</v>
          </cell>
          <cell r="W264">
            <v>310545980</v>
          </cell>
          <cell r="X264">
            <v>310545980</v>
          </cell>
          <cell r="Y264">
            <v>0</v>
          </cell>
        </row>
        <row r="265">
          <cell r="C265">
            <v>11101</v>
          </cell>
          <cell r="E265">
            <v>21</v>
          </cell>
          <cell r="G265">
            <v>1</v>
          </cell>
          <cell r="U265">
            <v>722500000</v>
          </cell>
          <cell r="V265">
            <v>636536258</v>
          </cell>
          <cell r="W265">
            <v>636536258</v>
          </cell>
          <cell r="X265">
            <v>636536258</v>
          </cell>
          <cell r="Y265">
            <v>636536258</v>
          </cell>
        </row>
        <row r="266">
          <cell r="C266">
            <v>11101</v>
          </cell>
          <cell r="E266">
            <v>21</v>
          </cell>
          <cell r="G266">
            <v>1</v>
          </cell>
          <cell r="U266">
            <v>100000000</v>
          </cell>
          <cell r="V266">
            <v>39556800</v>
          </cell>
          <cell r="W266">
            <v>39556800</v>
          </cell>
          <cell r="X266">
            <v>39556800</v>
          </cell>
          <cell r="Y266">
            <v>39556800</v>
          </cell>
        </row>
        <row r="267">
          <cell r="C267">
            <v>11101</v>
          </cell>
          <cell r="E267">
            <v>21</v>
          </cell>
          <cell r="G267">
            <v>1</v>
          </cell>
          <cell r="U267">
            <v>1276542986</v>
          </cell>
          <cell r="V267">
            <v>1257278031</v>
          </cell>
          <cell r="W267">
            <v>1257278031</v>
          </cell>
          <cell r="X267">
            <v>1257278031</v>
          </cell>
          <cell r="Y267">
            <v>1242708301</v>
          </cell>
        </row>
        <row r="268">
          <cell r="C268">
            <v>11101</v>
          </cell>
          <cell r="E268">
            <v>21</v>
          </cell>
          <cell r="G268">
            <v>1</v>
          </cell>
          <cell r="U268">
            <v>130804736</v>
          </cell>
          <cell r="V268">
            <v>111659050.81999999</v>
          </cell>
          <cell r="W268">
            <v>111659050.81999999</v>
          </cell>
          <cell r="X268">
            <v>111659050.81999999</v>
          </cell>
          <cell r="Y268">
            <v>73354748.760000005</v>
          </cell>
        </row>
        <row r="269">
          <cell r="C269">
            <v>11101</v>
          </cell>
          <cell r="E269">
            <v>21</v>
          </cell>
          <cell r="G269">
            <v>1</v>
          </cell>
          <cell r="U269">
            <v>234834096</v>
          </cell>
          <cell r="V269">
            <v>110653235.5</v>
          </cell>
          <cell r="W269">
            <v>110653235.5</v>
          </cell>
          <cell r="X269">
            <v>110653235.5</v>
          </cell>
          <cell r="Y269">
            <v>100593850.5</v>
          </cell>
        </row>
        <row r="270">
          <cell r="C270">
            <v>11101</v>
          </cell>
          <cell r="E270">
            <v>21</v>
          </cell>
          <cell r="G270">
            <v>1</v>
          </cell>
          <cell r="U270">
            <v>260850000</v>
          </cell>
          <cell r="V270">
            <v>139157521</v>
          </cell>
          <cell r="W270">
            <v>139157521</v>
          </cell>
          <cell r="X270">
            <v>139157521</v>
          </cell>
          <cell r="Y270">
            <v>0</v>
          </cell>
        </row>
        <row r="271">
          <cell r="C271">
            <v>11101</v>
          </cell>
          <cell r="E271">
            <v>21</v>
          </cell>
          <cell r="G271">
            <v>1</v>
          </cell>
          <cell r="U271">
            <v>52747413</v>
          </cell>
          <cell r="V271">
            <v>20972777</v>
          </cell>
          <cell r="W271">
            <v>20972777</v>
          </cell>
          <cell r="X271">
            <v>20972777</v>
          </cell>
          <cell r="Y271">
            <v>19399550</v>
          </cell>
        </row>
        <row r="272">
          <cell r="C272">
            <v>11101</v>
          </cell>
          <cell r="E272">
            <v>21</v>
          </cell>
          <cell r="G272">
            <v>1</v>
          </cell>
          <cell r="U272">
            <v>9138286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</row>
        <row r="273">
          <cell r="C273">
            <v>11101</v>
          </cell>
          <cell r="E273">
            <v>21</v>
          </cell>
          <cell r="G273">
            <v>1</v>
          </cell>
          <cell r="U273">
            <v>282733887</v>
          </cell>
          <cell r="V273">
            <v>212155214.09999999</v>
          </cell>
          <cell r="W273">
            <v>212155214.09999999</v>
          </cell>
          <cell r="X273">
            <v>212155214.09999999</v>
          </cell>
          <cell r="Y273">
            <v>212155214.09999999</v>
          </cell>
        </row>
        <row r="274">
          <cell r="C274">
            <v>11101</v>
          </cell>
          <cell r="E274">
            <v>21</v>
          </cell>
          <cell r="G274">
            <v>1</v>
          </cell>
          <cell r="U274">
            <v>94006482</v>
          </cell>
          <cell r="V274">
            <v>58573581</v>
          </cell>
          <cell r="W274">
            <v>58573581</v>
          </cell>
          <cell r="X274">
            <v>58573581</v>
          </cell>
          <cell r="Y274">
            <v>58018838</v>
          </cell>
        </row>
        <row r="275">
          <cell r="C275">
            <v>11101</v>
          </cell>
          <cell r="E275">
            <v>21</v>
          </cell>
          <cell r="G275">
            <v>1</v>
          </cell>
          <cell r="U275">
            <v>383298015</v>
          </cell>
          <cell r="V275">
            <v>269873772.54000002</v>
          </cell>
          <cell r="W275">
            <v>269873772.54000002</v>
          </cell>
          <cell r="X275">
            <v>269873772.54000002</v>
          </cell>
          <cell r="Y275">
            <v>265944186</v>
          </cell>
        </row>
        <row r="276">
          <cell r="C276">
            <v>11101</v>
          </cell>
          <cell r="E276">
            <v>21</v>
          </cell>
          <cell r="G276">
            <v>1</v>
          </cell>
          <cell r="U276">
            <v>800246582</v>
          </cell>
          <cell r="V276">
            <v>800246582</v>
          </cell>
          <cell r="W276">
            <v>800246582</v>
          </cell>
          <cell r="X276">
            <v>800246582</v>
          </cell>
          <cell r="Y276">
            <v>669383488</v>
          </cell>
        </row>
        <row r="277">
          <cell r="C277">
            <v>11101</v>
          </cell>
          <cell r="E277">
            <v>21</v>
          </cell>
          <cell r="G277">
            <v>1</v>
          </cell>
          <cell r="U277">
            <v>186101055</v>
          </cell>
          <cell r="V277">
            <v>156382205</v>
          </cell>
          <cell r="W277">
            <v>156382205</v>
          </cell>
          <cell r="X277">
            <v>156382205</v>
          </cell>
          <cell r="Y277">
            <v>50707147</v>
          </cell>
        </row>
        <row r="278">
          <cell r="C278">
            <v>11101</v>
          </cell>
          <cell r="E278">
            <v>21</v>
          </cell>
          <cell r="G278">
            <v>1</v>
          </cell>
          <cell r="U278">
            <v>388987776</v>
          </cell>
          <cell r="V278">
            <v>388987776</v>
          </cell>
          <cell r="W278">
            <v>388987776</v>
          </cell>
          <cell r="X278">
            <v>388987776</v>
          </cell>
          <cell r="Y278">
            <v>388987776</v>
          </cell>
        </row>
        <row r="279">
          <cell r="C279">
            <v>11101</v>
          </cell>
          <cell r="E279">
            <v>21</v>
          </cell>
          <cell r="G279">
            <v>1</v>
          </cell>
          <cell r="U279">
            <v>116111399</v>
          </cell>
          <cell r="V279">
            <v>55320624.649999999</v>
          </cell>
          <cell r="W279">
            <v>55320624.649999999</v>
          </cell>
          <cell r="X279">
            <v>55320624.649999999</v>
          </cell>
          <cell r="Y279">
            <v>0</v>
          </cell>
        </row>
        <row r="280">
          <cell r="C280">
            <v>11101</v>
          </cell>
          <cell r="E280">
            <v>21</v>
          </cell>
          <cell r="G280">
            <v>1</v>
          </cell>
          <cell r="U280">
            <v>973812324</v>
          </cell>
          <cell r="V280">
            <v>973208705</v>
          </cell>
          <cell r="W280">
            <v>973208705</v>
          </cell>
          <cell r="X280">
            <v>973208705</v>
          </cell>
          <cell r="Y280">
            <v>754264114.64999998</v>
          </cell>
        </row>
        <row r="281">
          <cell r="C281">
            <v>11101</v>
          </cell>
          <cell r="E281">
            <v>21</v>
          </cell>
          <cell r="G281">
            <v>1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</row>
        <row r="282">
          <cell r="C282">
            <v>11101</v>
          </cell>
          <cell r="E282">
            <v>21</v>
          </cell>
          <cell r="G282">
            <v>1</v>
          </cell>
          <cell r="U282">
            <v>280110809</v>
          </cell>
          <cell r="V282">
            <v>278195944</v>
          </cell>
          <cell r="W282">
            <v>278195944</v>
          </cell>
          <cell r="X282">
            <v>278195944</v>
          </cell>
          <cell r="Y282">
            <v>278195944</v>
          </cell>
        </row>
        <row r="283">
          <cell r="C283">
            <v>11101</v>
          </cell>
          <cell r="E283">
            <v>21</v>
          </cell>
          <cell r="G283">
            <v>1</v>
          </cell>
          <cell r="U283">
            <v>670154505</v>
          </cell>
          <cell r="V283">
            <v>633039162</v>
          </cell>
          <cell r="W283">
            <v>633039162</v>
          </cell>
          <cell r="X283">
            <v>633039162</v>
          </cell>
          <cell r="Y283">
            <v>633039162</v>
          </cell>
        </row>
        <row r="284">
          <cell r="C284">
            <v>11101</v>
          </cell>
          <cell r="E284">
            <v>21</v>
          </cell>
          <cell r="G284">
            <v>1</v>
          </cell>
          <cell r="U284">
            <v>645242464</v>
          </cell>
          <cell r="V284">
            <v>633288774</v>
          </cell>
          <cell r="W284">
            <v>633288774</v>
          </cell>
          <cell r="X284">
            <v>633288774</v>
          </cell>
          <cell r="Y284">
            <v>496592944</v>
          </cell>
        </row>
        <row r="285">
          <cell r="C285">
            <v>11101</v>
          </cell>
          <cell r="E285">
            <v>21</v>
          </cell>
          <cell r="G285">
            <v>1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</row>
        <row r="286">
          <cell r="C286">
            <v>11101</v>
          </cell>
          <cell r="E286">
            <v>21</v>
          </cell>
          <cell r="G286">
            <v>1</v>
          </cell>
          <cell r="U286">
            <v>463874996</v>
          </cell>
          <cell r="V286">
            <v>457254184</v>
          </cell>
          <cell r="W286">
            <v>457254184</v>
          </cell>
          <cell r="X286">
            <v>457254184</v>
          </cell>
          <cell r="Y286">
            <v>457254184</v>
          </cell>
        </row>
        <row r="287">
          <cell r="C287">
            <v>11101</v>
          </cell>
          <cell r="E287">
            <v>21</v>
          </cell>
          <cell r="G287">
            <v>1</v>
          </cell>
          <cell r="U287">
            <v>8293641</v>
          </cell>
          <cell r="V287">
            <v>5616858</v>
          </cell>
          <cell r="W287">
            <v>5616858</v>
          </cell>
          <cell r="X287">
            <v>5616858</v>
          </cell>
          <cell r="Y287">
            <v>5182138</v>
          </cell>
        </row>
        <row r="288">
          <cell r="C288">
            <v>11101</v>
          </cell>
          <cell r="E288">
            <v>21</v>
          </cell>
          <cell r="G288">
            <v>1</v>
          </cell>
          <cell r="U288">
            <v>177224312</v>
          </cell>
          <cell r="V288">
            <v>170766558</v>
          </cell>
          <cell r="W288">
            <v>170766558</v>
          </cell>
          <cell r="X288">
            <v>170766558</v>
          </cell>
          <cell r="Y288">
            <v>170766558</v>
          </cell>
        </row>
        <row r="289">
          <cell r="C289">
            <v>11101</v>
          </cell>
          <cell r="E289">
            <v>21</v>
          </cell>
          <cell r="G289">
            <v>1</v>
          </cell>
          <cell r="U289">
            <v>2035888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</row>
        <row r="290">
          <cell r="C290">
            <v>11101</v>
          </cell>
          <cell r="E290">
            <v>21</v>
          </cell>
          <cell r="G290">
            <v>1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</row>
        <row r="291">
          <cell r="C291">
            <v>11101</v>
          </cell>
          <cell r="E291">
            <v>21</v>
          </cell>
          <cell r="G291">
            <v>1</v>
          </cell>
          <cell r="U291">
            <v>147272832</v>
          </cell>
          <cell r="V291">
            <v>107072238</v>
          </cell>
          <cell r="W291">
            <v>107072238</v>
          </cell>
          <cell r="X291">
            <v>107072238</v>
          </cell>
          <cell r="Y291">
            <v>93217184</v>
          </cell>
        </row>
        <row r="292">
          <cell r="C292">
            <v>11101</v>
          </cell>
          <cell r="E292">
            <v>21</v>
          </cell>
          <cell r="G292">
            <v>1</v>
          </cell>
          <cell r="U292">
            <v>42194170</v>
          </cell>
          <cell r="V292">
            <v>843676</v>
          </cell>
          <cell r="W292">
            <v>843676</v>
          </cell>
          <cell r="X292">
            <v>843676</v>
          </cell>
          <cell r="Y292">
            <v>843676</v>
          </cell>
        </row>
        <row r="293">
          <cell r="C293">
            <v>11101</v>
          </cell>
          <cell r="E293">
            <v>21</v>
          </cell>
          <cell r="G293">
            <v>1</v>
          </cell>
          <cell r="U293">
            <v>118508314</v>
          </cell>
          <cell r="V293">
            <v>9180679</v>
          </cell>
          <cell r="W293">
            <v>9180679</v>
          </cell>
          <cell r="X293">
            <v>9180679</v>
          </cell>
          <cell r="Y293">
            <v>7584082</v>
          </cell>
        </row>
        <row r="294">
          <cell r="C294">
            <v>11101</v>
          </cell>
          <cell r="E294">
            <v>21</v>
          </cell>
          <cell r="G294">
            <v>1</v>
          </cell>
          <cell r="U294">
            <v>6197854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</row>
        <row r="295">
          <cell r="C295">
            <v>11101</v>
          </cell>
          <cell r="E295">
            <v>21</v>
          </cell>
          <cell r="G295">
            <v>1</v>
          </cell>
          <cell r="U295">
            <v>12395708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</row>
        <row r="296">
          <cell r="C296">
            <v>11101</v>
          </cell>
          <cell r="E296">
            <v>21</v>
          </cell>
          <cell r="G296">
            <v>1</v>
          </cell>
          <cell r="U296">
            <v>8677673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</row>
        <row r="297">
          <cell r="C297">
            <v>11101</v>
          </cell>
          <cell r="E297">
            <v>22</v>
          </cell>
          <cell r="G297">
            <v>3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</row>
        <row r="298">
          <cell r="C298">
            <v>11101</v>
          </cell>
          <cell r="E298">
            <v>22</v>
          </cell>
          <cell r="G298">
            <v>3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</row>
        <row r="299">
          <cell r="C299">
            <v>11101</v>
          </cell>
          <cell r="E299">
            <v>22</v>
          </cell>
          <cell r="G299">
            <v>3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</row>
        <row r="300">
          <cell r="C300">
            <v>11101</v>
          </cell>
          <cell r="E300">
            <v>22</v>
          </cell>
          <cell r="G300">
            <v>3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</row>
        <row r="301">
          <cell r="C301">
            <v>11101</v>
          </cell>
          <cell r="E301">
            <v>22</v>
          </cell>
          <cell r="G301">
            <v>3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</row>
        <row r="302">
          <cell r="C302">
            <v>11101</v>
          </cell>
          <cell r="E302">
            <v>22</v>
          </cell>
          <cell r="G302">
            <v>3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</row>
        <row r="303">
          <cell r="C303">
            <v>11101</v>
          </cell>
          <cell r="E303">
            <v>22</v>
          </cell>
          <cell r="G303">
            <v>3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C304">
            <v>11101</v>
          </cell>
          <cell r="E304">
            <v>22</v>
          </cell>
          <cell r="G304">
            <v>3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</row>
        <row r="305">
          <cell r="C305">
            <v>11101</v>
          </cell>
          <cell r="E305">
            <v>22</v>
          </cell>
          <cell r="G305">
            <v>3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</row>
        <row r="306">
          <cell r="C306">
            <v>11101</v>
          </cell>
          <cell r="E306">
            <v>22</v>
          </cell>
          <cell r="G306">
            <v>3</v>
          </cell>
          <cell r="U306">
            <v>316664000</v>
          </cell>
          <cell r="V306">
            <v>313169000</v>
          </cell>
          <cell r="W306">
            <v>313169000</v>
          </cell>
          <cell r="X306">
            <v>43669000</v>
          </cell>
          <cell r="Y306">
            <v>11505000</v>
          </cell>
        </row>
        <row r="307">
          <cell r="C307">
            <v>11101</v>
          </cell>
          <cell r="E307">
            <v>22</v>
          </cell>
          <cell r="G307">
            <v>3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</row>
        <row r="308">
          <cell r="C308">
            <v>11101</v>
          </cell>
          <cell r="E308">
            <v>22</v>
          </cell>
          <cell r="G308">
            <v>3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</row>
        <row r="309">
          <cell r="C309">
            <v>11101</v>
          </cell>
          <cell r="E309">
            <v>22</v>
          </cell>
          <cell r="G309">
            <v>3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</row>
        <row r="310">
          <cell r="C310">
            <v>11101</v>
          </cell>
          <cell r="E310">
            <v>22</v>
          </cell>
          <cell r="G310">
            <v>3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</row>
        <row r="311">
          <cell r="C311">
            <v>11101</v>
          </cell>
          <cell r="E311">
            <v>22</v>
          </cell>
          <cell r="G311">
            <v>3</v>
          </cell>
          <cell r="U311">
            <v>83336000</v>
          </cell>
          <cell r="V311">
            <v>83336000</v>
          </cell>
          <cell r="W311">
            <v>83336000</v>
          </cell>
          <cell r="X311">
            <v>25000000</v>
          </cell>
          <cell r="Y311">
            <v>0</v>
          </cell>
        </row>
        <row r="312">
          <cell r="C312">
            <v>11101</v>
          </cell>
          <cell r="E312">
            <v>22</v>
          </cell>
          <cell r="G312">
            <v>3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</row>
        <row r="313">
          <cell r="C313">
            <v>11101</v>
          </cell>
          <cell r="E313">
            <v>22</v>
          </cell>
          <cell r="G313">
            <v>3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</row>
        <row r="314">
          <cell r="C314">
            <v>11101</v>
          </cell>
          <cell r="E314">
            <v>22</v>
          </cell>
          <cell r="G314">
            <v>3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</row>
        <row r="315">
          <cell r="C315">
            <v>11101</v>
          </cell>
          <cell r="E315">
            <v>22</v>
          </cell>
          <cell r="G315">
            <v>3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</row>
        <row r="316">
          <cell r="C316">
            <v>11101</v>
          </cell>
          <cell r="E316">
            <v>22</v>
          </cell>
          <cell r="G316">
            <v>3</v>
          </cell>
          <cell r="U316">
            <v>3493675</v>
          </cell>
          <cell r="V316">
            <v>3137800</v>
          </cell>
          <cell r="W316">
            <v>3137800</v>
          </cell>
          <cell r="X316">
            <v>3137800</v>
          </cell>
          <cell r="Y316">
            <v>3137800</v>
          </cell>
        </row>
        <row r="317">
          <cell r="C317">
            <v>11101</v>
          </cell>
          <cell r="E317">
            <v>22</v>
          </cell>
          <cell r="G317">
            <v>3</v>
          </cell>
          <cell r="U317">
            <v>2474684</v>
          </cell>
          <cell r="V317">
            <v>2222500</v>
          </cell>
          <cell r="W317">
            <v>2222500</v>
          </cell>
          <cell r="X317">
            <v>2222500</v>
          </cell>
          <cell r="Y317">
            <v>2222500</v>
          </cell>
        </row>
        <row r="318">
          <cell r="C318">
            <v>11101</v>
          </cell>
          <cell r="E318">
            <v>22</v>
          </cell>
          <cell r="G318">
            <v>3</v>
          </cell>
          <cell r="U318">
            <v>3110358</v>
          </cell>
          <cell r="V318">
            <v>3110358</v>
          </cell>
          <cell r="W318">
            <v>3110358</v>
          </cell>
          <cell r="X318">
            <v>0</v>
          </cell>
          <cell r="Y318">
            <v>0</v>
          </cell>
        </row>
        <row r="319">
          <cell r="C319">
            <v>11101</v>
          </cell>
          <cell r="E319">
            <v>22</v>
          </cell>
          <cell r="G319">
            <v>3</v>
          </cell>
          <cell r="U319">
            <v>1309629</v>
          </cell>
          <cell r="V319">
            <v>1111400</v>
          </cell>
          <cell r="W319">
            <v>1111400</v>
          </cell>
          <cell r="X319">
            <v>1111400</v>
          </cell>
          <cell r="Y319">
            <v>1111400</v>
          </cell>
        </row>
        <row r="320">
          <cell r="C320">
            <v>11101</v>
          </cell>
          <cell r="E320">
            <v>22</v>
          </cell>
          <cell r="G320">
            <v>3</v>
          </cell>
          <cell r="U320">
            <v>144421</v>
          </cell>
          <cell r="V320">
            <v>136500</v>
          </cell>
          <cell r="W320">
            <v>136500</v>
          </cell>
          <cell r="X320">
            <v>136500</v>
          </cell>
          <cell r="Y320">
            <v>136500</v>
          </cell>
        </row>
        <row r="321">
          <cell r="C321">
            <v>11101</v>
          </cell>
          <cell r="E321">
            <v>22</v>
          </cell>
          <cell r="G321">
            <v>3</v>
          </cell>
          <cell r="U321">
            <v>982221</v>
          </cell>
          <cell r="V321">
            <v>834100</v>
          </cell>
          <cell r="W321">
            <v>834100</v>
          </cell>
          <cell r="X321">
            <v>834100</v>
          </cell>
          <cell r="Y321">
            <v>834100</v>
          </cell>
        </row>
        <row r="322">
          <cell r="C322">
            <v>11101</v>
          </cell>
          <cell r="E322">
            <v>22</v>
          </cell>
          <cell r="G322">
            <v>3</v>
          </cell>
          <cell r="U322">
            <v>163701</v>
          </cell>
          <cell r="V322">
            <v>139200</v>
          </cell>
          <cell r="W322">
            <v>139200</v>
          </cell>
          <cell r="X322">
            <v>139200</v>
          </cell>
          <cell r="Y322">
            <v>139200</v>
          </cell>
        </row>
        <row r="323">
          <cell r="C323">
            <v>11101</v>
          </cell>
          <cell r="E323">
            <v>22</v>
          </cell>
          <cell r="G323">
            <v>3</v>
          </cell>
          <cell r="U323">
            <v>163701</v>
          </cell>
          <cell r="V323">
            <v>139200</v>
          </cell>
          <cell r="W323">
            <v>139200</v>
          </cell>
          <cell r="X323">
            <v>139200</v>
          </cell>
          <cell r="Y323">
            <v>139200</v>
          </cell>
        </row>
        <row r="324">
          <cell r="C324">
            <v>11101</v>
          </cell>
          <cell r="E324">
            <v>22</v>
          </cell>
          <cell r="G324">
            <v>3</v>
          </cell>
          <cell r="U324">
            <v>327405</v>
          </cell>
          <cell r="V324">
            <v>278200</v>
          </cell>
          <cell r="W324">
            <v>278200</v>
          </cell>
          <cell r="X324">
            <v>278200</v>
          </cell>
          <cell r="Y324">
            <v>278200</v>
          </cell>
        </row>
        <row r="325">
          <cell r="C325">
            <v>11101</v>
          </cell>
          <cell r="E325">
            <v>22</v>
          </cell>
          <cell r="G325">
            <v>3</v>
          </cell>
          <cell r="U325">
            <v>70189524</v>
          </cell>
          <cell r="V325">
            <v>70189524</v>
          </cell>
          <cell r="W325">
            <v>70189524</v>
          </cell>
          <cell r="X325">
            <v>70189524</v>
          </cell>
          <cell r="Y325">
            <v>70189524</v>
          </cell>
        </row>
        <row r="326">
          <cell r="C326">
            <v>11101</v>
          </cell>
          <cell r="E326">
            <v>22</v>
          </cell>
          <cell r="G326">
            <v>3</v>
          </cell>
          <cell r="U326">
            <v>408353941</v>
          </cell>
          <cell r="V326">
            <v>188319793</v>
          </cell>
          <cell r="W326">
            <v>188319793</v>
          </cell>
          <cell r="X326">
            <v>188319793</v>
          </cell>
          <cell r="Y326">
            <v>142250043</v>
          </cell>
        </row>
        <row r="327">
          <cell r="C327">
            <v>11101</v>
          </cell>
          <cell r="E327">
            <v>22</v>
          </cell>
          <cell r="G327">
            <v>3</v>
          </cell>
          <cell r="U327">
            <v>26315935</v>
          </cell>
          <cell r="V327">
            <v>26138011</v>
          </cell>
          <cell r="W327">
            <v>26138011</v>
          </cell>
          <cell r="X327">
            <v>26138011</v>
          </cell>
          <cell r="Y327">
            <v>26138011</v>
          </cell>
        </row>
        <row r="328">
          <cell r="C328">
            <v>11101</v>
          </cell>
          <cell r="E328">
            <v>22</v>
          </cell>
          <cell r="G328">
            <v>3</v>
          </cell>
          <cell r="U328">
            <v>1404644</v>
          </cell>
          <cell r="V328">
            <v>1361731</v>
          </cell>
          <cell r="W328">
            <v>1361731</v>
          </cell>
          <cell r="X328">
            <v>1361731</v>
          </cell>
          <cell r="Y328">
            <v>1361731</v>
          </cell>
        </row>
        <row r="329">
          <cell r="C329">
            <v>11101</v>
          </cell>
          <cell r="E329">
            <v>22</v>
          </cell>
          <cell r="G329">
            <v>3</v>
          </cell>
          <cell r="U329">
            <v>2208560</v>
          </cell>
          <cell r="V329">
            <v>2189400</v>
          </cell>
          <cell r="W329">
            <v>2189400</v>
          </cell>
          <cell r="X329">
            <v>2168113</v>
          </cell>
          <cell r="Y329">
            <v>2168113</v>
          </cell>
        </row>
        <row r="330">
          <cell r="C330">
            <v>11101</v>
          </cell>
          <cell r="E330">
            <v>22</v>
          </cell>
          <cell r="G330">
            <v>3</v>
          </cell>
          <cell r="U330">
            <v>1012554</v>
          </cell>
          <cell r="V330">
            <v>1012554</v>
          </cell>
          <cell r="W330">
            <v>1012554</v>
          </cell>
          <cell r="X330">
            <v>515229</v>
          </cell>
          <cell r="Y330">
            <v>515229</v>
          </cell>
        </row>
        <row r="331">
          <cell r="C331">
            <v>11101</v>
          </cell>
          <cell r="E331">
            <v>22</v>
          </cell>
          <cell r="G331">
            <v>3</v>
          </cell>
          <cell r="U331">
            <v>1023949</v>
          </cell>
          <cell r="V331">
            <v>804721</v>
          </cell>
          <cell r="W331">
            <v>804721</v>
          </cell>
          <cell r="X331">
            <v>0</v>
          </cell>
          <cell r="Y331">
            <v>0</v>
          </cell>
        </row>
        <row r="332">
          <cell r="C332">
            <v>11101</v>
          </cell>
          <cell r="E332">
            <v>22</v>
          </cell>
          <cell r="G332">
            <v>3</v>
          </cell>
          <cell r="U332">
            <v>1774084</v>
          </cell>
          <cell r="V332">
            <v>1446668</v>
          </cell>
          <cell r="W332">
            <v>1446668</v>
          </cell>
          <cell r="X332">
            <v>0</v>
          </cell>
          <cell r="Y332">
            <v>0</v>
          </cell>
        </row>
        <row r="333">
          <cell r="C333">
            <v>11101</v>
          </cell>
          <cell r="E333">
            <v>22</v>
          </cell>
          <cell r="G333">
            <v>3</v>
          </cell>
          <cell r="U333">
            <v>146198</v>
          </cell>
          <cell r="V333">
            <v>116968</v>
          </cell>
          <cell r="W333">
            <v>116968</v>
          </cell>
          <cell r="X333">
            <v>0</v>
          </cell>
          <cell r="Y333">
            <v>0</v>
          </cell>
        </row>
        <row r="334">
          <cell r="C334">
            <v>11101</v>
          </cell>
          <cell r="E334">
            <v>22</v>
          </cell>
          <cell r="G334">
            <v>3</v>
          </cell>
          <cell r="U334">
            <v>2591214</v>
          </cell>
          <cell r="V334">
            <v>2513654</v>
          </cell>
          <cell r="W334">
            <v>2513654</v>
          </cell>
          <cell r="X334">
            <v>2513654</v>
          </cell>
          <cell r="Y334">
            <v>2513654</v>
          </cell>
        </row>
        <row r="335">
          <cell r="C335">
            <v>11101</v>
          </cell>
          <cell r="E335">
            <v>22</v>
          </cell>
          <cell r="G335">
            <v>3</v>
          </cell>
          <cell r="U335">
            <v>1209602</v>
          </cell>
          <cell r="V335">
            <v>986364</v>
          </cell>
          <cell r="W335">
            <v>986364</v>
          </cell>
          <cell r="X335">
            <v>0</v>
          </cell>
          <cell r="Y335">
            <v>0</v>
          </cell>
        </row>
        <row r="336">
          <cell r="C336">
            <v>11101</v>
          </cell>
          <cell r="E336">
            <v>22</v>
          </cell>
          <cell r="G336">
            <v>3</v>
          </cell>
          <cell r="U336">
            <v>2100000</v>
          </cell>
          <cell r="V336">
            <v>2070600</v>
          </cell>
          <cell r="W336">
            <v>2070600</v>
          </cell>
          <cell r="X336">
            <v>2070600</v>
          </cell>
          <cell r="Y336">
            <v>2070600</v>
          </cell>
        </row>
        <row r="337">
          <cell r="C337">
            <v>11101</v>
          </cell>
          <cell r="E337">
            <v>22</v>
          </cell>
          <cell r="G337">
            <v>3</v>
          </cell>
          <cell r="U337">
            <v>38000000</v>
          </cell>
          <cell r="V337">
            <v>36000000</v>
          </cell>
          <cell r="W337">
            <v>36000000</v>
          </cell>
          <cell r="X337">
            <v>36000000</v>
          </cell>
          <cell r="Y337">
            <v>12089286</v>
          </cell>
        </row>
        <row r="338">
          <cell r="C338">
            <v>11101</v>
          </cell>
          <cell r="E338">
            <v>22</v>
          </cell>
          <cell r="G338">
            <v>3</v>
          </cell>
          <cell r="U338">
            <v>31500000</v>
          </cell>
          <cell r="V338">
            <v>31500000</v>
          </cell>
          <cell r="W338">
            <v>31500000</v>
          </cell>
          <cell r="X338">
            <v>31500000</v>
          </cell>
          <cell r="Y338">
            <v>31500000</v>
          </cell>
        </row>
        <row r="339">
          <cell r="C339">
            <v>11101</v>
          </cell>
          <cell r="E339">
            <v>22</v>
          </cell>
          <cell r="G339">
            <v>3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</row>
        <row r="340">
          <cell r="C340">
            <v>11101</v>
          </cell>
          <cell r="E340">
            <v>22</v>
          </cell>
          <cell r="G340">
            <v>3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</row>
        <row r="341">
          <cell r="C341">
            <v>11101</v>
          </cell>
          <cell r="E341">
            <v>22</v>
          </cell>
          <cell r="G341">
            <v>3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</row>
        <row r="342">
          <cell r="C342">
            <v>11101</v>
          </cell>
          <cell r="E342">
            <v>22</v>
          </cell>
          <cell r="G342">
            <v>3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C343">
            <v>11101</v>
          </cell>
          <cell r="E343">
            <v>22</v>
          </cell>
          <cell r="G343">
            <v>3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</row>
        <row r="344">
          <cell r="C344">
            <v>11101</v>
          </cell>
          <cell r="E344">
            <v>22</v>
          </cell>
          <cell r="G344">
            <v>3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</row>
        <row r="345">
          <cell r="C345">
            <v>11101</v>
          </cell>
          <cell r="E345">
            <v>22</v>
          </cell>
          <cell r="G345">
            <v>3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</row>
        <row r="346">
          <cell r="C346">
            <v>11101</v>
          </cell>
          <cell r="E346">
            <v>22</v>
          </cell>
          <cell r="G346">
            <v>3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</row>
        <row r="347">
          <cell r="C347">
            <v>11101</v>
          </cell>
          <cell r="E347">
            <v>22</v>
          </cell>
          <cell r="G347">
            <v>3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</row>
        <row r="348">
          <cell r="C348">
            <v>11101</v>
          </cell>
          <cell r="E348">
            <v>22</v>
          </cell>
          <cell r="G348">
            <v>3</v>
          </cell>
          <cell r="U348">
            <v>50000000</v>
          </cell>
          <cell r="V348">
            <v>38665170</v>
          </cell>
          <cell r="W348">
            <v>38665170</v>
          </cell>
          <cell r="X348">
            <v>38665170</v>
          </cell>
          <cell r="Y348">
            <v>38665170</v>
          </cell>
        </row>
        <row r="349">
          <cell r="C349">
            <v>11101</v>
          </cell>
          <cell r="E349">
            <v>22</v>
          </cell>
          <cell r="G349">
            <v>3</v>
          </cell>
          <cell r="U349">
            <v>63000000</v>
          </cell>
          <cell r="V349">
            <v>63000000</v>
          </cell>
          <cell r="W349">
            <v>63000000</v>
          </cell>
          <cell r="X349">
            <v>63000000</v>
          </cell>
          <cell r="Y349">
            <v>63000000</v>
          </cell>
        </row>
        <row r="350">
          <cell r="C350">
            <v>11101</v>
          </cell>
          <cell r="E350">
            <v>22</v>
          </cell>
          <cell r="G350">
            <v>3</v>
          </cell>
          <cell r="U350">
            <v>363500000</v>
          </cell>
          <cell r="V350">
            <v>301307435</v>
          </cell>
          <cell r="W350">
            <v>301307435</v>
          </cell>
          <cell r="X350">
            <v>301307435</v>
          </cell>
          <cell r="Y350">
            <v>301307435</v>
          </cell>
        </row>
        <row r="351">
          <cell r="C351">
            <v>11101</v>
          </cell>
          <cell r="E351">
            <v>22</v>
          </cell>
          <cell r="G351">
            <v>3</v>
          </cell>
          <cell r="U351">
            <v>90000000</v>
          </cell>
          <cell r="V351">
            <v>90000000</v>
          </cell>
          <cell r="W351">
            <v>90000000</v>
          </cell>
          <cell r="X351">
            <v>90000000</v>
          </cell>
          <cell r="Y351">
            <v>50000000</v>
          </cell>
        </row>
        <row r="352">
          <cell r="C352">
            <v>11101</v>
          </cell>
          <cell r="E352">
            <v>22</v>
          </cell>
          <cell r="G352">
            <v>3</v>
          </cell>
          <cell r="U352">
            <v>211500000</v>
          </cell>
          <cell r="V352">
            <v>120710000</v>
          </cell>
          <cell r="W352">
            <v>120710000</v>
          </cell>
          <cell r="X352">
            <v>120710000</v>
          </cell>
          <cell r="Y352">
            <v>120710000</v>
          </cell>
        </row>
        <row r="353">
          <cell r="C353">
            <v>11101</v>
          </cell>
          <cell r="E353">
            <v>22</v>
          </cell>
          <cell r="G353">
            <v>3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</row>
        <row r="354">
          <cell r="C354">
            <v>11101</v>
          </cell>
          <cell r="E354">
            <v>22</v>
          </cell>
          <cell r="G354">
            <v>3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</row>
        <row r="355">
          <cell r="C355">
            <v>11101</v>
          </cell>
          <cell r="E355">
            <v>22</v>
          </cell>
          <cell r="G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</row>
        <row r="356">
          <cell r="C356">
            <v>11101</v>
          </cell>
          <cell r="E356">
            <v>22</v>
          </cell>
          <cell r="G356">
            <v>3</v>
          </cell>
          <cell r="U356">
            <v>22000000</v>
          </cell>
          <cell r="V356">
            <v>19500000</v>
          </cell>
          <cell r="W356">
            <v>19500000</v>
          </cell>
          <cell r="X356">
            <v>19500000</v>
          </cell>
          <cell r="Y356">
            <v>0</v>
          </cell>
        </row>
        <row r="357">
          <cell r="C357">
            <v>11101</v>
          </cell>
          <cell r="E357">
            <v>22</v>
          </cell>
          <cell r="G357">
            <v>3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</row>
        <row r="358">
          <cell r="C358">
            <v>11101</v>
          </cell>
          <cell r="E358">
            <v>22</v>
          </cell>
          <cell r="G358">
            <v>3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</row>
        <row r="359">
          <cell r="C359">
            <v>11101</v>
          </cell>
          <cell r="E359">
            <v>22</v>
          </cell>
          <cell r="G359">
            <v>3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</row>
        <row r="360">
          <cell r="C360">
            <v>11101</v>
          </cell>
          <cell r="E360">
            <v>22</v>
          </cell>
          <cell r="G360">
            <v>3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</row>
        <row r="361">
          <cell r="C361">
            <v>11101</v>
          </cell>
          <cell r="E361">
            <v>22</v>
          </cell>
          <cell r="G361">
            <v>3</v>
          </cell>
          <cell r="U361">
            <v>13500000</v>
          </cell>
          <cell r="V361">
            <v>13500000</v>
          </cell>
          <cell r="W361">
            <v>13500000</v>
          </cell>
          <cell r="X361">
            <v>13500000</v>
          </cell>
          <cell r="Y361">
            <v>13500000</v>
          </cell>
        </row>
        <row r="362">
          <cell r="C362">
            <v>11101</v>
          </cell>
          <cell r="E362">
            <v>22</v>
          </cell>
          <cell r="G362">
            <v>3</v>
          </cell>
          <cell r="U362">
            <v>8794352</v>
          </cell>
          <cell r="V362">
            <v>6654500</v>
          </cell>
          <cell r="W362">
            <v>6654500</v>
          </cell>
          <cell r="X362">
            <v>6654500</v>
          </cell>
          <cell r="Y362">
            <v>6654500</v>
          </cell>
        </row>
        <row r="363">
          <cell r="C363">
            <v>11101</v>
          </cell>
          <cell r="E363">
            <v>22</v>
          </cell>
          <cell r="G363">
            <v>3</v>
          </cell>
          <cell r="U363">
            <v>6229332</v>
          </cell>
          <cell r="V363">
            <v>4713500</v>
          </cell>
          <cell r="W363">
            <v>4713500</v>
          </cell>
          <cell r="X363">
            <v>4713500</v>
          </cell>
          <cell r="Y363">
            <v>4713500</v>
          </cell>
        </row>
        <row r="364">
          <cell r="C364">
            <v>11101</v>
          </cell>
          <cell r="E364">
            <v>22</v>
          </cell>
          <cell r="G364">
            <v>3</v>
          </cell>
          <cell r="U364">
            <v>6895724</v>
          </cell>
          <cell r="V364">
            <v>5990600</v>
          </cell>
          <cell r="W364">
            <v>5990600</v>
          </cell>
          <cell r="X364">
            <v>2622064</v>
          </cell>
          <cell r="Y364">
            <v>2622064</v>
          </cell>
        </row>
        <row r="365">
          <cell r="C365">
            <v>11101</v>
          </cell>
          <cell r="E365">
            <v>22</v>
          </cell>
          <cell r="G365">
            <v>3</v>
          </cell>
          <cell r="U365">
            <v>3160688</v>
          </cell>
          <cell r="V365">
            <v>2365500</v>
          </cell>
          <cell r="W365">
            <v>2365500</v>
          </cell>
          <cell r="X365">
            <v>2365500</v>
          </cell>
          <cell r="Y365">
            <v>2365500</v>
          </cell>
        </row>
        <row r="366">
          <cell r="C366">
            <v>11101</v>
          </cell>
          <cell r="E366">
            <v>22</v>
          </cell>
          <cell r="G366">
            <v>3</v>
          </cell>
          <cell r="U366">
            <v>360390</v>
          </cell>
          <cell r="V366">
            <v>289600</v>
          </cell>
          <cell r="W366">
            <v>289600</v>
          </cell>
          <cell r="X366">
            <v>289600</v>
          </cell>
          <cell r="Y366">
            <v>289600</v>
          </cell>
        </row>
        <row r="367">
          <cell r="C367">
            <v>11101</v>
          </cell>
          <cell r="E367">
            <v>22</v>
          </cell>
          <cell r="G367">
            <v>3</v>
          </cell>
          <cell r="U367">
            <v>2370516</v>
          </cell>
          <cell r="V367">
            <v>1775300</v>
          </cell>
          <cell r="W367">
            <v>1775300</v>
          </cell>
          <cell r="X367">
            <v>1775300</v>
          </cell>
          <cell r="Y367">
            <v>1775300</v>
          </cell>
        </row>
        <row r="368">
          <cell r="C368">
            <v>11101</v>
          </cell>
          <cell r="E368">
            <v>22</v>
          </cell>
          <cell r="G368">
            <v>3</v>
          </cell>
          <cell r="U368">
            <v>395086</v>
          </cell>
          <cell r="V368">
            <v>296200</v>
          </cell>
          <cell r="W368">
            <v>296200</v>
          </cell>
          <cell r="X368">
            <v>296200</v>
          </cell>
          <cell r="Y368">
            <v>296200</v>
          </cell>
        </row>
        <row r="369">
          <cell r="C369">
            <v>11101</v>
          </cell>
          <cell r="E369">
            <v>22</v>
          </cell>
          <cell r="G369">
            <v>3</v>
          </cell>
          <cell r="U369">
            <v>395086</v>
          </cell>
          <cell r="V369">
            <v>296200</v>
          </cell>
          <cell r="W369">
            <v>296200</v>
          </cell>
          <cell r="X369">
            <v>296200</v>
          </cell>
          <cell r="Y369">
            <v>296200</v>
          </cell>
        </row>
        <row r="370">
          <cell r="C370">
            <v>11101</v>
          </cell>
          <cell r="E370">
            <v>22</v>
          </cell>
          <cell r="G370">
            <v>3</v>
          </cell>
          <cell r="U370">
            <v>790172</v>
          </cell>
          <cell r="V370">
            <v>592000</v>
          </cell>
          <cell r="W370">
            <v>592000</v>
          </cell>
          <cell r="X370">
            <v>592000</v>
          </cell>
          <cell r="Y370">
            <v>592000</v>
          </cell>
        </row>
        <row r="371">
          <cell r="C371">
            <v>11101</v>
          </cell>
          <cell r="E371">
            <v>22</v>
          </cell>
          <cell r="G371">
            <v>3</v>
          </cell>
          <cell r="U371">
            <v>8586000</v>
          </cell>
          <cell r="V371">
            <v>8586000</v>
          </cell>
          <cell r="W371">
            <v>8586000</v>
          </cell>
          <cell r="X371">
            <v>8586000</v>
          </cell>
          <cell r="Y371">
            <v>8586000</v>
          </cell>
        </row>
        <row r="372">
          <cell r="C372">
            <v>11101</v>
          </cell>
          <cell r="E372">
            <v>22</v>
          </cell>
          <cell r="G372">
            <v>3</v>
          </cell>
          <cell r="U372">
            <v>32275258</v>
          </cell>
          <cell r="V372">
            <v>20264000</v>
          </cell>
          <cell r="W372">
            <v>20264000</v>
          </cell>
          <cell r="X372">
            <v>20264000</v>
          </cell>
          <cell r="Y372">
            <v>20264000</v>
          </cell>
        </row>
        <row r="373">
          <cell r="C373">
            <v>11101</v>
          </cell>
          <cell r="E373">
            <v>22</v>
          </cell>
          <cell r="G373">
            <v>3</v>
          </cell>
          <cell r="U373">
            <v>234563038</v>
          </cell>
          <cell r="V373">
            <v>152125395</v>
          </cell>
          <cell r="W373">
            <v>152125395</v>
          </cell>
          <cell r="X373">
            <v>152125395</v>
          </cell>
          <cell r="Y373">
            <v>68789395</v>
          </cell>
        </row>
        <row r="374">
          <cell r="C374">
            <v>11101</v>
          </cell>
          <cell r="E374">
            <v>22</v>
          </cell>
          <cell r="G374">
            <v>3</v>
          </cell>
          <cell r="U374">
            <v>67083664</v>
          </cell>
          <cell r="V374">
            <v>54703985</v>
          </cell>
          <cell r="W374">
            <v>54703985</v>
          </cell>
          <cell r="X374">
            <v>54703985</v>
          </cell>
          <cell r="Y374">
            <v>54703985</v>
          </cell>
        </row>
        <row r="375">
          <cell r="C375">
            <v>11101</v>
          </cell>
          <cell r="E375">
            <v>22</v>
          </cell>
          <cell r="G375">
            <v>3</v>
          </cell>
          <cell r="U375">
            <v>2835914</v>
          </cell>
          <cell r="V375">
            <v>1996731</v>
          </cell>
          <cell r="W375">
            <v>1996731</v>
          </cell>
          <cell r="X375">
            <v>1501507</v>
          </cell>
          <cell r="Y375">
            <v>1501507</v>
          </cell>
        </row>
        <row r="376">
          <cell r="C376">
            <v>11101</v>
          </cell>
          <cell r="E376">
            <v>22</v>
          </cell>
          <cell r="G376">
            <v>3</v>
          </cell>
          <cell r="U376">
            <v>1956606</v>
          </cell>
          <cell r="V376">
            <v>1380966</v>
          </cell>
          <cell r="W376">
            <v>1380966</v>
          </cell>
          <cell r="X376">
            <v>745780</v>
          </cell>
          <cell r="Y376">
            <v>745780</v>
          </cell>
        </row>
        <row r="377">
          <cell r="C377">
            <v>11101</v>
          </cell>
          <cell r="E377">
            <v>22</v>
          </cell>
          <cell r="G377">
            <v>3</v>
          </cell>
          <cell r="U377">
            <v>372688</v>
          </cell>
          <cell r="V377">
            <v>263040</v>
          </cell>
          <cell r="W377">
            <v>263040</v>
          </cell>
          <cell r="X377">
            <v>142053</v>
          </cell>
          <cell r="Y377">
            <v>142053</v>
          </cell>
        </row>
        <row r="378">
          <cell r="C378">
            <v>11101</v>
          </cell>
          <cell r="E378">
            <v>22</v>
          </cell>
          <cell r="G378">
            <v>3</v>
          </cell>
          <cell r="U378">
            <v>5910620</v>
          </cell>
          <cell r="V378">
            <v>4786715</v>
          </cell>
          <cell r="W378">
            <v>4786715</v>
          </cell>
          <cell r="X378">
            <v>4786715</v>
          </cell>
          <cell r="Y378">
            <v>4786715</v>
          </cell>
        </row>
        <row r="379">
          <cell r="C379">
            <v>11101</v>
          </cell>
          <cell r="E379">
            <v>22</v>
          </cell>
          <cell r="G379">
            <v>3</v>
          </cell>
          <cell r="U379">
            <v>2894998</v>
          </cell>
          <cell r="V379">
            <v>2031369</v>
          </cell>
          <cell r="W379">
            <v>2031369</v>
          </cell>
          <cell r="X379">
            <v>1065399</v>
          </cell>
          <cell r="Y379">
            <v>1065399</v>
          </cell>
        </row>
        <row r="380">
          <cell r="C380">
            <v>11101</v>
          </cell>
          <cell r="E380">
            <v>22</v>
          </cell>
          <cell r="G380">
            <v>3</v>
          </cell>
          <cell r="U380">
            <v>52800000</v>
          </cell>
          <cell r="V380">
            <v>46876623</v>
          </cell>
          <cell r="W380">
            <v>46876623</v>
          </cell>
          <cell r="X380">
            <v>46876623</v>
          </cell>
          <cell r="Y380">
            <v>0</v>
          </cell>
        </row>
        <row r="381">
          <cell r="C381">
            <v>11101</v>
          </cell>
          <cell r="E381">
            <v>22</v>
          </cell>
          <cell r="G381">
            <v>3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</row>
        <row r="382">
          <cell r="C382">
            <v>11101</v>
          </cell>
          <cell r="E382">
            <v>22</v>
          </cell>
          <cell r="G382">
            <v>3</v>
          </cell>
          <cell r="U382">
            <v>16000000</v>
          </cell>
          <cell r="V382">
            <v>2736352</v>
          </cell>
          <cell r="W382">
            <v>2736352</v>
          </cell>
          <cell r="X382">
            <v>2736352</v>
          </cell>
          <cell r="Y382">
            <v>0</v>
          </cell>
        </row>
        <row r="383">
          <cell r="C383">
            <v>11101</v>
          </cell>
          <cell r="E383">
            <v>22</v>
          </cell>
          <cell r="G383">
            <v>3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</row>
        <row r="384">
          <cell r="C384">
            <v>11101</v>
          </cell>
          <cell r="E384">
            <v>22</v>
          </cell>
          <cell r="G384">
            <v>3</v>
          </cell>
          <cell r="U384">
            <v>4245996</v>
          </cell>
          <cell r="V384">
            <v>2979341</v>
          </cell>
          <cell r="W384">
            <v>2979341</v>
          </cell>
          <cell r="X384">
            <v>1309404</v>
          </cell>
          <cell r="Y384">
            <v>1309404</v>
          </cell>
        </row>
        <row r="385">
          <cell r="C385">
            <v>11101</v>
          </cell>
          <cell r="E385">
            <v>22</v>
          </cell>
          <cell r="G385">
            <v>3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</row>
        <row r="386">
          <cell r="C386">
            <v>11101</v>
          </cell>
          <cell r="E386">
            <v>22</v>
          </cell>
          <cell r="G386">
            <v>3</v>
          </cell>
          <cell r="U386">
            <v>41083872</v>
          </cell>
          <cell r="V386">
            <v>41083872</v>
          </cell>
          <cell r="W386">
            <v>41083872</v>
          </cell>
          <cell r="X386">
            <v>41083872</v>
          </cell>
          <cell r="Y386">
            <v>41083872</v>
          </cell>
        </row>
        <row r="387">
          <cell r="C387">
            <v>11101</v>
          </cell>
          <cell r="E387">
            <v>22</v>
          </cell>
          <cell r="G387">
            <v>1</v>
          </cell>
          <cell r="U387">
            <v>2104604</v>
          </cell>
          <cell r="V387">
            <v>197950</v>
          </cell>
          <cell r="W387">
            <v>197950</v>
          </cell>
          <cell r="X387">
            <v>197950</v>
          </cell>
          <cell r="Y387">
            <v>197950</v>
          </cell>
        </row>
        <row r="388">
          <cell r="C388">
            <v>11101</v>
          </cell>
          <cell r="E388">
            <v>23</v>
          </cell>
          <cell r="G388">
            <v>3</v>
          </cell>
          <cell r="U388">
            <v>197325832</v>
          </cell>
          <cell r="V388">
            <v>152320337</v>
          </cell>
          <cell r="W388">
            <v>152320337</v>
          </cell>
          <cell r="X388">
            <v>152320337</v>
          </cell>
          <cell r="Y388">
            <v>102325832</v>
          </cell>
        </row>
        <row r="389">
          <cell r="C389">
            <v>11101</v>
          </cell>
          <cell r="E389">
            <v>23</v>
          </cell>
          <cell r="G389">
            <v>3</v>
          </cell>
          <cell r="U389">
            <v>128000000</v>
          </cell>
          <cell r="V389">
            <v>128000000</v>
          </cell>
          <cell r="W389">
            <v>128000000</v>
          </cell>
          <cell r="X389">
            <v>128000000</v>
          </cell>
          <cell r="Y389">
            <v>128000000</v>
          </cell>
        </row>
        <row r="390">
          <cell r="C390">
            <v>11101</v>
          </cell>
          <cell r="E390">
            <v>23</v>
          </cell>
          <cell r="G390">
            <v>3</v>
          </cell>
          <cell r="U390">
            <v>178000000</v>
          </cell>
          <cell r="V390">
            <v>166731099</v>
          </cell>
          <cell r="W390">
            <v>166731099</v>
          </cell>
          <cell r="X390">
            <v>58266667</v>
          </cell>
          <cell r="Y390">
            <v>58266667</v>
          </cell>
        </row>
        <row r="391">
          <cell r="C391">
            <v>11101</v>
          </cell>
          <cell r="E391">
            <v>23</v>
          </cell>
          <cell r="G391">
            <v>1</v>
          </cell>
          <cell r="U391">
            <v>41246720</v>
          </cell>
          <cell r="V391">
            <v>4800000</v>
          </cell>
          <cell r="W391">
            <v>4800000</v>
          </cell>
          <cell r="X391">
            <v>4800000</v>
          </cell>
          <cell r="Y391">
            <v>0</v>
          </cell>
        </row>
        <row r="392">
          <cell r="C392">
            <v>11101</v>
          </cell>
          <cell r="E392">
            <v>23</v>
          </cell>
          <cell r="G392">
            <v>1</v>
          </cell>
          <cell r="U392">
            <v>2104604</v>
          </cell>
          <cell r="V392">
            <v>1762355</v>
          </cell>
          <cell r="W392">
            <v>1762355</v>
          </cell>
          <cell r="X392">
            <v>1762355</v>
          </cell>
          <cell r="Y392">
            <v>1762355</v>
          </cell>
        </row>
        <row r="393">
          <cell r="C393">
            <v>11101</v>
          </cell>
          <cell r="E393">
            <v>24</v>
          </cell>
          <cell r="G393">
            <v>3</v>
          </cell>
          <cell r="U393">
            <v>16000000</v>
          </cell>
          <cell r="V393">
            <v>12990166</v>
          </cell>
          <cell r="W393">
            <v>12990166</v>
          </cell>
          <cell r="X393">
            <v>12990166</v>
          </cell>
          <cell r="Y393">
            <v>11000000</v>
          </cell>
        </row>
        <row r="394">
          <cell r="C394">
            <v>11101</v>
          </cell>
          <cell r="E394">
            <v>24</v>
          </cell>
          <cell r="G394">
            <v>3</v>
          </cell>
          <cell r="U394">
            <v>42625625</v>
          </cell>
          <cell r="V394">
            <v>41500000</v>
          </cell>
          <cell r="W394">
            <v>41500000</v>
          </cell>
          <cell r="X394">
            <v>41500000</v>
          </cell>
          <cell r="Y394">
            <v>10500000</v>
          </cell>
        </row>
        <row r="395">
          <cell r="C395">
            <v>11101</v>
          </cell>
          <cell r="E395">
            <v>24</v>
          </cell>
          <cell r="G395">
            <v>3</v>
          </cell>
          <cell r="U395">
            <v>30000000</v>
          </cell>
          <cell r="V395">
            <v>20166300</v>
          </cell>
          <cell r="W395">
            <v>20166300</v>
          </cell>
          <cell r="X395">
            <v>20166300</v>
          </cell>
          <cell r="Y395">
            <v>20166300</v>
          </cell>
        </row>
        <row r="396">
          <cell r="C396">
            <v>11101</v>
          </cell>
          <cell r="E396">
            <v>24</v>
          </cell>
          <cell r="G396">
            <v>3</v>
          </cell>
          <cell r="U396">
            <v>285000000</v>
          </cell>
          <cell r="V396">
            <v>238599013</v>
          </cell>
          <cell r="W396">
            <v>238599013</v>
          </cell>
          <cell r="X396">
            <v>236803511</v>
          </cell>
          <cell r="Y396">
            <v>219386825</v>
          </cell>
        </row>
        <row r="397">
          <cell r="C397">
            <v>11101</v>
          </cell>
          <cell r="E397">
            <v>24</v>
          </cell>
          <cell r="G397">
            <v>3</v>
          </cell>
          <cell r="U397">
            <v>21374375</v>
          </cell>
          <cell r="V397">
            <v>11296172</v>
          </cell>
          <cell r="W397">
            <v>11296172</v>
          </cell>
          <cell r="X397">
            <v>11296172</v>
          </cell>
          <cell r="Y397">
            <v>5000000</v>
          </cell>
        </row>
        <row r="398">
          <cell r="C398">
            <v>11101</v>
          </cell>
          <cell r="E398">
            <v>24</v>
          </cell>
          <cell r="G398">
            <v>3</v>
          </cell>
          <cell r="U398">
            <v>60000000</v>
          </cell>
          <cell r="V398">
            <v>50296735</v>
          </cell>
          <cell r="W398">
            <v>50296735</v>
          </cell>
          <cell r="X398">
            <v>50296735</v>
          </cell>
          <cell r="Y398">
            <v>45405910</v>
          </cell>
        </row>
        <row r="399">
          <cell r="C399">
            <v>11101</v>
          </cell>
          <cell r="E399">
            <v>24</v>
          </cell>
          <cell r="G399">
            <v>3</v>
          </cell>
          <cell r="U399">
            <v>10000000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</row>
        <row r="400">
          <cell r="C400">
            <v>11101</v>
          </cell>
          <cell r="E400">
            <v>24</v>
          </cell>
          <cell r="G400">
            <v>3</v>
          </cell>
          <cell r="U400">
            <v>6882536</v>
          </cell>
          <cell r="V400">
            <v>6882536</v>
          </cell>
          <cell r="W400">
            <v>6882536</v>
          </cell>
          <cell r="X400">
            <v>6882536</v>
          </cell>
          <cell r="Y400">
            <v>6882536</v>
          </cell>
        </row>
        <row r="401">
          <cell r="C401">
            <v>11101</v>
          </cell>
          <cell r="E401">
            <v>24</v>
          </cell>
          <cell r="G401">
            <v>3</v>
          </cell>
          <cell r="U401">
            <v>4875130</v>
          </cell>
          <cell r="V401">
            <v>4875130</v>
          </cell>
          <cell r="W401">
            <v>4875130</v>
          </cell>
          <cell r="X401">
            <v>4875130</v>
          </cell>
          <cell r="Y401">
            <v>4875130</v>
          </cell>
        </row>
        <row r="402">
          <cell r="C402">
            <v>11101</v>
          </cell>
          <cell r="E402">
            <v>24</v>
          </cell>
          <cell r="G402">
            <v>3</v>
          </cell>
          <cell r="U402">
            <v>5426652</v>
          </cell>
          <cell r="V402">
            <v>5314219</v>
          </cell>
          <cell r="W402">
            <v>5314219</v>
          </cell>
          <cell r="X402">
            <v>2506155</v>
          </cell>
          <cell r="Y402">
            <v>2506155</v>
          </cell>
        </row>
        <row r="403">
          <cell r="C403">
            <v>11101</v>
          </cell>
          <cell r="E403">
            <v>24</v>
          </cell>
          <cell r="G403">
            <v>3</v>
          </cell>
          <cell r="U403">
            <v>2473581</v>
          </cell>
          <cell r="V403">
            <v>2473581</v>
          </cell>
          <cell r="W403">
            <v>2473581</v>
          </cell>
          <cell r="X403">
            <v>2473581</v>
          </cell>
          <cell r="Y403">
            <v>2473581</v>
          </cell>
        </row>
        <row r="404">
          <cell r="C404">
            <v>11101</v>
          </cell>
          <cell r="E404">
            <v>24</v>
          </cell>
          <cell r="G404">
            <v>3</v>
          </cell>
          <cell r="U404">
            <v>282044</v>
          </cell>
          <cell r="V404">
            <v>282044</v>
          </cell>
          <cell r="W404">
            <v>282044</v>
          </cell>
          <cell r="X404">
            <v>282044</v>
          </cell>
          <cell r="Y404">
            <v>282044</v>
          </cell>
        </row>
        <row r="405">
          <cell r="C405">
            <v>11101</v>
          </cell>
          <cell r="E405">
            <v>24</v>
          </cell>
          <cell r="G405">
            <v>3</v>
          </cell>
          <cell r="U405">
            <v>1855186</v>
          </cell>
          <cell r="V405">
            <v>1855186</v>
          </cell>
          <cell r="W405">
            <v>1855186</v>
          </cell>
          <cell r="X405">
            <v>1855186</v>
          </cell>
          <cell r="Y405">
            <v>1855186</v>
          </cell>
        </row>
        <row r="406">
          <cell r="C406">
            <v>11101</v>
          </cell>
          <cell r="E406">
            <v>24</v>
          </cell>
          <cell r="G406">
            <v>3</v>
          </cell>
          <cell r="U406">
            <v>309198</v>
          </cell>
          <cell r="V406">
            <v>309198</v>
          </cell>
          <cell r="W406">
            <v>309198</v>
          </cell>
          <cell r="X406">
            <v>309198</v>
          </cell>
          <cell r="Y406">
            <v>309198</v>
          </cell>
        </row>
        <row r="407">
          <cell r="C407">
            <v>11101</v>
          </cell>
          <cell r="E407">
            <v>24</v>
          </cell>
          <cell r="G407">
            <v>3</v>
          </cell>
          <cell r="U407">
            <v>309198</v>
          </cell>
          <cell r="V407">
            <v>309198</v>
          </cell>
          <cell r="W407">
            <v>309198</v>
          </cell>
          <cell r="X407">
            <v>309198</v>
          </cell>
          <cell r="Y407">
            <v>309198</v>
          </cell>
        </row>
        <row r="408">
          <cell r="C408">
            <v>11101</v>
          </cell>
          <cell r="E408">
            <v>24</v>
          </cell>
          <cell r="G408">
            <v>3</v>
          </cell>
          <cell r="U408">
            <v>618395</v>
          </cell>
          <cell r="V408">
            <v>618395</v>
          </cell>
          <cell r="W408">
            <v>618395</v>
          </cell>
          <cell r="X408">
            <v>618395</v>
          </cell>
          <cell r="Y408">
            <v>618395</v>
          </cell>
        </row>
        <row r="409">
          <cell r="C409">
            <v>11101</v>
          </cell>
          <cell r="E409">
            <v>24</v>
          </cell>
          <cell r="G409">
            <v>3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</row>
        <row r="410">
          <cell r="C410">
            <v>11101</v>
          </cell>
          <cell r="E410">
            <v>24</v>
          </cell>
          <cell r="G410">
            <v>3</v>
          </cell>
          <cell r="U410">
            <v>52500258</v>
          </cell>
          <cell r="V410">
            <v>52500258</v>
          </cell>
          <cell r="W410">
            <v>52500258</v>
          </cell>
          <cell r="X410">
            <v>52500258</v>
          </cell>
          <cell r="Y410">
            <v>52500258</v>
          </cell>
        </row>
        <row r="411">
          <cell r="C411">
            <v>11101</v>
          </cell>
          <cell r="E411">
            <v>24</v>
          </cell>
          <cell r="G411">
            <v>3</v>
          </cell>
          <cell r="U411">
            <v>2219412</v>
          </cell>
          <cell r="V411">
            <v>2219412</v>
          </cell>
          <cell r="W411">
            <v>2219412</v>
          </cell>
          <cell r="X411">
            <v>2082188</v>
          </cell>
          <cell r="Y411">
            <v>2082188</v>
          </cell>
        </row>
        <row r="412">
          <cell r="C412">
            <v>11101</v>
          </cell>
          <cell r="E412">
            <v>24</v>
          </cell>
          <cell r="G412">
            <v>3</v>
          </cell>
          <cell r="U412">
            <v>3322953</v>
          </cell>
          <cell r="V412">
            <v>3322953</v>
          </cell>
          <cell r="W412">
            <v>3322953</v>
          </cell>
          <cell r="X412">
            <v>1309258</v>
          </cell>
          <cell r="Y412">
            <v>1309258</v>
          </cell>
        </row>
        <row r="413">
          <cell r="C413">
            <v>11101</v>
          </cell>
          <cell r="E413">
            <v>24</v>
          </cell>
          <cell r="G413">
            <v>3</v>
          </cell>
          <cell r="U413">
            <v>291668</v>
          </cell>
          <cell r="V413">
            <v>291668</v>
          </cell>
          <cell r="W413">
            <v>291668</v>
          </cell>
          <cell r="X413">
            <v>248814</v>
          </cell>
          <cell r="Y413">
            <v>248814</v>
          </cell>
        </row>
        <row r="414">
          <cell r="C414">
            <v>11101</v>
          </cell>
          <cell r="E414">
            <v>24</v>
          </cell>
          <cell r="G414">
            <v>3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</row>
        <row r="415">
          <cell r="C415">
            <v>11101</v>
          </cell>
          <cell r="E415">
            <v>24</v>
          </cell>
          <cell r="G415">
            <v>3</v>
          </cell>
          <cell r="U415">
            <v>104000000</v>
          </cell>
          <cell r="V415">
            <v>97886675</v>
          </cell>
          <cell r="W415">
            <v>97886675</v>
          </cell>
          <cell r="X415">
            <v>97886675</v>
          </cell>
          <cell r="Y415">
            <v>97886675</v>
          </cell>
        </row>
        <row r="416">
          <cell r="C416">
            <v>11101</v>
          </cell>
          <cell r="E416">
            <v>24</v>
          </cell>
          <cell r="G416">
            <v>3</v>
          </cell>
          <cell r="U416">
            <v>1531257</v>
          </cell>
          <cell r="V416">
            <v>1531257</v>
          </cell>
          <cell r="W416">
            <v>1531257</v>
          </cell>
          <cell r="X416">
            <v>717423</v>
          </cell>
          <cell r="Y416">
            <v>717423</v>
          </cell>
        </row>
        <row r="417">
          <cell r="C417">
            <v>11101</v>
          </cell>
          <cell r="E417">
            <v>24</v>
          </cell>
          <cell r="G417">
            <v>3</v>
          </cell>
          <cell r="U417">
            <v>4625701</v>
          </cell>
          <cell r="V417">
            <v>2071209</v>
          </cell>
          <cell r="W417">
            <v>2071209</v>
          </cell>
          <cell r="X417">
            <v>2071209</v>
          </cell>
          <cell r="Y417">
            <v>2071209</v>
          </cell>
        </row>
        <row r="418">
          <cell r="C418">
            <v>11101</v>
          </cell>
          <cell r="E418">
            <v>24</v>
          </cell>
          <cell r="G418">
            <v>3</v>
          </cell>
          <cell r="U418">
            <v>2265650</v>
          </cell>
          <cell r="V418">
            <v>2265650</v>
          </cell>
          <cell r="W418">
            <v>2265650</v>
          </cell>
          <cell r="X418">
            <v>1024890</v>
          </cell>
          <cell r="Y418">
            <v>1024890</v>
          </cell>
        </row>
        <row r="419">
          <cell r="C419">
            <v>11101</v>
          </cell>
          <cell r="E419">
            <v>24</v>
          </cell>
          <cell r="G419">
            <v>3</v>
          </cell>
          <cell r="U419">
            <v>18781743</v>
          </cell>
          <cell r="V419">
            <v>15487692</v>
          </cell>
          <cell r="W419">
            <v>15487692</v>
          </cell>
          <cell r="X419">
            <v>15487692</v>
          </cell>
          <cell r="Y419">
            <v>15487692</v>
          </cell>
        </row>
        <row r="420">
          <cell r="C420">
            <v>11101</v>
          </cell>
          <cell r="E420">
            <v>24</v>
          </cell>
          <cell r="G420">
            <v>3</v>
          </cell>
          <cell r="U420">
            <v>13327640</v>
          </cell>
          <cell r="V420">
            <v>10873203</v>
          </cell>
          <cell r="W420">
            <v>10873203</v>
          </cell>
          <cell r="X420">
            <v>10873203</v>
          </cell>
          <cell r="Y420">
            <v>10873203</v>
          </cell>
        </row>
        <row r="421">
          <cell r="C421">
            <v>11101</v>
          </cell>
          <cell r="E421">
            <v>24</v>
          </cell>
          <cell r="G421">
            <v>3</v>
          </cell>
          <cell r="U421">
            <v>15704330</v>
          </cell>
          <cell r="V421">
            <v>15168186</v>
          </cell>
          <cell r="W421">
            <v>15168186</v>
          </cell>
          <cell r="X421">
            <v>1341671</v>
          </cell>
          <cell r="Y421">
            <v>1341671</v>
          </cell>
        </row>
        <row r="422">
          <cell r="C422">
            <v>11101</v>
          </cell>
          <cell r="E422">
            <v>24</v>
          </cell>
          <cell r="G422">
            <v>3</v>
          </cell>
          <cell r="U422">
            <v>6855199</v>
          </cell>
          <cell r="V422">
            <v>5657751</v>
          </cell>
          <cell r="W422">
            <v>5657751</v>
          </cell>
          <cell r="X422">
            <v>5657751</v>
          </cell>
          <cell r="Y422">
            <v>5657751</v>
          </cell>
        </row>
        <row r="423">
          <cell r="C423">
            <v>11101</v>
          </cell>
          <cell r="E423">
            <v>24</v>
          </cell>
          <cell r="G423">
            <v>3</v>
          </cell>
          <cell r="U423">
            <v>787218</v>
          </cell>
          <cell r="V423">
            <v>635925</v>
          </cell>
          <cell r="W423">
            <v>635925</v>
          </cell>
          <cell r="X423">
            <v>635925</v>
          </cell>
          <cell r="Y423">
            <v>635925</v>
          </cell>
        </row>
        <row r="424">
          <cell r="C424">
            <v>11101</v>
          </cell>
          <cell r="E424">
            <v>24</v>
          </cell>
          <cell r="G424">
            <v>3</v>
          </cell>
          <cell r="U424">
            <v>5141400</v>
          </cell>
          <cell r="V424">
            <v>4243314</v>
          </cell>
          <cell r="W424">
            <v>4243314</v>
          </cell>
          <cell r="X424">
            <v>4243314</v>
          </cell>
          <cell r="Y424">
            <v>4243314</v>
          </cell>
        </row>
        <row r="425">
          <cell r="C425">
            <v>11101</v>
          </cell>
          <cell r="E425">
            <v>24</v>
          </cell>
          <cell r="G425">
            <v>3</v>
          </cell>
          <cell r="U425">
            <v>1157619</v>
          </cell>
          <cell r="V425">
            <v>707218</v>
          </cell>
          <cell r="W425">
            <v>707218</v>
          </cell>
          <cell r="X425">
            <v>707218</v>
          </cell>
          <cell r="Y425">
            <v>707218</v>
          </cell>
        </row>
        <row r="426">
          <cell r="C426">
            <v>11101</v>
          </cell>
          <cell r="E426">
            <v>24</v>
          </cell>
          <cell r="G426">
            <v>3</v>
          </cell>
          <cell r="U426">
            <v>1157619</v>
          </cell>
          <cell r="V426">
            <v>707218</v>
          </cell>
          <cell r="W426">
            <v>707218</v>
          </cell>
          <cell r="X426">
            <v>707218</v>
          </cell>
          <cell r="Y426">
            <v>707218</v>
          </cell>
        </row>
        <row r="427">
          <cell r="C427">
            <v>11101</v>
          </cell>
          <cell r="E427">
            <v>24</v>
          </cell>
          <cell r="G427">
            <v>3</v>
          </cell>
          <cell r="U427">
            <v>1707106</v>
          </cell>
          <cell r="V427">
            <v>1414438</v>
          </cell>
          <cell r="W427">
            <v>1414438</v>
          </cell>
          <cell r="X427">
            <v>1414438</v>
          </cell>
          <cell r="Y427">
            <v>1414438</v>
          </cell>
        </row>
        <row r="428">
          <cell r="C428">
            <v>11101</v>
          </cell>
          <cell r="E428">
            <v>24</v>
          </cell>
          <cell r="G428">
            <v>3</v>
          </cell>
          <cell r="U428">
            <v>187520000</v>
          </cell>
          <cell r="V428">
            <v>178306665</v>
          </cell>
          <cell r="W428">
            <v>178306665</v>
          </cell>
          <cell r="X428">
            <v>178306665</v>
          </cell>
          <cell r="Y428">
            <v>178306665</v>
          </cell>
        </row>
        <row r="429">
          <cell r="C429">
            <v>11101</v>
          </cell>
          <cell r="E429">
            <v>24</v>
          </cell>
          <cell r="G429">
            <v>3</v>
          </cell>
          <cell r="U429">
            <v>138000000</v>
          </cell>
          <cell r="V429">
            <v>66981630</v>
          </cell>
          <cell r="W429">
            <v>66981630</v>
          </cell>
          <cell r="X429">
            <v>66981630</v>
          </cell>
          <cell r="Y429">
            <v>46309080</v>
          </cell>
        </row>
        <row r="430">
          <cell r="C430">
            <v>11101</v>
          </cell>
          <cell r="E430">
            <v>24</v>
          </cell>
          <cell r="G430">
            <v>3</v>
          </cell>
          <cell r="U430">
            <v>2974702</v>
          </cell>
          <cell r="V430">
            <v>2554893</v>
          </cell>
          <cell r="W430">
            <v>2554893</v>
          </cell>
          <cell r="X430">
            <v>2554893</v>
          </cell>
          <cell r="Y430">
            <v>2554893</v>
          </cell>
        </row>
        <row r="431">
          <cell r="C431">
            <v>11101</v>
          </cell>
          <cell r="E431">
            <v>24</v>
          </cell>
          <cell r="G431">
            <v>3</v>
          </cell>
          <cell r="U431">
            <v>9723663</v>
          </cell>
          <cell r="V431">
            <v>7614282</v>
          </cell>
          <cell r="W431">
            <v>7614282</v>
          </cell>
          <cell r="X431">
            <v>702302</v>
          </cell>
          <cell r="Y431">
            <v>702302</v>
          </cell>
        </row>
        <row r="432">
          <cell r="C432">
            <v>11101</v>
          </cell>
          <cell r="E432">
            <v>24</v>
          </cell>
          <cell r="G432">
            <v>3</v>
          </cell>
          <cell r="U432">
            <v>799198</v>
          </cell>
          <cell r="V432">
            <v>655566</v>
          </cell>
          <cell r="W432">
            <v>655566</v>
          </cell>
          <cell r="X432">
            <v>63545</v>
          </cell>
          <cell r="Y432">
            <v>63545</v>
          </cell>
        </row>
        <row r="433">
          <cell r="C433">
            <v>11101</v>
          </cell>
          <cell r="E433">
            <v>24</v>
          </cell>
          <cell r="G433">
            <v>3</v>
          </cell>
          <cell r="U433">
            <v>6359932</v>
          </cell>
          <cell r="V433">
            <v>5191556</v>
          </cell>
          <cell r="W433">
            <v>5191556</v>
          </cell>
          <cell r="X433">
            <v>476584</v>
          </cell>
          <cell r="Y433">
            <v>476584</v>
          </cell>
        </row>
        <row r="434">
          <cell r="C434">
            <v>11101</v>
          </cell>
          <cell r="E434">
            <v>24</v>
          </cell>
          <cell r="G434">
            <v>3</v>
          </cell>
          <cell r="U434">
            <v>122446069</v>
          </cell>
          <cell r="V434">
            <v>119312269</v>
          </cell>
          <cell r="W434">
            <v>119312269</v>
          </cell>
          <cell r="X434">
            <v>119312269</v>
          </cell>
          <cell r="Y434">
            <v>119312269</v>
          </cell>
        </row>
        <row r="435">
          <cell r="C435">
            <v>11101</v>
          </cell>
          <cell r="E435">
            <v>24</v>
          </cell>
          <cell r="G435">
            <v>3</v>
          </cell>
          <cell r="U435">
            <v>1953446</v>
          </cell>
          <cell r="V435">
            <v>1641875</v>
          </cell>
          <cell r="W435">
            <v>1641875</v>
          </cell>
          <cell r="X435">
            <v>1641875</v>
          </cell>
          <cell r="Y435">
            <v>1641875</v>
          </cell>
        </row>
        <row r="436">
          <cell r="C436">
            <v>11101</v>
          </cell>
          <cell r="E436">
            <v>24</v>
          </cell>
          <cell r="G436">
            <v>3</v>
          </cell>
          <cell r="U436">
            <v>6270840</v>
          </cell>
          <cell r="V436">
            <v>5171253</v>
          </cell>
          <cell r="W436">
            <v>5171253</v>
          </cell>
          <cell r="X436">
            <v>3614926</v>
          </cell>
          <cell r="Y436">
            <v>3614926</v>
          </cell>
        </row>
        <row r="437">
          <cell r="C437">
            <v>11101</v>
          </cell>
          <cell r="E437">
            <v>24</v>
          </cell>
          <cell r="G437">
            <v>3</v>
          </cell>
          <cell r="U437">
            <v>4675135</v>
          </cell>
          <cell r="V437">
            <v>3822988</v>
          </cell>
          <cell r="W437">
            <v>3822988</v>
          </cell>
          <cell r="X437">
            <v>476584</v>
          </cell>
          <cell r="Y437">
            <v>476584</v>
          </cell>
        </row>
        <row r="438">
          <cell r="C438">
            <v>11101</v>
          </cell>
          <cell r="E438">
            <v>24</v>
          </cell>
          <cell r="G438">
            <v>3</v>
          </cell>
          <cell r="U438">
            <v>10263709</v>
          </cell>
          <cell r="V438">
            <v>10194868</v>
          </cell>
          <cell r="W438">
            <v>10194868</v>
          </cell>
          <cell r="X438">
            <v>10194868</v>
          </cell>
          <cell r="Y438">
            <v>10194868</v>
          </cell>
        </row>
        <row r="439">
          <cell r="C439">
            <v>11101</v>
          </cell>
          <cell r="E439">
            <v>24</v>
          </cell>
          <cell r="G439">
            <v>3</v>
          </cell>
          <cell r="U439">
            <v>20000000</v>
          </cell>
          <cell r="V439">
            <v>3189202</v>
          </cell>
          <cell r="W439">
            <v>3189202</v>
          </cell>
          <cell r="X439">
            <v>3189202</v>
          </cell>
          <cell r="Y439">
            <v>3189202</v>
          </cell>
        </row>
        <row r="440">
          <cell r="C440">
            <v>11101</v>
          </cell>
          <cell r="E440">
            <v>24</v>
          </cell>
          <cell r="G440">
            <v>3</v>
          </cell>
          <cell r="U440">
            <v>173124613</v>
          </cell>
          <cell r="V440">
            <v>111683499.16</v>
          </cell>
          <cell r="W440">
            <v>111683499.16</v>
          </cell>
          <cell r="X440">
            <v>111683499.16</v>
          </cell>
          <cell r="Y440">
            <v>111683499.16</v>
          </cell>
        </row>
        <row r="441">
          <cell r="C441">
            <v>11101</v>
          </cell>
          <cell r="E441">
            <v>24</v>
          </cell>
          <cell r="G441">
            <v>3</v>
          </cell>
          <cell r="U441">
            <v>29976156</v>
          </cell>
          <cell r="V441">
            <v>20516760</v>
          </cell>
          <cell r="W441">
            <v>20516760</v>
          </cell>
          <cell r="X441">
            <v>20516760</v>
          </cell>
          <cell r="Y441">
            <v>16194804</v>
          </cell>
        </row>
        <row r="442">
          <cell r="C442">
            <v>11101</v>
          </cell>
          <cell r="E442">
            <v>24</v>
          </cell>
          <cell r="G442">
            <v>3</v>
          </cell>
          <cell r="U442">
            <v>203754584</v>
          </cell>
          <cell r="V442">
            <v>166114354</v>
          </cell>
          <cell r="W442">
            <v>166114354</v>
          </cell>
          <cell r="X442">
            <v>166114354</v>
          </cell>
          <cell r="Y442">
            <v>165525304</v>
          </cell>
        </row>
        <row r="443">
          <cell r="C443">
            <v>11101</v>
          </cell>
          <cell r="E443">
            <v>24</v>
          </cell>
          <cell r="G443">
            <v>3</v>
          </cell>
          <cell r="U443">
            <v>30000000</v>
          </cell>
          <cell r="V443">
            <v>24126020</v>
          </cell>
          <cell r="W443">
            <v>24126020</v>
          </cell>
          <cell r="X443">
            <v>24126020</v>
          </cell>
          <cell r="Y443">
            <v>0</v>
          </cell>
        </row>
        <row r="444">
          <cell r="C444">
            <v>11101</v>
          </cell>
          <cell r="E444">
            <v>24</v>
          </cell>
          <cell r="G444">
            <v>3</v>
          </cell>
          <cell r="U444">
            <v>20000000</v>
          </cell>
          <cell r="V444">
            <v>15875008</v>
          </cell>
          <cell r="W444">
            <v>15875008</v>
          </cell>
          <cell r="X444">
            <v>15875008</v>
          </cell>
          <cell r="Y444">
            <v>15875008</v>
          </cell>
        </row>
        <row r="445">
          <cell r="C445">
            <v>11101</v>
          </cell>
          <cell r="E445">
            <v>24</v>
          </cell>
          <cell r="G445">
            <v>3</v>
          </cell>
          <cell r="U445">
            <v>63518524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</row>
        <row r="446">
          <cell r="C446">
            <v>11101</v>
          </cell>
          <cell r="E446">
            <v>24</v>
          </cell>
          <cell r="G446">
            <v>3</v>
          </cell>
          <cell r="U446">
            <v>216269260</v>
          </cell>
          <cell r="V446">
            <v>211168525</v>
          </cell>
          <cell r="W446">
            <v>211168525</v>
          </cell>
          <cell r="X446">
            <v>211168525</v>
          </cell>
          <cell r="Y446">
            <v>193571147</v>
          </cell>
        </row>
        <row r="447">
          <cell r="C447">
            <v>11101</v>
          </cell>
          <cell r="E447">
            <v>24</v>
          </cell>
          <cell r="G447">
            <v>1</v>
          </cell>
          <cell r="U447">
            <v>2104604</v>
          </cell>
          <cell r="V447">
            <v>1170160</v>
          </cell>
          <cell r="W447">
            <v>1170160</v>
          </cell>
          <cell r="X447">
            <v>1170160</v>
          </cell>
          <cell r="Y447">
            <v>1170160</v>
          </cell>
        </row>
        <row r="448">
          <cell r="C448">
            <v>11101</v>
          </cell>
          <cell r="E448">
            <v>25</v>
          </cell>
          <cell r="G448">
            <v>2</v>
          </cell>
          <cell r="U448">
            <v>255218705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</row>
        <row r="449">
          <cell r="C449">
            <v>11101</v>
          </cell>
          <cell r="E449">
            <v>25</v>
          </cell>
          <cell r="G449">
            <v>2</v>
          </cell>
          <cell r="U449">
            <v>4284225587</v>
          </cell>
          <cell r="V449">
            <v>1567858578.0799999</v>
          </cell>
          <cell r="W449">
            <v>1567858578.0799999</v>
          </cell>
          <cell r="X449">
            <v>1567858578.0799999</v>
          </cell>
          <cell r="Y449">
            <v>1567858578.0799999</v>
          </cell>
        </row>
        <row r="450">
          <cell r="C450">
            <v>11101</v>
          </cell>
          <cell r="E450">
            <v>25</v>
          </cell>
          <cell r="G450">
            <v>2</v>
          </cell>
          <cell r="U450">
            <v>1151724091</v>
          </cell>
          <cell r="V450">
            <v>1113086514</v>
          </cell>
          <cell r="W450">
            <v>1113086514</v>
          </cell>
          <cell r="X450">
            <v>1113086514</v>
          </cell>
          <cell r="Y450">
            <v>1113086514</v>
          </cell>
        </row>
        <row r="451">
          <cell r="C451">
            <v>11101</v>
          </cell>
          <cell r="E451">
            <v>25</v>
          </cell>
          <cell r="G451">
            <v>2</v>
          </cell>
          <cell r="U451">
            <v>530293764</v>
          </cell>
          <cell r="V451">
            <v>525792816.12</v>
          </cell>
          <cell r="W451">
            <v>525792816.12</v>
          </cell>
          <cell r="X451">
            <v>525792816.12</v>
          </cell>
          <cell r="Y451">
            <v>525792816.12</v>
          </cell>
        </row>
        <row r="452">
          <cell r="C452">
            <v>11101</v>
          </cell>
          <cell r="E452">
            <v>25</v>
          </cell>
          <cell r="G452">
            <v>3</v>
          </cell>
          <cell r="U452">
            <v>41069486</v>
          </cell>
          <cell r="V452">
            <v>27881895</v>
          </cell>
          <cell r="W452">
            <v>27881895</v>
          </cell>
          <cell r="X452">
            <v>27881895</v>
          </cell>
          <cell r="Y452">
            <v>27881895</v>
          </cell>
        </row>
        <row r="453">
          <cell r="C453">
            <v>11101</v>
          </cell>
          <cell r="E453">
            <v>25</v>
          </cell>
          <cell r="G453">
            <v>3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</row>
        <row r="454">
          <cell r="C454">
            <v>11101</v>
          </cell>
          <cell r="E454">
            <v>25</v>
          </cell>
          <cell r="G454">
            <v>3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</row>
        <row r="455">
          <cell r="C455">
            <v>11101</v>
          </cell>
          <cell r="E455">
            <v>25</v>
          </cell>
          <cell r="G455">
            <v>3</v>
          </cell>
          <cell r="U455">
            <v>30670478</v>
          </cell>
          <cell r="V455">
            <v>19781420</v>
          </cell>
          <cell r="W455">
            <v>19781420</v>
          </cell>
          <cell r="X455">
            <v>19781420</v>
          </cell>
          <cell r="Y455">
            <v>19781420</v>
          </cell>
        </row>
        <row r="456">
          <cell r="C456">
            <v>11101</v>
          </cell>
          <cell r="E456">
            <v>25</v>
          </cell>
          <cell r="G456">
            <v>3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</row>
        <row r="457">
          <cell r="C457">
            <v>11101</v>
          </cell>
          <cell r="E457">
            <v>25</v>
          </cell>
          <cell r="G457">
            <v>3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</row>
        <row r="458">
          <cell r="C458">
            <v>11101</v>
          </cell>
          <cell r="E458">
            <v>25</v>
          </cell>
          <cell r="G458">
            <v>3</v>
          </cell>
          <cell r="U458">
            <v>53915928</v>
          </cell>
          <cell r="V458">
            <v>52609056</v>
          </cell>
          <cell r="W458">
            <v>52609056</v>
          </cell>
          <cell r="X458">
            <v>921570</v>
          </cell>
          <cell r="Y458">
            <v>921570</v>
          </cell>
        </row>
        <row r="459">
          <cell r="C459">
            <v>11101</v>
          </cell>
          <cell r="E459">
            <v>25</v>
          </cell>
          <cell r="G459">
            <v>3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</row>
        <row r="460">
          <cell r="C460">
            <v>11101</v>
          </cell>
          <cell r="E460">
            <v>25</v>
          </cell>
          <cell r="G460">
            <v>3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</row>
        <row r="461">
          <cell r="C461">
            <v>11101</v>
          </cell>
          <cell r="E461">
            <v>25</v>
          </cell>
          <cell r="G461">
            <v>3</v>
          </cell>
          <cell r="U461">
            <v>14563560</v>
          </cell>
          <cell r="V461">
            <v>9393600</v>
          </cell>
          <cell r="W461">
            <v>9393600</v>
          </cell>
          <cell r="X461">
            <v>9393600</v>
          </cell>
          <cell r="Y461">
            <v>9393600</v>
          </cell>
        </row>
        <row r="462">
          <cell r="C462">
            <v>11101</v>
          </cell>
          <cell r="E462">
            <v>25</v>
          </cell>
          <cell r="G462">
            <v>3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</row>
        <row r="463">
          <cell r="C463">
            <v>11101</v>
          </cell>
          <cell r="E463">
            <v>25</v>
          </cell>
          <cell r="G463">
            <v>3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</row>
        <row r="464">
          <cell r="C464">
            <v>11101</v>
          </cell>
          <cell r="E464">
            <v>25</v>
          </cell>
          <cell r="G464">
            <v>3</v>
          </cell>
          <cell r="U464">
            <v>1947534</v>
          </cell>
          <cell r="V464">
            <v>1190025</v>
          </cell>
          <cell r="W464">
            <v>1190025</v>
          </cell>
          <cell r="X464">
            <v>1190025</v>
          </cell>
          <cell r="Y464">
            <v>1190025</v>
          </cell>
        </row>
        <row r="465">
          <cell r="C465">
            <v>11101</v>
          </cell>
          <cell r="E465">
            <v>25</v>
          </cell>
          <cell r="G465">
            <v>3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</row>
        <row r="466">
          <cell r="C466">
            <v>11101</v>
          </cell>
          <cell r="E466">
            <v>25</v>
          </cell>
          <cell r="G466">
            <v>3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</row>
        <row r="467">
          <cell r="C467">
            <v>11101</v>
          </cell>
          <cell r="E467">
            <v>25</v>
          </cell>
          <cell r="G467">
            <v>3</v>
          </cell>
          <cell r="U467">
            <v>10922665</v>
          </cell>
          <cell r="V467">
            <v>7049300</v>
          </cell>
          <cell r="W467">
            <v>7049300</v>
          </cell>
          <cell r="X467">
            <v>7049300</v>
          </cell>
          <cell r="Y467">
            <v>7049300</v>
          </cell>
        </row>
        <row r="468">
          <cell r="C468">
            <v>11101</v>
          </cell>
          <cell r="E468">
            <v>25</v>
          </cell>
          <cell r="G468">
            <v>3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</row>
        <row r="469">
          <cell r="C469">
            <v>11101</v>
          </cell>
          <cell r="E469">
            <v>25</v>
          </cell>
          <cell r="G469">
            <v>3</v>
          </cell>
          <cell r="U469">
            <v>2038888</v>
          </cell>
          <cell r="V469">
            <v>1176600</v>
          </cell>
          <cell r="W469">
            <v>1176600</v>
          </cell>
          <cell r="X469">
            <v>1176600</v>
          </cell>
          <cell r="Y469">
            <v>1176600</v>
          </cell>
        </row>
        <row r="470">
          <cell r="C470">
            <v>11101</v>
          </cell>
          <cell r="E470">
            <v>25</v>
          </cell>
          <cell r="G470">
            <v>3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</row>
        <row r="471">
          <cell r="C471">
            <v>11101</v>
          </cell>
          <cell r="E471">
            <v>25</v>
          </cell>
          <cell r="G471">
            <v>3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</row>
        <row r="472">
          <cell r="C472">
            <v>11101</v>
          </cell>
          <cell r="E472">
            <v>25</v>
          </cell>
          <cell r="G472">
            <v>3</v>
          </cell>
          <cell r="U472">
            <v>2038888</v>
          </cell>
          <cell r="V472">
            <v>1176600</v>
          </cell>
          <cell r="W472">
            <v>1176600</v>
          </cell>
          <cell r="X472">
            <v>1176600</v>
          </cell>
          <cell r="Y472">
            <v>1176600</v>
          </cell>
        </row>
        <row r="473">
          <cell r="C473">
            <v>11101</v>
          </cell>
          <cell r="E473">
            <v>25</v>
          </cell>
          <cell r="G473">
            <v>3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</row>
        <row r="474">
          <cell r="C474">
            <v>11101</v>
          </cell>
          <cell r="E474">
            <v>25</v>
          </cell>
          <cell r="G474">
            <v>3</v>
          </cell>
          <cell r="U474">
            <v>6155556</v>
          </cell>
          <cell r="V474">
            <v>2351900</v>
          </cell>
          <cell r="W474">
            <v>2351900</v>
          </cell>
          <cell r="X474">
            <v>2351900</v>
          </cell>
          <cell r="Y474">
            <v>2351900</v>
          </cell>
        </row>
        <row r="475">
          <cell r="C475">
            <v>11101</v>
          </cell>
          <cell r="E475">
            <v>25</v>
          </cell>
          <cell r="G475">
            <v>3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</row>
        <row r="476">
          <cell r="C476">
            <v>11101</v>
          </cell>
          <cell r="E476">
            <v>25</v>
          </cell>
          <cell r="G476">
            <v>3</v>
          </cell>
          <cell r="U476">
            <v>14765519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</row>
        <row r="477">
          <cell r="C477">
            <v>11101</v>
          </cell>
          <cell r="E477">
            <v>25</v>
          </cell>
          <cell r="G477">
            <v>3</v>
          </cell>
          <cell r="U477">
            <v>44324944</v>
          </cell>
          <cell r="V477">
            <v>30940000</v>
          </cell>
          <cell r="W477">
            <v>30940000</v>
          </cell>
          <cell r="X477">
            <v>30940000</v>
          </cell>
          <cell r="Y477">
            <v>30940000</v>
          </cell>
        </row>
        <row r="478">
          <cell r="C478">
            <v>11101</v>
          </cell>
          <cell r="E478">
            <v>25</v>
          </cell>
          <cell r="G478">
            <v>3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</row>
        <row r="479">
          <cell r="C479">
            <v>11101</v>
          </cell>
          <cell r="E479">
            <v>25</v>
          </cell>
          <cell r="G479">
            <v>3</v>
          </cell>
          <cell r="U479">
            <v>2662611095</v>
          </cell>
          <cell r="V479">
            <v>2240569292.1399999</v>
          </cell>
          <cell r="W479">
            <v>2240569292.1399999</v>
          </cell>
          <cell r="X479">
            <v>2240569292.1399999</v>
          </cell>
          <cell r="Y479">
            <v>1983877670.8499999</v>
          </cell>
        </row>
        <row r="480">
          <cell r="C480">
            <v>11101</v>
          </cell>
          <cell r="E480">
            <v>25</v>
          </cell>
          <cell r="G480">
            <v>3</v>
          </cell>
          <cell r="U480">
            <v>351495436</v>
          </cell>
          <cell r="V480">
            <v>156699999.66999999</v>
          </cell>
          <cell r="W480">
            <v>156699999.66999999</v>
          </cell>
          <cell r="X480">
            <v>156699999.66999999</v>
          </cell>
          <cell r="Y480">
            <v>151199999.66999999</v>
          </cell>
        </row>
        <row r="481">
          <cell r="C481">
            <v>11101</v>
          </cell>
          <cell r="E481">
            <v>25</v>
          </cell>
          <cell r="G481">
            <v>3</v>
          </cell>
          <cell r="U481">
            <v>896904088</v>
          </cell>
          <cell r="V481">
            <v>703879158</v>
          </cell>
          <cell r="W481">
            <v>703879158</v>
          </cell>
          <cell r="X481">
            <v>703879158</v>
          </cell>
          <cell r="Y481">
            <v>637859005</v>
          </cell>
        </row>
        <row r="482">
          <cell r="C482">
            <v>11101</v>
          </cell>
          <cell r="E482">
            <v>25</v>
          </cell>
          <cell r="G482">
            <v>3</v>
          </cell>
          <cell r="U482">
            <v>312450044</v>
          </cell>
          <cell r="V482">
            <v>226196616</v>
          </cell>
          <cell r="W482">
            <v>226196616</v>
          </cell>
          <cell r="X482">
            <v>226196616</v>
          </cell>
          <cell r="Y482">
            <v>226196616</v>
          </cell>
        </row>
        <row r="483">
          <cell r="C483">
            <v>11101</v>
          </cell>
          <cell r="E483">
            <v>25</v>
          </cell>
          <cell r="G483">
            <v>3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</row>
        <row r="484">
          <cell r="C484">
            <v>11101</v>
          </cell>
          <cell r="E484">
            <v>25</v>
          </cell>
          <cell r="G484">
            <v>3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</row>
        <row r="485">
          <cell r="C485">
            <v>11101</v>
          </cell>
          <cell r="E485">
            <v>25</v>
          </cell>
          <cell r="G485">
            <v>3</v>
          </cell>
          <cell r="U485">
            <v>3283748</v>
          </cell>
          <cell r="V485">
            <v>2460361</v>
          </cell>
          <cell r="W485">
            <v>2460361</v>
          </cell>
          <cell r="X485">
            <v>2460361</v>
          </cell>
          <cell r="Y485">
            <v>2460361</v>
          </cell>
        </row>
        <row r="486">
          <cell r="C486">
            <v>11101</v>
          </cell>
          <cell r="E486">
            <v>25</v>
          </cell>
          <cell r="G486">
            <v>3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</row>
        <row r="487">
          <cell r="C487">
            <v>11101</v>
          </cell>
          <cell r="E487">
            <v>25</v>
          </cell>
          <cell r="G487">
            <v>3</v>
          </cell>
          <cell r="U487">
            <v>6109784</v>
          </cell>
          <cell r="V487">
            <v>3885825</v>
          </cell>
          <cell r="W487">
            <v>3885825</v>
          </cell>
          <cell r="X487">
            <v>3885825</v>
          </cell>
          <cell r="Y487">
            <v>3885825</v>
          </cell>
        </row>
        <row r="488">
          <cell r="C488">
            <v>11101</v>
          </cell>
          <cell r="E488">
            <v>25</v>
          </cell>
          <cell r="G488">
            <v>3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</row>
        <row r="489">
          <cell r="C489">
            <v>11101</v>
          </cell>
          <cell r="E489">
            <v>25</v>
          </cell>
          <cell r="G489">
            <v>3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</row>
        <row r="490">
          <cell r="C490">
            <v>11101</v>
          </cell>
          <cell r="E490">
            <v>25</v>
          </cell>
          <cell r="G490">
            <v>3</v>
          </cell>
          <cell r="U490">
            <v>11520807</v>
          </cell>
          <cell r="V490">
            <v>10972087</v>
          </cell>
          <cell r="W490">
            <v>10972087</v>
          </cell>
          <cell r="X490">
            <v>4132396</v>
          </cell>
          <cell r="Y490">
            <v>4132396</v>
          </cell>
        </row>
        <row r="491">
          <cell r="C491">
            <v>11101</v>
          </cell>
          <cell r="E491">
            <v>25</v>
          </cell>
          <cell r="G491">
            <v>3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</row>
        <row r="492">
          <cell r="C492">
            <v>11101</v>
          </cell>
          <cell r="E492">
            <v>25</v>
          </cell>
          <cell r="G492">
            <v>3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</row>
        <row r="493">
          <cell r="C493">
            <v>11101</v>
          </cell>
          <cell r="E493">
            <v>25</v>
          </cell>
          <cell r="G493">
            <v>3</v>
          </cell>
          <cell r="U493">
            <v>8187487</v>
          </cell>
          <cell r="V493">
            <v>7807509</v>
          </cell>
          <cell r="W493">
            <v>7807509</v>
          </cell>
          <cell r="X493">
            <v>370437</v>
          </cell>
          <cell r="Y493">
            <v>370437</v>
          </cell>
        </row>
        <row r="494">
          <cell r="C494">
            <v>11101</v>
          </cell>
          <cell r="E494">
            <v>25</v>
          </cell>
          <cell r="G494">
            <v>3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</row>
        <row r="495">
          <cell r="C495">
            <v>11101</v>
          </cell>
          <cell r="E495">
            <v>25</v>
          </cell>
          <cell r="G495">
            <v>3</v>
          </cell>
          <cell r="U495">
            <v>17083706</v>
          </cell>
          <cell r="V495">
            <v>16266435</v>
          </cell>
          <cell r="W495">
            <v>16266435</v>
          </cell>
          <cell r="X495">
            <v>247470</v>
          </cell>
          <cell r="Y495">
            <v>247470</v>
          </cell>
        </row>
        <row r="496">
          <cell r="C496">
            <v>11101</v>
          </cell>
          <cell r="E496">
            <v>25</v>
          </cell>
          <cell r="G496">
            <v>3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</row>
        <row r="497">
          <cell r="C497">
            <v>11101</v>
          </cell>
          <cell r="E497">
            <v>25</v>
          </cell>
          <cell r="G497">
            <v>3</v>
          </cell>
          <cell r="U497">
            <v>1477912</v>
          </cell>
          <cell r="V497">
            <v>1405536</v>
          </cell>
          <cell r="W497">
            <v>1405536</v>
          </cell>
          <cell r="X497">
            <v>49392</v>
          </cell>
          <cell r="Y497">
            <v>49392</v>
          </cell>
        </row>
        <row r="498">
          <cell r="C498">
            <v>11101</v>
          </cell>
          <cell r="E498">
            <v>25</v>
          </cell>
          <cell r="G498">
            <v>3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</row>
        <row r="499">
          <cell r="C499">
            <v>11101</v>
          </cell>
          <cell r="E499">
            <v>25</v>
          </cell>
          <cell r="G499">
            <v>3</v>
          </cell>
          <cell r="U499">
            <v>43466688</v>
          </cell>
          <cell r="V499">
            <v>14146397</v>
          </cell>
          <cell r="W499">
            <v>14146397</v>
          </cell>
          <cell r="X499">
            <v>14146397</v>
          </cell>
          <cell r="Y499">
            <v>14146397</v>
          </cell>
        </row>
        <row r="500">
          <cell r="C500">
            <v>11101</v>
          </cell>
          <cell r="E500">
            <v>25</v>
          </cell>
          <cell r="G500">
            <v>3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</row>
        <row r="501">
          <cell r="C501">
            <v>11101</v>
          </cell>
          <cell r="E501">
            <v>25</v>
          </cell>
          <cell r="G501">
            <v>3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</row>
        <row r="502">
          <cell r="C502">
            <v>11101</v>
          </cell>
          <cell r="E502">
            <v>25</v>
          </cell>
          <cell r="G502">
            <v>3</v>
          </cell>
          <cell r="U502">
            <v>11647978</v>
          </cell>
          <cell r="V502">
            <v>11090748</v>
          </cell>
          <cell r="W502">
            <v>11090748</v>
          </cell>
          <cell r="X502">
            <v>4292729</v>
          </cell>
          <cell r="Y502">
            <v>4292729</v>
          </cell>
        </row>
        <row r="503">
          <cell r="C503">
            <v>11101</v>
          </cell>
          <cell r="E503">
            <v>25</v>
          </cell>
          <cell r="G503">
            <v>3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</row>
        <row r="504">
          <cell r="C504">
            <v>11101</v>
          </cell>
          <cell r="E504">
            <v>25</v>
          </cell>
          <cell r="G504">
            <v>3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</row>
        <row r="505">
          <cell r="C505">
            <v>11101</v>
          </cell>
          <cell r="E505">
            <v>25</v>
          </cell>
          <cell r="G505">
            <v>3</v>
          </cell>
          <cell r="U505">
            <v>109608958</v>
          </cell>
          <cell r="V505">
            <v>103404982</v>
          </cell>
          <cell r="W505">
            <v>103404982</v>
          </cell>
          <cell r="X505">
            <v>103404982</v>
          </cell>
          <cell r="Y505">
            <v>103404982</v>
          </cell>
        </row>
        <row r="506">
          <cell r="C506">
            <v>11101</v>
          </cell>
          <cell r="E506">
            <v>25</v>
          </cell>
          <cell r="G506">
            <v>3</v>
          </cell>
          <cell r="U506">
            <v>85863907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</row>
        <row r="507">
          <cell r="C507">
            <v>11101</v>
          </cell>
          <cell r="E507">
            <v>25</v>
          </cell>
          <cell r="G507">
            <v>3</v>
          </cell>
          <cell r="U507">
            <v>40000000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</row>
        <row r="508">
          <cell r="C508">
            <v>11101</v>
          </cell>
          <cell r="E508">
            <v>25</v>
          </cell>
          <cell r="G508">
            <v>3</v>
          </cell>
          <cell r="U508">
            <v>42500000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</row>
        <row r="509">
          <cell r="C509">
            <v>11101</v>
          </cell>
          <cell r="E509">
            <v>25</v>
          </cell>
          <cell r="G509">
            <v>3</v>
          </cell>
          <cell r="U509">
            <v>257500000</v>
          </cell>
          <cell r="V509">
            <v>257438959</v>
          </cell>
          <cell r="W509">
            <v>257438959</v>
          </cell>
          <cell r="X509">
            <v>257438959</v>
          </cell>
          <cell r="Y509">
            <v>0</v>
          </cell>
        </row>
        <row r="510">
          <cell r="C510">
            <v>11101</v>
          </cell>
          <cell r="E510">
            <v>25</v>
          </cell>
          <cell r="G510">
            <v>3</v>
          </cell>
          <cell r="U510">
            <v>130000000</v>
          </cell>
          <cell r="V510">
            <v>130000000</v>
          </cell>
          <cell r="W510">
            <v>130000000</v>
          </cell>
          <cell r="X510">
            <v>130000000</v>
          </cell>
          <cell r="Y510">
            <v>0</v>
          </cell>
        </row>
        <row r="511">
          <cell r="C511">
            <v>11101</v>
          </cell>
          <cell r="E511">
            <v>25</v>
          </cell>
          <cell r="G511">
            <v>3</v>
          </cell>
          <cell r="U511">
            <v>60000000</v>
          </cell>
          <cell r="V511">
            <v>60000000</v>
          </cell>
          <cell r="W511">
            <v>60000000</v>
          </cell>
          <cell r="X511">
            <v>60000000</v>
          </cell>
          <cell r="Y511">
            <v>0</v>
          </cell>
        </row>
        <row r="512">
          <cell r="C512">
            <v>11101</v>
          </cell>
          <cell r="E512">
            <v>25</v>
          </cell>
          <cell r="G512">
            <v>3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</row>
        <row r="513">
          <cell r="C513">
            <v>11101</v>
          </cell>
          <cell r="E513">
            <v>25</v>
          </cell>
          <cell r="G513">
            <v>3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</row>
        <row r="514">
          <cell r="C514">
            <v>11101</v>
          </cell>
          <cell r="E514">
            <v>25</v>
          </cell>
          <cell r="G514">
            <v>3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</row>
        <row r="515">
          <cell r="C515">
            <v>11101</v>
          </cell>
          <cell r="E515">
            <v>25</v>
          </cell>
          <cell r="G515">
            <v>1</v>
          </cell>
          <cell r="U515">
            <v>5580771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</row>
        <row r="516">
          <cell r="C516">
            <v>11101</v>
          </cell>
          <cell r="E516">
            <v>25</v>
          </cell>
          <cell r="G516">
            <v>1</v>
          </cell>
          <cell r="U516">
            <v>3233216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</row>
        <row r="517">
          <cell r="C517">
            <v>11101</v>
          </cell>
          <cell r="E517">
            <v>25</v>
          </cell>
          <cell r="G517">
            <v>1</v>
          </cell>
          <cell r="U517">
            <v>1000000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</row>
        <row r="518">
          <cell r="C518">
            <v>11101</v>
          </cell>
          <cell r="E518">
            <v>25</v>
          </cell>
          <cell r="G518">
            <v>1</v>
          </cell>
          <cell r="U518">
            <v>177409564</v>
          </cell>
          <cell r="V518">
            <v>162474394</v>
          </cell>
          <cell r="W518">
            <v>162474394</v>
          </cell>
          <cell r="X518">
            <v>162474394</v>
          </cell>
          <cell r="Y518">
            <v>1156215</v>
          </cell>
        </row>
        <row r="519">
          <cell r="C519">
            <v>11101</v>
          </cell>
          <cell r="E519">
            <v>25</v>
          </cell>
          <cell r="G519">
            <v>1</v>
          </cell>
          <cell r="U519">
            <v>300000000</v>
          </cell>
          <cell r="V519">
            <v>272759359</v>
          </cell>
          <cell r="W519">
            <v>272759359</v>
          </cell>
          <cell r="X519">
            <v>272759359</v>
          </cell>
          <cell r="Y519">
            <v>272759359</v>
          </cell>
        </row>
        <row r="520">
          <cell r="C520">
            <v>11101</v>
          </cell>
          <cell r="E520">
            <v>25</v>
          </cell>
          <cell r="G520">
            <v>1</v>
          </cell>
          <cell r="U520">
            <v>216269260</v>
          </cell>
          <cell r="V520">
            <v>216269260</v>
          </cell>
          <cell r="W520">
            <v>216269260</v>
          </cell>
          <cell r="X520">
            <v>216269260</v>
          </cell>
          <cell r="Y520">
            <v>216269260</v>
          </cell>
        </row>
        <row r="521">
          <cell r="C521">
            <v>11101</v>
          </cell>
          <cell r="E521">
            <v>25</v>
          </cell>
          <cell r="G521">
            <v>1</v>
          </cell>
          <cell r="U521">
            <v>460000000</v>
          </cell>
          <cell r="V521">
            <v>452508420</v>
          </cell>
          <cell r="W521">
            <v>452508420</v>
          </cell>
          <cell r="X521">
            <v>452508420</v>
          </cell>
          <cell r="Y521">
            <v>452508420</v>
          </cell>
        </row>
        <row r="522">
          <cell r="C522">
            <v>11101</v>
          </cell>
          <cell r="E522">
            <v>25</v>
          </cell>
          <cell r="G522">
            <v>1</v>
          </cell>
          <cell r="U522">
            <v>11390607</v>
          </cell>
          <cell r="V522">
            <v>9786356</v>
          </cell>
          <cell r="W522">
            <v>9786356</v>
          </cell>
          <cell r="X522">
            <v>9786356</v>
          </cell>
          <cell r="Y522">
            <v>9786356</v>
          </cell>
        </row>
        <row r="523">
          <cell r="C523">
            <v>11101</v>
          </cell>
          <cell r="E523">
            <v>25</v>
          </cell>
          <cell r="G523">
            <v>1</v>
          </cell>
          <cell r="U523">
            <v>25000000</v>
          </cell>
          <cell r="V523">
            <v>2699517</v>
          </cell>
          <cell r="W523">
            <v>2699517</v>
          </cell>
          <cell r="X523">
            <v>2699517</v>
          </cell>
          <cell r="Y523">
            <v>2699517</v>
          </cell>
        </row>
        <row r="524">
          <cell r="C524">
            <v>11101</v>
          </cell>
          <cell r="E524">
            <v>25</v>
          </cell>
          <cell r="G524">
            <v>1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</row>
        <row r="525">
          <cell r="C525">
            <v>11101</v>
          </cell>
          <cell r="E525">
            <v>25</v>
          </cell>
          <cell r="G525">
            <v>1</v>
          </cell>
          <cell r="U525">
            <v>30282588</v>
          </cell>
          <cell r="V525">
            <v>8343685.0499999998</v>
          </cell>
          <cell r="W525">
            <v>8343685.0499999998</v>
          </cell>
          <cell r="X525">
            <v>8343685.0499999998</v>
          </cell>
          <cell r="Y525">
            <v>8343685.0499999998</v>
          </cell>
        </row>
        <row r="526">
          <cell r="C526">
            <v>11101</v>
          </cell>
          <cell r="E526">
            <v>25</v>
          </cell>
          <cell r="G526">
            <v>1</v>
          </cell>
          <cell r="U526">
            <v>1083945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</row>
        <row r="527">
          <cell r="C527">
            <v>11101</v>
          </cell>
          <cell r="E527">
            <v>25</v>
          </cell>
          <cell r="G527">
            <v>1</v>
          </cell>
          <cell r="U527">
            <v>52830984</v>
          </cell>
          <cell r="V527">
            <v>40842991.420000002</v>
          </cell>
          <cell r="W527">
            <v>40842991.420000002</v>
          </cell>
          <cell r="X527">
            <v>40842991.420000002</v>
          </cell>
          <cell r="Y527">
            <v>40842991.420000002</v>
          </cell>
        </row>
        <row r="528">
          <cell r="C528">
            <v>11101</v>
          </cell>
          <cell r="E528">
            <v>25</v>
          </cell>
          <cell r="G528">
            <v>1</v>
          </cell>
          <cell r="U528">
            <v>1746158787</v>
          </cell>
          <cell r="V528">
            <v>1746158786</v>
          </cell>
          <cell r="W528">
            <v>1746158786</v>
          </cell>
          <cell r="X528">
            <v>1746158786</v>
          </cell>
          <cell r="Y528">
            <v>1746158786</v>
          </cell>
        </row>
        <row r="529">
          <cell r="C529">
            <v>11101</v>
          </cell>
          <cell r="E529">
            <v>25</v>
          </cell>
          <cell r="G529">
            <v>1</v>
          </cell>
          <cell r="U529">
            <v>2273352043</v>
          </cell>
          <cell r="V529">
            <v>2237152357</v>
          </cell>
          <cell r="W529">
            <v>2237152357</v>
          </cell>
          <cell r="X529">
            <v>2237152357</v>
          </cell>
          <cell r="Y529">
            <v>2237152357</v>
          </cell>
        </row>
        <row r="530">
          <cell r="C530">
            <v>11101</v>
          </cell>
          <cell r="E530">
            <v>25</v>
          </cell>
          <cell r="G530">
            <v>1</v>
          </cell>
          <cell r="U530">
            <v>182812800</v>
          </cell>
          <cell r="V530">
            <v>142027800</v>
          </cell>
          <cell r="W530">
            <v>142027800</v>
          </cell>
          <cell r="X530">
            <v>142027800</v>
          </cell>
          <cell r="Y530">
            <v>125484900</v>
          </cell>
        </row>
        <row r="531">
          <cell r="C531">
            <v>11101</v>
          </cell>
          <cell r="E531">
            <v>25</v>
          </cell>
          <cell r="G531">
            <v>1</v>
          </cell>
          <cell r="U531">
            <v>150120000</v>
          </cell>
          <cell r="V531">
            <v>118235900</v>
          </cell>
          <cell r="W531">
            <v>118235900</v>
          </cell>
          <cell r="X531">
            <v>118235900</v>
          </cell>
          <cell r="Y531">
            <v>104660200</v>
          </cell>
        </row>
        <row r="532">
          <cell r="C532">
            <v>11101</v>
          </cell>
          <cell r="E532">
            <v>25</v>
          </cell>
          <cell r="G532">
            <v>1</v>
          </cell>
          <cell r="U532">
            <v>48035160</v>
          </cell>
          <cell r="V532">
            <v>11883700</v>
          </cell>
          <cell r="W532">
            <v>11883700</v>
          </cell>
          <cell r="X532">
            <v>11883700</v>
          </cell>
          <cell r="Y532">
            <v>9822700</v>
          </cell>
        </row>
        <row r="533">
          <cell r="C533">
            <v>11101</v>
          </cell>
          <cell r="E533">
            <v>25</v>
          </cell>
          <cell r="G533">
            <v>1</v>
          </cell>
          <cell r="U533">
            <v>6285600</v>
          </cell>
          <cell r="V533">
            <v>4948200</v>
          </cell>
          <cell r="W533">
            <v>4948200</v>
          </cell>
          <cell r="X533">
            <v>4948200</v>
          </cell>
          <cell r="Y533">
            <v>4379800</v>
          </cell>
        </row>
        <row r="534">
          <cell r="C534">
            <v>11101</v>
          </cell>
          <cell r="E534">
            <v>25</v>
          </cell>
          <cell r="G534">
            <v>1</v>
          </cell>
          <cell r="U534">
            <v>1277468701</v>
          </cell>
          <cell r="V534">
            <v>1277379440</v>
          </cell>
          <cell r="W534">
            <v>1277379440</v>
          </cell>
          <cell r="X534">
            <v>1277379440</v>
          </cell>
          <cell r="Y534">
            <v>1277379440</v>
          </cell>
        </row>
        <row r="535">
          <cell r="C535">
            <v>11101</v>
          </cell>
          <cell r="E535">
            <v>25</v>
          </cell>
          <cell r="G535">
            <v>1</v>
          </cell>
          <cell r="U535">
            <v>340658320</v>
          </cell>
          <cell r="V535">
            <v>266417230</v>
          </cell>
          <cell r="W535">
            <v>266417230</v>
          </cell>
          <cell r="X535">
            <v>266417230</v>
          </cell>
          <cell r="Y535">
            <v>266417230</v>
          </cell>
        </row>
        <row r="536">
          <cell r="C536">
            <v>11101</v>
          </cell>
          <cell r="E536">
            <v>25</v>
          </cell>
          <cell r="G536">
            <v>1</v>
          </cell>
          <cell r="U536">
            <v>2576465648</v>
          </cell>
          <cell r="V536">
            <v>2576465648</v>
          </cell>
          <cell r="W536">
            <v>2576465648</v>
          </cell>
          <cell r="X536">
            <v>2576465648</v>
          </cell>
          <cell r="Y536">
            <v>2576465648</v>
          </cell>
        </row>
        <row r="537">
          <cell r="C537">
            <v>11101</v>
          </cell>
          <cell r="E537">
            <v>25</v>
          </cell>
          <cell r="G537">
            <v>1</v>
          </cell>
          <cell r="U537">
            <v>2171889395</v>
          </cell>
          <cell r="V537">
            <v>2122825615</v>
          </cell>
          <cell r="W537">
            <v>2122825615</v>
          </cell>
          <cell r="X537">
            <v>2122825615</v>
          </cell>
          <cell r="Y537">
            <v>2106058717</v>
          </cell>
        </row>
        <row r="538">
          <cell r="C538">
            <v>11101</v>
          </cell>
          <cell r="E538">
            <v>25</v>
          </cell>
          <cell r="G538">
            <v>1</v>
          </cell>
          <cell r="U538">
            <v>500000</v>
          </cell>
          <cell r="V538">
            <v>415000</v>
          </cell>
          <cell r="W538">
            <v>415000</v>
          </cell>
          <cell r="X538">
            <v>415000</v>
          </cell>
          <cell r="Y538">
            <v>415000</v>
          </cell>
        </row>
        <row r="539">
          <cell r="C539">
            <v>11101</v>
          </cell>
          <cell r="E539">
            <v>25</v>
          </cell>
          <cell r="G539">
            <v>1</v>
          </cell>
          <cell r="U539">
            <v>1096070789</v>
          </cell>
          <cell r="V539">
            <v>839785252.57000005</v>
          </cell>
          <cell r="W539">
            <v>839785252.57000005</v>
          </cell>
          <cell r="X539">
            <v>839785252.57000005</v>
          </cell>
          <cell r="Y539">
            <v>732080209.57000005</v>
          </cell>
        </row>
        <row r="540">
          <cell r="C540">
            <v>11101</v>
          </cell>
          <cell r="E540">
            <v>25</v>
          </cell>
          <cell r="G540">
            <v>1</v>
          </cell>
          <cell r="U540">
            <v>72639211</v>
          </cell>
          <cell r="V540">
            <v>72639211</v>
          </cell>
          <cell r="W540">
            <v>72639211</v>
          </cell>
          <cell r="X540">
            <v>72639211</v>
          </cell>
          <cell r="Y540">
            <v>72639211</v>
          </cell>
        </row>
        <row r="541">
          <cell r="C541">
            <v>11101</v>
          </cell>
          <cell r="E541">
            <v>26</v>
          </cell>
          <cell r="G541">
            <v>3</v>
          </cell>
          <cell r="U541">
            <v>136851000</v>
          </cell>
          <cell r="V541">
            <v>18233915</v>
          </cell>
          <cell r="W541">
            <v>18233915</v>
          </cell>
          <cell r="X541">
            <v>18233915</v>
          </cell>
          <cell r="Y541">
            <v>0</v>
          </cell>
        </row>
        <row r="542">
          <cell r="C542">
            <v>11101</v>
          </cell>
          <cell r="E542">
            <v>26</v>
          </cell>
          <cell r="G542">
            <v>3</v>
          </cell>
          <cell r="U542">
            <v>2500094143</v>
          </cell>
          <cell r="V542">
            <v>2500094143</v>
          </cell>
          <cell r="W542">
            <v>2500094143</v>
          </cell>
          <cell r="X542">
            <v>2500094143</v>
          </cell>
          <cell r="Y542">
            <v>2500094143</v>
          </cell>
        </row>
        <row r="543">
          <cell r="C543">
            <v>11101</v>
          </cell>
          <cell r="E543">
            <v>26</v>
          </cell>
          <cell r="G543">
            <v>3</v>
          </cell>
          <cell r="U543">
            <v>4084153</v>
          </cell>
          <cell r="V543">
            <v>3836820</v>
          </cell>
          <cell r="W543">
            <v>3836820</v>
          </cell>
          <cell r="X543">
            <v>3836820</v>
          </cell>
          <cell r="Y543">
            <v>3836820</v>
          </cell>
        </row>
        <row r="544">
          <cell r="C544">
            <v>11101</v>
          </cell>
          <cell r="E544">
            <v>26</v>
          </cell>
          <cell r="G544">
            <v>3</v>
          </cell>
          <cell r="U544">
            <v>2892941</v>
          </cell>
          <cell r="V544">
            <v>2717645</v>
          </cell>
          <cell r="W544">
            <v>2717645</v>
          </cell>
          <cell r="X544">
            <v>2717645</v>
          </cell>
          <cell r="Y544">
            <v>2717645</v>
          </cell>
        </row>
        <row r="545">
          <cell r="C545">
            <v>11101</v>
          </cell>
          <cell r="E545">
            <v>26</v>
          </cell>
          <cell r="G545">
            <v>3</v>
          </cell>
          <cell r="U545">
            <v>3256437</v>
          </cell>
          <cell r="V545">
            <v>3256437</v>
          </cell>
          <cell r="W545">
            <v>3256437</v>
          </cell>
          <cell r="X545">
            <v>3256437</v>
          </cell>
          <cell r="Y545">
            <v>3256437</v>
          </cell>
        </row>
        <row r="546">
          <cell r="C546">
            <v>11101</v>
          </cell>
          <cell r="E546">
            <v>26</v>
          </cell>
          <cell r="G546">
            <v>3</v>
          </cell>
          <cell r="U546">
            <v>1482211</v>
          </cell>
          <cell r="V546">
            <v>1435900</v>
          </cell>
          <cell r="W546">
            <v>1435900</v>
          </cell>
          <cell r="X546">
            <v>1435900</v>
          </cell>
          <cell r="Y546">
            <v>1435900</v>
          </cell>
        </row>
        <row r="547">
          <cell r="C547">
            <v>11101</v>
          </cell>
          <cell r="E547">
            <v>26</v>
          </cell>
          <cell r="G547">
            <v>3</v>
          </cell>
          <cell r="U547">
            <v>167290</v>
          </cell>
          <cell r="V547">
            <v>161913</v>
          </cell>
          <cell r="W547">
            <v>161913</v>
          </cell>
          <cell r="X547">
            <v>161913</v>
          </cell>
          <cell r="Y547">
            <v>161913</v>
          </cell>
        </row>
        <row r="548">
          <cell r="C548">
            <v>11101</v>
          </cell>
          <cell r="E548">
            <v>26</v>
          </cell>
          <cell r="G548">
            <v>3</v>
          </cell>
          <cell r="U548">
            <v>1111658</v>
          </cell>
          <cell r="V548">
            <v>1076800</v>
          </cell>
          <cell r="W548">
            <v>1076800</v>
          </cell>
          <cell r="X548">
            <v>1076800</v>
          </cell>
          <cell r="Y548">
            <v>1076800</v>
          </cell>
        </row>
        <row r="549">
          <cell r="C549">
            <v>11101</v>
          </cell>
          <cell r="E549">
            <v>26</v>
          </cell>
          <cell r="G549">
            <v>3</v>
          </cell>
          <cell r="U549">
            <v>185275</v>
          </cell>
          <cell r="V549">
            <v>179800</v>
          </cell>
          <cell r="W549">
            <v>179800</v>
          </cell>
          <cell r="X549">
            <v>179800</v>
          </cell>
          <cell r="Y549">
            <v>179800</v>
          </cell>
        </row>
        <row r="550">
          <cell r="C550">
            <v>11101</v>
          </cell>
          <cell r="E550">
            <v>26</v>
          </cell>
          <cell r="G550">
            <v>3</v>
          </cell>
          <cell r="U550">
            <v>185275</v>
          </cell>
          <cell r="V550">
            <v>179800</v>
          </cell>
          <cell r="W550">
            <v>179800</v>
          </cell>
          <cell r="X550">
            <v>179800</v>
          </cell>
          <cell r="Y550">
            <v>179800</v>
          </cell>
        </row>
        <row r="551">
          <cell r="C551">
            <v>11101</v>
          </cell>
          <cell r="E551">
            <v>26</v>
          </cell>
          <cell r="G551">
            <v>3</v>
          </cell>
          <cell r="U551">
            <v>370552</v>
          </cell>
          <cell r="V551">
            <v>359300</v>
          </cell>
          <cell r="W551">
            <v>359300</v>
          </cell>
          <cell r="X551">
            <v>359300</v>
          </cell>
          <cell r="Y551">
            <v>359300</v>
          </cell>
        </row>
        <row r="552">
          <cell r="C552">
            <v>11101</v>
          </cell>
          <cell r="E552">
            <v>26</v>
          </cell>
          <cell r="G552">
            <v>3</v>
          </cell>
          <cell r="U552">
            <v>818095600</v>
          </cell>
          <cell r="V552">
            <v>735266311</v>
          </cell>
          <cell r="W552">
            <v>735266311</v>
          </cell>
          <cell r="X552">
            <v>513498351</v>
          </cell>
          <cell r="Y552">
            <v>0</v>
          </cell>
        </row>
        <row r="553">
          <cell r="C553">
            <v>11101</v>
          </cell>
          <cell r="E553">
            <v>26</v>
          </cell>
          <cell r="G553">
            <v>3</v>
          </cell>
          <cell r="U553">
            <v>160958250</v>
          </cell>
          <cell r="V553">
            <v>140800000</v>
          </cell>
          <cell r="W553">
            <v>140800000</v>
          </cell>
          <cell r="X553">
            <v>140800000</v>
          </cell>
          <cell r="Y553">
            <v>140800000</v>
          </cell>
        </row>
        <row r="554">
          <cell r="C554">
            <v>11101</v>
          </cell>
          <cell r="E554">
            <v>26</v>
          </cell>
          <cell r="G554">
            <v>3</v>
          </cell>
          <cell r="U554">
            <v>533438115</v>
          </cell>
          <cell r="V554">
            <v>303560351</v>
          </cell>
          <cell r="W554">
            <v>303560351</v>
          </cell>
          <cell r="X554">
            <v>64598363</v>
          </cell>
          <cell r="Y554">
            <v>56504647</v>
          </cell>
        </row>
        <row r="555">
          <cell r="C555">
            <v>11101</v>
          </cell>
          <cell r="E555">
            <v>26</v>
          </cell>
          <cell r="G555">
            <v>3</v>
          </cell>
          <cell r="U555">
            <v>1009849791</v>
          </cell>
          <cell r="V555">
            <v>831187874</v>
          </cell>
          <cell r="W555">
            <v>831187874</v>
          </cell>
          <cell r="X555">
            <v>453471118</v>
          </cell>
          <cell r="Y555">
            <v>239888190</v>
          </cell>
        </row>
        <row r="556">
          <cell r="C556">
            <v>11101</v>
          </cell>
          <cell r="E556">
            <v>26</v>
          </cell>
          <cell r="G556">
            <v>3</v>
          </cell>
          <cell r="U556">
            <v>31139805</v>
          </cell>
          <cell r="V556">
            <v>31139805</v>
          </cell>
          <cell r="W556">
            <v>31139805</v>
          </cell>
          <cell r="X556">
            <v>31139805</v>
          </cell>
          <cell r="Y556">
            <v>31139805</v>
          </cell>
        </row>
        <row r="557">
          <cell r="C557">
            <v>11101</v>
          </cell>
          <cell r="E557">
            <v>26</v>
          </cell>
          <cell r="G557">
            <v>3</v>
          </cell>
          <cell r="U557">
            <v>1666207</v>
          </cell>
          <cell r="V557">
            <v>1436460</v>
          </cell>
          <cell r="W557">
            <v>1436460</v>
          </cell>
          <cell r="X557">
            <v>1436460</v>
          </cell>
          <cell r="Y557">
            <v>1436460</v>
          </cell>
        </row>
        <row r="558">
          <cell r="C558">
            <v>11101</v>
          </cell>
          <cell r="E558">
            <v>26</v>
          </cell>
          <cell r="G558">
            <v>3</v>
          </cell>
          <cell r="U558">
            <v>908243</v>
          </cell>
          <cell r="V558">
            <v>894848</v>
          </cell>
          <cell r="W558">
            <v>894848</v>
          </cell>
          <cell r="X558">
            <v>894848</v>
          </cell>
          <cell r="Y558">
            <v>894848</v>
          </cell>
        </row>
        <row r="559">
          <cell r="C559">
            <v>11101</v>
          </cell>
          <cell r="E559">
            <v>26</v>
          </cell>
          <cell r="G559">
            <v>3</v>
          </cell>
          <cell r="U559">
            <v>1986567</v>
          </cell>
          <cell r="V559">
            <v>1728611</v>
          </cell>
          <cell r="W559">
            <v>1728611</v>
          </cell>
          <cell r="X559">
            <v>1728611</v>
          </cell>
          <cell r="Y559">
            <v>1728611</v>
          </cell>
        </row>
        <row r="560">
          <cell r="C560">
            <v>11101</v>
          </cell>
          <cell r="E560">
            <v>26</v>
          </cell>
          <cell r="G560">
            <v>3</v>
          </cell>
          <cell r="U560">
            <v>172998</v>
          </cell>
          <cell r="V560">
            <v>170447</v>
          </cell>
          <cell r="W560">
            <v>170447</v>
          </cell>
          <cell r="X560">
            <v>170447</v>
          </cell>
          <cell r="Y560">
            <v>170447</v>
          </cell>
        </row>
        <row r="561">
          <cell r="C561">
            <v>11101</v>
          </cell>
          <cell r="E561">
            <v>26</v>
          </cell>
          <cell r="G561">
            <v>3</v>
          </cell>
          <cell r="U561">
            <v>2773988</v>
          </cell>
          <cell r="V561">
            <v>2773988</v>
          </cell>
          <cell r="W561">
            <v>2773988</v>
          </cell>
          <cell r="X561">
            <v>2773988</v>
          </cell>
          <cell r="Y561">
            <v>2773988</v>
          </cell>
        </row>
        <row r="562">
          <cell r="C562">
            <v>11101</v>
          </cell>
          <cell r="E562">
            <v>26</v>
          </cell>
          <cell r="G562">
            <v>3</v>
          </cell>
          <cell r="U562">
            <v>1354477</v>
          </cell>
          <cell r="V562">
            <v>557539</v>
          </cell>
          <cell r="W562">
            <v>557539</v>
          </cell>
          <cell r="X562">
            <v>557539</v>
          </cell>
          <cell r="Y562">
            <v>557539</v>
          </cell>
        </row>
        <row r="563">
          <cell r="C563">
            <v>11101</v>
          </cell>
          <cell r="E563">
            <v>26</v>
          </cell>
          <cell r="G563">
            <v>3</v>
          </cell>
          <cell r="U563">
            <v>16000000</v>
          </cell>
          <cell r="V563">
            <v>15466665</v>
          </cell>
          <cell r="W563">
            <v>15466665</v>
          </cell>
          <cell r="X563">
            <v>15466665</v>
          </cell>
          <cell r="Y563">
            <v>0</v>
          </cell>
        </row>
        <row r="564">
          <cell r="C564">
            <v>11101</v>
          </cell>
          <cell r="E564">
            <v>26</v>
          </cell>
          <cell r="G564">
            <v>3</v>
          </cell>
          <cell r="U564">
            <v>337920167</v>
          </cell>
          <cell r="V564">
            <v>7912161</v>
          </cell>
          <cell r="W564">
            <v>7912161</v>
          </cell>
          <cell r="X564">
            <v>3164865</v>
          </cell>
          <cell r="Y564">
            <v>0</v>
          </cell>
        </row>
        <row r="565">
          <cell r="C565">
            <v>11101</v>
          </cell>
          <cell r="E565">
            <v>26</v>
          </cell>
          <cell r="G565">
            <v>3</v>
          </cell>
          <cell r="U565">
            <v>1070000000</v>
          </cell>
          <cell r="V565">
            <v>1069834292</v>
          </cell>
          <cell r="W565">
            <v>1069834292</v>
          </cell>
          <cell r="X565">
            <v>1069834292</v>
          </cell>
          <cell r="Y565">
            <v>600000000</v>
          </cell>
        </row>
        <row r="566">
          <cell r="C566">
            <v>11101</v>
          </cell>
          <cell r="E566">
            <v>26</v>
          </cell>
          <cell r="G566">
            <v>3</v>
          </cell>
          <cell r="U566">
            <v>3842125</v>
          </cell>
          <cell r="V566">
            <v>2912124</v>
          </cell>
          <cell r="W566">
            <v>2912124</v>
          </cell>
          <cell r="X566">
            <v>2912124</v>
          </cell>
          <cell r="Y566">
            <v>2912124</v>
          </cell>
        </row>
        <row r="567">
          <cell r="C567">
            <v>11101</v>
          </cell>
          <cell r="E567">
            <v>26</v>
          </cell>
          <cell r="G567">
            <v>3</v>
          </cell>
          <cell r="U567">
            <v>6041788</v>
          </cell>
          <cell r="V567">
            <v>4487509</v>
          </cell>
          <cell r="W567">
            <v>4487509</v>
          </cell>
          <cell r="X567">
            <v>4487509</v>
          </cell>
          <cell r="Y567">
            <v>4487509</v>
          </cell>
        </row>
        <row r="568">
          <cell r="C568">
            <v>11101</v>
          </cell>
          <cell r="E568">
            <v>26</v>
          </cell>
          <cell r="G568">
            <v>3</v>
          </cell>
          <cell r="U568">
            <v>2721505</v>
          </cell>
          <cell r="V568">
            <v>2068655</v>
          </cell>
          <cell r="W568">
            <v>2068655</v>
          </cell>
          <cell r="X568">
            <v>2068655</v>
          </cell>
          <cell r="Y568">
            <v>2068655</v>
          </cell>
        </row>
        <row r="569">
          <cell r="C569">
            <v>11101</v>
          </cell>
          <cell r="E569">
            <v>26</v>
          </cell>
          <cell r="G569">
            <v>3</v>
          </cell>
          <cell r="U569">
            <v>4235850</v>
          </cell>
          <cell r="V569">
            <v>3016535</v>
          </cell>
          <cell r="W569">
            <v>3016535</v>
          </cell>
          <cell r="X569">
            <v>3016535</v>
          </cell>
          <cell r="Y569">
            <v>3016535</v>
          </cell>
        </row>
        <row r="570">
          <cell r="C570">
            <v>11101</v>
          </cell>
          <cell r="E570">
            <v>26</v>
          </cell>
          <cell r="G570">
            <v>3</v>
          </cell>
          <cell r="U570">
            <v>4308256</v>
          </cell>
          <cell r="V570">
            <v>1798884</v>
          </cell>
          <cell r="W570">
            <v>1798884</v>
          </cell>
          <cell r="X570">
            <v>1798884</v>
          </cell>
          <cell r="Y570">
            <v>1798884</v>
          </cell>
        </row>
        <row r="571">
          <cell r="C571">
            <v>11101</v>
          </cell>
          <cell r="E571">
            <v>26</v>
          </cell>
          <cell r="G571">
            <v>3</v>
          </cell>
          <cell r="U571">
            <v>7732426</v>
          </cell>
          <cell r="V571">
            <v>7732426</v>
          </cell>
          <cell r="W571">
            <v>7732426</v>
          </cell>
          <cell r="X571">
            <v>1967968</v>
          </cell>
          <cell r="Y571">
            <v>1967968</v>
          </cell>
        </row>
        <row r="572">
          <cell r="C572">
            <v>11101</v>
          </cell>
          <cell r="E572">
            <v>26</v>
          </cell>
          <cell r="G572">
            <v>3</v>
          </cell>
          <cell r="U572">
            <v>1380857</v>
          </cell>
          <cell r="V572">
            <v>871780</v>
          </cell>
          <cell r="W572">
            <v>871780</v>
          </cell>
          <cell r="X572">
            <v>871780</v>
          </cell>
          <cell r="Y572">
            <v>871780</v>
          </cell>
        </row>
        <row r="573">
          <cell r="C573">
            <v>11101</v>
          </cell>
          <cell r="E573">
            <v>26</v>
          </cell>
          <cell r="G573">
            <v>3</v>
          </cell>
          <cell r="U573">
            <v>2225326</v>
          </cell>
          <cell r="V573">
            <v>1585463</v>
          </cell>
          <cell r="W573">
            <v>1585463</v>
          </cell>
          <cell r="X573">
            <v>1585463</v>
          </cell>
          <cell r="Y573">
            <v>1585463</v>
          </cell>
        </row>
        <row r="574">
          <cell r="C574">
            <v>11101</v>
          </cell>
          <cell r="E574">
            <v>26</v>
          </cell>
          <cell r="G574">
            <v>3</v>
          </cell>
          <cell r="U574">
            <v>157448</v>
          </cell>
          <cell r="V574">
            <v>115807</v>
          </cell>
          <cell r="W574">
            <v>115807</v>
          </cell>
          <cell r="X574">
            <v>115807</v>
          </cell>
          <cell r="Y574">
            <v>115807</v>
          </cell>
        </row>
        <row r="575">
          <cell r="C575">
            <v>11101</v>
          </cell>
          <cell r="E575">
            <v>26</v>
          </cell>
          <cell r="G575">
            <v>3</v>
          </cell>
          <cell r="U575">
            <v>253738</v>
          </cell>
          <cell r="V575">
            <v>183959</v>
          </cell>
          <cell r="W575">
            <v>183959</v>
          </cell>
          <cell r="X575">
            <v>183959</v>
          </cell>
          <cell r="Y575">
            <v>183959</v>
          </cell>
        </row>
        <row r="576">
          <cell r="C576">
            <v>11101</v>
          </cell>
          <cell r="E576">
            <v>26</v>
          </cell>
          <cell r="G576">
            <v>3</v>
          </cell>
          <cell r="U576">
            <v>1035644</v>
          </cell>
          <cell r="V576">
            <v>701112</v>
          </cell>
          <cell r="W576">
            <v>701112</v>
          </cell>
          <cell r="X576">
            <v>701112</v>
          </cell>
          <cell r="Y576">
            <v>701112</v>
          </cell>
        </row>
        <row r="577">
          <cell r="C577">
            <v>11101</v>
          </cell>
          <cell r="E577">
            <v>26</v>
          </cell>
          <cell r="G577">
            <v>3</v>
          </cell>
          <cell r="U577">
            <v>1653507</v>
          </cell>
          <cell r="V577">
            <v>1122828</v>
          </cell>
          <cell r="W577">
            <v>1122828</v>
          </cell>
          <cell r="X577">
            <v>1122828</v>
          </cell>
          <cell r="Y577">
            <v>1122828</v>
          </cell>
        </row>
        <row r="578">
          <cell r="C578">
            <v>11101</v>
          </cell>
          <cell r="E578">
            <v>26</v>
          </cell>
          <cell r="G578">
            <v>3</v>
          </cell>
          <cell r="U578">
            <v>172606</v>
          </cell>
          <cell r="V578">
            <v>109240</v>
          </cell>
          <cell r="W578">
            <v>109240</v>
          </cell>
          <cell r="X578">
            <v>109240</v>
          </cell>
          <cell r="Y578">
            <v>109240</v>
          </cell>
        </row>
        <row r="579">
          <cell r="C579">
            <v>11101</v>
          </cell>
          <cell r="E579">
            <v>26</v>
          </cell>
          <cell r="G579">
            <v>3</v>
          </cell>
          <cell r="U579">
            <v>272328</v>
          </cell>
          <cell r="V579">
            <v>198483</v>
          </cell>
          <cell r="W579">
            <v>198483</v>
          </cell>
          <cell r="X579">
            <v>198483</v>
          </cell>
          <cell r="Y579">
            <v>198483</v>
          </cell>
        </row>
        <row r="580">
          <cell r="C580">
            <v>11101</v>
          </cell>
          <cell r="E580">
            <v>26</v>
          </cell>
          <cell r="G580">
            <v>3</v>
          </cell>
          <cell r="U580">
            <v>172606</v>
          </cell>
          <cell r="V580">
            <v>109240</v>
          </cell>
          <cell r="W580">
            <v>109240</v>
          </cell>
          <cell r="X580">
            <v>109240</v>
          </cell>
          <cell r="Y580">
            <v>109240</v>
          </cell>
        </row>
        <row r="581">
          <cell r="C581">
            <v>11101</v>
          </cell>
          <cell r="E581">
            <v>26</v>
          </cell>
          <cell r="G581">
            <v>3</v>
          </cell>
          <cell r="U581">
            <v>253737</v>
          </cell>
          <cell r="V581">
            <v>198483</v>
          </cell>
          <cell r="W581">
            <v>198483</v>
          </cell>
          <cell r="X581">
            <v>198483</v>
          </cell>
          <cell r="Y581">
            <v>198483</v>
          </cell>
        </row>
        <row r="582">
          <cell r="C582">
            <v>11101</v>
          </cell>
          <cell r="E582">
            <v>26</v>
          </cell>
          <cell r="G582">
            <v>3</v>
          </cell>
          <cell r="U582">
            <v>345214</v>
          </cell>
          <cell r="V582">
            <v>218180</v>
          </cell>
          <cell r="W582">
            <v>218180</v>
          </cell>
          <cell r="X582">
            <v>218180</v>
          </cell>
          <cell r="Y582">
            <v>218180</v>
          </cell>
        </row>
        <row r="583">
          <cell r="C583">
            <v>11101</v>
          </cell>
          <cell r="E583">
            <v>26</v>
          </cell>
          <cell r="G583">
            <v>3</v>
          </cell>
          <cell r="U583">
            <v>556328</v>
          </cell>
          <cell r="V583">
            <v>396364</v>
          </cell>
          <cell r="W583">
            <v>396364</v>
          </cell>
          <cell r="X583">
            <v>396364</v>
          </cell>
          <cell r="Y583">
            <v>396364</v>
          </cell>
        </row>
        <row r="584">
          <cell r="C584">
            <v>11101</v>
          </cell>
          <cell r="E584">
            <v>26</v>
          </cell>
          <cell r="G584">
            <v>3</v>
          </cell>
          <cell r="U584">
            <v>109648695</v>
          </cell>
          <cell r="V584">
            <v>108650001</v>
          </cell>
          <cell r="W584">
            <v>108650001</v>
          </cell>
          <cell r="X584">
            <v>108650001</v>
          </cell>
          <cell r="Y584">
            <v>103600000</v>
          </cell>
        </row>
        <row r="585">
          <cell r="C585">
            <v>11101</v>
          </cell>
          <cell r="E585">
            <v>26</v>
          </cell>
          <cell r="G585">
            <v>3</v>
          </cell>
          <cell r="U585">
            <v>95501550</v>
          </cell>
          <cell r="V585">
            <v>94757667</v>
          </cell>
          <cell r="W585">
            <v>94757667</v>
          </cell>
          <cell r="X585">
            <v>94757667</v>
          </cell>
          <cell r="Y585">
            <v>93957667</v>
          </cell>
        </row>
        <row r="586">
          <cell r="C586">
            <v>11101</v>
          </cell>
          <cell r="E586">
            <v>26</v>
          </cell>
          <cell r="G586">
            <v>3</v>
          </cell>
          <cell r="U586">
            <v>131193367</v>
          </cell>
          <cell r="V586">
            <v>126568334</v>
          </cell>
          <cell r="W586">
            <v>126568334</v>
          </cell>
          <cell r="X586">
            <v>126568334</v>
          </cell>
          <cell r="Y586">
            <v>118401000</v>
          </cell>
        </row>
        <row r="587">
          <cell r="C587">
            <v>11101</v>
          </cell>
          <cell r="E587">
            <v>26</v>
          </cell>
          <cell r="G587">
            <v>3</v>
          </cell>
          <cell r="U587">
            <v>50000000</v>
          </cell>
          <cell r="V587">
            <v>49573667</v>
          </cell>
          <cell r="W587">
            <v>49573667</v>
          </cell>
          <cell r="X587">
            <v>49573667</v>
          </cell>
          <cell r="Y587">
            <v>46640000</v>
          </cell>
        </row>
        <row r="588">
          <cell r="C588">
            <v>11101</v>
          </cell>
          <cell r="E588">
            <v>26</v>
          </cell>
          <cell r="G588">
            <v>3</v>
          </cell>
          <cell r="U588">
            <v>26938855</v>
          </cell>
          <cell r="V588">
            <v>17285970</v>
          </cell>
          <cell r="W588">
            <v>17285970</v>
          </cell>
          <cell r="X588">
            <v>17285970</v>
          </cell>
          <cell r="Y588">
            <v>17285970</v>
          </cell>
        </row>
        <row r="589">
          <cell r="C589">
            <v>11101</v>
          </cell>
          <cell r="E589">
            <v>26</v>
          </cell>
          <cell r="G589">
            <v>3</v>
          </cell>
          <cell r="U589">
            <v>42114504</v>
          </cell>
          <cell r="V589">
            <v>41327318</v>
          </cell>
          <cell r="W589">
            <v>41327318</v>
          </cell>
          <cell r="X589">
            <v>39359348</v>
          </cell>
          <cell r="Y589">
            <v>39359348</v>
          </cell>
        </row>
        <row r="590">
          <cell r="C590">
            <v>11101</v>
          </cell>
          <cell r="E590">
            <v>26</v>
          </cell>
          <cell r="G590">
            <v>3</v>
          </cell>
          <cell r="U590">
            <v>1238969</v>
          </cell>
          <cell r="V590">
            <v>729173</v>
          </cell>
          <cell r="W590">
            <v>729173</v>
          </cell>
          <cell r="X590">
            <v>729173</v>
          </cell>
          <cell r="Y590">
            <v>729173</v>
          </cell>
        </row>
        <row r="591">
          <cell r="C591">
            <v>11101</v>
          </cell>
          <cell r="E591">
            <v>26</v>
          </cell>
          <cell r="G591">
            <v>3</v>
          </cell>
          <cell r="U591">
            <v>1996666</v>
          </cell>
          <cell r="V591">
            <v>1444031</v>
          </cell>
          <cell r="W591">
            <v>1444031</v>
          </cell>
          <cell r="X591">
            <v>770787</v>
          </cell>
          <cell r="Y591">
            <v>770787</v>
          </cell>
        </row>
        <row r="592">
          <cell r="C592">
            <v>11101</v>
          </cell>
          <cell r="E592">
            <v>26</v>
          </cell>
          <cell r="G592">
            <v>3</v>
          </cell>
          <cell r="U592">
            <v>854813</v>
          </cell>
          <cell r="V592">
            <v>510419</v>
          </cell>
          <cell r="W592">
            <v>510419</v>
          </cell>
          <cell r="X592">
            <v>510419</v>
          </cell>
          <cell r="Y592">
            <v>510419</v>
          </cell>
        </row>
        <row r="593">
          <cell r="C593">
            <v>11101</v>
          </cell>
          <cell r="E593">
            <v>26</v>
          </cell>
          <cell r="G593">
            <v>3</v>
          </cell>
          <cell r="U593">
            <v>1377576</v>
          </cell>
          <cell r="V593">
            <v>998742</v>
          </cell>
          <cell r="W593">
            <v>998742</v>
          </cell>
          <cell r="X593">
            <v>0</v>
          </cell>
          <cell r="Y593">
            <v>0</v>
          </cell>
        </row>
        <row r="594">
          <cell r="C594">
            <v>11101</v>
          </cell>
          <cell r="E594">
            <v>26</v>
          </cell>
          <cell r="G594">
            <v>3</v>
          </cell>
          <cell r="U594">
            <v>1855013</v>
          </cell>
          <cell r="V594">
            <v>995295</v>
          </cell>
          <cell r="W594">
            <v>995295</v>
          </cell>
          <cell r="X594">
            <v>995295</v>
          </cell>
          <cell r="Y594">
            <v>995295</v>
          </cell>
        </row>
        <row r="595">
          <cell r="C595">
            <v>11101</v>
          </cell>
          <cell r="E595">
            <v>26</v>
          </cell>
          <cell r="G595">
            <v>3</v>
          </cell>
          <cell r="U595">
            <v>2939557</v>
          </cell>
          <cell r="V595">
            <v>2154547</v>
          </cell>
          <cell r="W595">
            <v>2154547</v>
          </cell>
          <cell r="X595">
            <v>787200</v>
          </cell>
          <cell r="Y595">
            <v>787200</v>
          </cell>
        </row>
        <row r="596">
          <cell r="C596">
            <v>11101</v>
          </cell>
          <cell r="E596">
            <v>26</v>
          </cell>
          <cell r="G596">
            <v>3</v>
          </cell>
          <cell r="U596">
            <v>162821</v>
          </cell>
          <cell r="V596">
            <v>97222</v>
          </cell>
          <cell r="W596">
            <v>97222</v>
          </cell>
          <cell r="X596">
            <v>97222</v>
          </cell>
          <cell r="Y596">
            <v>97222</v>
          </cell>
        </row>
        <row r="597">
          <cell r="C597">
            <v>11101</v>
          </cell>
          <cell r="E597">
            <v>26</v>
          </cell>
          <cell r="G597">
            <v>3</v>
          </cell>
          <cell r="U597">
            <v>262395</v>
          </cell>
          <cell r="V597">
            <v>190235</v>
          </cell>
          <cell r="W597">
            <v>190235</v>
          </cell>
          <cell r="X597">
            <v>0</v>
          </cell>
          <cell r="Y597">
            <v>0</v>
          </cell>
        </row>
        <row r="598">
          <cell r="C598">
            <v>11101</v>
          </cell>
          <cell r="E598">
            <v>26</v>
          </cell>
          <cell r="G598">
            <v>3</v>
          </cell>
          <cell r="U598">
            <v>3655682</v>
          </cell>
          <cell r="V598">
            <v>1523325</v>
          </cell>
          <cell r="W598">
            <v>1523325</v>
          </cell>
          <cell r="X598">
            <v>1523325</v>
          </cell>
          <cell r="Y598">
            <v>1523325</v>
          </cell>
        </row>
        <row r="599">
          <cell r="C599">
            <v>11101</v>
          </cell>
          <cell r="E599">
            <v>26</v>
          </cell>
          <cell r="G599">
            <v>3</v>
          </cell>
          <cell r="U599">
            <v>6536609</v>
          </cell>
          <cell r="V599">
            <v>3566818</v>
          </cell>
          <cell r="W599">
            <v>3566818</v>
          </cell>
          <cell r="X599">
            <v>3566818</v>
          </cell>
          <cell r="Y599">
            <v>3566818</v>
          </cell>
        </row>
        <row r="600">
          <cell r="C600">
            <v>11101</v>
          </cell>
          <cell r="E600">
            <v>26</v>
          </cell>
          <cell r="G600">
            <v>3</v>
          </cell>
          <cell r="U600">
            <v>1264782</v>
          </cell>
          <cell r="V600">
            <v>729170</v>
          </cell>
          <cell r="W600">
            <v>729170</v>
          </cell>
          <cell r="X600">
            <v>729170</v>
          </cell>
          <cell r="Y600">
            <v>729170</v>
          </cell>
        </row>
        <row r="601">
          <cell r="C601">
            <v>11101</v>
          </cell>
          <cell r="E601">
            <v>26</v>
          </cell>
          <cell r="G601">
            <v>3</v>
          </cell>
          <cell r="U601">
            <v>2096857</v>
          </cell>
          <cell r="V601">
            <v>1469008</v>
          </cell>
          <cell r="W601">
            <v>1469008</v>
          </cell>
          <cell r="X601">
            <v>0</v>
          </cell>
          <cell r="Y601">
            <v>0</v>
          </cell>
        </row>
        <row r="602">
          <cell r="C602">
            <v>11101</v>
          </cell>
          <cell r="E602">
            <v>26</v>
          </cell>
          <cell r="G602">
            <v>3</v>
          </cell>
          <cell r="U602">
            <v>1102301523</v>
          </cell>
          <cell r="V602">
            <v>979960600</v>
          </cell>
          <cell r="W602">
            <v>979960600</v>
          </cell>
          <cell r="X602">
            <v>198824163</v>
          </cell>
          <cell r="Y602">
            <v>0</v>
          </cell>
        </row>
        <row r="603">
          <cell r="C603">
            <v>11101</v>
          </cell>
          <cell r="E603">
            <v>26</v>
          </cell>
          <cell r="G603">
            <v>3</v>
          </cell>
          <cell r="U603">
            <v>2370000000</v>
          </cell>
          <cell r="V603">
            <v>1933545647</v>
          </cell>
          <cell r="W603">
            <v>1933545647</v>
          </cell>
          <cell r="X603">
            <v>1709861461</v>
          </cell>
          <cell r="Y603">
            <v>1358454617</v>
          </cell>
        </row>
        <row r="604">
          <cell r="C604">
            <v>11101</v>
          </cell>
          <cell r="E604">
            <v>26</v>
          </cell>
          <cell r="G604">
            <v>3</v>
          </cell>
          <cell r="U604">
            <v>7330592238</v>
          </cell>
          <cell r="V604">
            <v>6891495984.9700003</v>
          </cell>
          <cell r="W604">
            <v>6891495984.9700003</v>
          </cell>
          <cell r="X604">
            <v>6155112131.4700003</v>
          </cell>
          <cell r="Y604">
            <v>4965158577.2700005</v>
          </cell>
        </row>
        <row r="605">
          <cell r="C605">
            <v>11101</v>
          </cell>
          <cell r="E605">
            <v>26</v>
          </cell>
          <cell r="G605">
            <v>3</v>
          </cell>
          <cell r="U605">
            <v>2391361471</v>
          </cell>
          <cell r="V605">
            <v>2091361471</v>
          </cell>
          <cell r="W605">
            <v>2091361471</v>
          </cell>
          <cell r="X605">
            <v>2091361471</v>
          </cell>
          <cell r="Y605">
            <v>2049246073</v>
          </cell>
        </row>
        <row r="606">
          <cell r="C606">
            <v>11101</v>
          </cell>
          <cell r="E606">
            <v>26</v>
          </cell>
          <cell r="G606">
            <v>3</v>
          </cell>
          <cell r="U606">
            <v>880000000</v>
          </cell>
          <cell r="V606">
            <v>850396692</v>
          </cell>
          <cell r="W606">
            <v>850396692</v>
          </cell>
          <cell r="X606">
            <v>615277233.85000002</v>
          </cell>
          <cell r="Y606">
            <v>595759588.08000004</v>
          </cell>
        </row>
        <row r="607">
          <cell r="C607">
            <v>11101</v>
          </cell>
          <cell r="E607">
            <v>26</v>
          </cell>
          <cell r="G607">
            <v>1</v>
          </cell>
          <cell r="U607">
            <v>2104604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</row>
        <row r="608">
          <cell r="C608">
            <v>11101</v>
          </cell>
          <cell r="E608">
            <v>27</v>
          </cell>
          <cell r="G608">
            <v>3</v>
          </cell>
          <cell r="U608">
            <v>5000000</v>
          </cell>
          <cell r="V608">
            <v>5000000</v>
          </cell>
          <cell r="W608">
            <v>5000000</v>
          </cell>
          <cell r="X608">
            <v>5000000</v>
          </cell>
          <cell r="Y608">
            <v>5000000</v>
          </cell>
        </row>
        <row r="609">
          <cell r="C609">
            <v>11101</v>
          </cell>
          <cell r="E609">
            <v>27</v>
          </cell>
          <cell r="G609">
            <v>3</v>
          </cell>
          <cell r="U609">
            <v>70000000</v>
          </cell>
          <cell r="V609">
            <v>68499000</v>
          </cell>
          <cell r="W609">
            <v>68499000</v>
          </cell>
          <cell r="X609">
            <v>68499000</v>
          </cell>
          <cell r="Y609">
            <v>68499000</v>
          </cell>
        </row>
        <row r="610">
          <cell r="C610">
            <v>11101</v>
          </cell>
          <cell r="E610">
            <v>27</v>
          </cell>
          <cell r="G610">
            <v>3</v>
          </cell>
          <cell r="U610">
            <v>791864000</v>
          </cell>
          <cell r="V610">
            <v>775305048</v>
          </cell>
          <cell r="W610">
            <v>775305048</v>
          </cell>
          <cell r="X610">
            <v>775305048</v>
          </cell>
          <cell r="Y610">
            <v>578186248</v>
          </cell>
        </row>
        <row r="611">
          <cell r="C611">
            <v>11101</v>
          </cell>
          <cell r="E611">
            <v>27</v>
          </cell>
          <cell r="G611">
            <v>3</v>
          </cell>
          <cell r="U611">
            <v>110000000</v>
          </cell>
          <cell r="V611">
            <v>110000000</v>
          </cell>
          <cell r="W611">
            <v>110000000</v>
          </cell>
          <cell r="X611">
            <v>110000000</v>
          </cell>
          <cell r="Y611">
            <v>85555555</v>
          </cell>
        </row>
        <row r="612">
          <cell r="C612">
            <v>11101</v>
          </cell>
          <cell r="E612">
            <v>27</v>
          </cell>
          <cell r="G612">
            <v>3</v>
          </cell>
          <cell r="U612">
            <v>88676000</v>
          </cell>
          <cell r="V612">
            <v>78788800</v>
          </cell>
          <cell r="W612">
            <v>78788800</v>
          </cell>
          <cell r="X612">
            <v>78788800</v>
          </cell>
          <cell r="Y612">
            <v>78788800</v>
          </cell>
        </row>
        <row r="613">
          <cell r="C613">
            <v>11101</v>
          </cell>
          <cell r="E613">
            <v>27</v>
          </cell>
          <cell r="G613">
            <v>3</v>
          </cell>
          <cell r="U613">
            <v>264460000</v>
          </cell>
          <cell r="V613">
            <v>243306666</v>
          </cell>
          <cell r="W613">
            <v>243306666</v>
          </cell>
          <cell r="X613">
            <v>243306666</v>
          </cell>
          <cell r="Y613">
            <v>243306666</v>
          </cell>
        </row>
        <row r="614">
          <cell r="C614">
            <v>11101</v>
          </cell>
          <cell r="E614">
            <v>27</v>
          </cell>
          <cell r="G614">
            <v>3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</row>
        <row r="615">
          <cell r="C615">
            <v>11101</v>
          </cell>
          <cell r="E615">
            <v>27</v>
          </cell>
          <cell r="G615">
            <v>1</v>
          </cell>
          <cell r="U615">
            <v>2104604</v>
          </cell>
          <cell r="V615">
            <v>210450</v>
          </cell>
          <cell r="W615">
            <v>210450</v>
          </cell>
          <cell r="X615">
            <v>210450</v>
          </cell>
          <cell r="Y615">
            <v>210450</v>
          </cell>
        </row>
        <row r="616">
          <cell r="C616">
            <v>11101</v>
          </cell>
          <cell r="E616">
            <v>28</v>
          </cell>
          <cell r="G616">
            <v>3</v>
          </cell>
          <cell r="U616">
            <v>29049616</v>
          </cell>
          <cell r="V616">
            <v>28941556</v>
          </cell>
          <cell r="W616">
            <v>28941556</v>
          </cell>
          <cell r="X616">
            <v>28941556</v>
          </cell>
          <cell r="Y616">
            <v>28941556</v>
          </cell>
        </row>
        <row r="617">
          <cell r="C617">
            <v>11101</v>
          </cell>
          <cell r="E617">
            <v>28</v>
          </cell>
          <cell r="G617">
            <v>3</v>
          </cell>
          <cell r="U617">
            <v>16100000</v>
          </cell>
          <cell r="V617">
            <v>16100000</v>
          </cell>
          <cell r="W617">
            <v>16100000</v>
          </cell>
          <cell r="X617">
            <v>16100000</v>
          </cell>
          <cell r="Y617">
            <v>16100000</v>
          </cell>
        </row>
        <row r="618">
          <cell r="C618">
            <v>11101</v>
          </cell>
          <cell r="E618">
            <v>28</v>
          </cell>
          <cell r="G618">
            <v>3</v>
          </cell>
          <cell r="U618">
            <v>52193763</v>
          </cell>
          <cell r="V618">
            <v>31490596</v>
          </cell>
          <cell r="W618">
            <v>31490596</v>
          </cell>
          <cell r="X618">
            <v>3957713</v>
          </cell>
          <cell r="Y618">
            <v>3957713</v>
          </cell>
        </row>
        <row r="619">
          <cell r="C619">
            <v>11101</v>
          </cell>
          <cell r="E619">
            <v>28</v>
          </cell>
          <cell r="G619">
            <v>3</v>
          </cell>
          <cell r="U619">
            <v>10735686</v>
          </cell>
          <cell r="V619">
            <v>8683600</v>
          </cell>
          <cell r="W619">
            <v>8683600</v>
          </cell>
          <cell r="X619">
            <v>8683600</v>
          </cell>
          <cell r="Y619">
            <v>8683600</v>
          </cell>
        </row>
        <row r="620">
          <cell r="C620">
            <v>11101</v>
          </cell>
          <cell r="E620">
            <v>28</v>
          </cell>
          <cell r="G620">
            <v>3</v>
          </cell>
          <cell r="U620">
            <v>1221061</v>
          </cell>
          <cell r="V620">
            <v>1113329</v>
          </cell>
          <cell r="W620">
            <v>1113329</v>
          </cell>
          <cell r="X620">
            <v>1113329</v>
          </cell>
          <cell r="Y620">
            <v>1113329</v>
          </cell>
        </row>
        <row r="621">
          <cell r="C621">
            <v>11101</v>
          </cell>
          <cell r="E621">
            <v>28</v>
          </cell>
          <cell r="G621">
            <v>3</v>
          </cell>
          <cell r="U621">
            <v>8026764</v>
          </cell>
          <cell r="V621">
            <v>6998498</v>
          </cell>
          <cell r="W621">
            <v>6998498</v>
          </cell>
          <cell r="X621">
            <v>6998498</v>
          </cell>
          <cell r="Y621">
            <v>6998498</v>
          </cell>
        </row>
        <row r="622">
          <cell r="C622">
            <v>11101</v>
          </cell>
          <cell r="E622">
            <v>28</v>
          </cell>
          <cell r="G622">
            <v>3</v>
          </cell>
          <cell r="U622">
            <v>1364094</v>
          </cell>
          <cell r="V622">
            <v>1127800</v>
          </cell>
          <cell r="W622">
            <v>1127800</v>
          </cell>
          <cell r="X622">
            <v>1127800</v>
          </cell>
          <cell r="Y622">
            <v>1127800</v>
          </cell>
        </row>
        <row r="623">
          <cell r="C623">
            <v>11101</v>
          </cell>
          <cell r="E623">
            <v>28</v>
          </cell>
          <cell r="G623">
            <v>3</v>
          </cell>
          <cell r="U623">
            <v>1364094</v>
          </cell>
          <cell r="V623">
            <v>1127800</v>
          </cell>
          <cell r="W623">
            <v>1127800</v>
          </cell>
          <cell r="X623">
            <v>1127800</v>
          </cell>
          <cell r="Y623">
            <v>1127800</v>
          </cell>
        </row>
        <row r="624">
          <cell r="C624">
            <v>11101</v>
          </cell>
          <cell r="E624">
            <v>28</v>
          </cell>
          <cell r="G624">
            <v>3</v>
          </cell>
          <cell r="U624">
            <v>2808921</v>
          </cell>
          <cell r="V624">
            <v>2444337</v>
          </cell>
          <cell r="W624">
            <v>2444337</v>
          </cell>
          <cell r="X624">
            <v>2444337</v>
          </cell>
          <cell r="Y624">
            <v>2444337</v>
          </cell>
        </row>
        <row r="625">
          <cell r="C625">
            <v>11101</v>
          </cell>
          <cell r="E625">
            <v>28</v>
          </cell>
          <cell r="G625">
            <v>3</v>
          </cell>
          <cell r="U625">
            <v>289000000</v>
          </cell>
          <cell r="V625">
            <v>232746702</v>
          </cell>
          <cell r="W625">
            <v>232746702</v>
          </cell>
          <cell r="X625">
            <v>232746702</v>
          </cell>
          <cell r="Y625">
            <v>218146703</v>
          </cell>
        </row>
        <row r="626">
          <cell r="C626">
            <v>11101</v>
          </cell>
          <cell r="E626">
            <v>28</v>
          </cell>
          <cell r="G626">
            <v>3</v>
          </cell>
          <cell r="U626">
            <v>315112911</v>
          </cell>
          <cell r="V626">
            <v>213131769</v>
          </cell>
          <cell r="W626">
            <v>213131769</v>
          </cell>
          <cell r="X626">
            <v>213131769</v>
          </cell>
          <cell r="Y626">
            <v>213131769</v>
          </cell>
        </row>
        <row r="627">
          <cell r="C627">
            <v>11101</v>
          </cell>
          <cell r="E627">
            <v>28</v>
          </cell>
          <cell r="G627">
            <v>3</v>
          </cell>
          <cell r="U627">
            <v>7800000</v>
          </cell>
          <cell r="V627">
            <v>6746962</v>
          </cell>
          <cell r="W627">
            <v>6746962</v>
          </cell>
          <cell r="X627">
            <v>6746962</v>
          </cell>
          <cell r="Y627">
            <v>6746962</v>
          </cell>
        </row>
        <row r="628">
          <cell r="C628">
            <v>11101</v>
          </cell>
          <cell r="E628">
            <v>28</v>
          </cell>
          <cell r="G628">
            <v>3</v>
          </cell>
          <cell r="U628">
            <v>12200000</v>
          </cell>
          <cell r="V628">
            <v>10800143</v>
          </cell>
          <cell r="W628">
            <v>10800143</v>
          </cell>
          <cell r="X628">
            <v>10800143</v>
          </cell>
          <cell r="Y628">
            <v>10800143</v>
          </cell>
        </row>
        <row r="629">
          <cell r="C629">
            <v>11101</v>
          </cell>
          <cell r="E629">
            <v>28</v>
          </cell>
          <cell r="G629">
            <v>3</v>
          </cell>
          <cell r="U629">
            <v>11500000</v>
          </cell>
          <cell r="V629">
            <v>2125152</v>
          </cell>
          <cell r="W629">
            <v>2125152</v>
          </cell>
          <cell r="X629">
            <v>2125152</v>
          </cell>
          <cell r="Y629">
            <v>2125152</v>
          </cell>
        </row>
        <row r="630">
          <cell r="C630">
            <v>11101</v>
          </cell>
          <cell r="E630">
            <v>28</v>
          </cell>
          <cell r="G630">
            <v>3</v>
          </cell>
          <cell r="U630">
            <v>7700000</v>
          </cell>
          <cell r="V630">
            <v>1382393</v>
          </cell>
          <cell r="W630">
            <v>1382393</v>
          </cell>
          <cell r="X630">
            <v>1382393</v>
          </cell>
          <cell r="Y630">
            <v>1382393</v>
          </cell>
        </row>
        <row r="631">
          <cell r="C631">
            <v>11101</v>
          </cell>
          <cell r="E631">
            <v>28</v>
          </cell>
          <cell r="G631">
            <v>3</v>
          </cell>
          <cell r="U631">
            <v>18998458</v>
          </cell>
          <cell r="V631">
            <v>2238260</v>
          </cell>
          <cell r="W631">
            <v>2238260</v>
          </cell>
          <cell r="X631">
            <v>2238260</v>
          </cell>
          <cell r="Y631">
            <v>2238260</v>
          </cell>
        </row>
        <row r="632">
          <cell r="C632">
            <v>11101</v>
          </cell>
          <cell r="E632">
            <v>28</v>
          </cell>
          <cell r="G632">
            <v>3</v>
          </cell>
          <cell r="U632">
            <v>1842387</v>
          </cell>
          <cell r="V632">
            <v>213486</v>
          </cell>
          <cell r="W632">
            <v>213486</v>
          </cell>
          <cell r="X632">
            <v>213486</v>
          </cell>
          <cell r="Y632">
            <v>213486</v>
          </cell>
        </row>
        <row r="633">
          <cell r="C633">
            <v>11101</v>
          </cell>
          <cell r="E633">
            <v>28</v>
          </cell>
          <cell r="G633">
            <v>3</v>
          </cell>
          <cell r="U633">
            <v>31952387</v>
          </cell>
          <cell r="V633">
            <v>22951264</v>
          </cell>
          <cell r="W633">
            <v>22951264</v>
          </cell>
          <cell r="X633">
            <v>22951264</v>
          </cell>
          <cell r="Y633">
            <v>22951264</v>
          </cell>
        </row>
        <row r="634">
          <cell r="C634">
            <v>11101</v>
          </cell>
          <cell r="E634">
            <v>28</v>
          </cell>
          <cell r="G634">
            <v>3</v>
          </cell>
          <cell r="U634">
            <v>13622712</v>
          </cell>
          <cell r="V634">
            <v>1601143</v>
          </cell>
          <cell r="W634">
            <v>1601143</v>
          </cell>
          <cell r="X634">
            <v>1601143</v>
          </cell>
          <cell r="Y634">
            <v>1601143</v>
          </cell>
        </row>
        <row r="635">
          <cell r="C635">
            <v>11101</v>
          </cell>
          <cell r="E635">
            <v>28</v>
          </cell>
          <cell r="G635">
            <v>3</v>
          </cell>
          <cell r="U635">
            <v>7407146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</row>
        <row r="636">
          <cell r="C636">
            <v>11101</v>
          </cell>
          <cell r="E636">
            <v>28</v>
          </cell>
          <cell r="G636">
            <v>3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</row>
        <row r="637">
          <cell r="C637">
            <v>11101</v>
          </cell>
          <cell r="E637">
            <v>28</v>
          </cell>
          <cell r="G637">
            <v>3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</row>
        <row r="638">
          <cell r="C638">
            <v>11101</v>
          </cell>
          <cell r="E638">
            <v>28</v>
          </cell>
          <cell r="G638">
            <v>3</v>
          </cell>
          <cell r="U638">
            <v>300000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</row>
        <row r="639">
          <cell r="C639">
            <v>11101</v>
          </cell>
          <cell r="E639">
            <v>28</v>
          </cell>
          <cell r="G639">
            <v>3</v>
          </cell>
          <cell r="U639">
            <v>100000000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</row>
        <row r="640">
          <cell r="C640">
            <v>11101</v>
          </cell>
          <cell r="E640">
            <v>28</v>
          </cell>
          <cell r="G640">
            <v>3</v>
          </cell>
          <cell r="U640">
            <v>50000000</v>
          </cell>
          <cell r="V640">
            <v>47000000</v>
          </cell>
          <cell r="W640">
            <v>47000000</v>
          </cell>
          <cell r="X640">
            <v>47000000</v>
          </cell>
          <cell r="Y640">
            <v>35250000</v>
          </cell>
        </row>
        <row r="641">
          <cell r="C641">
            <v>11101</v>
          </cell>
          <cell r="E641">
            <v>28</v>
          </cell>
          <cell r="G641">
            <v>3</v>
          </cell>
          <cell r="U641">
            <v>130000000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</row>
        <row r="642">
          <cell r="C642">
            <v>11101</v>
          </cell>
          <cell r="E642">
            <v>28</v>
          </cell>
          <cell r="G642">
            <v>3</v>
          </cell>
          <cell r="U642">
            <v>80000000</v>
          </cell>
          <cell r="V642">
            <v>75888489</v>
          </cell>
          <cell r="W642">
            <v>75888489</v>
          </cell>
          <cell r="X642">
            <v>75888489</v>
          </cell>
          <cell r="Y642">
            <v>75888489</v>
          </cell>
        </row>
        <row r="643">
          <cell r="C643">
            <v>11101</v>
          </cell>
          <cell r="E643">
            <v>28</v>
          </cell>
          <cell r="G643">
            <v>3</v>
          </cell>
          <cell r="U643">
            <v>150000000</v>
          </cell>
          <cell r="V643">
            <v>123615956</v>
          </cell>
          <cell r="W643">
            <v>123615956</v>
          </cell>
          <cell r="X643">
            <v>123615956</v>
          </cell>
          <cell r="Y643">
            <v>122421677</v>
          </cell>
        </row>
        <row r="644">
          <cell r="C644">
            <v>11101</v>
          </cell>
          <cell r="E644">
            <v>28</v>
          </cell>
          <cell r="G644">
            <v>3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</row>
        <row r="645">
          <cell r="C645">
            <v>11101</v>
          </cell>
          <cell r="E645">
            <v>28</v>
          </cell>
          <cell r="G645">
            <v>3</v>
          </cell>
          <cell r="U645">
            <v>162341426</v>
          </cell>
          <cell r="V645">
            <v>104419406</v>
          </cell>
          <cell r="W645">
            <v>104419406</v>
          </cell>
          <cell r="X645">
            <v>64463371</v>
          </cell>
          <cell r="Y645">
            <v>18197480</v>
          </cell>
        </row>
        <row r="646">
          <cell r="C646">
            <v>11101</v>
          </cell>
          <cell r="E646">
            <v>28</v>
          </cell>
          <cell r="G646">
            <v>3</v>
          </cell>
          <cell r="U646">
            <v>31680000</v>
          </cell>
          <cell r="V646">
            <v>30201600</v>
          </cell>
          <cell r="W646">
            <v>30201600</v>
          </cell>
          <cell r="X646">
            <v>30201600</v>
          </cell>
          <cell r="Y646">
            <v>30201600</v>
          </cell>
        </row>
        <row r="647">
          <cell r="C647">
            <v>11101</v>
          </cell>
          <cell r="E647">
            <v>28</v>
          </cell>
          <cell r="G647">
            <v>3</v>
          </cell>
          <cell r="U647">
            <v>346823497</v>
          </cell>
          <cell r="V647">
            <v>326822226</v>
          </cell>
          <cell r="W647">
            <v>326822226</v>
          </cell>
          <cell r="X647">
            <v>77370539</v>
          </cell>
          <cell r="Y647">
            <v>77370539</v>
          </cell>
        </row>
        <row r="648">
          <cell r="C648">
            <v>11101</v>
          </cell>
          <cell r="E648">
            <v>28</v>
          </cell>
          <cell r="G648">
            <v>3</v>
          </cell>
          <cell r="U648">
            <v>1054198446</v>
          </cell>
          <cell r="V648">
            <v>1032923203</v>
          </cell>
          <cell r="W648">
            <v>1032923203</v>
          </cell>
          <cell r="X648">
            <v>213418179</v>
          </cell>
          <cell r="Y648">
            <v>213418179</v>
          </cell>
        </row>
        <row r="649">
          <cell r="C649">
            <v>11101</v>
          </cell>
          <cell r="E649">
            <v>28</v>
          </cell>
          <cell r="G649">
            <v>3</v>
          </cell>
          <cell r="U649">
            <v>24209724</v>
          </cell>
          <cell r="V649">
            <v>24209723.420000002</v>
          </cell>
          <cell r="W649">
            <v>24209723.420000002</v>
          </cell>
          <cell r="X649">
            <v>24209723.420000002</v>
          </cell>
          <cell r="Y649">
            <v>24209723.420000002</v>
          </cell>
        </row>
        <row r="650">
          <cell r="C650">
            <v>11101</v>
          </cell>
          <cell r="E650">
            <v>28</v>
          </cell>
          <cell r="G650">
            <v>3</v>
          </cell>
          <cell r="U650">
            <v>80746907</v>
          </cell>
          <cell r="V650">
            <v>80746906.939999998</v>
          </cell>
          <cell r="W650">
            <v>80746906.939999998</v>
          </cell>
          <cell r="X650">
            <v>80746906.939999998</v>
          </cell>
          <cell r="Y650">
            <v>80746906.939999998</v>
          </cell>
        </row>
        <row r="651">
          <cell r="C651">
            <v>11101</v>
          </cell>
          <cell r="E651">
            <v>28</v>
          </cell>
          <cell r="G651">
            <v>3</v>
          </cell>
          <cell r="U651">
            <v>2130000000</v>
          </cell>
          <cell r="V651">
            <v>2034511348</v>
          </cell>
          <cell r="W651">
            <v>2034511348</v>
          </cell>
          <cell r="X651">
            <v>2034511348</v>
          </cell>
          <cell r="Y651">
            <v>1934511348</v>
          </cell>
        </row>
        <row r="652">
          <cell r="C652">
            <v>11101</v>
          </cell>
          <cell r="E652">
            <v>28</v>
          </cell>
          <cell r="G652">
            <v>3</v>
          </cell>
          <cell r="U652">
            <v>45382481</v>
          </cell>
          <cell r="V652">
            <v>36587934</v>
          </cell>
          <cell r="W652">
            <v>36587934</v>
          </cell>
          <cell r="X652">
            <v>36587934</v>
          </cell>
          <cell r="Y652">
            <v>36587934</v>
          </cell>
        </row>
        <row r="653">
          <cell r="C653">
            <v>11101</v>
          </cell>
          <cell r="E653">
            <v>28</v>
          </cell>
          <cell r="G653">
            <v>3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</row>
        <row r="654">
          <cell r="C654">
            <v>11101</v>
          </cell>
          <cell r="E654">
            <v>28</v>
          </cell>
          <cell r="G654">
            <v>3</v>
          </cell>
          <cell r="U654">
            <v>1154617519</v>
          </cell>
          <cell r="V654">
            <v>1154617220.5</v>
          </cell>
          <cell r="W654">
            <v>1154617220.5</v>
          </cell>
          <cell r="X654">
            <v>1154617220.5</v>
          </cell>
          <cell r="Y654">
            <v>1154617220.5</v>
          </cell>
        </row>
        <row r="655">
          <cell r="C655">
            <v>11101</v>
          </cell>
          <cell r="E655">
            <v>29</v>
          </cell>
          <cell r="G655">
            <v>3</v>
          </cell>
          <cell r="U655">
            <v>289440598</v>
          </cell>
          <cell r="V655">
            <v>258436422</v>
          </cell>
          <cell r="W655">
            <v>258436422</v>
          </cell>
          <cell r="X655">
            <v>258436422</v>
          </cell>
          <cell r="Y655">
            <v>146293948</v>
          </cell>
        </row>
        <row r="656">
          <cell r="C656">
            <v>11101</v>
          </cell>
          <cell r="E656">
            <v>29</v>
          </cell>
          <cell r="G656">
            <v>3</v>
          </cell>
          <cell r="U656">
            <v>1141059402</v>
          </cell>
          <cell r="V656">
            <v>1137654621</v>
          </cell>
          <cell r="W656">
            <v>1137654621</v>
          </cell>
          <cell r="X656">
            <v>921915865</v>
          </cell>
          <cell r="Y656">
            <v>824480325</v>
          </cell>
        </row>
        <row r="657">
          <cell r="C657">
            <v>11101</v>
          </cell>
          <cell r="E657">
            <v>29</v>
          </cell>
          <cell r="G657">
            <v>3</v>
          </cell>
          <cell r="U657">
            <v>785700000</v>
          </cell>
          <cell r="V657">
            <v>764359721</v>
          </cell>
          <cell r="W657">
            <v>764359721</v>
          </cell>
          <cell r="X657">
            <v>764359721</v>
          </cell>
          <cell r="Y657">
            <v>460771421</v>
          </cell>
        </row>
        <row r="658">
          <cell r="C658">
            <v>11101</v>
          </cell>
          <cell r="E658">
            <v>29</v>
          </cell>
          <cell r="G658">
            <v>3</v>
          </cell>
          <cell r="U658">
            <v>93000000</v>
          </cell>
          <cell r="V658">
            <v>88350000</v>
          </cell>
          <cell r="W658">
            <v>88350000</v>
          </cell>
          <cell r="X658">
            <v>88350000</v>
          </cell>
          <cell r="Y658">
            <v>43622195</v>
          </cell>
        </row>
        <row r="659">
          <cell r="C659">
            <v>11101</v>
          </cell>
          <cell r="E659">
            <v>29</v>
          </cell>
          <cell r="G659">
            <v>3</v>
          </cell>
          <cell r="U659">
            <v>190800000</v>
          </cell>
          <cell r="V659">
            <v>166893333</v>
          </cell>
          <cell r="W659">
            <v>166893333</v>
          </cell>
          <cell r="X659">
            <v>166893333</v>
          </cell>
          <cell r="Y659">
            <v>163393333</v>
          </cell>
        </row>
        <row r="660">
          <cell r="C660">
            <v>11101</v>
          </cell>
          <cell r="E660">
            <v>29</v>
          </cell>
          <cell r="G660">
            <v>3</v>
          </cell>
          <cell r="U660">
            <v>50000000</v>
          </cell>
          <cell r="V660">
            <v>49052470</v>
          </cell>
          <cell r="W660">
            <v>49052470</v>
          </cell>
          <cell r="X660">
            <v>49052470</v>
          </cell>
          <cell r="Y660">
            <v>0</v>
          </cell>
        </row>
        <row r="661">
          <cell r="C661">
            <v>11101</v>
          </cell>
          <cell r="E661">
            <v>29</v>
          </cell>
          <cell r="G661">
            <v>3</v>
          </cell>
          <cell r="U661">
            <v>3415046</v>
          </cell>
          <cell r="V661">
            <v>3415046</v>
          </cell>
          <cell r="W661">
            <v>3415046</v>
          </cell>
          <cell r="X661">
            <v>3415046</v>
          </cell>
          <cell r="Y661">
            <v>3415046</v>
          </cell>
        </row>
        <row r="662">
          <cell r="C662">
            <v>11101</v>
          </cell>
          <cell r="E662">
            <v>29</v>
          </cell>
          <cell r="G662">
            <v>3</v>
          </cell>
          <cell r="U662">
            <v>9600000</v>
          </cell>
          <cell r="V662">
            <v>9600000</v>
          </cell>
          <cell r="W662">
            <v>9600000</v>
          </cell>
          <cell r="X662">
            <v>9600000</v>
          </cell>
          <cell r="Y662">
            <v>9600000</v>
          </cell>
        </row>
        <row r="663">
          <cell r="C663">
            <v>11101</v>
          </cell>
          <cell r="E663">
            <v>29</v>
          </cell>
          <cell r="G663">
            <v>3</v>
          </cell>
          <cell r="U663">
            <v>11819332</v>
          </cell>
          <cell r="V663">
            <v>11819332</v>
          </cell>
          <cell r="W663">
            <v>11819332</v>
          </cell>
          <cell r="X663">
            <v>11819332</v>
          </cell>
          <cell r="Y663">
            <v>11819332</v>
          </cell>
        </row>
        <row r="664">
          <cell r="C664">
            <v>11101</v>
          </cell>
          <cell r="E664">
            <v>29</v>
          </cell>
          <cell r="G664">
            <v>3</v>
          </cell>
          <cell r="U664">
            <v>800000</v>
          </cell>
          <cell r="V664">
            <v>800000</v>
          </cell>
          <cell r="W664">
            <v>800000</v>
          </cell>
          <cell r="X664">
            <v>800000</v>
          </cell>
          <cell r="Y664">
            <v>800000</v>
          </cell>
        </row>
        <row r="665">
          <cell r="C665">
            <v>11101</v>
          </cell>
          <cell r="E665">
            <v>29</v>
          </cell>
          <cell r="G665">
            <v>3</v>
          </cell>
          <cell r="U665">
            <v>52400000</v>
          </cell>
          <cell r="V665">
            <v>8192000</v>
          </cell>
          <cell r="W665">
            <v>8192000</v>
          </cell>
          <cell r="X665">
            <v>8192000</v>
          </cell>
          <cell r="Y665">
            <v>8192000</v>
          </cell>
        </row>
        <row r="666">
          <cell r="C666">
            <v>11101</v>
          </cell>
          <cell r="E666">
            <v>29</v>
          </cell>
          <cell r="G666">
            <v>3</v>
          </cell>
          <cell r="U666">
            <v>121200000</v>
          </cell>
          <cell r="V666">
            <v>23337120</v>
          </cell>
          <cell r="W666">
            <v>23337120</v>
          </cell>
          <cell r="X666">
            <v>23337120</v>
          </cell>
          <cell r="Y666">
            <v>18968419</v>
          </cell>
        </row>
        <row r="667">
          <cell r="C667">
            <v>11101</v>
          </cell>
          <cell r="E667">
            <v>29</v>
          </cell>
          <cell r="G667">
            <v>3</v>
          </cell>
          <cell r="U667">
            <v>17476682</v>
          </cell>
          <cell r="V667">
            <v>1398134</v>
          </cell>
          <cell r="W667">
            <v>1398134</v>
          </cell>
          <cell r="X667">
            <v>1398134</v>
          </cell>
          <cell r="Y667">
            <v>1398134</v>
          </cell>
        </row>
        <row r="668">
          <cell r="C668">
            <v>11101</v>
          </cell>
          <cell r="E668">
            <v>29</v>
          </cell>
          <cell r="G668">
            <v>3</v>
          </cell>
          <cell r="U668">
            <v>391292395</v>
          </cell>
          <cell r="V668">
            <v>316691359</v>
          </cell>
          <cell r="W668">
            <v>316691359</v>
          </cell>
          <cell r="X668">
            <v>316691359</v>
          </cell>
          <cell r="Y668">
            <v>275505391</v>
          </cell>
        </row>
        <row r="669">
          <cell r="C669">
            <v>11101</v>
          </cell>
          <cell r="E669">
            <v>29</v>
          </cell>
          <cell r="G669">
            <v>3</v>
          </cell>
          <cell r="U669">
            <v>1443991287</v>
          </cell>
          <cell r="V669">
            <v>1338188287.5999999</v>
          </cell>
          <cell r="W669">
            <v>1338188287.5999999</v>
          </cell>
          <cell r="X669">
            <v>1338188287.5999999</v>
          </cell>
          <cell r="Y669">
            <v>1216873030</v>
          </cell>
        </row>
        <row r="670">
          <cell r="C670">
            <v>11101</v>
          </cell>
          <cell r="E670">
            <v>29</v>
          </cell>
          <cell r="G670">
            <v>3</v>
          </cell>
          <cell r="U670">
            <v>205922313</v>
          </cell>
          <cell r="V670">
            <v>109449444</v>
          </cell>
          <cell r="W670">
            <v>109449444</v>
          </cell>
          <cell r="X670">
            <v>109449444</v>
          </cell>
          <cell r="Y670">
            <v>55200000</v>
          </cell>
        </row>
        <row r="671">
          <cell r="C671">
            <v>11101</v>
          </cell>
          <cell r="E671">
            <v>29</v>
          </cell>
          <cell r="G671">
            <v>3</v>
          </cell>
          <cell r="U671">
            <v>32000000</v>
          </cell>
          <cell r="V671">
            <v>25600000</v>
          </cell>
          <cell r="W671">
            <v>25600000</v>
          </cell>
          <cell r="X671">
            <v>25600000</v>
          </cell>
          <cell r="Y671">
            <v>25600000</v>
          </cell>
        </row>
        <row r="672">
          <cell r="C672">
            <v>11101</v>
          </cell>
          <cell r="E672">
            <v>29</v>
          </cell>
          <cell r="G672">
            <v>3</v>
          </cell>
          <cell r="U672">
            <v>50000000</v>
          </cell>
          <cell r="V672">
            <v>4000000</v>
          </cell>
          <cell r="W672">
            <v>4000000</v>
          </cell>
          <cell r="X672">
            <v>4000000</v>
          </cell>
          <cell r="Y672">
            <v>4000000</v>
          </cell>
        </row>
        <row r="673">
          <cell r="C673">
            <v>11101</v>
          </cell>
          <cell r="E673">
            <v>29</v>
          </cell>
          <cell r="G673">
            <v>3</v>
          </cell>
          <cell r="U673">
            <v>37523318</v>
          </cell>
          <cell r="V673">
            <v>3001865</v>
          </cell>
          <cell r="W673">
            <v>3001865</v>
          </cell>
          <cell r="X673">
            <v>3001865</v>
          </cell>
          <cell r="Y673">
            <v>3001865</v>
          </cell>
        </row>
        <row r="674">
          <cell r="C674">
            <v>11101</v>
          </cell>
          <cell r="E674">
            <v>29</v>
          </cell>
          <cell r="G674">
            <v>3</v>
          </cell>
          <cell r="U674">
            <v>13103626</v>
          </cell>
          <cell r="V674">
            <v>10400000</v>
          </cell>
          <cell r="W674">
            <v>10400000</v>
          </cell>
          <cell r="X674">
            <v>10400000</v>
          </cell>
          <cell r="Y674">
            <v>10400000</v>
          </cell>
        </row>
        <row r="675">
          <cell r="C675">
            <v>11101</v>
          </cell>
          <cell r="E675">
            <v>29</v>
          </cell>
          <cell r="G675">
            <v>3</v>
          </cell>
          <cell r="U675">
            <v>7000000</v>
          </cell>
          <cell r="V675">
            <v>560000</v>
          </cell>
          <cell r="W675">
            <v>560000</v>
          </cell>
          <cell r="X675">
            <v>560000</v>
          </cell>
          <cell r="Y675">
            <v>560000</v>
          </cell>
        </row>
        <row r="676">
          <cell r="C676">
            <v>11101</v>
          </cell>
          <cell r="E676">
            <v>29</v>
          </cell>
          <cell r="G676">
            <v>3</v>
          </cell>
          <cell r="U676">
            <v>142400000</v>
          </cell>
          <cell r="V676">
            <v>38745022</v>
          </cell>
          <cell r="W676">
            <v>38745022</v>
          </cell>
          <cell r="X676">
            <v>38745022</v>
          </cell>
          <cell r="Y676">
            <v>11392000</v>
          </cell>
        </row>
        <row r="677">
          <cell r="C677">
            <v>11101</v>
          </cell>
          <cell r="E677">
            <v>29</v>
          </cell>
          <cell r="G677">
            <v>3</v>
          </cell>
          <cell r="U677">
            <v>33053334</v>
          </cell>
          <cell r="V677">
            <v>10906264</v>
          </cell>
          <cell r="W677">
            <v>10906264</v>
          </cell>
          <cell r="X677">
            <v>10906264</v>
          </cell>
          <cell r="Y677">
            <v>10906264</v>
          </cell>
        </row>
        <row r="678">
          <cell r="C678">
            <v>11101</v>
          </cell>
          <cell r="E678">
            <v>29</v>
          </cell>
          <cell r="G678">
            <v>3</v>
          </cell>
          <cell r="U678">
            <v>1657746667</v>
          </cell>
          <cell r="V678">
            <v>1440482642</v>
          </cell>
          <cell r="W678">
            <v>1440482642</v>
          </cell>
          <cell r="X678">
            <v>1440482642</v>
          </cell>
          <cell r="Y678">
            <v>884700060</v>
          </cell>
        </row>
        <row r="679">
          <cell r="C679">
            <v>11101</v>
          </cell>
          <cell r="E679">
            <v>29</v>
          </cell>
          <cell r="G679">
            <v>3</v>
          </cell>
          <cell r="U679">
            <v>52000000</v>
          </cell>
          <cell r="V679">
            <v>21600000</v>
          </cell>
          <cell r="W679">
            <v>21600000</v>
          </cell>
          <cell r="X679">
            <v>21600000</v>
          </cell>
          <cell r="Y679">
            <v>21600000</v>
          </cell>
        </row>
        <row r="680">
          <cell r="C680">
            <v>11101</v>
          </cell>
          <cell r="E680">
            <v>29</v>
          </cell>
          <cell r="G680">
            <v>3</v>
          </cell>
          <cell r="U680">
            <v>17256000</v>
          </cell>
          <cell r="V680">
            <v>12600000</v>
          </cell>
          <cell r="W680">
            <v>12600000</v>
          </cell>
          <cell r="X680">
            <v>12600000</v>
          </cell>
          <cell r="Y680">
            <v>12600000</v>
          </cell>
        </row>
        <row r="681">
          <cell r="C681">
            <v>11101</v>
          </cell>
          <cell r="E681">
            <v>29</v>
          </cell>
          <cell r="G681">
            <v>3</v>
          </cell>
          <cell r="U681">
            <v>2081934</v>
          </cell>
          <cell r="V681">
            <v>1947400</v>
          </cell>
          <cell r="W681">
            <v>1947400</v>
          </cell>
          <cell r="X681">
            <v>1947400</v>
          </cell>
          <cell r="Y681">
            <v>1947400</v>
          </cell>
        </row>
        <row r="682">
          <cell r="C682">
            <v>11101</v>
          </cell>
          <cell r="E682">
            <v>29</v>
          </cell>
          <cell r="G682">
            <v>3</v>
          </cell>
          <cell r="U682">
            <v>1474703</v>
          </cell>
          <cell r="V682">
            <v>1379500</v>
          </cell>
          <cell r="W682">
            <v>1379500</v>
          </cell>
          <cell r="X682">
            <v>1379500</v>
          </cell>
          <cell r="Y682">
            <v>1379500</v>
          </cell>
        </row>
        <row r="683">
          <cell r="C683">
            <v>11101</v>
          </cell>
          <cell r="E683">
            <v>29</v>
          </cell>
          <cell r="G683">
            <v>3</v>
          </cell>
          <cell r="U683">
            <v>3735419</v>
          </cell>
          <cell r="V683">
            <v>3303768</v>
          </cell>
          <cell r="W683">
            <v>3303768</v>
          </cell>
          <cell r="X683">
            <v>0</v>
          </cell>
          <cell r="Y683">
            <v>0</v>
          </cell>
        </row>
        <row r="684">
          <cell r="C684">
            <v>11101</v>
          </cell>
          <cell r="E684">
            <v>29</v>
          </cell>
          <cell r="G684">
            <v>3</v>
          </cell>
          <cell r="U684">
            <v>1177621</v>
          </cell>
          <cell r="V684">
            <v>689300</v>
          </cell>
          <cell r="W684">
            <v>689300</v>
          </cell>
          <cell r="X684">
            <v>689300</v>
          </cell>
          <cell r="Y684">
            <v>689300</v>
          </cell>
        </row>
        <row r="685">
          <cell r="C685">
            <v>11101</v>
          </cell>
          <cell r="E685">
            <v>29</v>
          </cell>
          <cell r="G685">
            <v>3</v>
          </cell>
          <cell r="U685">
            <v>90564</v>
          </cell>
          <cell r="V685">
            <v>85000</v>
          </cell>
          <cell r="W685">
            <v>85000</v>
          </cell>
          <cell r="X685">
            <v>85000</v>
          </cell>
          <cell r="Y685">
            <v>85000</v>
          </cell>
        </row>
        <row r="686">
          <cell r="C686">
            <v>11101</v>
          </cell>
          <cell r="E686">
            <v>29</v>
          </cell>
          <cell r="G686">
            <v>3</v>
          </cell>
          <cell r="U686">
            <v>583216</v>
          </cell>
          <cell r="V686">
            <v>516900</v>
          </cell>
          <cell r="W686">
            <v>516900</v>
          </cell>
          <cell r="X686">
            <v>516900</v>
          </cell>
          <cell r="Y686">
            <v>516900</v>
          </cell>
        </row>
        <row r="687">
          <cell r="C687">
            <v>11101</v>
          </cell>
          <cell r="E687">
            <v>29</v>
          </cell>
          <cell r="G687">
            <v>3</v>
          </cell>
          <cell r="U687">
            <v>194405</v>
          </cell>
          <cell r="V687">
            <v>86600</v>
          </cell>
          <cell r="W687">
            <v>86600</v>
          </cell>
          <cell r="X687">
            <v>86600</v>
          </cell>
          <cell r="Y687">
            <v>86600</v>
          </cell>
        </row>
        <row r="688">
          <cell r="C688">
            <v>11101</v>
          </cell>
          <cell r="E688">
            <v>29</v>
          </cell>
          <cell r="G688">
            <v>3</v>
          </cell>
          <cell r="U688">
            <v>194405</v>
          </cell>
          <cell r="V688">
            <v>86600</v>
          </cell>
          <cell r="W688">
            <v>86600</v>
          </cell>
          <cell r="X688">
            <v>86600</v>
          </cell>
          <cell r="Y688">
            <v>86600</v>
          </cell>
        </row>
        <row r="689">
          <cell r="C689">
            <v>11101</v>
          </cell>
          <cell r="E689">
            <v>29</v>
          </cell>
          <cell r="G689">
            <v>3</v>
          </cell>
          <cell r="U689">
            <v>235508</v>
          </cell>
          <cell r="V689">
            <v>173000</v>
          </cell>
          <cell r="W689">
            <v>173000</v>
          </cell>
          <cell r="X689">
            <v>173000</v>
          </cell>
          <cell r="Y689">
            <v>173000</v>
          </cell>
        </row>
        <row r="690">
          <cell r="C690">
            <v>11101</v>
          </cell>
          <cell r="E690">
            <v>29</v>
          </cell>
          <cell r="G690">
            <v>3</v>
          </cell>
          <cell r="U690">
            <v>18504492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</row>
        <row r="691">
          <cell r="C691">
            <v>11101</v>
          </cell>
          <cell r="E691">
            <v>29</v>
          </cell>
          <cell r="G691">
            <v>3</v>
          </cell>
          <cell r="U691">
            <v>3113989646</v>
          </cell>
          <cell r="V691">
            <v>2900141301</v>
          </cell>
          <cell r="W691">
            <v>2900141301</v>
          </cell>
          <cell r="X691">
            <v>2800141301</v>
          </cell>
          <cell r="Y691">
            <v>2727216717.5</v>
          </cell>
        </row>
        <row r="692">
          <cell r="C692">
            <v>11101</v>
          </cell>
          <cell r="E692">
            <v>29</v>
          </cell>
          <cell r="G692">
            <v>3</v>
          </cell>
          <cell r="U692">
            <v>182811120</v>
          </cell>
          <cell r="V692">
            <v>120518219</v>
          </cell>
          <cell r="W692">
            <v>120518219</v>
          </cell>
          <cell r="X692">
            <v>87775443</v>
          </cell>
          <cell r="Y692">
            <v>0</v>
          </cell>
        </row>
        <row r="693">
          <cell r="C693">
            <v>11101</v>
          </cell>
          <cell r="E693">
            <v>29</v>
          </cell>
          <cell r="G693">
            <v>3</v>
          </cell>
          <cell r="U693">
            <v>100000000</v>
          </cell>
          <cell r="V693">
            <v>70000000</v>
          </cell>
          <cell r="W693">
            <v>70000000</v>
          </cell>
          <cell r="X693">
            <v>23300000</v>
          </cell>
          <cell r="Y693">
            <v>23300000</v>
          </cell>
        </row>
        <row r="694">
          <cell r="C694">
            <v>11101</v>
          </cell>
          <cell r="E694">
            <v>29</v>
          </cell>
          <cell r="G694">
            <v>3</v>
          </cell>
          <cell r="U694">
            <v>1382110</v>
          </cell>
          <cell r="V694">
            <v>1089379</v>
          </cell>
          <cell r="W694">
            <v>1089379</v>
          </cell>
          <cell r="X694">
            <v>1089379</v>
          </cell>
          <cell r="Y694">
            <v>1089379</v>
          </cell>
        </row>
        <row r="695">
          <cell r="C695">
            <v>11101</v>
          </cell>
          <cell r="E695">
            <v>29</v>
          </cell>
          <cell r="G695">
            <v>3</v>
          </cell>
          <cell r="U695">
            <v>1106207</v>
          </cell>
          <cell r="V695">
            <v>886525</v>
          </cell>
          <cell r="W695">
            <v>886525</v>
          </cell>
          <cell r="X695">
            <v>0</v>
          </cell>
          <cell r="Y695">
            <v>0</v>
          </cell>
        </row>
        <row r="696">
          <cell r="C696">
            <v>11101</v>
          </cell>
          <cell r="E696">
            <v>29</v>
          </cell>
          <cell r="G696">
            <v>3</v>
          </cell>
          <cell r="U696">
            <v>88497</v>
          </cell>
          <cell r="V696">
            <v>72513</v>
          </cell>
          <cell r="W696">
            <v>72513</v>
          </cell>
          <cell r="X696">
            <v>0</v>
          </cell>
          <cell r="Y696">
            <v>0</v>
          </cell>
        </row>
        <row r="697">
          <cell r="C697">
            <v>11101</v>
          </cell>
          <cell r="E697">
            <v>29</v>
          </cell>
          <cell r="G697">
            <v>3</v>
          </cell>
          <cell r="U697">
            <v>2965842</v>
          </cell>
          <cell r="V697">
            <v>1522558</v>
          </cell>
          <cell r="W697">
            <v>1522558</v>
          </cell>
          <cell r="X697">
            <v>1522558</v>
          </cell>
          <cell r="Y697">
            <v>1522558</v>
          </cell>
        </row>
        <row r="698">
          <cell r="C698">
            <v>11101</v>
          </cell>
          <cell r="E698">
            <v>29</v>
          </cell>
          <cell r="G698">
            <v>3</v>
          </cell>
          <cell r="U698">
            <v>806207</v>
          </cell>
          <cell r="V698">
            <v>604449</v>
          </cell>
          <cell r="W698">
            <v>604449</v>
          </cell>
          <cell r="X698">
            <v>0</v>
          </cell>
          <cell r="Y698">
            <v>0</v>
          </cell>
        </row>
        <row r="699">
          <cell r="C699">
            <v>11101</v>
          </cell>
          <cell r="E699">
            <v>29</v>
          </cell>
          <cell r="G699">
            <v>3</v>
          </cell>
          <cell r="U699">
            <v>1000000</v>
          </cell>
          <cell r="V699">
            <v>743328</v>
          </cell>
          <cell r="W699">
            <v>743328</v>
          </cell>
          <cell r="X699">
            <v>743328</v>
          </cell>
          <cell r="Y699">
            <v>743328</v>
          </cell>
        </row>
        <row r="700">
          <cell r="C700">
            <v>11101</v>
          </cell>
          <cell r="E700">
            <v>29</v>
          </cell>
          <cell r="G700">
            <v>3</v>
          </cell>
          <cell r="U700">
            <v>15479514</v>
          </cell>
          <cell r="V700">
            <v>15479514</v>
          </cell>
          <cell r="W700">
            <v>15479514</v>
          </cell>
          <cell r="X700">
            <v>15479514</v>
          </cell>
          <cell r="Y700">
            <v>15479514</v>
          </cell>
        </row>
        <row r="701">
          <cell r="C701">
            <v>11101</v>
          </cell>
          <cell r="E701">
            <v>29</v>
          </cell>
          <cell r="G701">
            <v>3</v>
          </cell>
          <cell r="U701">
            <v>701700</v>
          </cell>
          <cell r="V701">
            <v>684170</v>
          </cell>
          <cell r="W701">
            <v>684170</v>
          </cell>
          <cell r="X701">
            <v>684170</v>
          </cell>
          <cell r="Y701">
            <v>684170</v>
          </cell>
        </row>
        <row r="702">
          <cell r="C702">
            <v>11101</v>
          </cell>
          <cell r="E702">
            <v>29</v>
          </cell>
          <cell r="G702">
            <v>3</v>
          </cell>
          <cell r="U702">
            <v>733161</v>
          </cell>
          <cell r="V702">
            <v>613965</v>
          </cell>
          <cell r="W702">
            <v>613965</v>
          </cell>
          <cell r="X702">
            <v>310064</v>
          </cell>
          <cell r="Y702">
            <v>310064</v>
          </cell>
        </row>
        <row r="703">
          <cell r="C703">
            <v>11101</v>
          </cell>
          <cell r="E703">
            <v>29</v>
          </cell>
          <cell r="G703">
            <v>3</v>
          </cell>
          <cell r="U703">
            <v>663730</v>
          </cell>
          <cell r="V703">
            <v>499587</v>
          </cell>
          <cell r="W703">
            <v>499587</v>
          </cell>
          <cell r="X703">
            <v>0</v>
          </cell>
          <cell r="Y703">
            <v>0</v>
          </cell>
        </row>
        <row r="704">
          <cell r="C704">
            <v>11101</v>
          </cell>
          <cell r="E704">
            <v>29</v>
          </cell>
          <cell r="G704">
            <v>3</v>
          </cell>
          <cell r="U704">
            <v>87500000</v>
          </cell>
          <cell r="V704">
            <v>65637084</v>
          </cell>
          <cell r="W704">
            <v>65637084</v>
          </cell>
          <cell r="X704">
            <v>65637084</v>
          </cell>
          <cell r="Y704">
            <v>55088830</v>
          </cell>
        </row>
        <row r="705">
          <cell r="C705">
            <v>11101</v>
          </cell>
          <cell r="E705">
            <v>29</v>
          </cell>
          <cell r="G705">
            <v>3</v>
          </cell>
          <cell r="U705">
            <v>8227736</v>
          </cell>
          <cell r="V705">
            <v>5628620</v>
          </cell>
          <cell r="W705">
            <v>5628620</v>
          </cell>
          <cell r="X705">
            <v>5628620</v>
          </cell>
          <cell r="Y705">
            <v>5628620</v>
          </cell>
        </row>
        <row r="706">
          <cell r="C706">
            <v>11101</v>
          </cell>
          <cell r="E706">
            <v>29</v>
          </cell>
          <cell r="G706">
            <v>3</v>
          </cell>
          <cell r="U706">
            <v>5898813</v>
          </cell>
          <cell r="V706">
            <v>3987220</v>
          </cell>
          <cell r="W706">
            <v>3987220</v>
          </cell>
          <cell r="X706">
            <v>3987220</v>
          </cell>
          <cell r="Y706">
            <v>3987220</v>
          </cell>
        </row>
        <row r="707">
          <cell r="C707">
            <v>11101</v>
          </cell>
          <cell r="E707">
            <v>29</v>
          </cell>
          <cell r="G707">
            <v>3</v>
          </cell>
          <cell r="U707">
            <v>9741677</v>
          </cell>
          <cell r="V707">
            <v>9515447</v>
          </cell>
          <cell r="W707">
            <v>9515447</v>
          </cell>
          <cell r="X707">
            <v>0</v>
          </cell>
          <cell r="Y707">
            <v>0</v>
          </cell>
        </row>
        <row r="708">
          <cell r="C708">
            <v>11101</v>
          </cell>
          <cell r="E708">
            <v>29</v>
          </cell>
          <cell r="G708">
            <v>3</v>
          </cell>
          <cell r="U708">
            <v>3110482</v>
          </cell>
          <cell r="V708">
            <v>1978800</v>
          </cell>
          <cell r="W708">
            <v>1978800</v>
          </cell>
          <cell r="X708">
            <v>1978800</v>
          </cell>
          <cell r="Y708">
            <v>1978800</v>
          </cell>
        </row>
        <row r="709">
          <cell r="C709">
            <v>11101</v>
          </cell>
          <cell r="E709">
            <v>29</v>
          </cell>
          <cell r="G709">
            <v>3</v>
          </cell>
          <cell r="U709">
            <v>362257</v>
          </cell>
          <cell r="V709">
            <v>244200</v>
          </cell>
          <cell r="W709">
            <v>244200</v>
          </cell>
          <cell r="X709">
            <v>244200</v>
          </cell>
          <cell r="Y709">
            <v>244200</v>
          </cell>
        </row>
        <row r="710">
          <cell r="C710">
            <v>11101</v>
          </cell>
          <cell r="E710">
            <v>29</v>
          </cell>
          <cell r="G710">
            <v>3</v>
          </cell>
          <cell r="U710">
            <v>2332862</v>
          </cell>
          <cell r="V710">
            <v>1483800</v>
          </cell>
          <cell r="W710">
            <v>1483800</v>
          </cell>
          <cell r="X710">
            <v>1483800</v>
          </cell>
          <cell r="Y710">
            <v>1483800</v>
          </cell>
        </row>
        <row r="711">
          <cell r="C711">
            <v>11101</v>
          </cell>
          <cell r="E711">
            <v>29</v>
          </cell>
          <cell r="G711">
            <v>3</v>
          </cell>
          <cell r="U711">
            <v>777621</v>
          </cell>
          <cell r="V711">
            <v>248500</v>
          </cell>
          <cell r="W711">
            <v>248500</v>
          </cell>
          <cell r="X711">
            <v>248500</v>
          </cell>
          <cell r="Y711">
            <v>248500</v>
          </cell>
        </row>
        <row r="712">
          <cell r="C712">
            <v>11101</v>
          </cell>
          <cell r="E712">
            <v>29</v>
          </cell>
          <cell r="G712">
            <v>3</v>
          </cell>
          <cell r="U712">
            <v>777621</v>
          </cell>
          <cell r="V712">
            <v>248500</v>
          </cell>
          <cell r="W712">
            <v>248500</v>
          </cell>
          <cell r="X712">
            <v>248500</v>
          </cell>
          <cell r="Y712">
            <v>248500</v>
          </cell>
        </row>
        <row r="713">
          <cell r="C713">
            <v>11101</v>
          </cell>
          <cell r="E713">
            <v>29</v>
          </cell>
          <cell r="G713">
            <v>3</v>
          </cell>
          <cell r="U713">
            <v>706533</v>
          </cell>
          <cell r="V713">
            <v>496400</v>
          </cell>
          <cell r="W713">
            <v>496400</v>
          </cell>
          <cell r="X713">
            <v>496400</v>
          </cell>
          <cell r="Y713">
            <v>496400</v>
          </cell>
        </row>
        <row r="714">
          <cell r="C714">
            <v>11101</v>
          </cell>
          <cell r="E714">
            <v>29</v>
          </cell>
          <cell r="G714">
            <v>3</v>
          </cell>
          <cell r="U714">
            <v>137500000</v>
          </cell>
          <cell r="V714">
            <v>98433663</v>
          </cell>
          <cell r="W714">
            <v>98433663</v>
          </cell>
          <cell r="X714">
            <v>98433663</v>
          </cell>
          <cell r="Y714">
            <v>65470498</v>
          </cell>
        </row>
        <row r="715">
          <cell r="C715">
            <v>11101</v>
          </cell>
          <cell r="E715">
            <v>29</v>
          </cell>
          <cell r="G715">
            <v>3</v>
          </cell>
          <cell r="U715">
            <v>177856532</v>
          </cell>
          <cell r="V715">
            <v>126668516</v>
          </cell>
          <cell r="W715">
            <v>126668516</v>
          </cell>
          <cell r="X715">
            <v>126668516</v>
          </cell>
          <cell r="Y715">
            <v>78741391.5</v>
          </cell>
        </row>
        <row r="716">
          <cell r="C716">
            <v>11101</v>
          </cell>
          <cell r="E716">
            <v>29</v>
          </cell>
          <cell r="G716">
            <v>3</v>
          </cell>
          <cell r="U716">
            <v>500000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</row>
        <row r="717">
          <cell r="C717">
            <v>11101</v>
          </cell>
          <cell r="E717">
            <v>29</v>
          </cell>
          <cell r="G717">
            <v>3</v>
          </cell>
          <cell r="U717">
            <v>254500000</v>
          </cell>
          <cell r="V717">
            <v>253600000</v>
          </cell>
          <cell r="W717">
            <v>253600000</v>
          </cell>
          <cell r="X717">
            <v>253600000</v>
          </cell>
          <cell r="Y717">
            <v>253600000</v>
          </cell>
        </row>
        <row r="718">
          <cell r="C718">
            <v>11101</v>
          </cell>
          <cell r="E718">
            <v>29</v>
          </cell>
          <cell r="G718">
            <v>3</v>
          </cell>
          <cell r="U718">
            <v>3528440</v>
          </cell>
          <cell r="V718">
            <v>3129748</v>
          </cell>
          <cell r="W718">
            <v>3129748</v>
          </cell>
          <cell r="X718">
            <v>3129748</v>
          </cell>
          <cell r="Y718">
            <v>3129748</v>
          </cell>
        </row>
        <row r="719">
          <cell r="C719">
            <v>11101</v>
          </cell>
          <cell r="E719">
            <v>29</v>
          </cell>
          <cell r="G719">
            <v>3</v>
          </cell>
          <cell r="U719">
            <v>2932642</v>
          </cell>
          <cell r="V719">
            <v>1762603</v>
          </cell>
          <cell r="W719">
            <v>1762603</v>
          </cell>
          <cell r="X719">
            <v>852066</v>
          </cell>
          <cell r="Y719">
            <v>852066</v>
          </cell>
        </row>
        <row r="720">
          <cell r="C720">
            <v>11101</v>
          </cell>
          <cell r="E720">
            <v>29</v>
          </cell>
          <cell r="G720">
            <v>3</v>
          </cell>
          <cell r="U720">
            <v>3124827</v>
          </cell>
          <cell r="V720">
            <v>2540517</v>
          </cell>
          <cell r="W720">
            <v>2540517</v>
          </cell>
          <cell r="X720">
            <v>0</v>
          </cell>
          <cell r="Y720">
            <v>0</v>
          </cell>
        </row>
        <row r="721">
          <cell r="C721">
            <v>11101</v>
          </cell>
          <cell r="E721">
            <v>29</v>
          </cell>
          <cell r="G721">
            <v>3</v>
          </cell>
          <cell r="U721">
            <v>353989</v>
          </cell>
          <cell r="V721">
            <v>208774</v>
          </cell>
          <cell r="W721">
            <v>208774</v>
          </cell>
          <cell r="X721">
            <v>0</v>
          </cell>
          <cell r="Y721">
            <v>0</v>
          </cell>
        </row>
        <row r="722">
          <cell r="C722">
            <v>11101</v>
          </cell>
          <cell r="E722">
            <v>29</v>
          </cell>
          <cell r="G722">
            <v>3</v>
          </cell>
          <cell r="U722">
            <v>8463367</v>
          </cell>
          <cell r="V722">
            <v>4403748</v>
          </cell>
          <cell r="W722">
            <v>4403748</v>
          </cell>
          <cell r="X722">
            <v>4403748</v>
          </cell>
          <cell r="Y722">
            <v>4403748</v>
          </cell>
        </row>
        <row r="723">
          <cell r="C723">
            <v>11101</v>
          </cell>
          <cell r="E723">
            <v>29</v>
          </cell>
          <cell r="G723">
            <v>3</v>
          </cell>
          <cell r="U723">
            <v>3024827</v>
          </cell>
          <cell r="V723">
            <v>1734898</v>
          </cell>
          <cell r="W723">
            <v>1734898</v>
          </cell>
          <cell r="X723">
            <v>0</v>
          </cell>
          <cell r="Y723">
            <v>0</v>
          </cell>
        </row>
        <row r="724">
          <cell r="C724">
            <v>11101</v>
          </cell>
          <cell r="E724">
            <v>29</v>
          </cell>
          <cell r="G724">
            <v>3</v>
          </cell>
          <cell r="U724">
            <v>220000000</v>
          </cell>
          <cell r="V724">
            <v>139867400</v>
          </cell>
          <cell r="W724">
            <v>139867400</v>
          </cell>
          <cell r="X724">
            <v>139867400</v>
          </cell>
          <cell r="Y724">
            <v>133587400</v>
          </cell>
        </row>
        <row r="725">
          <cell r="C725">
            <v>11101</v>
          </cell>
          <cell r="E725">
            <v>29</v>
          </cell>
          <cell r="G725">
            <v>3</v>
          </cell>
          <cell r="U725">
            <v>63718054</v>
          </cell>
          <cell r="V725">
            <v>46889455</v>
          </cell>
          <cell r="W725">
            <v>46889455</v>
          </cell>
          <cell r="X725">
            <v>46889455</v>
          </cell>
          <cell r="Y725">
            <v>46889455</v>
          </cell>
        </row>
        <row r="726">
          <cell r="C726">
            <v>11101</v>
          </cell>
          <cell r="E726">
            <v>29</v>
          </cell>
          <cell r="G726">
            <v>3</v>
          </cell>
          <cell r="U726">
            <v>2406800</v>
          </cell>
          <cell r="V726">
            <v>1966582</v>
          </cell>
          <cell r="W726">
            <v>1966582</v>
          </cell>
          <cell r="X726">
            <v>1966582</v>
          </cell>
          <cell r="Y726">
            <v>1966582</v>
          </cell>
        </row>
        <row r="727">
          <cell r="C727">
            <v>11101</v>
          </cell>
          <cell r="E727">
            <v>29</v>
          </cell>
          <cell r="G727">
            <v>3</v>
          </cell>
          <cell r="U727">
            <v>2654919</v>
          </cell>
          <cell r="V727">
            <v>1449510</v>
          </cell>
          <cell r="W727">
            <v>1449510</v>
          </cell>
          <cell r="X727">
            <v>0</v>
          </cell>
          <cell r="Y727">
            <v>0</v>
          </cell>
        </row>
        <row r="728">
          <cell r="C728">
            <v>11101</v>
          </cell>
          <cell r="E728">
            <v>29</v>
          </cell>
          <cell r="G728">
            <v>3</v>
          </cell>
          <cell r="U728">
            <v>4524379</v>
          </cell>
          <cell r="V728">
            <v>3593580</v>
          </cell>
          <cell r="W728">
            <v>3593580</v>
          </cell>
          <cell r="X728">
            <v>3593580</v>
          </cell>
          <cell r="Y728">
            <v>3593580</v>
          </cell>
        </row>
        <row r="729">
          <cell r="C729">
            <v>11101</v>
          </cell>
          <cell r="E729">
            <v>29</v>
          </cell>
          <cell r="G729">
            <v>3</v>
          </cell>
          <cell r="U729">
            <v>5412070</v>
          </cell>
          <cell r="V729">
            <v>4168800</v>
          </cell>
          <cell r="W729">
            <v>4168800</v>
          </cell>
          <cell r="X729">
            <v>4168800</v>
          </cell>
          <cell r="Y729">
            <v>4168800</v>
          </cell>
        </row>
        <row r="730">
          <cell r="C730">
            <v>11101</v>
          </cell>
          <cell r="E730">
            <v>29</v>
          </cell>
          <cell r="G730">
            <v>3</v>
          </cell>
          <cell r="U730">
            <v>3204769</v>
          </cell>
          <cell r="V730">
            <v>2545380</v>
          </cell>
          <cell r="W730">
            <v>2545380</v>
          </cell>
          <cell r="X730">
            <v>2545380</v>
          </cell>
          <cell r="Y730">
            <v>2545380</v>
          </cell>
        </row>
        <row r="731">
          <cell r="C731">
            <v>11101</v>
          </cell>
          <cell r="E731">
            <v>29</v>
          </cell>
          <cell r="G731">
            <v>3</v>
          </cell>
          <cell r="U731">
            <v>203150216</v>
          </cell>
          <cell r="V731">
            <v>184885400</v>
          </cell>
          <cell r="W731">
            <v>184885400</v>
          </cell>
          <cell r="X731">
            <v>184885400</v>
          </cell>
          <cell r="Y731">
            <v>170178200</v>
          </cell>
        </row>
        <row r="732">
          <cell r="C732">
            <v>11101</v>
          </cell>
          <cell r="E732">
            <v>29</v>
          </cell>
          <cell r="G732">
            <v>3</v>
          </cell>
          <cell r="U732">
            <v>5660375</v>
          </cell>
          <cell r="V732">
            <v>5486718</v>
          </cell>
          <cell r="W732">
            <v>5486718</v>
          </cell>
          <cell r="X732">
            <v>0</v>
          </cell>
          <cell r="Y732">
            <v>0</v>
          </cell>
        </row>
        <row r="733">
          <cell r="C733">
            <v>11101</v>
          </cell>
          <cell r="E733">
            <v>29</v>
          </cell>
          <cell r="G733">
            <v>3</v>
          </cell>
          <cell r="U733">
            <v>7060571</v>
          </cell>
          <cell r="V733">
            <v>6895882</v>
          </cell>
          <cell r="W733">
            <v>6895882</v>
          </cell>
          <cell r="X733">
            <v>1031041</v>
          </cell>
          <cell r="Y733">
            <v>1031041</v>
          </cell>
        </row>
        <row r="734">
          <cell r="C734">
            <v>11101</v>
          </cell>
          <cell r="E734">
            <v>29</v>
          </cell>
          <cell r="G734">
            <v>3</v>
          </cell>
          <cell r="U734">
            <v>3516544</v>
          </cell>
          <cell r="V734">
            <v>2726400</v>
          </cell>
          <cell r="W734">
            <v>2726400</v>
          </cell>
          <cell r="X734">
            <v>2726400</v>
          </cell>
          <cell r="Y734">
            <v>2726400</v>
          </cell>
        </row>
        <row r="735">
          <cell r="C735">
            <v>11101</v>
          </cell>
          <cell r="E735">
            <v>29</v>
          </cell>
          <cell r="G735">
            <v>3</v>
          </cell>
          <cell r="U735">
            <v>196810</v>
          </cell>
          <cell r="V735">
            <v>157100</v>
          </cell>
          <cell r="W735">
            <v>157100</v>
          </cell>
          <cell r="X735">
            <v>157100</v>
          </cell>
          <cell r="Y735">
            <v>157100</v>
          </cell>
        </row>
        <row r="736">
          <cell r="C736">
            <v>11101</v>
          </cell>
          <cell r="E736">
            <v>29</v>
          </cell>
          <cell r="G736">
            <v>3</v>
          </cell>
          <cell r="U736">
            <v>518025</v>
          </cell>
          <cell r="V736">
            <v>182300</v>
          </cell>
          <cell r="W736">
            <v>182300</v>
          </cell>
          <cell r="X736">
            <v>182300</v>
          </cell>
          <cell r="Y736">
            <v>182300</v>
          </cell>
        </row>
        <row r="737">
          <cell r="C737">
            <v>11101</v>
          </cell>
          <cell r="E737">
            <v>29</v>
          </cell>
          <cell r="G737">
            <v>3</v>
          </cell>
          <cell r="U737">
            <v>2637409</v>
          </cell>
          <cell r="V737">
            <v>2046200</v>
          </cell>
          <cell r="W737">
            <v>2046200</v>
          </cell>
          <cell r="X737">
            <v>2046200</v>
          </cell>
          <cell r="Y737">
            <v>2046200</v>
          </cell>
        </row>
        <row r="738">
          <cell r="C738">
            <v>11101</v>
          </cell>
          <cell r="E738">
            <v>29</v>
          </cell>
          <cell r="G738">
            <v>3</v>
          </cell>
          <cell r="U738">
            <v>879136</v>
          </cell>
          <cell r="V738">
            <v>341300</v>
          </cell>
          <cell r="W738">
            <v>341300</v>
          </cell>
          <cell r="X738">
            <v>341300</v>
          </cell>
          <cell r="Y738">
            <v>341300</v>
          </cell>
        </row>
        <row r="739">
          <cell r="C739">
            <v>11101</v>
          </cell>
          <cell r="E739">
            <v>29</v>
          </cell>
          <cell r="G739">
            <v>3</v>
          </cell>
          <cell r="U739">
            <v>879136</v>
          </cell>
          <cell r="V739">
            <v>341300</v>
          </cell>
          <cell r="W739">
            <v>341300</v>
          </cell>
          <cell r="X739">
            <v>341300</v>
          </cell>
          <cell r="Y739">
            <v>341300</v>
          </cell>
        </row>
        <row r="740">
          <cell r="C740">
            <v>11101</v>
          </cell>
          <cell r="E740">
            <v>29</v>
          </cell>
          <cell r="G740">
            <v>3</v>
          </cell>
          <cell r="U740">
            <v>985000</v>
          </cell>
          <cell r="V740">
            <v>682400</v>
          </cell>
          <cell r="W740">
            <v>682400</v>
          </cell>
          <cell r="X740">
            <v>682400</v>
          </cell>
          <cell r="Y740">
            <v>682400</v>
          </cell>
        </row>
        <row r="741">
          <cell r="C741">
            <v>11101</v>
          </cell>
          <cell r="E741">
            <v>29</v>
          </cell>
          <cell r="G741">
            <v>3</v>
          </cell>
          <cell r="U741">
            <v>1098516662</v>
          </cell>
          <cell r="V741">
            <v>1020658779</v>
          </cell>
          <cell r="W741">
            <v>1020658779</v>
          </cell>
          <cell r="X741">
            <v>1020658779</v>
          </cell>
          <cell r="Y741">
            <v>713282712</v>
          </cell>
        </row>
        <row r="742">
          <cell r="C742">
            <v>11101</v>
          </cell>
          <cell r="E742">
            <v>29</v>
          </cell>
          <cell r="G742">
            <v>3</v>
          </cell>
          <cell r="U742">
            <v>1144000000</v>
          </cell>
          <cell r="V742">
            <v>1098136576</v>
          </cell>
          <cell r="W742">
            <v>1098136576</v>
          </cell>
          <cell r="X742">
            <v>817278631</v>
          </cell>
          <cell r="Y742">
            <v>471504264</v>
          </cell>
        </row>
        <row r="743">
          <cell r="C743">
            <v>11101</v>
          </cell>
          <cell r="E743">
            <v>29</v>
          </cell>
          <cell r="G743">
            <v>3</v>
          </cell>
          <cell r="U743">
            <v>317324928</v>
          </cell>
          <cell r="V743">
            <v>285960200</v>
          </cell>
          <cell r="W743">
            <v>285960200</v>
          </cell>
          <cell r="X743">
            <v>285960200</v>
          </cell>
          <cell r="Y743">
            <v>100000000</v>
          </cell>
        </row>
        <row r="744">
          <cell r="C744">
            <v>11101</v>
          </cell>
          <cell r="E744">
            <v>29</v>
          </cell>
          <cell r="G744">
            <v>3</v>
          </cell>
          <cell r="U744">
            <v>40310948</v>
          </cell>
          <cell r="V744">
            <v>34489664</v>
          </cell>
          <cell r="W744">
            <v>34489664</v>
          </cell>
          <cell r="X744">
            <v>34489664</v>
          </cell>
          <cell r="Y744">
            <v>34489664</v>
          </cell>
        </row>
        <row r="745">
          <cell r="C745">
            <v>11101</v>
          </cell>
          <cell r="E745">
            <v>29</v>
          </cell>
          <cell r="G745">
            <v>3</v>
          </cell>
          <cell r="U745">
            <v>2305100</v>
          </cell>
          <cell r="V745">
            <v>1807430</v>
          </cell>
          <cell r="W745">
            <v>1807430</v>
          </cell>
          <cell r="X745">
            <v>1807430</v>
          </cell>
          <cell r="Y745">
            <v>1807430</v>
          </cell>
        </row>
        <row r="746">
          <cell r="C746">
            <v>11101</v>
          </cell>
          <cell r="E746">
            <v>29</v>
          </cell>
          <cell r="G746">
            <v>3</v>
          </cell>
          <cell r="U746">
            <v>1465386</v>
          </cell>
          <cell r="V746">
            <v>1018793</v>
          </cell>
          <cell r="W746">
            <v>1018793</v>
          </cell>
          <cell r="X746">
            <v>518521</v>
          </cell>
          <cell r="Y746">
            <v>518521</v>
          </cell>
        </row>
        <row r="747">
          <cell r="C747">
            <v>11101</v>
          </cell>
          <cell r="E747">
            <v>29</v>
          </cell>
          <cell r="G747">
            <v>3</v>
          </cell>
          <cell r="U747">
            <v>1596290</v>
          </cell>
          <cell r="V747">
            <v>1334330</v>
          </cell>
          <cell r="W747">
            <v>1334330</v>
          </cell>
          <cell r="X747">
            <v>409510</v>
          </cell>
          <cell r="Y747">
            <v>409510</v>
          </cell>
        </row>
        <row r="748">
          <cell r="C748">
            <v>11101</v>
          </cell>
          <cell r="E748">
            <v>29</v>
          </cell>
          <cell r="G748">
            <v>3</v>
          </cell>
          <cell r="U748">
            <v>1908126</v>
          </cell>
          <cell r="V748">
            <v>1524334</v>
          </cell>
          <cell r="W748">
            <v>1524334</v>
          </cell>
          <cell r="X748">
            <v>0</v>
          </cell>
          <cell r="Y748">
            <v>0</v>
          </cell>
        </row>
        <row r="749">
          <cell r="C749">
            <v>11101</v>
          </cell>
          <cell r="E749">
            <v>29</v>
          </cell>
          <cell r="G749">
            <v>3</v>
          </cell>
          <cell r="U749">
            <v>3360009</v>
          </cell>
          <cell r="V749">
            <v>2506633</v>
          </cell>
          <cell r="W749">
            <v>2506633</v>
          </cell>
          <cell r="X749">
            <v>641238</v>
          </cell>
          <cell r="Y749">
            <v>641238</v>
          </cell>
        </row>
        <row r="750">
          <cell r="C750">
            <v>11101</v>
          </cell>
          <cell r="E750">
            <v>29</v>
          </cell>
          <cell r="G750">
            <v>3</v>
          </cell>
          <cell r="U750">
            <v>195385</v>
          </cell>
          <cell r="V750">
            <v>134256</v>
          </cell>
          <cell r="W750">
            <v>134256</v>
          </cell>
          <cell r="X750">
            <v>0</v>
          </cell>
          <cell r="Y750">
            <v>0</v>
          </cell>
        </row>
        <row r="751">
          <cell r="C751">
            <v>11101</v>
          </cell>
          <cell r="E751">
            <v>29</v>
          </cell>
          <cell r="G751">
            <v>3</v>
          </cell>
          <cell r="U751">
            <v>212839</v>
          </cell>
          <cell r="V751">
            <v>200167</v>
          </cell>
          <cell r="W751">
            <v>200167</v>
          </cell>
          <cell r="X751">
            <v>54601</v>
          </cell>
          <cell r="Y751">
            <v>54601</v>
          </cell>
        </row>
        <row r="752">
          <cell r="C752">
            <v>11101</v>
          </cell>
          <cell r="E752">
            <v>29</v>
          </cell>
          <cell r="G752">
            <v>3</v>
          </cell>
          <cell r="U752">
            <v>4864046</v>
          </cell>
          <cell r="V752">
            <v>2532352</v>
          </cell>
          <cell r="W752">
            <v>2532352</v>
          </cell>
          <cell r="X752">
            <v>2532352</v>
          </cell>
          <cell r="Y752">
            <v>2532352</v>
          </cell>
        </row>
        <row r="753">
          <cell r="C753">
            <v>11101</v>
          </cell>
          <cell r="E753">
            <v>29</v>
          </cell>
          <cell r="G753">
            <v>3</v>
          </cell>
          <cell r="U753">
            <v>6074503</v>
          </cell>
          <cell r="V753">
            <v>3323826</v>
          </cell>
          <cell r="W753">
            <v>3323826</v>
          </cell>
          <cell r="X753">
            <v>3323826</v>
          </cell>
          <cell r="Y753">
            <v>3323826</v>
          </cell>
        </row>
        <row r="754">
          <cell r="C754">
            <v>11101</v>
          </cell>
          <cell r="E754">
            <v>29</v>
          </cell>
          <cell r="G754">
            <v>3</v>
          </cell>
          <cell r="U754">
            <v>1508126</v>
          </cell>
          <cell r="V754">
            <v>1040205</v>
          </cell>
          <cell r="W754">
            <v>1040205</v>
          </cell>
          <cell r="X754">
            <v>0</v>
          </cell>
          <cell r="Y754">
            <v>0</v>
          </cell>
        </row>
        <row r="755">
          <cell r="C755">
            <v>11101</v>
          </cell>
          <cell r="E755">
            <v>29</v>
          </cell>
          <cell r="G755">
            <v>3</v>
          </cell>
          <cell r="U755">
            <v>1860009</v>
          </cell>
          <cell r="V755">
            <v>1695113</v>
          </cell>
          <cell r="W755">
            <v>1695113</v>
          </cell>
          <cell r="X755">
            <v>409510</v>
          </cell>
          <cell r="Y755">
            <v>409510</v>
          </cell>
        </row>
        <row r="756">
          <cell r="C756">
            <v>11101</v>
          </cell>
          <cell r="E756">
            <v>29</v>
          </cell>
          <cell r="G756">
            <v>3</v>
          </cell>
          <cell r="U756">
            <v>31469264</v>
          </cell>
          <cell r="V756">
            <v>29944602</v>
          </cell>
          <cell r="W756">
            <v>29944602</v>
          </cell>
          <cell r="X756">
            <v>29944602</v>
          </cell>
          <cell r="Y756">
            <v>29944602</v>
          </cell>
        </row>
        <row r="757">
          <cell r="C757">
            <v>11101</v>
          </cell>
          <cell r="E757">
            <v>29</v>
          </cell>
          <cell r="G757">
            <v>3</v>
          </cell>
          <cell r="U757">
            <v>3646330</v>
          </cell>
          <cell r="V757">
            <v>2874260</v>
          </cell>
          <cell r="W757">
            <v>2874260</v>
          </cell>
          <cell r="X757">
            <v>2874260</v>
          </cell>
          <cell r="Y757">
            <v>2874260</v>
          </cell>
        </row>
        <row r="758">
          <cell r="C758">
            <v>11101</v>
          </cell>
          <cell r="E758">
            <v>29</v>
          </cell>
          <cell r="G758">
            <v>3</v>
          </cell>
          <cell r="U758">
            <v>2104582</v>
          </cell>
          <cell r="V758">
            <v>1728940</v>
          </cell>
          <cell r="W758">
            <v>1728940</v>
          </cell>
          <cell r="X758">
            <v>709693</v>
          </cell>
          <cell r="Y758">
            <v>709693</v>
          </cell>
        </row>
        <row r="759">
          <cell r="C759">
            <v>11101</v>
          </cell>
          <cell r="E759">
            <v>29</v>
          </cell>
          <cell r="G759">
            <v>3</v>
          </cell>
          <cell r="U759">
            <v>1025770</v>
          </cell>
          <cell r="V759">
            <v>703248</v>
          </cell>
          <cell r="W759">
            <v>703248</v>
          </cell>
          <cell r="X759">
            <v>0</v>
          </cell>
          <cell r="Y759">
            <v>0</v>
          </cell>
        </row>
        <row r="760">
          <cell r="C760">
            <v>11101</v>
          </cell>
          <cell r="E760">
            <v>29</v>
          </cell>
          <cell r="G760">
            <v>3</v>
          </cell>
          <cell r="U760">
            <v>262295318</v>
          </cell>
          <cell r="V760">
            <v>202053144</v>
          </cell>
          <cell r="W760">
            <v>202053144</v>
          </cell>
          <cell r="X760">
            <v>202053144</v>
          </cell>
          <cell r="Y760">
            <v>202038613</v>
          </cell>
        </row>
        <row r="761">
          <cell r="C761">
            <v>11101</v>
          </cell>
          <cell r="E761">
            <v>29</v>
          </cell>
          <cell r="G761">
            <v>3</v>
          </cell>
          <cell r="U761">
            <v>262295318</v>
          </cell>
          <cell r="V761">
            <v>218250289</v>
          </cell>
          <cell r="W761">
            <v>218250289</v>
          </cell>
          <cell r="X761">
            <v>101028542</v>
          </cell>
          <cell r="Y761">
            <v>27981143</v>
          </cell>
        </row>
        <row r="762">
          <cell r="C762">
            <v>11101</v>
          </cell>
          <cell r="E762">
            <v>29</v>
          </cell>
          <cell r="G762">
            <v>3</v>
          </cell>
          <cell r="U762">
            <v>432538520</v>
          </cell>
          <cell r="V762">
            <v>422337060</v>
          </cell>
          <cell r="W762">
            <v>422337060</v>
          </cell>
          <cell r="X762">
            <v>422337060</v>
          </cell>
          <cell r="Y762">
            <v>387142305</v>
          </cell>
        </row>
        <row r="763">
          <cell r="C763">
            <v>11101</v>
          </cell>
          <cell r="E763">
            <v>29</v>
          </cell>
          <cell r="G763">
            <v>1</v>
          </cell>
          <cell r="U763">
            <v>2104604</v>
          </cell>
          <cell r="V763">
            <v>1249360</v>
          </cell>
          <cell r="W763">
            <v>1249360</v>
          </cell>
          <cell r="X763">
            <v>1249360</v>
          </cell>
          <cell r="Y763">
            <v>1249360</v>
          </cell>
        </row>
        <row r="764">
          <cell r="C764">
            <v>11101</v>
          </cell>
          <cell r="E764">
            <v>30</v>
          </cell>
          <cell r="G764">
            <v>3</v>
          </cell>
          <cell r="U764">
            <v>3226667</v>
          </cell>
          <cell r="V764">
            <v>1500000</v>
          </cell>
          <cell r="W764">
            <v>1500000</v>
          </cell>
          <cell r="X764">
            <v>1500000</v>
          </cell>
          <cell r="Y764">
            <v>1500000</v>
          </cell>
        </row>
        <row r="765">
          <cell r="C765">
            <v>11101</v>
          </cell>
          <cell r="E765">
            <v>30</v>
          </cell>
          <cell r="G765">
            <v>3</v>
          </cell>
          <cell r="U765">
            <v>295000000</v>
          </cell>
          <cell r="V765">
            <v>289000000</v>
          </cell>
          <cell r="W765">
            <v>289000000</v>
          </cell>
          <cell r="X765">
            <v>199000000</v>
          </cell>
          <cell r="Y765">
            <v>199000000</v>
          </cell>
        </row>
        <row r="766">
          <cell r="C766">
            <v>11101</v>
          </cell>
          <cell r="E766">
            <v>30</v>
          </cell>
          <cell r="G766">
            <v>3</v>
          </cell>
          <cell r="U766">
            <v>5000000</v>
          </cell>
          <cell r="V766">
            <v>4997555</v>
          </cell>
          <cell r="W766">
            <v>4997555</v>
          </cell>
          <cell r="X766">
            <v>4997555</v>
          </cell>
          <cell r="Y766">
            <v>4997555</v>
          </cell>
        </row>
        <row r="767">
          <cell r="C767">
            <v>11101</v>
          </cell>
          <cell r="E767">
            <v>30</v>
          </cell>
          <cell r="G767">
            <v>3</v>
          </cell>
          <cell r="U767">
            <v>7000000</v>
          </cell>
          <cell r="V767">
            <v>7000000</v>
          </cell>
          <cell r="W767">
            <v>7000000</v>
          </cell>
          <cell r="X767">
            <v>7000000</v>
          </cell>
          <cell r="Y767">
            <v>7000000</v>
          </cell>
        </row>
        <row r="768">
          <cell r="C768">
            <v>11101</v>
          </cell>
          <cell r="E768">
            <v>30</v>
          </cell>
          <cell r="G768">
            <v>3</v>
          </cell>
          <cell r="U768">
            <v>5500000</v>
          </cell>
          <cell r="V768">
            <v>5500000</v>
          </cell>
          <cell r="W768">
            <v>5500000</v>
          </cell>
          <cell r="X768">
            <v>5500000</v>
          </cell>
          <cell r="Y768">
            <v>450000</v>
          </cell>
        </row>
        <row r="769">
          <cell r="C769">
            <v>11101</v>
          </cell>
          <cell r="E769">
            <v>30</v>
          </cell>
          <cell r="G769">
            <v>3</v>
          </cell>
          <cell r="U769">
            <v>5000000</v>
          </cell>
          <cell r="V769">
            <v>5000000</v>
          </cell>
          <cell r="W769">
            <v>5000000</v>
          </cell>
          <cell r="X769">
            <v>5000000</v>
          </cell>
          <cell r="Y769">
            <v>5000000</v>
          </cell>
        </row>
        <row r="770">
          <cell r="C770">
            <v>11101</v>
          </cell>
          <cell r="E770">
            <v>30</v>
          </cell>
          <cell r="G770">
            <v>3</v>
          </cell>
          <cell r="U770">
            <v>10000000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</row>
        <row r="771">
          <cell r="C771">
            <v>11101</v>
          </cell>
          <cell r="E771">
            <v>30</v>
          </cell>
          <cell r="G771">
            <v>3</v>
          </cell>
          <cell r="U771">
            <v>5000000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</row>
        <row r="772">
          <cell r="C772">
            <v>11101</v>
          </cell>
          <cell r="E772">
            <v>30</v>
          </cell>
          <cell r="G772">
            <v>3</v>
          </cell>
          <cell r="U772">
            <v>10000000</v>
          </cell>
          <cell r="V772">
            <v>5000000</v>
          </cell>
          <cell r="W772">
            <v>5000000</v>
          </cell>
          <cell r="X772">
            <v>5000000</v>
          </cell>
          <cell r="Y772">
            <v>5000000</v>
          </cell>
        </row>
        <row r="773">
          <cell r="C773">
            <v>11101</v>
          </cell>
          <cell r="E773">
            <v>30</v>
          </cell>
          <cell r="G773">
            <v>3</v>
          </cell>
          <cell r="U773">
            <v>64710000</v>
          </cell>
          <cell r="V773">
            <v>64710000</v>
          </cell>
          <cell r="W773">
            <v>64710000</v>
          </cell>
          <cell r="X773">
            <v>64710000</v>
          </cell>
          <cell r="Y773">
            <v>64710000</v>
          </cell>
        </row>
        <row r="774">
          <cell r="C774">
            <v>11101</v>
          </cell>
          <cell r="E774">
            <v>30</v>
          </cell>
          <cell r="G774">
            <v>3</v>
          </cell>
          <cell r="U774">
            <v>41590200</v>
          </cell>
          <cell r="V774">
            <v>33949999</v>
          </cell>
          <cell r="W774">
            <v>33949999</v>
          </cell>
          <cell r="X774">
            <v>33949999</v>
          </cell>
          <cell r="Y774">
            <v>33949999</v>
          </cell>
        </row>
        <row r="775">
          <cell r="C775">
            <v>11101</v>
          </cell>
          <cell r="E775">
            <v>30</v>
          </cell>
          <cell r="G775">
            <v>3</v>
          </cell>
          <cell r="U775">
            <v>30402000</v>
          </cell>
          <cell r="V775">
            <v>30360000</v>
          </cell>
          <cell r="W775">
            <v>30360000</v>
          </cell>
          <cell r="X775">
            <v>360000</v>
          </cell>
          <cell r="Y775">
            <v>360000</v>
          </cell>
        </row>
        <row r="776">
          <cell r="C776">
            <v>11101</v>
          </cell>
          <cell r="E776">
            <v>30</v>
          </cell>
          <cell r="G776">
            <v>3</v>
          </cell>
          <cell r="U776">
            <v>22500000</v>
          </cell>
          <cell r="V776">
            <v>22498860</v>
          </cell>
          <cell r="W776">
            <v>22498860</v>
          </cell>
          <cell r="X776">
            <v>22498860</v>
          </cell>
          <cell r="Y776">
            <v>2498860</v>
          </cell>
        </row>
        <row r="777">
          <cell r="C777">
            <v>11101</v>
          </cell>
          <cell r="E777">
            <v>30</v>
          </cell>
          <cell r="G777">
            <v>3</v>
          </cell>
          <cell r="U777">
            <v>5000000</v>
          </cell>
          <cell r="V777">
            <v>5000000</v>
          </cell>
          <cell r="W777">
            <v>5000000</v>
          </cell>
          <cell r="X777">
            <v>5000000</v>
          </cell>
          <cell r="Y777">
            <v>450000</v>
          </cell>
        </row>
        <row r="778">
          <cell r="C778">
            <v>11101</v>
          </cell>
          <cell r="E778">
            <v>33</v>
          </cell>
          <cell r="G778">
            <v>3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</row>
        <row r="779">
          <cell r="C779">
            <v>11101</v>
          </cell>
          <cell r="E779">
            <v>33</v>
          </cell>
          <cell r="G779">
            <v>3</v>
          </cell>
          <cell r="U779">
            <v>1894470673</v>
          </cell>
          <cell r="V779">
            <v>1449926861</v>
          </cell>
          <cell r="W779">
            <v>1449926861</v>
          </cell>
          <cell r="X779">
            <v>1449926861</v>
          </cell>
          <cell r="Y779">
            <v>1449926861</v>
          </cell>
        </row>
        <row r="780">
          <cell r="C780">
            <v>11101</v>
          </cell>
          <cell r="E780">
            <v>33</v>
          </cell>
          <cell r="G780">
            <v>3</v>
          </cell>
          <cell r="U780">
            <v>150000000</v>
          </cell>
          <cell r="V780">
            <v>149993550</v>
          </cell>
          <cell r="W780">
            <v>149993550</v>
          </cell>
          <cell r="X780">
            <v>149993550</v>
          </cell>
          <cell r="Y780">
            <v>113431990</v>
          </cell>
        </row>
        <row r="781">
          <cell r="C781">
            <v>11101</v>
          </cell>
          <cell r="E781">
            <v>33</v>
          </cell>
          <cell r="G781">
            <v>3</v>
          </cell>
          <cell r="U781">
            <v>194306708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</row>
        <row r="782">
          <cell r="C782">
            <v>11101</v>
          </cell>
          <cell r="E782">
            <v>33</v>
          </cell>
          <cell r="G782">
            <v>3</v>
          </cell>
          <cell r="U782">
            <v>12860180</v>
          </cell>
          <cell r="V782">
            <v>12236360</v>
          </cell>
          <cell r="W782">
            <v>12236360</v>
          </cell>
          <cell r="X782">
            <v>12236360</v>
          </cell>
          <cell r="Y782">
            <v>12236360</v>
          </cell>
        </row>
        <row r="783">
          <cell r="C783">
            <v>11101</v>
          </cell>
          <cell r="E783">
            <v>33</v>
          </cell>
          <cell r="G783">
            <v>3</v>
          </cell>
          <cell r="U783">
            <v>9109292</v>
          </cell>
          <cell r="V783">
            <v>8648363</v>
          </cell>
          <cell r="W783">
            <v>8648363</v>
          </cell>
          <cell r="X783">
            <v>8648363</v>
          </cell>
          <cell r="Y783">
            <v>8648363</v>
          </cell>
        </row>
        <row r="784">
          <cell r="C784">
            <v>11101</v>
          </cell>
          <cell r="E784">
            <v>33</v>
          </cell>
          <cell r="G784">
            <v>3</v>
          </cell>
          <cell r="U784">
            <v>16732339</v>
          </cell>
          <cell r="V784">
            <v>16732339</v>
          </cell>
          <cell r="W784">
            <v>16732339</v>
          </cell>
          <cell r="X784">
            <v>6959368</v>
          </cell>
          <cell r="Y784">
            <v>6959368</v>
          </cell>
        </row>
        <row r="785">
          <cell r="C785">
            <v>11101</v>
          </cell>
          <cell r="E785">
            <v>33</v>
          </cell>
          <cell r="G785">
            <v>3</v>
          </cell>
          <cell r="U785">
            <v>4591555</v>
          </cell>
          <cell r="V785">
            <v>4142403</v>
          </cell>
          <cell r="W785">
            <v>4142403</v>
          </cell>
          <cell r="X785">
            <v>4142403</v>
          </cell>
          <cell r="Y785">
            <v>4142403</v>
          </cell>
        </row>
        <row r="786">
          <cell r="C786">
            <v>11101</v>
          </cell>
          <cell r="E786">
            <v>33</v>
          </cell>
          <cell r="G786">
            <v>3</v>
          </cell>
          <cell r="U786">
            <v>531954</v>
          </cell>
          <cell r="V786">
            <v>422795</v>
          </cell>
          <cell r="W786">
            <v>422795</v>
          </cell>
          <cell r="X786">
            <v>422795</v>
          </cell>
          <cell r="Y786">
            <v>422795</v>
          </cell>
        </row>
        <row r="787">
          <cell r="C787">
            <v>11101</v>
          </cell>
          <cell r="E787">
            <v>33</v>
          </cell>
          <cell r="G787">
            <v>3</v>
          </cell>
          <cell r="U787">
            <v>3443663</v>
          </cell>
          <cell r="V787">
            <v>2930015</v>
          </cell>
          <cell r="W787">
            <v>2930015</v>
          </cell>
          <cell r="X787">
            <v>2930015</v>
          </cell>
          <cell r="Y787">
            <v>2930015</v>
          </cell>
        </row>
        <row r="788">
          <cell r="C788">
            <v>11101</v>
          </cell>
          <cell r="E788">
            <v>33</v>
          </cell>
          <cell r="G788">
            <v>3</v>
          </cell>
          <cell r="U788">
            <v>573941</v>
          </cell>
          <cell r="V788">
            <v>447195</v>
          </cell>
          <cell r="W788">
            <v>447195</v>
          </cell>
          <cell r="X788">
            <v>447195</v>
          </cell>
          <cell r="Y788">
            <v>447195</v>
          </cell>
        </row>
        <row r="789">
          <cell r="C789">
            <v>11101</v>
          </cell>
          <cell r="E789">
            <v>33</v>
          </cell>
          <cell r="G789">
            <v>3</v>
          </cell>
          <cell r="U789">
            <v>573941</v>
          </cell>
          <cell r="V789">
            <v>447195</v>
          </cell>
          <cell r="W789">
            <v>447195</v>
          </cell>
          <cell r="X789">
            <v>447195</v>
          </cell>
          <cell r="Y789">
            <v>447195</v>
          </cell>
        </row>
        <row r="790">
          <cell r="C790">
            <v>11101</v>
          </cell>
          <cell r="E790">
            <v>33</v>
          </cell>
          <cell r="G790">
            <v>3</v>
          </cell>
          <cell r="U790">
            <v>1147886</v>
          </cell>
          <cell r="V790">
            <v>894294</v>
          </cell>
          <cell r="W790">
            <v>894294</v>
          </cell>
          <cell r="X790">
            <v>894294</v>
          </cell>
          <cell r="Y790">
            <v>894294</v>
          </cell>
        </row>
        <row r="791">
          <cell r="C791">
            <v>11101</v>
          </cell>
          <cell r="E791">
            <v>33</v>
          </cell>
          <cell r="G791">
            <v>3</v>
          </cell>
          <cell r="U791">
            <v>576526188</v>
          </cell>
          <cell r="V791">
            <v>529491300.60000002</v>
          </cell>
          <cell r="W791">
            <v>529491300.60000002</v>
          </cell>
          <cell r="X791">
            <v>529491300.60000002</v>
          </cell>
          <cell r="Y791">
            <v>486435300.60000002</v>
          </cell>
        </row>
        <row r="792">
          <cell r="C792">
            <v>11101</v>
          </cell>
          <cell r="E792">
            <v>33</v>
          </cell>
          <cell r="G792">
            <v>3</v>
          </cell>
          <cell r="U792">
            <v>85930215</v>
          </cell>
          <cell r="V792">
            <v>85930215</v>
          </cell>
          <cell r="W792">
            <v>85930215</v>
          </cell>
          <cell r="X792">
            <v>69635820</v>
          </cell>
          <cell r="Y792">
            <v>69635820</v>
          </cell>
        </row>
        <row r="793">
          <cell r="C793">
            <v>11101</v>
          </cell>
          <cell r="E793">
            <v>33</v>
          </cell>
          <cell r="G793">
            <v>3</v>
          </cell>
          <cell r="U793">
            <v>684114</v>
          </cell>
          <cell r="V793">
            <v>684114</v>
          </cell>
          <cell r="W793">
            <v>684114</v>
          </cell>
          <cell r="X793">
            <v>684114</v>
          </cell>
          <cell r="Y793">
            <v>684114</v>
          </cell>
        </row>
        <row r="794">
          <cell r="C794">
            <v>11101</v>
          </cell>
          <cell r="E794">
            <v>33</v>
          </cell>
          <cell r="G794">
            <v>3</v>
          </cell>
          <cell r="U794">
            <v>1064538</v>
          </cell>
          <cell r="V794">
            <v>1064538</v>
          </cell>
          <cell r="W794">
            <v>1064538</v>
          </cell>
          <cell r="X794">
            <v>1064538</v>
          </cell>
          <cell r="Y794">
            <v>1064538</v>
          </cell>
        </row>
        <row r="795">
          <cell r="C795">
            <v>11101</v>
          </cell>
          <cell r="E795">
            <v>33</v>
          </cell>
          <cell r="G795">
            <v>3</v>
          </cell>
          <cell r="U795">
            <v>2502461</v>
          </cell>
          <cell r="V795">
            <v>2502461</v>
          </cell>
          <cell r="W795">
            <v>2502461</v>
          </cell>
          <cell r="X795">
            <v>1909809</v>
          </cell>
          <cell r="Y795">
            <v>1909809</v>
          </cell>
        </row>
        <row r="796">
          <cell r="C796">
            <v>11101</v>
          </cell>
          <cell r="E796">
            <v>33</v>
          </cell>
          <cell r="G796">
            <v>3</v>
          </cell>
          <cell r="U796">
            <v>5260590</v>
          </cell>
          <cell r="V796">
            <v>5260590</v>
          </cell>
          <cell r="W796">
            <v>5260590</v>
          </cell>
          <cell r="X796">
            <v>4000686</v>
          </cell>
          <cell r="Y796">
            <v>4000686</v>
          </cell>
        </row>
        <row r="797">
          <cell r="C797">
            <v>11101</v>
          </cell>
          <cell r="E797">
            <v>33</v>
          </cell>
          <cell r="G797">
            <v>3</v>
          </cell>
          <cell r="U797">
            <v>455026</v>
          </cell>
          <cell r="V797">
            <v>455026</v>
          </cell>
          <cell r="W797">
            <v>455026</v>
          </cell>
          <cell r="X797">
            <v>342141</v>
          </cell>
          <cell r="Y797">
            <v>342141</v>
          </cell>
        </row>
        <row r="798">
          <cell r="C798">
            <v>11101</v>
          </cell>
          <cell r="E798">
            <v>33</v>
          </cell>
          <cell r="G798">
            <v>3</v>
          </cell>
          <cell r="U798">
            <v>9659169</v>
          </cell>
          <cell r="V798">
            <v>6539876</v>
          </cell>
          <cell r="W798">
            <v>6539876</v>
          </cell>
          <cell r="X798">
            <v>6539876</v>
          </cell>
          <cell r="Y798">
            <v>6539876</v>
          </cell>
        </row>
        <row r="799">
          <cell r="C799">
            <v>11101</v>
          </cell>
          <cell r="E799">
            <v>33</v>
          </cell>
          <cell r="G799">
            <v>3</v>
          </cell>
          <cell r="U799">
            <v>3586766</v>
          </cell>
          <cell r="V799">
            <v>3586766</v>
          </cell>
          <cell r="W799">
            <v>3586766</v>
          </cell>
          <cell r="X799">
            <v>2727740</v>
          </cell>
          <cell r="Y799">
            <v>2727740</v>
          </cell>
        </row>
        <row r="800">
          <cell r="C800">
            <v>11101</v>
          </cell>
          <cell r="E800">
            <v>33</v>
          </cell>
          <cell r="G800">
            <v>3</v>
          </cell>
          <cell r="U800">
            <v>90000337</v>
          </cell>
          <cell r="V800">
            <v>90000000</v>
          </cell>
          <cell r="W800">
            <v>90000000</v>
          </cell>
          <cell r="X800">
            <v>90000000</v>
          </cell>
          <cell r="Y800">
            <v>87845002</v>
          </cell>
        </row>
        <row r="801">
          <cell r="C801">
            <v>11101</v>
          </cell>
          <cell r="E801">
            <v>33</v>
          </cell>
          <cell r="G801">
            <v>3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</row>
        <row r="802">
          <cell r="C802">
            <v>11101</v>
          </cell>
          <cell r="E802">
            <v>33</v>
          </cell>
          <cell r="G802">
            <v>3</v>
          </cell>
          <cell r="U802">
            <v>20600000</v>
          </cell>
          <cell r="V802">
            <v>20166000</v>
          </cell>
          <cell r="W802">
            <v>20166000</v>
          </cell>
          <cell r="X802">
            <v>20166000</v>
          </cell>
          <cell r="Y802">
            <v>12951000</v>
          </cell>
        </row>
        <row r="803">
          <cell r="C803">
            <v>11101</v>
          </cell>
          <cell r="E803">
            <v>33</v>
          </cell>
          <cell r="G803">
            <v>3</v>
          </cell>
          <cell r="U803">
            <v>117839663</v>
          </cell>
          <cell r="V803">
            <v>83810000</v>
          </cell>
          <cell r="W803">
            <v>83810000</v>
          </cell>
          <cell r="X803">
            <v>37791000</v>
          </cell>
          <cell r="Y803">
            <v>37791000</v>
          </cell>
        </row>
        <row r="804">
          <cell r="C804">
            <v>11101</v>
          </cell>
          <cell r="E804">
            <v>33</v>
          </cell>
          <cell r="G804">
            <v>3</v>
          </cell>
          <cell r="U804">
            <v>28000000</v>
          </cell>
          <cell r="V804">
            <v>16853070</v>
          </cell>
          <cell r="W804">
            <v>16853070</v>
          </cell>
          <cell r="X804">
            <v>16853070</v>
          </cell>
          <cell r="Y804">
            <v>0</v>
          </cell>
        </row>
        <row r="805">
          <cell r="C805">
            <v>11101</v>
          </cell>
          <cell r="E805">
            <v>33</v>
          </cell>
          <cell r="G805">
            <v>3</v>
          </cell>
          <cell r="U805">
            <v>113723648</v>
          </cell>
          <cell r="V805">
            <v>113723648</v>
          </cell>
          <cell r="W805">
            <v>113723648</v>
          </cell>
          <cell r="X805">
            <v>0</v>
          </cell>
          <cell r="Y805">
            <v>0</v>
          </cell>
        </row>
        <row r="806">
          <cell r="C806">
            <v>11101</v>
          </cell>
          <cell r="E806">
            <v>33</v>
          </cell>
          <cell r="G806">
            <v>3</v>
          </cell>
          <cell r="U806">
            <v>132953450</v>
          </cell>
          <cell r="V806">
            <v>40561712.119999997</v>
          </cell>
          <cell r="W806">
            <v>40561712.119999997</v>
          </cell>
          <cell r="X806">
            <v>40561712.119999997</v>
          </cell>
          <cell r="Y806">
            <v>7946001</v>
          </cell>
        </row>
        <row r="807">
          <cell r="C807">
            <v>11101</v>
          </cell>
          <cell r="E807">
            <v>33</v>
          </cell>
          <cell r="G807">
            <v>3</v>
          </cell>
          <cell r="U807">
            <v>3349870</v>
          </cell>
          <cell r="V807">
            <v>3349870</v>
          </cell>
          <cell r="W807">
            <v>3349870</v>
          </cell>
          <cell r="X807">
            <v>2498145</v>
          </cell>
          <cell r="Y807">
            <v>2498145</v>
          </cell>
        </row>
        <row r="808">
          <cell r="C808">
            <v>11101</v>
          </cell>
          <cell r="E808">
            <v>33</v>
          </cell>
          <cell r="G808">
            <v>3</v>
          </cell>
          <cell r="U808">
            <v>98087285</v>
          </cell>
          <cell r="V808">
            <v>81084153.879999995</v>
          </cell>
          <cell r="W808">
            <v>81084153.879999995</v>
          </cell>
          <cell r="X808">
            <v>81084153.879999995</v>
          </cell>
          <cell r="Y808">
            <v>81084153.879999995</v>
          </cell>
        </row>
        <row r="809">
          <cell r="C809">
            <v>11101</v>
          </cell>
          <cell r="E809">
            <v>33</v>
          </cell>
          <cell r="G809">
            <v>3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</row>
        <row r="810">
          <cell r="C810">
            <v>11101</v>
          </cell>
          <cell r="E810">
            <v>33</v>
          </cell>
          <cell r="G810">
            <v>3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</row>
        <row r="811">
          <cell r="C811">
            <v>11101</v>
          </cell>
          <cell r="E811">
            <v>33</v>
          </cell>
          <cell r="G811">
            <v>1</v>
          </cell>
          <cell r="U811">
            <v>2104604</v>
          </cell>
          <cell r="V811">
            <v>2076531.77</v>
          </cell>
          <cell r="W811">
            <v>2076531.77</v>
          </cell>
          <cell r="X811">
            <v>2076531.77</v>
          </cell>
          <cell r="Y811">
            <v>2076531.77</v>
          </cell>
        </row>
        <row r="812">
          <cell r="C812">
            <v>11101</v>
          </cell>
          <cell r="E812">
            <v>35</v>
          </cell>
          <cell r="G812">
            <v>3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</row>
        <row r="813">
          <cell r="C813">
            <v>11101</v>
          </cell>
          <cell r="E813">
            <v>35</v>
          </cell>
          <cell r="G813">
            <v>3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</row>
        <row r="814">
          <cell r="C814">
            <v>11101</v>
          </cell>
          <cell r="E814">
            <v>35</v>
          </cell>
          <cell r="G814">
            <v>3</v>
          </cell>
          <cell r="U814">
            <v>200000000</v>
          </cell>
          <cell r="V814">
            <v>199999642</v>
          </cell>
          <cell r="W814">
            <v>199999642</v>
          </cell>
          <cell r="X814">
            <v>199999642</v>
          </cell>
          <cell r="Y814">
            <v>157410642</v>
          </cell>
        </row>
        <row r="815">
          <cell r="C815">
            <v>11101</v>
          </cell>
          <cell r="E815">
            <v>35</v>
          </cell>
          <cell r="G815">
            <v>3</v>
          </cell>
          <cell r="U815">
            <v>300000000</v>
          </cell>
          <cell r="V815">
            <v>300000000</v>
          </cell>
          <cell r="W815">
            <v>300000000</v>
          </cell>
          <cell r="X815">
            <v>30000000</v>
          </cell>
          <cell r="Y815">
            <v>30000000</v>
          </cell>
        </row>
        <row r="816">
          <cell r="C816">
            <v>11101</v>
          </cell>
          <cell r="E816">
            <v>35</v>
          </cell>
          <cell r="G816">
            <v>3</v>
          </cell>
          <cell r="U816">
            <v>100000000</v>
          </cell>
          <cell r="V816">
            <v>100000000</v>
          </cell>
          <cell r="W816">
            <v>100000000</v>
          </cell>
          <cell r="X816">
            <v>65000000</v>
          </cell>
          <cell r="Y816">
            <v>65000000</v>
          </cell>
        </row>
        <row r="817">
          <cell r="C817">
            <v>11101</v>
          </cell>
          <cell r="E817">
            <v>35</v>
          </cell>
          <cell r="G817">
            <v>3</v>
          </cell>
          <cell r="U817">
            <v>100000000</v>
          </cell>
          <cell r="V817">
            <v>100000000</v>
          </cell>
          <cell r="W817">
            <v>100000000</v>
          </cell>
          <cell r="X817">
            <v>15000000</v>
          </cell>
          <cell r="Y817">
            <v>15000000</v>
          </cell>
        </row>
        <row r="818">
          <cell r="C818">
            <v>11101</v>
          </cell>
          <cell r="E818">
            <v>35</v>
          </cell>
          <cell r="G818">
            <v>3</v>
          </cell>
          <cell r="U818">
            <v>50000000</v>
          </cell>
          <cell r="V818">
            <v>50000000</v>
          </cell>
          <cell r="W818">
            <v>50000000</v>
          </cell>
          <cell r="X818">
            <v>10000000</v>
          </cell>
          <cell r="Y818">
            <v>10000000</v>
          </cell>
        </row>
        <row r="819">
          <cell r="C819">
            <v>11101</v>
          </cell>
          <cell r="E819">
            <v>35</v>
          </cell>
          <cell r="G819">
            <v>3</v>
          </cell>
          <cell r="U819">
            <v>50000000</v>
          </cell>
          <cell r="V819">
            <v>50000000</v>
          </cell>
          <cell r="W819">
            <v>50000000</v>
          </cell>
          <cell r="X819">
            <v>10000000</v>
          </cell>
          <cell r="Y819">
            <v>10000000</v>
          </cell>
        </row>
        <row r="820">
          <cell r="C820">
            <v>11101</v>
          </cell>
          <cell r="E820">
            <v>35</v>
          </cell>
          <cell r="G820">
            <v>3</v>
          </cell>
          <cell r="U820">
            <v>120000000</v>
          </cell>
          <cell r="V820">
            <v>120000000</v>
          </cell>
          <cell r="W820">
            <v>120000000</v>
          </cell>
          <cell r="X820">
            <v>120000000</v>
          </cell>
          <cell r="Y820">
            <v>120000000</v>
          </cell>
        </row>
        <row r="821">
          <cell r="C821">
            <v>11101</v>
          </cell>
          <cell r="E821">
            <v>35</v>
          </cell>
          <cell r="G821">
            <v>3</v>
          </cell>
          <cell r="U821">
            <v>393000000</v>
          </cell>
          <cell r="V821">
            <v>393000000</v>
          </cell>
          <cell r="W821">
            <v>393000000</v>
          </cell>
          <cell r="X821">
            <v>393000000</v>
          </cell>
          <cell r="Y821">
            <v>393000000</v>
          </cell>
        </row>
        <row r="822">
          <cell r="C822">
            <v>11101</v>
          </cell>
          <cell r="E822">
            <v>35</v>
          </cell>
          <cell r="G822">
            <v>3</v>
          </cell>
          <cell r="U822">
            <v>87000000</v>
          </cell>
          <cell r="V822">
            <v>87000000</v>
          </cell>
          <cell r="W822">
            <v>87000000</v>
          </cell>
          <cell r="X822">
            <v>87000000</v>
          </cell>
          <cell r="Y822">
            <v>87000000</v>
          </cell>
        </row>
        <row r="823">
          <cell r="C823">
            <v>11101</v>
          </cell>
          <cell r="E823">
            <v>35</v>
          </cell>
          <cell r="G823">
            <v>3</v>
          </cell>
          <cell r="U823">
            <v>3000000000</v>
          </cell>
          <cell r="V823">
            <v>2583146620</v>
          </cell>
          <cell r="W823">
            <v>2583146620</v>
          </cell>
          <cell r="X823">
            <v>2583146620</v>
          </cell>
          <cell r="Y823">
            <v>2583146620</v>
          </cell>
        </row>
        <row r="824">
          <cell r="C824">
            <v>11101</v>
          </cell>
          <cell r="E824">
            <v>35</v>
          </cell>
          <cell r="G824">
            <v>3</v>
          </cell>
          <cell r="U824">
            <v>30000000</v>
          </cell>
          <cell r="V824">
            <v>30000000</v>
          </cell>
          <cell r="W824">
            <v>30000000</v>
          </cell>
          <cell r="X824">
            <v>30000000</v>
          </cell>
          <cell r="Y824">
            <v>30000000</v>
          </cell>
        </row>
        <row r="825">
          <cell r="C825">
            <v>11101</v>
          </cell>
          <cell r="E825">
            <v>35</v>
          </cell>
          <cell r="G825">
            <v>3</v>
          </cell>
          <cell r="U825">
            <v>144714641</v>
          </cell>
          <cell r="V825">
            <v>144714641</v>
          </cell>
          <cell r="W825">
            <v>144714641</v>
          </cell>
          <cell r="X825">
            <v>144714641</v>
          </cell>
          <cell r="Y825">
            <v>144714641</v>
          </cell>
        </row>
        <row r="826">
          <cell r="C826">
            <v>11101</v>
          </cell>
          <cell r="E826">
            <v>35</v>
          </cell>
          <cell r="G826">
            <v>3</v>
          </cell>
          <cell r="U826">
            <v>250000000</v>
          </cell>
          <cell r="V826">
            <v>210000000</v>
          </cell>
          <cell r="W826">
            <v>210000000</v>
          </cell>
          <cell r="X826">
            <v>210000000</v>
          </cell>
          <cell r="Y826">
            <v>210000000</v>
          </cell>
        </row>
        <row r="827">
          <cell r="C827">
            <v>11101</v>
          </cell>
          <cell r="E827">
            <v>35</v>
          </cell>
          <cell r="G827">
            <v>3</v>
          </cell>
          <cell r="U827">
            <v>5000000</v>
          </cell>
          <cell r="V827">
            <v>4000000</v>
          </cell>
          <cell r="W827">
            <v>4000000</v>
          </cell>
          <cell r="X827">
            <v>4000000</v>
          </cell>
          <cell r="Y827">
            <v>4000000</v>
          </cell>
        </row>
        <row r="828">
          <cell r="C828">
            <v>11101</v>
          </cell>
          <cell r="E828">
            <v>35</v>
          </cell>
          <cell r="G828">
            <v>3</v>
          </cell>
          <cell r="U828">
            <v>140000000</v>
          </cell>
          <cell r="V828">
            <v>130000000</v>
          </cell>
          <cell r="W828">
            <v>130000000</v>
          </cell>
          <cell r="X828">
            <v>130000000</v>
          </cell>
          <cell r="Y828">
            <v>130000000</v>
          </cell>
        </row>
        <row r="829">
          <cell r="C829">
            <v>11101</v>
          </cell>
          <cell r="E829">
            <v>35</v>
          </cell>
          <cell r="G829">
            <v>3</v>
          </cell>
          <cell r="U829">
            <v>28000000</v>
          </cell>
          <cell r="V829">
            <v>22400000</v>
          </cell>
          <cell r="W829">
            <v>22400000</v>
          </cell>
          <cell r="X829">
            <v>22400000</v>
          </cell>
          <cell r="Y829">
            <v>22400000</v>
          </cell>
        </row>
        <row r="830">
          <cell r="C830">
            <v>11101</v>
          </cell>
          <cell r="E830">
            <v>35</v>
          </cell>
          <cell r="G830">
            <v>3</v>
          </cell>
          <cell r="U830">
            <v>100000000</v>
          </cell>
          <cell r="V830">
            <v>99988717</v>
          </cell>
          <cell r="W830">
            <v>99988717</v>
          </cell>
          <cell r="X830">
            <v>99988717</v>
          </cell>
          <cell r="Y830">
            <v>99988717</v>
          </cell>
        </row>
        <row r="831">
          <cell r="C831">
            <v>11101</v>
          </cell>
          <cell r="E831">
            <v>35</v>
          </cell>
          <cell r="G831">
            <v>3</v>
          </cell>
          <cell r="U831">
            <v>55000000</v>
          </cell>
          <cell r="V831">
            <v>55000000</v>
          </cell>
          <cell r="W831">
            <v>55000000</v>
          </cell>
          <cell r="X831">
            <v>55000000</v>
          </cell>
          <cell r="Y831">
            <v>55000000</v>
          </cell>
        </row>
        <row r="832">
          <cell r="C832">
            <v>11101</v>
          </cell>
          <cell r="E832">
            <v>35</v>
          </cell>
          <cell r="G832">
            <v>3</v>
          </cell>
          <cell r="U832">
            <v>69800000</v>
          </cell>
          <cell r="V832">
            <v>55840000</v>
          </cell>
          <cell r="W832">
            <v>55840000</v>
          </cell>
          <cell r="X832">
            <v>55840000</v>
          </cell>
          <cell r="Y832">
            <v>55840000</v>
          </cell>
        </row>
        <row r="833">
          <cell r="C833">
            <v>11101</v>
          </cell>
          <cell r="E833">
            <v>35</v>
          </cell>
          <cell r="G833">
            <v>3</v>
          </cell>
          <cell r="U833">
            <v>57000000</v>
          </cell>
          <cell r="V833">
            <v>45600000</v>
          </cell>
          <cell r="W833">
            <v>45600000</v>
          </cell>
          <cell r="X833">
            <v>45600000</v>
          </cell>
          <cell r="Y833">
            <v>45600000</v>
          </cell>
        </row>
        <row r="834">
          <cell r="C834">
            <v>11101</v>
          </cell>
          <cell r="E834">
            <v>35</v>
          </cell>
          <cell r="G834">
            <v>3</v>
          </cell>
          <cell r="U834">
            <v>28985359</v>
          </cell>
          <cell r="V834">
            <v>23188287</v>
          </cell>
          <cell r="W834">
            <v>23188287</v>
          </cell>
          <cell r="X834">
            <v>23188287</v>
          </cell>
          <cell r="Y834">
            <v>23188287</v>
          </cell>
        </row>
        <row r="835">
          <cell r="C835">
            <v>11101</v>
          </cell>
          <cell r="E835">
            <v>35</v>
          </cell>
          <cell r="G835">
            <v>3</v>
          </cell>
          <cell r="U835">
            <v>91500000</v>
          </cell>
          <cell r="V835">
            <v>81200000</v>
          </cell>
          <cell r="W835">
            <v>81200000</v>
          </cell>
          <cell r="X835">
            <v>81200000</v>
          </cell>
          <cell r="Y835">
            <v>81200000</v>
          </cell>
        </row>
        <row r="836">
          <cell r="C836">
            <v>11101</v>
          </cell>
          <cell r="E836">
            <v>35</v>
          </cell>
          <cell r="G836">
            <v>3</v>
          </cell>
          <cell r="U836">
            <v>470000000</v>
          </cell>
          <cell r="V836">
            <v>470000000</v>
          </cell>
          <cell r="W836">
            <v>470000000</v>
          </cell>
          <cell r="X836">
            <v>470000000</v>
          </cell>
          <cell r="Y836">
            <v>470000000</v>
          </cell>
        </row>
        <row r="837">
          <cell r="C837">
            <v>11101</v>
          </cell>
          <cell r="E837">
            <v>35</v>
          </cell>
          <cell r="G837">
            <v>3</v>
          </cell>
          <cell r="U837">
            <v>2985000000</v>
          </cell>
          <cell r="V837">
            <v>2730320995</v>
          </cell>
          <cell r="W837">
            <v>2730320995</v>
          </cell>
          <cell r="X837">
            <v>2730320995</v>
          </cell>
          <cell r="Y837">
            <v>2659734328</v>
          </cell>
        </row>
        <row r="838">
          <cell r="C838">
            <v>11101</v>
          </cell>
          <cell r="E838">
            <v>35</v>
          </cell>
          <cell r="G838">
            <v>3</v>
          </cell>
          <cell r="U838">
            <v>12000000</v>
          </cell>
          <cell r="V838">
            <v>6696820</v>
          </cell>
          <cell r="W838">
            <v>6696820</v>
          </cell>
          <cell r="X838">
            <v>6696820</v>
          </cell>
          <cell r="Y838">
            <v>2653200</v>
          </cell>
        </row>
        <row r="839">
          <cell r="C839">
            <v>11101</v>
          </cell>
          <cell r="E839">
            <v>35</v>
          </cell>
          <cell r="G839">
            <v>3</v>
          </cell>
          <cell r="U839">
            <v>3000000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</row>
        <row r="840">
          <cell r="C840">
            <v>11101</v>
          </cell>
          <cell r="E840">
            <v>35</v>
          </cell>
          <cell r="G840">
            <v>1</v>
          </cell>
          <cell r="U840">
            <v>2104604</v>
          </cell>
          <cell r="V840">
            <v>388360</v>
          </cell>
          <cell r="W840">
            <v>388360</v>
          </cell>
          <cell r="X840">
            <v>388360</v>
          </cell>
          <cell r="Y840">
            <v>388360</v>
          </cell>
        </row>
        <row r="841">
          <cell r="C841">
            <v>11101</v>
          </cell>
          <cell r="E841">
            <v>36</v>
          </cell>
          <cell r="G841">
            <v>3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</row>
        <row r="842">
          <cell r="C842">
            <v>11101</v>
          </cell>
          <cell r="E842">
            <v>36</v>
          </cell>
          <cell r="G842">
            <v>3</v>
          </cell>
          <cell r="U842">
            <v>90087300</v>
          </cell>
          <cell r="V842">
            <v>77999996.620000005</v>
          </cell>
          <cell r="W842">
            <v>77999996.620000005</v>
          </cell>
          <cell r="X842">
            <v>77999996.620000005</v>
          </cell>
          <cell r="Y842">
            <v>77999996.620000005</v>
          </cell>
        </row>
        <row r="843">
          <cell r="C843">
            <v>11101</v>
          </cell>
          <cell r="E843">
            <v>36</v>
          </cell>
          <cell r="G843">
            <v>3</v>
          </cell>
          <cell r="U843">
            <v>660000000</v>
          </cell>
          <cell r="V843">
            <v>635000000</v>
          </cell>
          <cell r="W843">
            <v>635000000</v>
          </cell>
          <cell r="X843">
            <v>635000000</v>
          </cell>
          <cell r="Y843">
            <v>635000000</v>
          </cell>
        </row>
        <row r="844">
          <cell r="C844">
            <v>11101</v>
          </cell>
          <cell r="E844">
            <v>36</v>
          </cell>
          <cell r="G844">
            <v>3</v>
          </cell>
          <cell r="U844">
            <v>429129373</v>
          </cell>
          <cell r="V844">
            <v>421365309.88</v>
          </cell>
          <cell r="W844">
            <v>421365309.88</v>
          </cell>
          <cell r="X844">
            <v>421365309.88</v>
          </cell>
          <cell r="Y844">
            <v>301365309.88</v>
          </cell>
        </row>
        <row r="845">
          <cell r="C845">
            <v>11101</v>
          </cell>
          <cell r="E845">
            <v>36</v>
          </cell>
          <cell r="G845">
            <v>3</v>
          </cell>
          <cell r="U845">
            <v>45000000</v>
          </cell>
          <cell r="V845">
            <v>45000000</v>
          </cell>
          <cell r="W845">
            <v>45000000</v>
          </cell>
          <cell r="X845">
            <v>45000000</v>
          </cell>
          <cell r="Y845">
            <v>28526917</v>
          </cell>
        </row>
        <row r="846">
          <cell r="C846">
            <v>11101</v>
          </cell>
          <cell r="E846">
            <v>36</v>
          </cell>
          <cell r="G846">
            <v>3</v>
          </cell>
          <cell r="U846">
            <v>7255625</v>
          </cell>
          <cell r="V846">
            <v>4626940</v>
          </cell>
          <cell r="W846">
            <v>4626940</v>
          </cell>
          <cell r="X846">
            <v>4626940</v>
          </cell>
          <cell r="Y846">
            <v>4626940</v>
          </cell>
        </row>
        <row r="847">
          <cell r="C847">
            <v>11101</v>
          </cell>
          <cell r="E847">
            <v>36</v>
          </cell>
          <cell r="G847">
            <v>3</v>
          </cell>
          <cell r="U847">
            <v>5139401</v>
          </cell>
          <cell r="V847">
            <v>3278040</v>
          </cell>
          <cell r="W847">
            <v>3278040</v>
          </cell>
          <cell r="X847">
            <v>3278040</v>
          </cell>
          <cell r="Y847">
            <v>3278040</v>
          </cell>
        </row>
        <row r="848">
          <cell r="C848">
            <v>11101</v>
          </cell>
          <cell r="E848">
            <v>36</v>
          </cell>
          <cell r="G848">
            <v>3</v>
          </cell>
          <cell r="U848">
            <v>7851147</v>
          </cell>
          <cell r="V848">
            <v>7575789</v>
          </cell>
          <cell r="W848">
            <v>7575789</v>
          </cell>
          <cell r="X848">
            <v>1587057</v>
          </cell>
          <cell r="Y848">
            <v>1587057</v>
          </cell>
        </row>
        <row r="849">
          <cell r="C849">
            <v>11101</v>
          </cell>
          <cell r="E849">
            <v>36</v>
          </cell>
          <cell r="G849">
            <v>3</v>
          </cell>
          <cell r="U849">
            <v>5870887</v>
          </cell>
          <cell r="V849">
            <v>1632600</v>
          </cell>
          <cell r="W849">
            <v>1632600</v>
          </cell>
          <cell r="X849">
            <v>1632600</v>
          </cell>
          <cell r="Y849">
            <v>1632600</v>
          </cell>
        </row>
        <row r="850">
          <cell r="C850">
            <v>11101</v>
          </cell>
          <cell r="E850">
            <v>36</v>
          </cell>
          <cell r="G850">
            <v>3</v>
          </cell>
          <cell r="U850">
            <v>315620</v>
          </cell>
          <cell r="V850">
            <v>202000</v>
          </cell>
          <cell r="W850">
            <v>202000</v>
          </cell>
          <cell r="X850">
            <v>202000</v>
          </cell>
          <cell r="Y850">
            <v>202000</v>
          </cell>
        </row>
        <row r="851">
          <cell r="C851">
            <v>11101</v>
          </cell>
          <cell r="E851">
            <v>36</v>
          </cell>
          <cell r="G851">
            <v>3</v>
          </cell>
          <cell r="U851">
            <v>2071286</v>
          </cell>
          <cell r="V851">
            <v>1224900</v>
          </cell>
          <cell r="W851">
            <v>1224900</v>
          </cell>
          <cell r="X851">
            <v>1224900</v>
          </cell>
          <cell r="Y851">
            <v>1224900</v>
          </cell>
        </row>
        <row r="852">
          <cell r="C852">
            <v>11101</v>
          </cell>
          <cell r="E852">
            <v>36</v>
          </cell>
          <cell r="G852">
            <v>3</v>
          </cell>
          <cell r="U852">
            <v>345212</v>
          </cell>
          <cell r="V852">
            <v>204600</v>
          </cell>
          <cell r="W852">
            <v>204600</v>
          </cell>
          <cell r="X852">
            <v>204600</v>
          </cell>
          <cell r="Y852">
            <v>204600</v>
          </cell>
        </row>
        <row r="853">
          <cell r="C853">
            <v>11101</v>
          </cell>
          <cell r="E853">
            <v>36</v>
          </cell>
          <cell r="G853">
            <v>3</v>
          </cell>
          <cell r="U853">
            <v>345212</v>
          </cell>
          <cell r="V853">
            <v>204600</v>
          </cell>
          <cell r="W853">
            <v>204600</v>
          </cell>
          <cell r="X853">
            <v>204600</v>
          </cell>
          <cell r="Y853">
            <v>204600</v>
          </cell>
        </row>
        <row r="854">
          <cell r="C854">
            <v>11101</v>
          </cell>
          <cell r="E854">
            <v>36</v>
          </cell>
          <cell r="G854">
            <v>3</v>
          </cell>
          <cell r="U854">
            <v>690426</v>
          </cell>
          <cell r="V854">
            <v>408400</v>
          </cell>
          <cell r="W854">
            <v>408400</v>
          </cell>
          <cell r="X854">
            <v>408400</v>
          </cell>
          <cell r="Y854">
            <v>408400</v>
          </cell>
        </row>
        <row r="855">
          <cell r="C855">
            <v>11101</v>
          </cell>
          <cell r="E855">
            <v>36</v>
          </cell>
          <cell r="G855">
            <v>3</v>
          </cell>
          <cell r="U855">
            <v>34500000</v>
          </cell>
          <cell r="V855">
            <v>32404730.539999999</v>
          </cell>
          <cell r="W855">
            <v>32404730.539999999</v>
          </cell>
          <cell r="X855">
            <v>32404730.539999999</v>
          </cell>
          <cell r="Y855">
            <v>0</v>
          </cell>
        </row>
        <row r="856">
          <cell r="C856">
            <v>11101</v>
          </cell>
          <cell r="E856">
            <v>36</v>
          </cell>
          <cell r="G856">
            <v>3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</row>
        <row r="857">
          <cell r="C857">
            <v>11101</v>
          </cell>
          <cell r="E857">
            <v>36</v>
          </cell>
          <cell r="G857">
            <v>3</v>
          </cell>
          <cell r="U857">
            <v>75428466</v>
          </cell>
          <cell r="V857">
            <v>66491062</v>
          </cell>
          <cell r="W857">
            <v>66491062</v>
          </cell>
          <cell r="X857">
            <v>66491062</v>
          </cell>
          <cell r="Y857">
            <v>41272911</v>
          </cell>
        </row>
        <row r="858">
          <cell r="C858">
            <v>11101</v>
          </cell>
          <cell r="E858">
            <v>36</v>
          </cell>
          <cell r="G858">
            <v>3</v>
          </cell>
          <cell r="U858">
            <v>614631603</v>
          </cell>
          <cell r="V858">
            <v>592686203</v>
          </cell>
          <cell r="W858">
            <v>592686203</v>
          </cell>
          <cell r="X858">
            <v>250037436</v>
          </cell>
          <cell r="Y858">
            <v>0</v>
          </cell>
        </row>
        <row r="859">
          <cell r="C859">
            <v>11101</v>
          </cell>
          <cell r="E859">
            <v>36</v>
          </cell>
          <cell r="G859">
            <v>3</v>
          </cell>
          <cell r="U859">
            <v>340000000</v>
          </cell>
          <cell r="V859">
            <v>324355115</v>
          </cell>
          <cell r="W859">
            <v>324355115</v>
          </cell>
          <cell r="X859">
            <v>324355115</v>
          </cell>
          <cell r="Y859">
            <v>324355115</v>
          </cell>
        </row>
        <row r="860">
          <cell r="C860">
            <v>11101</v>
          </cell>
          <cell r="E860">
            <v>36</v>
          </cell>
          <cell r="G860">
            <v>3</v>
          </cell>
          <cell r="U860">
            <v>1131755472</v>
          </cell>
          <cell r="V860">
            <v>992565591.91999996</v>
          </cell>
          <cell r="W860">
            <v>992565591.91999996</v>
          </cell>
          <cell r="X860">
            <v>992565591.91999996</v>
          </cell>
          <cell r="Y860">
            <v>835410492.66999996</v>
          </cell>
        </row>
        <row r="861">
          <cell r="C861">
            <v>11101</v>
          </cell>
          <cell r="E861">
            <v>36</v>
          </cell>
          <cell r="G861">
            <v>3</v>
          </cell>
          <cell r="U861">
            <v>1709626</v>
          </cell>
          <cell r="V861">
            <v>969611</v>
          </cell>
          <cell r="W861">
            <v>969611</v>
          </cell>
          <cell r="X861">
            <v>459192</v>
          </cell>
          <cell r="Y861">
            <v>459192</v>
          </cell>
        </row>
        <row r="862">
          <cell r="C862">
            <v>11101</v>
          </cell>
          <cell r="E862">
            <v>36</v>
          </cell>
          <cell r="G862">
            <v>3</v>
          </cell>
          <cell r="U862">
            <v>2418542</v>
          </cell>
          <cell r="V862">
            <v>1921079</v>
          </cell>
          <cell r="W862">
            <v>1921079</v>
          </cell>
          <cell r="X862">
            <v>813429</v>
          </cell>
          <cell r="Y862">
            <v>813429</v>
          </cell>
        </row>
        <row r="863">
          <cell r="C863">
            <v>11101</v>
          </cell>
          <cell r="E863">
            <v>36</v>
          </cell>
          <cell r="G863">
            <v>3</v>
          </cell>
          <cell r="U863">
            <v>313333</v>
          </cell>
          <cell r="V863">
            <v>184686</v>
          </cell>
          <cell r="W863">
            <v>184686</v>
          </cell>
          <cell r="X863">
            <v>87464</v>
          </cell>
          <cell r="Y863">
            <v>87464</v>
          </cell>
        </row>
        <row r="864">
          <cell r="C864">
            <v>11101</v>
          </cell>
          <cell r="E864">
            <v>36</v>
          </cell>
          <cell r="G864">
            <v>3</v>
          </cell>
          <cell r="U864">
            <v>5000000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</row>
        <row r="865">
          <cell r="C865">
            <v>11101</v>
          </cell>
          <cell r="E865">
            <v>36</v>
          </cell>
          <cell r="G865">
            <v>3</v>
          </cell>
          <cell r="U865">
            <v>273479210</v>
          </cell>
          <cell r="V865">
            <v>273388802.08999997</v>
          </cell>
          <cell r="W865">
            <v>273388802.08999997</v>
          </cell>
          <cell r="X865">
            <v>273388802.08999997</v>
          </cell>
          <cell r="Y865">
            <v>273388802.08999997</v>
          </cell>
        </row>
        <row r="866">
          <cell r="C866">
            <v>11101</v>
          </cell>
          <cell r="E866">
            <v>36</v>
          </cell>
          <cell r="G866">
            <v>3</v>
          </cell>
          <cell r="U866">
            <v>20000000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</row>
        <row r="867">
          <cell r="C867">
            <v>11101</v>
          </cell>
          <cell r="E867">
            <v>36</v>
          </cell>
          <cell r="G867">
            <v>3</v>
          </cell>
          <cell r="U867">
            <v>60000000</v>
          </cell>
          <cell r="V867">
            <v>58999818.600000001</v>
          </cell>
          <cell r="W867">
            <v>58999818.600000001</v>
          </cell>
          <cell r="X867">
            <v>58999818.600000001</v>
          </cell>
          <cell r="Y867">
            <v>58153425.149999999</v>
          </cell>
        </row>
        <row r="868">
          <cell r="C868">
            <v>11101</v>
          </cell>
          <cell r="E868">
            <v>36</v>
          </cell>
          <cell r="G868">
            <v>3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</row>
        <row r="869">
          <cell r="C869">
            <v>11101</v>
          </cell>
          <cell r="E869">
            <v>36</v>
          </cell>
          <cell r="G869">
            <v>3</v>
          </cell>
          <cell r="U869">
            <v>53400000</v>
          </cell>
          <cell r="V869">
            <v>38007750</v>
          </cell>
          <cell r="W869">
            <v>38007750</v>
          </cell>
          <cell r="X869">
            <v>38007750</v>
          </cell>
          <cell r="Y869">
            <v>38007750</v>
          </cell>
        </row>
        <row r="870">
          <cell r="C870">
            <v>11101</v>
          </cell>
          <cell r="E870">
            <v>36</v>
          </cell>
          <cell r="G870">
            <v>3</v>
          </cell>
          <cell r="U870">
            <v>6734462</v>
          </cell>
          <cell r="V870">
            <v>3258011</v>
          </cell>
          <cell r="W870">
            <v>3258011</v>
          </cell>
          <cell r="X870">
            <v>3258011</v>
          </cell>
          <cell r="Y870">
            <v>3258011</v>
          </cell>
        </row>
        <row r="871">
          <cell r="C871">
            <v>11101</v>
          </cell>
          <cell r="E871">
            <v>36</v>
          </cell>
          <cell r="G871">
            <v>3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</row>
        <row r="872">
          <cell r="C872">
            <v>11101</v>
          </cell>
          <cell r="E872">
            <v>36</v>
          </cell>
          <cell r="G872">
            <v>3</v>
          </cell>
          <cell r="U872">
            <v>3995000</v>
          </cell>
          <cell r="V872">
            <v>1395793</v>
          </cell>
          <cell r="W872">
            <v>1395793</v>
          </cell>
          <cell r="X872">
            <v>854486</v>
          </cell>
          <cell r="Y872">
            <v>854486</v>
          </cell>
        </row>
        <row r="873">
          <cell r="C873">
            <v>11101</v>
          </cell>
          <cell r="E873">
            <v>36</v>
          </cell>
          <cell r="G873">
            <v>3</v>
          </cell>
          <cell r="U873">
            <v>2418542</v>
          </cell>
          <cell r="V873">
            <v>1411205</v>
          </cell>
          <cell r="W873">
            <v>1411205</v>
          </cell>
          <cell r="X873">
            <v>655989</v>
          </cell>
          <cell r="Y873">
            <v>655989</v>
          </cell>
        </row>
        <row r="874">
          <cell r="C874">
            <v>11101</v>
          </cell>
          <cell r="E874">
            <v>36</v>
          </cell>
          <cell r="G874">
            <v>3</v>
          </cell>
          <cell r="U874">
            <v>355851446</v>
          </cell>
          <cell r="V874">
            <v>355851428</v>
          </cell>
          <cell r="W874">
            <v>355851428</v>
          </cell>
          <cell r="X874">
            <v>349263836</v>
          </cell>
          <cell r="Y874">
            <v>0</v>
          </cell>
        </row>
        <row r="875">
          <cell r="C875">
            <v>11101</v>
          </cell>
          <cell r="E875">
            <v>36</v>
          </cell>
          <cell r="G875">
            <v>3</v>
          </cell>
          <cell r="U875">
            <v>57793923</v>
          </cell>
          <cell r="V875">
            <v>57793923</v>
          </cell>
          <cell r="W875">
            <v>57793923</v>
          </cell>
          <cell r="X875">
            <v>57793923</v>
          </cell>
          <cell r="Y875">
            <v>57793923</v>
          </cell>
        </row>
        <row r="876">
          <cell r="C876">
            <v>11101</v>
          </cell>
          <cell r="E876">
            <v>36</v>
          </cell>
          <cell r="G876">
            <v>3</v>
          </cell>
          <cell r="U876">
            <v>140271072</v>
          </cell>
          <cell r="V876">
            <v>135553456</v>
          </cell>
          <cell r="W876">
            <v>135553456</v>
          </cell>
          <cell r="X876">
            <v>135553456</v>
          </cell>
          <cell r="Y876">
            <v>127614884</v>
          </cell>
        </row>
        <row r="877">
          <cell r="C877">
            <v>11101</v>
          </cell>
          <cell r="E877">
            <v>36</v>
          </cell>
          <cell r="G877">
            <v>1</v>
          </cell>
          <cell r="U877">
            <v>2104604</v>
          </cell>
          <cell r="V877">
            <v>1575444</v>
          </cell>
          <cell r="W877">
            <v>1575444</v>
          </cell>
          <cell r="X877">
            <v>1575444</v>
          </cell>
          <cell r="Y877">
            <v>1575444</v>
          </cell>
        </row>
        <row r="878">
          <cell r="C878">
            <v>11101</v>
          </cell>
          <cell r="E878">
            <v>40</v>
          </cell>
          <cell r="G878">
            <v>3</v>
          </cell>
          <cell r="U878">
            <v>58018458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</row>
        <row r="879">
          <cell r="C879">
            <v>11101</v>
          </cell>
          <cell r="E879">
            <v>40</v>
          </cell>
          <cell r="G879">
            <v>3</v>
          </cell>
          <cell r="U879">
            <v>57673065</v>
          </cell>
          <cell r="V879">
            <v>54828828.100000001</v>
          </cell>
          <cell r="W879">
            <v>54828828.100000001</v>
          </cell>
          <cell r="X879">
            <v>54828828.100000001</v>
          </cell>
          <cell r="Y879">
            <v>15922868</v>
          </cell>
        </row>
        <row r="880">
          <cell r="C880">
            <v>11101</v>
          </cell>
          <cell r="E880">
            <v>40</v>
          </cell>
          <cell r="G880">
            <v>3</v>
          </cell>
          <cell r="U880">
            <v>303094764</v>
          </cell>
          <cell r="V880">
            <v>303092601.19999999</v>
          </cell>
          <cell r="W880">
            <v>303092601.19999999</v>
          </cell>
          <cell r="X880">
            <v>303092601.19999999</v>
          </cell>
          <cell r="Y880">
            <v>225859061.90000001</v>
          </cell>
        </row>
        <row r="881">
          <cell r="C881">
            <v>11101</v>
          </cell>
          <cell r="E881">
            <v>40</v>
          </cell>
          <cell r="G881">
            <v>3</v>
          </cell>
          <cell r="U881">
            <v>224378965</v>
          </cell>
          <cell r="V881">
            <v>207326262</v>
          </cell>
          <cell r="W881">
            <v>207326262</v>
          </cell>
          <cell r="X881">
            <v>207326262</v>
          </cell>
          <cell r="Y881">
            <v>132529082.7</v>
          </cell>
        </row>
        <row r="882">
          <cell r="C882">
            <v>11101</v>
          </cell>
          <cell r="E882">
            <v>40</v>
          </cell>
          <cell r="G882">
            <v>3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</row>
        <row r="883">
          <cell r="C883">
            <v>11101</v>
          </cell>
          <cell r="E883">
            <v>40</v>
          </cell>
          <cell r="G883">
            <v>3</v>
          </cell>
          <cell r="U883">
            <v>20154250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</row>
        <row r="884">
          <cell r="C884">
            <v>11101</v>
          </cell>
          <cell r="E884">
            <v>40</v>
          </cell>
          <cell r="G884">
            <v>3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</row>
        <row r="885">
          <cell r="C885">
            <v>11101</v>
          </cell>
          <cell r="E885">
            <v>40</v>
          </cell>
          <cell r="G885">
            <v>3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</row>
        <row r="886">
          <cell r="C886">
            <v>11101</v>
          </cell>
          <cell r="E886">
            <v>40</v>
          </cell>
          <cell r="G886">
            <v>3</v>
          </cell>
          <cell r="U886">
            <v>500000000</v>
          </cell>
          <cell r="V886">
            <v>451191672</v>
          </cell>
          <cell r="W886">
            <v>451191672</v>
          </cell>
          <cell r="X886">
            <v>451191672</v>
          </cell>
          <cell r="Y886">
            <v>376881727</v>
          </cell>
        </row>
        <row r="887">
          <cell r="C887">
            <v>11101</v>
          </cell>
          <cell r="E887">
            <v>40</v>
          </cell>
          <cell r="G887">
            <v>3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</row>
        <row r="888">
          <cell r="C888">
            <v>11101</v>
          </cell>
          <cell r="E888">
            <v>40</v>
          </cell>
          <cell r="G888">
            <v>3</v>
          </cell>
          <cell r="U888">
            <v>8000000</v>
          </cell>
          <cell r="V888">
            <v>6400000</v>
          </cell>
          <cell r="W888">
            <v>6400000</v>
          </cell>
          <cell r="X888">
            <v>6400000</v>
          </cell>
          <cell r="Y888">
            <v>0</v>
          </cell>
        </row>
        <row r="889">
          <cell r="C889">
            <v>11101</v>
          </cell>
          <cell r="E889">
            <v>40</v>
          </cell>
          <cell r="G889">
            <v>3</v>
          </cell>
          <cell r="U889">
            <v>55683970</v>
          </cell>
          <cell r="V889">
            <v>55125195</v>
          </cell>
          <cell r="W889">
            <v>55125195</v>
          </cell>
          <cell r="X889">
            <v>55125195</v>
          </cell>
          <cell r="Y889">
            <v>32297195</v>
          </cell>
        </row>
        <row r="890">
          <cell r="C890">
            <v>11101</v>
          </cell>
          <cell r="E890">
            <v>40</v>
          </cell>
          <cell r="G890">
            <v>3</v>
          </cell>
          <cell r="U890">
            <v>19304205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</row>
        <row r="891">
          <cell r="C891">
            <v>11101</v>
          </cell>
          <cell r="E891">
            <v>40</v>
          </cell>
          <cell r="G891">
            <v>3</v>
          </cell>
          <cell r="U891">
            <v>60856295</v>
          </cell>
          <cell r="V891">
            <v>53709275</v>
          </cell>
          <cell r="W891">
            <v>53709275</v>
          </cell>
          <cell r="X891">
            <v>53709275</v>
          </cell>
          <cell r="Y891">
            <v>46456625</v>
          </cell>
        </row>
        <row r="892">
          <cell r="C892">
            <v>11101</v>
          </cell>
          <cell r="E892">
            <v>40</v>
          </cell>
          <cell r="G892">
            <v>3</v>
          </cell>
          <cell r="U892">
            <v>24000000</v>
          </cell>
          <cell r="V892">
            <v>24000000</v>
          </cell>
          <cell r="W892">
            <v>24000000</v>
          </cell>
          <cell r="X892">
            <v>24000000</v>
          </cell>
          <cell r="Y892">
            <v>0</v>
          </cell>
        </row>
        <row r="893">
          <cell r="C893">
            <v>11101</v>
          </cell>
          <cell r="E893">
            <v>40</v>
          </cell>
          <cell r="G893">
            <v>3</v>
          </cell>
          <cell r="U893">
            <v>175327654</v>
          </cell>
          <cell r="V893">
            <v>45862472</v>
          </cell>
          <cell r="W893">
            <v>45862472</v>
          </cell>
          <cell r="X893">
            <v>45862472</v>
          </cell>
          <cell r="Y893">
            <v>19301200</v>
          </cell>
        </row>
        <row r="894">
          <cell r="C894">
            <v>11101</v>
          </cell>
          <cell r="E894">
            <v>40</v>
          </cell>
          <cell r="G894">
            <v>3</v>
          </cell>
          <cell r="U894">
            <v>8000000</v>
          </cell>
          <cell r="V894">
            <v>7990825.2000000002</v>
          </cell>
          <cell r="W894">
            <v>7990825.2000000002</v>
          </cell>
          <cell r="X894">
            <v>7990825.2000000002</v>
          </cell>
          <cell r="Y894">
            <v>0</v>
          </cell>
        </row>
        <row r="895">
          <cell r="C895">
            <v>11101</v>
          </cell>
          <cell r="E895">
            <v>40</v>
          </cell>
          <cell r="G895">
            <v>3</v>
          </cell>
          <cell r="U895">
            <v>59399614</v>
          </cell>
          <cell r="V895">
            <v>58042554</v>
          </cell>
          <cell r="W895">
            <v>58042554</v>
          </cell>
          <cell r="X895">
            <v>58042554</v>
          </cell>
          <cell r="Y895">
            <v>35406190</v>
          </cell>
        </row>
        <row r="896">
          <cell r="C896">
            <v>11101</v>
          </cell>
          <cell r="E896">
            <v>40</v>
          </cell>
          <cell r="G896">
            <v>3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</row>
        <row r="897">
          <cell r="C897">
            <v>11101</v>
          </cell>
          <cell r="E897">
            <v>40</v>
          </cell>
          <cell r="G897">
            <v>3</v>
          </cell>
          <cell r="U897">
            <v>40100000</v>
          </cell>
          <cell r="V897">
            <v>38094800</v>
          </cell>
          <cell r="W897">
            <v>38094800</v>
          </cell>
          <cell r="X897">
            <v>38094800</v>
          </cell>
          <cell r="Y897">
            <v>27997800</v>
          </cell>
        </row>
        <row r="898">
          <cell r="C898">
            <v>11101</v>
          </cell>
          <cell r="E898">
            <v>40</v>
          </cell>
          <cell r="G898">
            <v>3</v>
          </cell>
          <cell r="U898">
            <v>4000000</v>
          </cell>
          <cell r="V898">
            <v>4000000</v>
          </cell>
          <cell r="W898">
            <v>4000000</v>
          </cell>
          <cell r="X898">
            <v>4000000</v>
          </cell>
          <cell r="Y898">
            <v>4000000</v>
          </cell>
        </row>
        <row r="899">
          <cell r="C899">
            <v>11101</v>
          </cell>
          <cell r="E899">
            <v>40</v>
          </cell>
          <cell r="G899">
            <v>3</v>
          </cell>
          <cell r="U899">
            <v>5700000</v>
          </cell>
          <cell r="V899">
            <v>5700000</v>
          </cell>
          <cell r="W899">
            <v>5700000</v>
          </cell>
          <cell r="X899">
            <v>5700000</v>
          </cell>
          <cell r="Y899">
            <v>0</v>
          </cell>
        </row>
        <row r="900">
          <cell r="C900">
            <v>11101</v>
          </cell>
          <cell r="E900">
            <v>40</v>
          </cell>
          <cell r="G900">
            <v>3</v>
          </cell>
          <cell r="U900">
            <v>64613250</v>
          </cell>
          <cell r="V900">
            <v>64613249.119999997</v>
          </cell>
          <cell r="W900">
            <v>64613249.119999997</v>
          </cell>
          <cell r="X900">
            <v>64613249.119999997</v>
          </cell>
          <cell r="Y900">
            <v>64613249.119999997</v>
          </cell>
        </row>
        <row r="901">
          <cell r="C901">
            <v>11101</v>
          </cell>
          <cell r="E901">
            <v>40</v>
          </cell>
          <cell r="G901">
            <v>3</v>
          </cell>
          <cell r="U901">
            <v>85452439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</row>
        <row r="902">
          <cell r="C902">
            <v>11101</v>
          </cell>
          <cell r="E902">
            <v>40</v>
          </cell>
          <cell r="G902">
            <v>3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</row>
        <row r="903">
          <cell r="C903">
            <v>11101</v>
          </cell>
          <cell r="E903">
            <v>40</v>
          </cell>
          <cell r="G903">
            <v>3</v>
          </cell>
          <cell r="U903">
            <v>39463468</v>
          </cell>
          <cell r="V903">
            <v>39462000</v>
          </cell>
          <cell r="W903">
            <v>39462000</v>
          </cell>
          <cell r="X903">
            <v>39462000</v>
          </cell>
          <cell r="Y903">
            <v>32500500</v>
          </cell>
        </row>
        <row r="904">
          <cell r="C904">
            <v>11101</v>
          </cell>
          <cell r="E904">
            <v>40</v>
          </cell>
          <cell r="G904">
            <v>3</v>
          </cell>
          <cell r="U904">
            <v>10275480</v>
          </cell>
          <cell r="V904">
            <v>6890000</v>
          </cell>
          <cell r="W904">
            <v>6890000</v>
          </cell>
          <cell r="X904">
            <v>6890000</v>
          </cell>
          <cell r="Y904">
            <v>6890000</v>
          </cell>
        </row>
        <row r="905">
          <cell r="C905">
            <v>11101</v>
          </cell>
          <cell r="E905">
            <v>40</v>
          </cell>
          <cell r="G905">
            <v>3</v>
          </cell>
          <cell r="U905">
            <v>21357853</v>
          </cell>
          <cell r="V905">
            <v>12136800</v>
          </cell>
          <cell r="W905">
            <v>12136800</v>
          </cell>
          <cell r="X905">
            <v>12136800</v>
          </cell>
          <cell r="Y905">
            <v>10374400</v>
          </cell>
        </row>
        <row r="906">
          <cell r="C906">
            <v>11101</v>
          </cell>
          <cell r="E906">
            <v>40</v>
          </cell>
          <cell r="G906">
            <v>3</v>
          </cell>
          <cell r="U906">
            <v>88627645</v>
          </cell>
          <cell r="V906">
            <v>82060702</v>
          </cell>
          <cell r="W906">
            <v>82060702</v>
          </cell>
          <cell r="X906">
            <v>82060702</v>
          </cell>
          <cell r="Y906">
            <v>75622902</v>
          </cell>
        </row>
        <row r="907">
          <cell r="C907">
            <v>11101</v>
          </cell>
          <cell r="E907">
            <v>40</v>
          </cell>
          <cell r="G907">
            <v>3</v>
          </cell>
          <cell r="U907">
            <v>45600000</v>
          </cell>
          <cell r="V907">
            <v>43915442</v>
          </cell>
          <cell r="W907">
            <v>43915442</v>
          </cell>
          <cell r="X907">
            <v>43915442</v>
          </cell>
          <cell r="Y907">
            <v>43915442</v>
          </cell>
        </row>
        <row r="908">
          <cell r="C908">
            <v>11101</v>
          </cell>
          <cell r="E908">
            <v>40</v>
          </cell>
          <cell r="G908">
            <v>3</v>
          </cell>
          <cell r="U908">
            <v>2931496089</v>
          </cell>
          <cell r="V908">
            <v>2931496089</v>
          </cell>
          <cell r="W908">
            <v>2931496089</v>
          </cell>
          <cell r="X908">
            <v>2931496089</v>
          </cell>
          <cell r="Y908">
            <v>868500000</v>
          </cell>
        </row>
        <row r="909">
          <cell r="C909">
            <v>11101</v>
          </cell>
          <cell r="E909">
            <v>40</v>
          </cell>
          <cell r="G909">
            <v>3</v>
          </cell>
          <cell r="U909">
            <v>153021756</v>
          </cell>
          <cell r="V909">
            <v>150046332</v>
          </cell>
          <cell r="W909">
            <v>150046332</v>
          </cell>
          <cell r="X909">
            <v>150046332</v>
          </cell>
          <cell r="Y909">
            <v>137294519</v>
          </cell>
        </row>
        <row r="910">
          <cell r="C910">
            <v>11101</v>
          </cell>
          <cell r="E910">
            <v>40</v>
          </cell>
          <cell r="G910">
            <v>3</v>
          </cell>
          <cell r="U910">
            <v>10000000</v>
          </cell>
          <cell r="V910">
            <v>9391480</v>
          </cell>
          <cell r="W910">
            <v>9391480</v>
          </cell>
          <cell r="X910">
            <v>9391480</v>
          </cell>
          <cell r="Y910">
            <v>9391480</v>
          </cell>
        </row>
        <row r="911">
          <cell r="C911">
            <v>11101</v>
          </cell>
          <cell r="E911">
            <v>40</v>
          </cell>
          <cell r="G911">
            <v>3</v>
          </cell>
          <cell r="U911">
            <v>10000000</v>
          </cell>
          <cell r="V911">
            <v>8000000</v>
          </cell>
          <cell r="W911">
            <v>8000000</v>
          </cell>
          <cell r="X911">
            <v>8000000</v>
          </cell>
          <cell r="Y911">
            <v>1904000</v>
          </cell>
        </row>
        <row r="912">
          <cell r="C912">
            <v>11101</v>
          </cell>
          <cell r="E912">
            <v>40</v>
          </cell>
          <cell r="G912">
            <v>3</v>
          </cell>
          <cell r="U912">
            <v>107798706</v>
          </cell>
          <cell r="V912">
            <v>99308931</v>
          </cell>
          <cell r="W912">
            <v>99308931</v>
          </cell>
          <cell r="X912">
            <v>99308931</v>
          </cell>
          <cell r="Y912">
            <v>99308931</v>
          </cell>
        </row>
        <row r="913">
          <cell r="C913">
            <v>11101</v>
          </cell>
          <cell r="E913">
            <v>40</v>
          </cell>
          <cell r="G913">
            <v>3</v>
          </cell>
          <cell r="U913">
            <v>3428000</v>
          </cell>
          <cell r="V913">
            <v>3428000</v>
          </cell>
          <cell r="W913">
            <v>3428000</v>
          </cell>
          <cell r="X913">
            <v>3428000</v>
          </cell>
          <cell r="Y913">
            <v>3428000</v>
          </cell>
        </row>
        <row r="914">
          <cell r="C914">
            <v>11101</v>
          </cell>
          <cell r="E914">
            <v>40</v>
          </cell>
          <cell r="G914">
            <v>3</v>
          </cell>
          <cell r="U914">
            <v>61233370</v>
          </cell>
          <cell r="V914">
            <v>24951622</v>
          </cell>
          <cell r="W914">
            <v>24951622</v>
          </cell>
          <cell r="X914">
            <v>24951622</v>
          </cell>
          <cell r="Y914">
            <v>15537652</v>
          </cell>
        </row>
        <row r="915">
          <cell r="C915">
            <v>11101</v>
          </cell>
          <cell r="E915">
            <v>40</v>
          </cell>
          <cell r="G915">
            <v>3</v>
          </cell>
          <cell r="U915">
            <v>39000000</v>
          </cell>
          <cell r="V915">
            <v>23967365</v>
          </cell>
          <cell r="W915">
            <v>23967365</v>
          </cell>
          <cell r="X915">
            <v>23967365</v>
          </cell>
          <cell r="Y915">
            <v>22011395</v>
          </cell>
        </row>
        <row r="916">
          <cell r="C916">
            <v>11101</v>
          </cell>
          <cell r="E916">
            <v>40</v>
          </cell>
          <cell r="G916">
            <v>3</v>
          </cell>
          <cell r="U916">
            <v>29968112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</row>
        <row r="917">
          <cell r="C917">
            <v>11101</v>
          </cell>
          <cell r="E917">
            <v>40</v>
          </cell>
          <cell r="G917">
            <v>3</v>
          </cell>
          <cell r="U917">
            <v>7492028</v>
          </cell>
          <cell r="V917">
            <v>7100100</v>
          </cell>
          <cell r="W917">
            <v>7100100</v>
          </cell>
          <cell r="X917">
            <v>7100100</v>
          </cell>
          <cell r="Y917">
            <v>0</v>
          </cell>
        </row>
        <row r="918">
          <cell r="C918">
            <v>11101</v>
          </cell>
          <cell r="E918">
            <v>40</v>
          </cell>
          <cell r="G918">
            <v>3</v>
          </cell>
          <cell r="U918">
            <v>2564098</v>
          </cell>
          <cell r="V918">
            <v>1627080</v>
          </cell>
          <cell r="W918">
            <v>1627080</v>
          </cell>
          <cell r="X918">
            <v>1627080</v>
          </cell>
          <cell r="Y918">
            <v>1627080</v>
          </cell>
        </row>
        <row r="919">
          <cell r="C919">
            <v>11101</v>
          </cell>
          <cell r="E919">
            <v>40</v>
          </cell>
          <cell r="G919">
            <v>3</v>
          </cell>
          <cell r="U919">
            <v>1816236</v>
          </cell>
          <cell r="V919">
            <v>1152580</v>
          </cell>
          <cell r="W919">
            <v>1152580</v>
          </cell>
          <cell r="X919">
            <v>1152580</v>
          </cell>
          <cell r="Y919">
            <v>1152580</v>
          </cell>
        </row>
        <row r="920">
          <cell r="C920">
            <v>11101</v>
          </cell>
          <cell r="E920">
            <v>40</v>
          </cell>
          <cell r="G920">
            <v>3</v>
          </cell>
          <cell r="U920">
            <v>2376704</v>
          </cell>
          <cell r="V920">
            <v>1539915</v>
          </cell>
          <cell r="W920">
            <v>1539915</v>
          </cell>
          <cell r="X920">
            <v>1022894</v>
          </cell>
          <cell r="Y920">
            <v>1022894</v>
          </cell>
        </row>
        <row r="921">
          <cell r="C921">
            <v>11101</v>
          </cell>
          <cell r="E921">
            <v>40</v>
          </cell>
          <cell r="G921">
            <v>3</v>
          </cell>
          <cell r="U921">
            <v>943853</v>
          </cell>
          <cell r="V921">
            <v>618800</v>
          </cell>
          <cell r="W921">
            <v>618800</v>
          </cell>
          <cell r="X921">
            <v>618800</v>
          </cell>
          <cell r="Y921">
            <v>618800</v>
          </cell>
        </row>
        <row r="922">
          <cell r="C922">
            <v>11101</v>
          </cell>
          <cell r="E922">
            <v>40</v>
          </cell>
          <cell r="G922">
            <v>3</v>
          </cell>
          <cell r="U922">
            <v>104340</v>
          </cell>
          <cell r="V922">
            <v>71000</v>
          </cell>
          <cell r="W922">
            <v>71000</v>
          </cell>
          <cell r="X922">
            <v>71000</v>
          </cell>
          <cell r="Y922">
            <v>71000</v>
          </cell>
        </row>
        <row r="923">
          <cell r="C923">
            <v>11101</v>
          </cell>
          <cell r="E923">
            <v>40</v>
          </cell>
          <cell r="G923">
            <v>3</v>
          </cell>
          <cell r="U923">
            <v>707890</v>
          </cell>
          <cell r="V923">
            <v>464100</v>
          </cell>
          <cell r="W923">
            <v>464100</v>
          </cell>
          <cell r="X923">
            <v>464100</v>
          </cell>
          <cell r="Y923">
            <v>464100</v>
          </cell>
        </row>
        <row r="924">
          <cell r="C924">
            <v>11101</v>
          </cell>
          <cell r="E924">
            <v>40</v>
          </cell>
          <cell r="G924">
            <v>3</v>
          </cell>
          <cell r="U924">
            <v>117982</v>
          </cell>
          <cell r="V924">
            <v>77600</v>
          </cell>
          <cell r="W924">
            <v>77600</v>
          </cell>
          <cell r="X924">
            <v>77600</v>
          </cell>
          <cell r="Y924">
            <v>77600</v>
          </cell>
        </row>
        <row r="925">
          <cell r="C925">
            <v>11101</v>
          </cell>
          <cell r="E925">
            <v>40</v>
          </cell>
          <cell r="G925">
            <v>3</v>
          </cell>
          <cell r="U925">
            <v>117982</v>
          </cell>
          <cell r="V925">
            <v>77600</v>
          </cell>
          <cell r="W925">
            <v>77600</v>
          </cell>
          <cell r="X925">
            <v>77600</v>
          </cell>
          <cell r="Y925">
            <v>77600</v>
          </cell>
        </row>
        <row r="926">
          <cell r="C926">
            <v>11101</v>
          </cell>
          <cell r="E926">
            <v>40</v>
          </cell>
          <cell r="G926">
            <v>3</v>
          </cell>
          <cell r="U926">
            <v>235963</v>
          </cell>
          <cell r="V926">
            <v>155200</v>
          </cell>
          <cell r="W926">
            <v>155200</v>
          </cell>
          <cell r="X926">
            <v>155200</v>
          </cell>
          <cell r="Y926">
            <v>155200</v>
          </cell>
        </row>
        <row r="927">
          <cell r="C927">
            <v>11101</v>
          </cell>
          <cell r="E927">
            <v>40</v>
          </cell>
          <cell r="G927">
            <v>3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</row>
        <row r="928">
          <cell r="C928">
            <v>11101</v>
          </cell>
          <cell r="E928">
            <v>40</v>
          </cell>
          <cell r="G928">
            <v>3</v>
          </cell>
          <cell r="U928">
            <v>192072643</v>
          </cell>
          <cell r="V928">
            <v>181545034</v>
          </cell>
          <cell r="W928">
            <v>181545034</v>
          </cell>
          <cell r="X928">
            <v>181545034</v>
          </cell>
          <cell r="Y928">
            <v>164864699</v>
          </cell>
        </row>
        <row r="929">
          <cell r="C929">
            <v>11101</v>
          </cell>
          <cell r="E929">
            <v>40</v>
          </cell>
          <cell r="G929">
            <v>3</v>
          </cell>
          <cell r="U929">
            <v>29102650</v>
          </cell>
          <cell r="V929">
            <v>29056300</v>
          </cell>
          <cell r="W929">
            <v>29056300</v>
          </cell>
          <cell r="X929">
            <v>29056300</v>
          </cell>
          <cell r="Y929">
            <v>29056300</v>
          </cell>
        </row>
        <row r="930">
          <cell r="C930">
            <v>11101</v>
          </cell>
          <cell r="E930">
            <v>40</v>
          </cell>
          <cell r="G930">
            <v>3</v>
          </cell>
          <cell r="U930">
            <v>1379011</v>
          </cell>
          <cell r="V930">
            <v>934798</v>
          </cell>
          <cell r="W930">
            <v>934798</v>
          </cell>
          <cell r="X930">
            <v>606600</v>
          </cell>
          <cell r="Y930">
            <v>606600</v>
          </cell>
        </row>
        <row r="931">
          <cell r="C931">
            <v>11101</v>
          </cell>
          <cell r="E931">
            <v>40</v>
          </cell>
          <cell r="G931">
            <v>3</v>
          </cell>
          <cell r="U931">
            <v>106605</v>
          </cell>
          <cell r="V931">
            <v>79264</v>
          </cell>
          <cell r="W931">
            <v>79264</v>
          </cell>
          <cell r="X931">
            <v>52843</v>
          </cell>
          <cell r="Y931">
            <v>52843</v>
          </cell>
        </row>
        <row r="932">
          <cell r="C932">
            <v>11101</v>
          </cell>
          <cell r="E932">
            <v>40</v>
          </cell>
          <cell r="G932">
            <v>3</v>
          </cell>
          <cell r="U932">
            <v>1958822</v>
          </cell>
          <cell r="V932">
            <v>1226963</v>
          </cell>
          <cell r="W932">
            <v>1226963</v>
          </cell>
          <cell r="X932">
            <v>1226963</v>
          </cell>
          <cell r="Y932">
            <v>1226963</v>
          </cell>
        </row>
        <row r="933">
          <cell r="C933">
            <v>11101</v>
          </cell>
          <cell r="E933">
            <v>40</v>
          </cell>
          <cell r="G933">
            <v>3</v>
          </cell>
          <cell r="U933">
            <v>940235</v>
          </cell>
          <cell r="V933">
            <v>656776</v>
          </cell>
          <cell r="W933">
            <v>656776</v>
          </cell>
          <cell r="X933">
            <v>433005</v>
          </cell>
          <cell r="Y933">
            <v>433005</v>
          </cell>
        </row>
        <row r="934">
          <cell r="C934">
            <v>11101</v>
          </cell>
          <cell r="E934">
            <v>40</v>
          </cell>
          <cell r="G934">
            <v>3</v>
          </cell>
          <cell r="U934">
            <v>18499503</v>
          </cell>
          <cell r="V934">
            <v>13157928</v>
          </cell>
          <cell r="W934">
            <v>13157928</v>
          </cell>
          <cell r="X934">
            <v>13157928</v>
          </cell>
          <cell r="Y934">
            <v>13157928</v>
          </cell>
        </row>
        <row r="935">
          <cell r="C935">
            <v>11101</v>
          </cell>
          <cell r="E935">
            <v>40</v>
          </cell>
          <cell r="G935">
            <v>3</v>
          </cell>
          <cell r="U935">
            <v>828076</v>
          </cell>
          <cell r="V935">
            <v>552583</v>
          </cell>
          <cell r="W935">
            <v>552583</v>
          </cell>
          <cell r="X935">
            <v>552583</v>
          </cell>
          <cell r="Y935">
            <v>552583</v>
          </cell>
        </row>
        <row r="936">
          <cell r="C936">
            <v>11101</v>
          </cell>
          <cell r="E936">
            <v>40</v>
          </cell>
          <cell r="G936">
            <v>3</v>
          </cell>
          <cell r="U936">
            <v>1288555</v>
          </cell>
          <cell r="V936">
            <v>883567</v>
          </cell>
          <cell r="W936">
            <v>883567</v>
          </cell>
          <cell r="X936">
            <v>883567</v>
          </cell>
          <cell r="Y936">
            <v>883567</v>
          </cell>
        </row>
        <row r="937">
          <cell r="C937">
            <v>11101</v>
          </cell>
          <cell r="E937">
            <v>40</v>
          </cell>
          <cell r="G937">
            <v>3</v>
          </cell>
          <cell r="U937">
            <v>1149957</v>
          </cell>
          <cell r="V937">
            <v>568150</v>
          </cell>
          <cell r="W937">
            <v>568150</v>
          </cell>
          <cell r="X937">
            <v>346686</v>
          </cell>
          <cell r="Y937">
            <v>346686</v>
          </cell>
        </row>
        <row r="938">
          <cell r="C938">
            <v>11101</v>
          </cell>
          <cell r="E938">
            <v>40</v>
          </cell>
          <cell r="G938">
            <v>3</v>
          </cell>
          <cell r="U938">
            <v>799539</v>
          </cell>
          <cell r="V938">
            <v>535036</v>
          </cell>
          <cell r="W938">
            <v>535036</v>
          </cell>
          <cell r="X938">
            <v>396323</v>
          </cell>
          <cell r="Y938">
            <v>396323</v>
          </cell>
        </row>
        <row r="939">
          <cell r="C939">
            <v>11101</v>
          </cell>
          <cell r="E939">
            <v>40</v>
          </cell>
          <cell r="G939">
            <v>3</v>
          </cell>
          <cell r="U939">
            <v>218091110</v>
          </cell>
          <cell r="V939">
            <v>194334454</v>
          </cell>
          <cell r="W939">
            <v>194334454</v>
          </cell>
          <cell r="X939">
            <v>194334454</v>
          </cell>
          <cell r="Y939">
            <v>175635766</v>
          </cell>
        </row>
        <row r="940">
          <cell r="C940">
            <v>11106</v>
          </cell>
          <cell r="E940">
            <v>24</v>
          </cell>
          <cell r="G940">
            <v>3</v>
          </cell>
          <cell r="U940">
            <v>345661700</v>
          </cell>
          <cell r="V940">
            <v>333613533</v>
          </cell>
          <cell r="W940">
            <v>333613533</v>
          </cell>
          <cell r="X940">
            <v>333613533</v>
          </cell>
          <cell r="Y940">
            <v>36800000</v>
          </cell>
        </row>
        <row r="941">
          <cell r="C941">
            <v>11106</v>
          </cell>
          <cell r="E941">
            <v>24</v>
          </cell>
          <cell r="G941">
            <v>3</v>
          </cell>
          <cell r="U941">
            <v>167740000</v>
          </cell>
          <cell r="V941">
            <v>167589251</v>
          </cell>
          <cell r="W941">
            <v>167589251</v>
          </cell>
          <cell r="X941">
            <v>167589251</v>
          </cell>
          <cell r="Y941">
            <v>0</v>
          </cell>
        </row>
        <row r="942">
          <cell r="C942">
            <v>11106</v>
          </cell>
          <cell r="E942">
            <v>24</v>
          </cell>
          <cell r="G942">
            <v>3</v>
          </cell>
          <cell r="U942">
            <v>695089426</v>
          </cell>
          <cell r="V942">
            <v>392548686.86000001</v>
          </cell>
          <cell r="W942">
            <v>392548686.86000001</v>
          </cell>
          <cell r="X942">
            <v>392548686.86000001</v>
          </cell>
          <cell r="Y942">
            <v>392548686.86000001</v>
          </cell>
        </row>
        <row r="943">
          <cell r="C943">
            <v>11106</v>
          </cell>
          <cell r="E943">
            <v>24</v>
          </cell>
          <cell r="G943">
            <v>3</v>
          </cell>
          <cell r="U943">
            <v>28806203</v>
          </cell>
          <cell r="V943">
            <v>7164974</v>
          </cell>
          <cell r="W943">
            <v>7164974</v>
          </cell>
          <cell r="X943">
            <v>7164974</v>
          </cell>
          <cell r="Y943">
            <v>5179260</v>
          </cell>
        </row>
        <row r="944">
          <cell r="C944">
            <v>11106</v>
          </cell>
          <cell r="E944">
            <v>24</v>
          </cell>
          <cell r="G944">
            <v>3</v>
          </cell>
          <cell r="U944">
            <v>70000000</v>
          </cell>
          <cell r="V944">
            <v>59073902</v>
          </cell>
          <cell r="W944">
            <v>59073902</v>
          </cell>
          <cell r="X944">
            <v>59073902</v>
          </cell>
          <cell r="Y944">
            <v>0</v>
          </cell>
        </row>
        <row r="945">
          <cell r="C945">
            <v>11106</v>
          </cell>
          <cell r="E945">
            <v>24</v>
          </cell>
          <cell r="G945">
            <v>3</v>
          </cell>
          <cell r="U945">
            <v>60000000</v>
          </cell>
          <cell r="V945">
            <v>39888800</v>
          </cell>
          <cell r="W945">
            <v>39888800</v>
          </cell>
          <cell r="X945">
            <v>39888800</v>
          </cell>
          <cell r="Y945">
            <v>0</v>
          </cell>
        </row>
        <row r="946">
          <cell r="C946">
            <v>11106</v>
          </cell>
          <cell r="E946">
            <v>24</v>
          </cell>
          <cell r="G946">
            <v>3</v>
          </cell>
          <cell r="U946">
            <v>10000000</v>
          </cell>
          <cell r="V946">
            <v>5280000</v>
          </cell>
          <cell r="W946">
            <v>5280000</v>
          </cell>
          <cell r="X946">
            <v>5280000</v>
          </cell>
          <cell r="Y946">
            <v>0</v>
          </cell>
        </row>
        <row r="947">
          <cell r="C947">
            <v>11106</v>
          </cell>
          <cell r="E947">
            <v>24</v>
          </cell>
          <cell r="G947">
            <v>3</v>
          </cell>
          <cell r="U947">
            <v>151963064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</row>
        <row r="948">
          <cell r="C948">
            <v>11106</v>
          </cell>
          <cell r="E948">
            <v>24</v>
          </cell>
          <cell r="G948">
            <v>3</v>
          </cell>
          <cell r="U948">
            <v>648036936</v>
          </cell>
          <cell r="V948">
            <v>633067608</v>
          </cell>
          <cell r="W948">
            <v>633067608</v>
          </cell>
          <cell r="X948">
            <v>633067608</v>
          </cell>
          <cell r="Y948">
            <v>507431308</v>
          </cell>
        </row>
        <row r="949">
          <cell r="C949">
            <v>11106</v>
          </cell>
          <cell r="E949">
            <v>24</v>
          </cell>
          <cell r="G949">
            <v>3</v>
          </cell>
          <cell r="U949">
            <v>87792097</v>
          </cell>
          <cell r="V949">
            <v>87690892</v>
          </cell>
          <cell r="W949">
            <v>87690892</v>
          </cell>
          <cell r="X949">
            <v>87690892</v>
          </cell>
          <cell r="Y949">
            <v>83511891</v>
          </cell>
        </row>
        <row r="950">
          <cell r="C950">
            <v>11206</v>
          </cell>
          <cell r="E950">
            <v>36</v>
          </cell>
          <cell r="G950">
            <v>3</v>
          </cell>
          <cell r="U950">
            <v>100000000</v>
          </cell>
          <cell r="V950">
            <v>83654929</v>
          </cell>
          <cell r="W950">
            <v>83654929</v>
          </cell>
          <cell r="X950">
            <v>83654929</v>
          </cell>
          <cell r="Y950">
            <v>73199899</v>
          </cell>
        </row>
        <row r="951">
          <cell r="C951">
            <v>11206</v>
          </cell>
          <cell r="E951">
            <v>36</v>
          </cell>
          <cell r="G951">
            <v>3</v>
          </cell>
          <cell r="U951">
            <v>166606896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</row>
        <row r="952">
          <cell r="C952">
            <v>11206</v>
          </cell>
          <cell r="E952">
            <v>36</v>
          </cell>
          <cell r="G952">
            <v>3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</row>
        <row r="953">
          <cell r="C953">
            <v>11211</v>
          </cell>
          <cell r="E953">
            <v>25</v>
          </cell>
          <cell r="G953">
            <v>1</v>
          </cell>
          <cell r="U953">
            <v>24678757046</v>
          </cell>
          <cell r="V953">
            <v>22671724949</v>
          </cell>
          <cell r="W953">
            <v>22671724949</v>
          </cell>
          <cell r="X953">
            <v>22671724949</v>
          </cell>
          <cell r="Y953">
            <v>19110609402</v>
          </cell>
        </row>
        <row r="954">
          <cell r="C954">
            <v>11215</v>
          </cell>
          <cell r="E954">
            <v>24</v>
          </cell>
          <cell r="G954">
            <v>3</v>
          </cell>
          <cell r="U954">
            <v>2167424</v>
          </cell>
          <cell r="V954">
            <v>2167424</v>
          </cell>
          <cell r="W954">
            <v>2167424</v>
          </cell>
          <cell r="X954">
            <v>1142818</v>
          </cell>
          <cell r="Y954">
            <v>1142818</v>
          </cell>
        </row>
        <row r="955">
          <cell r="C955">
            <v>11215</v>
          </cell>
          <cell r="E955">
            <v>24</v>
          </cell>
          <cell r="G955">
            <v>3</v>
          </cell>
          <cell r="U955">
            <v>1699741</v>
          </cell>
          <cell r="V955">
            <v>1537900</v>
          </cell>
          <cell r="W955">
            <v>1537900</v>
          </cell>
          <cell r="X955">
            <v>1537900</v>
          </cell>
          <cell r="Y955">
            <v>1537900</v>
          </cell>
        </row>
        <row r="956">
          <cell r="C956">
            <v>11215</v>
          </cell>
          <cell r="E956">
            <v>24</v>
          </cell>
          <cell r="G956">
            <v>3</v>
          </cell>
          <cell r="U956">
            <v>206865</v>
          </cell>
          <cell r="V956">
            <v>191830</v>
          </cell>
          <cell r="W956">
            <v>191830</v>
          </cell>
          <cell r="X956">
            <v>191830</v>
          </cell>
          <cell r="Y956">
            <v>191830</v>
          </cell>
        </row>
        <row r="957">
          <cell r="C957">
            <v>11215</v>
          </cell>
          <cell r="E957">
            <v>24</v>
          </cell>
          <cell r="G957">
            <v>3</v>
          </cell>
          <cell r="U957">
            <v>1360060</v>
          </cell>
          <cell r="V957">
            <v>1153400</v>
          </cell>
          <cell r="W957">
            <v>1153400</v>
          </cell>
          <cell r="X957">
            <v>1153400</v>
          </cell>
          <cell r="Y957">
            <v>1153400</v>
          </cell>
        </row>
        <row r="958">
          <cell r="C958">
            <v>11215</v>
          </cell>
          <cell r="E958">
            <v>24</v>
          </cell>
          <cell r="G958">
            <v>3</v>
          </cell>
          <cell r="U958">
            <v>226675</v>
          </cell>
          <cell r="V958">
            <v>193200</v>
          </cell>
          <cell r="W958">
            <v>193200</v>
          </cell>
          <cell r="X958">
            <v>193200</v>
          </cell>
          <cell r="Y958">
            <v>193200</v>
          </cell>
        </row>
        <row r="959">
          <cell r="C959">
            <v>11215</v>
          </cell>
          <cell r="E959">
            <v>24</v>
          </cell>
          <cell r="G959">
            <v>3</v>
          </cell>
          <cell r="U959">
            <v>453352</v>
          </cell>
          <cell r="V959">
            <v>404572</v>
          </cell>
          <cell r="W959">
            <v>404572</v>
          </cell>
          <cell r="X959">
            <v>404572</v>
          </cell>
          <cell r="Y959">
            <v>404572</v>
          </cell>
        </row>
        <row r="960">
          <cell r="C960">
            <v>11215</v>
          </cell>
          <cell r="E960">
            <v>24</v>
          </cell>
          <cell r="G960">
            <v>3</v>
          </cell>
          <cell r="U960">
            <v>9511843</v>
          </cell>
          <cell r="V960">
            <v>3935936</v>
          </cell>
          <cell r="W960">
            <v>3935936</v>
          </cell>
          <cell r="X960">
            <v>3935936</v>
          </cell>
          <cell r="Y960">
            <v>3935936</v>
          </cell>
        </row>
        <row r="961">
          <cell r="C961">
            <v>11215</v>
          </cell>
          <cell r="E961">
            <v>24</v>
          </cell>
          <cell r="G961">
            <v>3</v>
          </cell>
          <cell r="U961">
            <v>2426462</v>
          </cell>
          <cell r="V961">
            <v>2426462</v>
          </cell>
          <cell r="W961">
            <v>2426462</v>
          </cell>
          <cell r="X961">
            <v>676337</v>
          </cell>
          <cell r="Y961">
            <v>676337</v>
          </cell>
        </row>
        <row r="962">
          <cell r="C962">
            <v>11215</v>
          </cell>
          <cell r="E962">
            <v>24</v>
          </cell>
          <cell r="G962">
            <v>3</v>
          </cell>
          <cell r="U962">
            <v>213924</v>
          </cell>
          <cell r="V962">
            <v>213924</v>
          </cell>
          <cell r="W962">
            <v>213924</v>
          </cell>
          <cell r="X962">
            <v>65599</v>
          </cell>
          <cell r="Y962">
            <v>65599</v>
          </cell>
        </row>
        <row r="963">
          <cell r="C963">
            <v>11215</v>
          </cell>
          <cell r="E963">
            <v>24</v>
          </cell>
          <cell r="G963">
            <v>3</v>
          </cell>
          <cell r="U963">
            <v>5046734</v>
          </cell>
          <cell r="V963">
            <v>4395060</v>
          </cell>
          <cell r="W963">
            <v>4395060</v>
          </cell>
          <cell r="X963">
            <v>4395060</v>
          </cell>
          <cell r="Y963">
            <v>4395060</v>
          </cell>
        </row>
        <row r="964">
          <cell r="C964">
            <v>11215</v>
          </cell>
          <cell r="E964">
            <v>24</v>
          </cell>
          <cell r="G964">
            <v>3</v>
          </cell>
          <cell r="U964">
            <v>3574770</v>
          </cell>
          <cell r="V964">
            <v>3112860</v>
          </cell>
          <cell r="W964">
            <v>3112860</v>
          </cell>
          <cell r="X964">
            <v>3112860</v>
          </cell>
          <cell r="Y964">
            <v>3112860</v>
          </cell>
        </row>
        <row r="965">
          <cell r="C965">
            <v>11215</v>
          </cell>
          <cell r="E965">
            <v>24</v>
          </cell>
          <cell r="G965">
            <v>3</v>
          </cell>
          <cell r="U965">
            <v>1624854</v>
          </cell>
          <cell r="V965">
            <v>1624854</v>
          </cell>
          <cell r="W965">
            <v>1624854</v>
          </cell>
          <cell r="X965">
            <v>620456</v>
          </cell>
          <cell r="Y965">
            <v>620456</v>
          </cell>
        </row>
        <row r="966">
          <cell r="C966">
            <v>11215</v>
          </cell>
          <cell r="E966">
            <v>24</v>
          </cell>
          <cell r="G966">
            <v>3</v>
          </cell>
          <cell r="U966">
            <v>1123106</v>
          </cell>
          <cell r="V966">
            <v>1123106</v>
          </cell>
          <cell r="W966">
            <v>1123106</v>
          </cell>
          <cell r="X966">
            <v>344394</v>
          </cell>
          <cell r="Y966">
            <v>344394</v>
          </cell>
        </row>
        <row r="967">
          <cell r="C967">
            <v>11215</v>
          </cell>
          <cell r="E967">
            <v>24</v>
          </cell>
          <cell r="G967">
            <v>3</v>
          </cell>
          <cell r="U967">
            <v>1654405</v>
          </cell>
          <cell r="V967">
            <v>1654405</v>
          </cell>
          <cell r="W967">
            <v>1654405</v>
          </cell>
          <cell r="X967">
            <v>491992</v>
          </cell>
          <cell r="Y967">
            <v>491992</v>
          </cell>
        </row>
        <row r="968">
          <cell r="C968">
            <v>11215</v>
          </cell>
          <cell r="E968">
            <v>24</v>
          </cell>
          <cell r="G968">
            <v>3</v>
          </cell>
          <cell r="U968">
            <v>274233</v>
          </cell>
          <cell r="V968">
            <v>193200</v>
          </cell>
          <cell r="W968">
            <v>193200</v>
          </cell>
          <cell r="X968">
            <v>193200</v>
          </cell>
          <cell r="Y968">
            <v>193200</v>
          </cell>
        </row>
        <row r="969">
          <cell r="C969">
            <v>11215</v>
          </cell>
          <cell r="E969">
            <v>24</v>
          </cell>
          <cell r="G969">
            <v>3</v>
          </cell>
          <cell r="U969">
            <v>2685945</v>
          </cell>
          <cell r="V969">
            <v>2685945</v>
          </cell>
          <cell r="W969">
            <v>2685945</v>
          </cell>
          <cell r="X969">
            <v>0</v>
          </cell>
          <cell r="Y969">
            <v>0</v>
          </cell>
        </row>
        <row r="970">
          <cell r="C970">
            <v>11215</v>
          </cell>
          <cell r="E970">
            <v>24</v>
          </cell>
          <cell r="G970">
            <v>3</v>
          </cell>
          <cell r="U970">
            <v>38506558</v>
          </cell>
          <cell r="V970">
            <v>31946668</v>
          </cell>
          <cell r="W970">
            <v>31946668</v>
          </cell>
          <cell r="X970">
            <v>31946668</v>
          </cell>
          <cell r="Y970">
            <v>31946668</v>
          </cell>
        </row>
        <row r="971">
          <cell r="C971">
            <v>11215</v>
          </cell>
          <cell r="E971">
            <v>24</v>
          </cell>
          <cell r="G971">
            <v>3</v>
          </cell>
          <cell r="U971">
            <v>3096200</v>
          </cell>
          <cell r="V971">
            <v>3088290</v>
          </cell>
          <cell r="W971">
            <v>3088290</v>
          </cell>
          <cell r="X971">
            <v>3088290</v>
          </cell>
          <cell r="Y971">
            <v>3088290</v>
          </cell>
        </row>
        <row r="972">
          <cell r="C972">
            <v>11217</v>
          </cell>
          <cell r="E972">
            <v>33</v>
          </cell>
          <cell r="G972">
            <v>3</v>
          </cell>
          <cell r="U972">
            <v>39076352</v>
          </cell>
          <cell r="V972">
            <v>29076352</v>
          </cell>
          <cell r="W972">
            <v>29076352</v>
          </cell>
          <cell r="X972">
            <v>0</v>
          </cell>
          <cell r="Y972">
            <v>0</v>
          </cell>
        </row>
        <row r="973">
          <cell r="C973">
            <v>11217</v>
          </cell>
          <cell r="E973">
            <v>33</v>
          </cell>
          <cell r="G973">
            <v>3</v>
          </cell>
          <cell r="U973">
            <v>161221500</v>
          </cell>
          <cell r="V973">
            <v>161127940</v>
          </cell>
          <cell r="W973">
            <v>161127940</v>
          </cell>
          <cell r="X973">
            <v>72448390</v>
          </cell>
          <cell r="Y973">
            <v>0</v>
          </cell>
        </row>
        <row r="974">
          <cell r="C974">
            <v>11217</v>
          </cell>
          <cell r="E974">
            <v>33</v>
          </cell>
          <cell r="G974">
            <v>3</v>
          </cell>
          <cell r="U974">
            <v>88453506</v>
          </cell>
          <cell r="V974">
            <v>86952261</v>
          </cell>
          <cell r="W974">
            <v>86952261</v>
          </cell>
          <cell r="X974">
            <v>86952261</v>
          </cell>
          <cell r="Y974">
            <v>75437016</v>
          </cell>
        </row>
        <row r="975">
          <cell r="C975">
            <v>11217</v>
          </cell>
          <cell r="E975">
            <v>33</v>
          </cell>
          <cell r="G975">
            <v>3</v>
          </cell>
          <cell r="U975">
            <v>5000000</v>
          </cell>
          <cell r="V975">
            <v>4759437</v>
          </cell>
          <cell r="W975">
            <v>4759437</v>
          </cell>
          <cell r="X975">
            <v>4759437</v>
          </cell>
          <cell r="Y975">
            <v>4202241</v>
          </cell>
        </row>
        <row r="976">
          <cell r="C976">
            <v>11217</v>
          </cell>
          <cell r="E976">
            <v>33</v>
          </cell>
          <cell r="G976">
            <v>3</v>
          </cell>
          <cell r="U976">
            <v>1632869474</v>
          </cell>
          <cell r="V976">
            <v>1577769571.98</v>
          </cell>
          <cell r="W976">
            <v>1577769571.98</v>
          </cell>
          <cell r="X976">
            <v>1577769571.98</v>
          </cell>
          <cell r="Y976">
            <v>1436948324</v>
          </cell>
        </row>
        <row r="977">
          <cell r="C977">
            <v>11217</v>
          </cell>
          <cell r="E977">
            <v>33</v>
          </cell>
          <cell r="G977">
            <v>3</v>
          </cell>
          <cell r="U977">
            <v>20000000</v>
          </cell>
          <cell r="V977">
            <v>18837999.960000001</v>
          </cell>
          <cell r="W977">
            <v>18837999.960000001</v>
          </cell>
          <cell r="X977">
            <v>18837999.960000001</v>
          </cell>
          <cell r="Y977">
            <v>18837999.960000001</v>
          </cell>
        </row>
        <row r="978">
          <cell r="C978">
            <v>11217</v>
          </cell>
          <cell r="E978">
            <v>33</v>
          </cell>
          <cell r="G978">
            <v>3</v>
          </cell>
          <cell r="U978">
            <v>24023047</v>
          </cell>
          <cell r="V978">
            <v>24023047</v>
          </cell>
          <cell r="W978">
            <v>24023047</v>
          </cell>
          <cell r="X978">
            <v>24023047</v>
          </cell>
          <cell r="Y978">
            <v>18017285.350000001</v>
          </cell>
        </row>
        <row r="979">
          <cell r="C979">
            <v>11217</v>
          </cell>
          <cell r="E979">
            <v>33</v>
          </cell>
          <cell r="G979">
            <v>3</v>
          </cell>
          <cell r="U979">
            <v>60033589</v>
          </cell>
          <cell r="V979">
            <v>60033589</v>
          </cell>
          <cell r="W979">
            <v>60033589</v>
          </cell>
          <cell r="X979">
            <v>60033589</v>
          </cell>
          <cell r="Y979">
            <v>59775435</v>
          </cell>
        </row>
        <row r="980">
          <cell r="C980">
            <v>11218</v>
          </cell>
          <cell r="E980">
            <v>26</v>
          </cell>
          <cell r="G980">
            <v>3</v>
          </cell>
          <cell r="U980">
            <v>294294000</v>
          </cell>
          <cell r="V980">
            <v>272000000</v>
          </cell>
          <cell r="W980">
            <v>272000000</v>
          </cell>
          <cell r="X980">
            <v>0</v>
          </cell>
          <cell r="Y980">
            <v>0</v>
          </cell>
        </row>
        <row r="981">
          <cell r="C981">
            <v>11219</v>
          </cell>
          <cell r="E981">
            <v>29</v>
          </cell>
          <cell r="G981">
            <v>3</v>
          </cell>
          <cell r="U981">
            <v>2972161661</v>
          </cell>
          <cell r="V981">
            <v>2972161661</v>
          </cell>
          <cell r="W981">
            <v>2972161661</v>
          </cell>
          <cell r="X981">
            <v>2972161661</v>
          </cell>
          <cell r="Y981">
            <v>2858758451</v>
          </cell>
        </row>
        <row r="982">
          <cell r="C982">
            <v>11220</v>
          </cell>
          <cell r="E982">
            <v>25</v>
          </cell>
          <cell r="G982">
            <v>1</v>
          </cell>
          <cell r="U982">
            <v>822141109</v>
          </cell>
          <cell r="V982">
            <v>822141109</v>
          </cell>
          <cell r="W982">
            <v>822141109</v>
          </cell>
          <cell r="X982">
            <v>822141109</v>
          </cell>
          <cell r="Y982">
            <v>822141109</v>
          </cell>
        </row>
        <row r="983">
          <cell r="C983">
            <v>11221</v>
          </cell>
          <cell r="E983">
            <v>25</v>
          </cell>
          <cell r="G983">
            <v>1</v>
          </cell>
          <cell r="U983">
            <v>1041756495</v>
          </cell>
          <cell r="V983">
            <v>831861140.36000001</v>
          </cell>
          <cell r="W983">
            <v>831861140.36000001</v>
          </cell>
          <cell r="X983">
            <v>831861140.36000001</v>
          </cell>
          <cell r="Y983">
            <v>592462433.36000001</v>
          </cell>
        </row>
        <row r="984">
          <cell r="C984">
            <v>11222</v>
          </cell>
          <cell r="E984">
            <v>29</v>
          </cell>
          <cell r="G984">
            <v>3</v>
          </cell>
          <cell r="U984">
            <v>76256918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</row>
        <row r="985">
          <cell r="C985">
            <v>11222</v>
          </cell>
          <cell r="E985">
            <v>29</v>
          </cell>
          <cell r="G985">
            <v>3</v>
          </cell>
          <cell r="U985">
            <v>162773613</v>
          </cell>
          <cell r="V985">
            <v>51038197.200000003</v>
          </cell>
          <cell r="W985">
            <v>51038197.200000003</v>
          </cell>
          <cell r="X985">
            <v>51038197.200000003</v>
          </cell>
          <cell r="Y985">
            <v>0</v>
          </cell>
        </row>
        <row r="986">
          <cell r="C986">
            <v>11224</v>
          </cell>
          <cell r="E986">
            <v>25</v>
          </cell>
          <cell r="G986">
            <v>3</v>
          </cell>
          <cell r="U986">
            <v>33200000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</row>
        <row r="987">
          <cell r="C987">
            <v>11225</v>
          </cell>
          <cell r="E987">
            <v>25</v>
          </cell>
          <cell r="G987">
            <v>1</v>
          </cell>
          <cell r="U987">
            <v>46848496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</row>
        <row r="988">
          <cell r="C988">
            <v>12106</v>
          </cell>
          <cell r="E988">
            <v>36</v>
          </cell>
          <cell r="G988">
            <v>3</v>
          </cell>
          <cell r="U988">
            <v>56000000</v>
          </cell>
          <cell r="V988">
            <v>56000000</v>
          </cell>
          <cell r="W988">
            <v>56000000</v>
          </cell>
          <cell r="X988">
            <v>56000000</v>
          </cell>
          <cell r="Y988">
            <v>56000000</v>
          </cell>
        </row>
        <row r="989">
          <cell r="C989">
            <v>12106</v>
          </cell>
          <cell r="E989">
            <v>36</v>
          </cell>
          <cell r="G989">
            <v>3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</row>
        <row r="990">
          <cell r="C990">
            <v>12106</v>
          </cell>
          <cell r="E990">
            <v>36</v>
          </cell>
          <cell r="G990">
            <v>3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</row>
        <row r="991">
          <cell r="C991">
            <v>12106</v>
          </cell>
          <cell r="E991">
            <v>36</v>
          </cell>
          <cell r="G991">
            <v>3</v>
          </cell>
          <cell r="U991">
            <v>283228082</v>
          </cell>
          <cell r="V991">
            <v>33228082</v>
          </cell>
          <cell r="W991">
            <v>33228082</v>
          </cell>
          <cell r="X991">
            <v>3228082</v>
          </cell>
          <cell r="Y991">
            <v>0</v>
          </cell>
        </row>
        <row r="992">
          <cell r="C992">
            <v>12112</v>
          </cell>
          <cell r="E992">
            <v>23</v>
          </cell>
          <cell r="G992">
            <v>3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</row>
        <row r="993">
          <cell r="C993">
            <v>12112</v>
          </cell>
          <cell r="E993">
            <v>23</v>
          </cell>
          <cell r="G993">
            <v>3</v>
          </cell>
          <cell r="U993">
            <v>60771496</v>
          </cell>
          <cell r="V993">
            <v>43059900</v>
          </cell>
          <cell r="W993">
            <v>43059900</v>
          </cell>
          <cell r="X993">
            <v>43059900</v>
          </cell>
          <cell r="Y993">
            <v>43059900</v>
          </cell>
        </row>
        <row r="994">
          <cell r="C994">
            <v>12112</v>
          </cell>
          <cell r="E994">
            <v>23</v>
          </cell>
          <cell r="G994">
            <v>3</v>
          </cell>
          <cell r="U994">
            <v>45662798</v>
          </cell>
          <cell r="V994">
            <v>30498600</v>
          </cell>
          <cell r="W994">
            <v>30498600</v>
          </cell>
          <cell r="X994">
            <v>30498600</v>
          </cell>
          <cell r="Y994">
            <v>30498600</v>
          </cell>
        </row>
        <row r="995">
          <cell r="C995">
            <v>12112</v>
          </cell>
          <cell r="E995">
            <v>23</v>
          </cell>
          <cell r="G995">
            <v>3</v>
          </cell>
          <cell r="U995">
            <v>44975521</v>
          </cell>
          <cell r="V995">
            <v>44975521</v>
          </cell>
          <cell r="W995">
            <v>44975521</v>
          </cell>
          <cell r="X995">
            <v>10473008</v>
          </cell>
          <cell r="Y995">
            <v>10473008</v>
          </cell>
        </row>
        <row r="996">
          <cell r="C996">
            <v>12112</v>
          </cell>
          <cell r="E996">
            <v>23</v>
          </cell>
          <cell r="G996">
            <v>3</v>
          </cell>
          <cell r="U996">
            <v>22089740</v>
          </cell>
          <cell r="V996">
            <v>15059500</v>
          </cell>
          <cell r="W996">
            <v>15059500</v>
          </cell>
          <cell r="X996">
            <v>15059500</v>
          </cell>
          <cell r="Y996">
            <v>15059500</v>
          </cell>
        </row>
        <row r="997">
          <cell r="C997">
            <v>12112</v>
          </cell>
          <cell r="E997">
            <v>23</v>
          </cell>
          <cell r="G997">
            <v>3</v>
          </cell>
          <cell r="U997">
            <v>22181410</v>
          </cell>
          <cell r="V997">
            <v>15596000</v>
          </cell>
          <cell r="W997">
            <v>15596000</v>
          </cell>
          <cell r="X997">
            <v>15596000</v>
          </cell>
          <cell r="Y997">
            <v>15596000</v>
          </cell>
        </row>
        <row r="998">
          <cell r="C998">
            <v>12112</v>
          </cell>
          <cell r="E998">
            <v>23</v>
          </cell>
          <cell r="G998">
            <v>3</v>
          </cell>
          <cell r="U998">
            <v>19396718</v>
          </cell>
          <cell r="V998">
            <v>11295700</v>
          </cell>
          <cell r="W998">
            <v>11295700</v>
          </cell>
          <cell r="X998">
            <v>11295700</v>
          </cell>
          <cell r="Y998">
            <v>11295700</v>
          </cell>
        </row>
        <row r="999">
          <cell r="C999">
            <v>12112</v>
          </cell>
          <cell r="E999">
            <v>23</v>
          </cell>
          <cell r="G999">
            <v>3</v>
          </cell>
          <cell r="U999">
            <v>3299453</v>
          </cell>
          <cell r="V999">
            <v>1892100</v>
          </cell>
          <cell r="W999">
            <v>1892100</v>
          </cell>
          <cell r="X999">
            <v>1892100</v>
          </cell>
          <cell r="Y999">
            <v>1892100</v>
          </cell>
        </row>
        <row r="1000">
          <cell r="C1000">
            <v>12112</v>
          </cell>
          <cell r="E1000">
            <v>23</v>
          </cell>
          <cell r="G1000">
            <v>3</v>
          </cell>
          <cell r="U1000">
            <v>3299453</v>
          </cell>
          <cell r="V1000">
            <v>1892100</v>
          </cell>
          <cell r="W1000">
            <v>1892100</v>
          </cell>
          <cell r="X1000">
            <v>1892100</v>
          </cell>
          <cell r="Y1000">
            <v>1892100</v>
          </cell>
        </row>
        <row r="1001">
          <cell r="C1001">
            <v>12112</v>
          </cell>
          <cell r="E1001">
            <v>23</v>
          </cell>
          <cell r="G1001">
            <v>3</v>
          </cell>
          <cell r="U1001">
            <v>6498906</v>
          </cell>
          <cell r="V1001">
            <v>3767300</v>
          </cell>
          <cell r="W1001">
            <v>3767300</v>
          </cell>
          <cell r="X1001">
            <v>3767300</v>
          </cell>
          <cell r="Y1001">
            <v>3767300</v>
          </cell>
        </row>
        <row r="1002">
          <cell r="C1002">
            <v>12112</v>
          </cell>
          <cell r="E1002">
            <v>23</v>
          </cell>
          <cell r="G1002">
            <v>3</v>
          </cell>
          <cell r="U1002">
            <v>27507343</v>
          </cell>
          <cell r="V1002">
            <v>8472817</v>
          </cell>
          <cell r="W1002">
            <v>8472817</v>
          </cell>
          <cell r="X1002">
            <v>8472817</v>
          </cell>
          <cell r="Y1002">
            <v>8472817</v>
          </cell>
        </row>
        <row r="1003">
          <cell r="C1003">
            <v>12112</v>
          </cell>
          <cell r="E1003">
            <v>23</v>
          </cell>
          <cell r="G1003">
            <v>3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</row>
        <row r="1004">
          <cell r="C1004">
            <v>12112</v>
          </cell>
          <cell r="E1004">
            <v>23</v>
          </cell>
          <cell r="G1004">
            <v>3</v>
          </cell>
          <cell r="U1004">
            <v>301621208</v>
          </cell>
          <cell r="V1004">
            <v>220802772</v>
          </cell>
          <cell r="W1004">
            <v>220802772</v>
          </cell>
          <cell r="X1004">
            <v>220802772</v>
          </cell>
          <cell r="Y1004">
            <v>220802772</v>
          </cell>
        </row>
        <row r="1005">
          <cell r="C1005">
            <v>12112</v>
          </cell>
          <cell r="E1005">
            <v>23</v>
          </cell>
          <cell r="G1005">
            <v>3</v>
          </cell>
          <cell r="U1005">
            <v>27164890</v>
          </cell>
          <cell r="V1005">
            <v>25777194</v>
          </cell>
          <cell r="W1005">
            <v>25777194</v>
          </cell>
          <cell r="X1005">
            <v>8076869</v>
          </cell>
          <cell r="Y1005">
            <v>8076869</v>
          </cell>
        </row>
        <row r="1006">
          <cell r="C1006">
            <v>12112</v>
          </cell>
          <cell r="E1006">
            <v>23</v>
          </cell>
          <cell r="G1006">
            <v>3</v>
          </cell>
          <cell r="U1006">
            <v>15975423</v>
          </cell>
          <cell r="V1006">
            <v>13519368</v>
          </cell>
          <cell r="W1006">
            <v>13519368</v>
          </cell>
          <cell r="X1006">
            <v>3191387</v>
          </cell>
          <cell r="Y1006">
            <v>3191387</v>
          </cell>
        </row>
        <row r="1007">
          <cell r="C1007">
            <v>12112</v>
          </cell>
          <cell r="E1007">
            <v>23</v>
          </cell>
          <cell r="G1007">
            <v>3</v>
          </cell>
          <cell r="U1007">
            <v>29578821</v>
          </cell>
          <cell r="V1007">
            <v>29388055</v>
          </cell>
          <cell r="W1007">
            <v>29388055</v>
          </cell>
          <cell r="X1007">
            <v>5421706</v>
          </cell>
          <cell r="Y1007">
            <v>5421706</v>
          </cell>
        </row>
        <row r="1008">
          <cell r="C1008">
            <v>12112</v>
          </cell>
          <cell r="E1008">
            <v>23</v>
          </cell>
          <cell r="G1008">
            <v>3</v>
          </cell>
          <cell r="U1008">
            <v>3361985</v>
          </cell>
          <cell r="V1008">
            <v>2575106</v>
          </cell>
          <cell r="W1008">
            <v>2575106</v>
          </cell>
          <cell r="X1008">
            <v>607881</v>
          </cell>
          <cell r="Y1008">
            <v>607881</v>
          </cell>
        </row>
        <row r="1009">
          <cell r="C1009">
            <v>12112</v>
          </cell>
          <cell r="E1009">
            <v>23</v>
          </cell>
          <cell r="G1009">
            <v>3</v>
          </cell>
          <cell r="U1009">
            <v>38273436</v>
          </cell>
          <cell r="V1009">
            <v>29171444</v>
          </cell>
          <cell r="W1009">
            <v>29171444</v>
          </cell>
          <cell r="X1009">
            <v>29171444</v>
          </cell>
          <cell r="Y1009">
            <v>29171444</v>
          </cell>
        </row>
        <row r="1010">
          <cell r="C1010">
            <v>12112</v>
          </cell>
          <cell r="E1010">
            <v>23</v>
          </cell>
          <cell r="G1010">
            <v>3</v>
          </cell>
          <cell r="U1010">
            <v>22547199</v>
          </cell>
          <cell r="V1010">
            <v>20037303</v>
          </cell>
          <cell r="W1010">
            <v>20037303</v>
          </cell>
          <cell r="X1010">
            <v>4559127</v>
          </cell>
          <cell r="Y1010">
            <v>4559127</v>
          </cell>
        </row>
        <row r="1011">
          <cell r="C1011">
            <v>12112</v>
          </cell>
          <cell r="E1011">
            <v>23</v>
          </cell>
          <cell r="G1011">
            <v>3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</row>
        <row r="1012">
          <cell r="C1012">
            <v>12112</v>
          </cell>
          <cell r="E1012">
            <v>23</v>
          </cell>
          <cell r="G1012">
            <v>3</v>
          </cell>
          <cell r="U1012">
            <v>20000000</v>
          </cell>
          <cell r="V1012">
            <v>20000000</v>
          </cell>
          <cell r="W1012">
            <v>20000000</v>
          </cell>
          <cell r="X1012">
            <v>20000000</v>
          </cell>
          <cell r="Y1012">
            <v>20000000</v>
          </cell>
        </row>
        <row r="1013">
          <cell r="C1013">
            <v>12113</v>
          </cell>
          <cell r="E1013">
            <v>36</v>
          </cell>
          <cell r="G1013">
            <v>3</v>
          </cell>
          <cell r="U1013">
            <v>45950624</v>
          </cell>
          <cell r="V1013">
            <v>24938280</v>
          </cell>
          <cell r="W1013">
            <v>24938280</v>
          </cell>
          <cell r="X1013">
            <v>24938280</v>
          </cell>
          <cell r="Y1013">
            <v>0</v>
          </cell>
        </row>
        <row r="1014">
          <cell r="C1014">
            <v>12114</v>
          </cell>
          <cell r="E1014">
            <v>29</v>
          </cell>
          <cell r="G1014">
            <v>3</v>
          </cell>
          <cell r="U1014">
            <v>141102900</v>
          </cell>
          <cell r="V1014">
            <v>129839715</v>
          </cell>
          <cell r="W1014">
            <v>129839715</v>
          </cell>
          <cell r="X1014">
            <v>129839715</v>
          </cell>
          <cell r="Y1014">
            <v>129839715</v>
          </cell>
        </row>
        <row r="1015">
          <cell r="C1015">
            <v>12114</v>
          </cell>
          <cell r="E1015">
            <v>29</v>
          </cell>
          <cell r="G1015">
            <v>3</v>
          </cell>
          <cell r="U1015">
            <v>170000000</v>
          </cell>
          <cell r="V1015">
            <v>88000000</v>
          </cell>
          <cell r="W1015">
            <v>88000000</v>
          </cell>
          <cell r="X1015">
            <v>88000000</v>
          </cell>
          <cell r="Y1015">
            <v>46200000</v>
          </cell>
        </row>
        <row r="1016">
          <cell r="C1016">
            <v>12114</v>
          </cell>
          <cell r="E1016">
            <v>29</v>
          </cell>
          <cell r="G1016">
            <v>3</v>
          </cell>
          <cell r="U1016">
            <v>126000000</v>
          </cell>
          <cell r="V1016">
            <v>75955355</v>
          </cell>
          <cell r="W1016">
            <v>75955355</v>
          </cell>
          <cell r="X1016">
            <v>75955355</v>
          </cell>
          <cell r="Y1016">
            <v>71965830</v>
          </cell>
        </row>
        <row r="1017">
          <cell r="C1017">
            <v>12201</v>
          </cell>
          <cell r="E1017">
            <v>23</v>
          </cell>
          <cell r="G1017">
            <v>3</v>
          </cell>
          <cell r="U1017">
            <v>5892288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</row>
        <row r="1018">
          <cell r="C1018">
            <v>12201</v>
          </cell>
          <cell r="E1018">
            <v>23</v>
          </cell>
          <cell r="G1018">
            <v>3</v>
          </cell>
          <cell r="U1018">
            <v>42390535</v>
          </cell>
          <cell r="V1018">
            <v>23836280</v>
          </cell>
          <cell r="W1018">
            <v>23836280</v>
          </cell>
          <cell r="X1018">
            <v>23836280</v>
          </cell>
          <cell r="Y1018">
            <v>23836280</v>
          </cell>
        </row>
        <row r="1019">
          <cell r="C1019">
            <v>12201</v>
          </cell>
          <cell r="E1019">
            <v>23</v>
          </cell>
          <cell r="G1019">
            <v>3</v>
          </cell>
          <cell r="U1019">
            <v>32318296</v>
          </cell>
          <cell r="V1019">
            <v>16887980</v>
          </cell>
          <cell r="W1019">
            <v>16887980</v>
          </cell>
          <cell r="X1019">
            <v>16887980</v>
          </cell>
          <cell r="Y1019">
            <v>16887980</v>
          </cell>
        </row>
        <row r="1020">
          <cell r="C1020">
            <v>12201</v>
          </cell>
          <cell r="E1020">
            <v>23</v>
          </cell>
          <cell r="G1020">
            <v>3</v>
          </cell>
          <cell r="U1020">
            <v>31155384</v>
          </cell>
          <cell r="V1020">
            <v>22624046</v>
          </cell>
          <cell r="W1020">
            <v>22624046</v>
          </cell>
          <cell r="X1020">
            <v>1194507</v>
          </cell>
          <cell r="Y1020">
            <v>1194507</v>
          </cell>
        </row>
        <row r="1021">
          <cell r="C1021">
            <v>12201</v>
          </cell>
          <cell r="E1021">
            <v>23</v>
          </cell>
          <cell r="G1021">
            <v>3</v>
          </cell>
          <cell r="U1021">
            <v>23348950</v>
          </cell>
          <cell r="V1021">
            <v>7849300</v>
          </cell>
          <cell r="W1021">
            <v>7849300</v>
          </cell>
          <cell r="X1021">
            <v>7849300</v>
          </cell>
          <cell r="Y1021">
            <v>7849300</v>
          </cell>
        </row>
        <row r="1022">
          <cell r="C1022">
            <v>12201</v>
          </cell>
          <cell r="E1022">
            <v>23</v>
          </cell>
          <cell r="G1022">
            <v>3</v>
          </cell>
          <cell r="U1022">
            <v>25756488</v>
          </cell>
          <cell r="V1022">
            <v>4984800</v>
          </cell>
          <cell r="W1022">
            <v>4984800</v>
          </cell>
          <cell r="X1022">
            <v>4984800</v>
          </cell>
          <cell r="Y1022">
            <v>4945400</v>
          </cell>
        </row>
        <row r="1023">
          <cell r="C1023">
            <v>12201</v>
          </cell>
          <cell r="E1023">
            <v>23</v>
          </cell>
          <cell r="G1023">
            <v>3</v>
          </cell>
          <cell r="U1023">
            <v>22511712</v>
          </cell>
          <cell r="V1023">
            <v>5888700</v>
          </cell>
          <cell r="W1023">
            <v>5888700</v>
          </cell>
          <cell r="X1023">
            <v>5888700</v>
          </cell>
          <cell r="Y1023">
            <v>5888700</v>
          </cell>
        </row>
        <row r="1024">
          <cell r="C1024">
            <v>12201</v>
          </cell>
          <cell r="E1024">
            <v>23</v>
          </cell>
          <cell r="G1024">
            <v>3</v>
          </cell>
          <cell r="U1024">
            <v>9418617</v>
          </cell>
          <cell r="V1024">
            <v>985400</v>
          </cell>
          <cell r="W1024">
            <v>985400</v>
          </cell>
          <cell r="X1024">
            <v>985400</v>
          </cell>
          <cell r="Y1024">
            <v>985400</v>
          </cell>
        </row>
        <row r="1025">
          <cell r="C1025">
            <v>12201</v>
          </cell>
          <cell r="E1025">
            <v>23</v>
          </cell>
          <cell r="G1025">
            <v>3</v>
          </cell>
          <cell r="U1025">
            <v>9418617</v>
          </cell>
          <cell r="V1025">
            <v>985400</v>
          </cell>
          <cell r="W1025">
            <v>985400</v>
          </cell>
          <cell r="X1025">
            <v>985400</v>
          </cell>
          <cell r="Y1025">
            <v>985400</v>
          </cell>
        </row>
        <row r="1026">
          <cell r="C1026">
            <v>12201</v>
          </cell>
          <cell r="E1026">
            <v>23</v>
          </cell>
          <cell r="G1026">
            <v>3</v>
          </cell>
          <cell r="U1026">
            <v>10837230</v>
          </cell>
          <cell r="V1026">
            <v>1963500</v>
          </cell>
          <cell r="W1026">
            <v>1963500</v>
          </cell>
          <cell r="X1026">
            <v>1963500</v>
          </cell>
          <cell r="Y1026">
            <v>1963500</v>
          </cell>
        </row>
        <row r="1027">
          <cell r="C1027">
            <v>12201</v>
          </cell>
          <cell r="E1027">
            <v>23</v>
          </cell>
          <cell r="G1027">
            <v>3</v>
          </cell>
          <cell r="U1027">
            <v>425800207</v>
          </cell>
          <cell r="V1027">
            <v>352004492.97000003</v>
          </cell>
          <cell r="W1027">
            <v>352004492.97000003</v>
          </cell>
          <cell r="X1027">
            <v>352004492.97000003</v>
          </cell>
          <cell r="Y1027">
            <v>294665566</v>
          </cell>
        </row>
        <row r="1028">
          <cell r="C1028">
            <v>12201</v>
          </cell>
          <cell r="E1028">
            <v>23</v>
          </cell>
          <cell r="G1028">
            <v>3</v>
          </cell>
          <cell r="U1028">
            <v>356000000</v>
          </cell>
          <cell r="V1028">
            <v>240611754</v>
          </cell>
          <cell r="W1028">
            <v>240611754</v>
          </cell>
          <cell r="X1028">
            <v>240611754</v>
          </cell>
          <cell r="Y1028">
            <v>176719186</v>
          </cell>
        </row>
        <row r="1029">
          <cell r="C1029">
            <v>12201</v>
          </cell>
          <cell r="E1029">
            <v>23</v>
          </cell>
          <cell r="G1029">
            <v>3</v>
          </cell>
          <cell r="U1029">
            <v>16163094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</row>
        <row r="1030">
          <cell r="C1030">
            <v>12201</v>
          </cell>
          <cell r="E1030">
            <v>23</v>
          </cell>
          <cell r="G1030">
            <v>3</v>
          </cell>
          <cell r="U1030">
            <v>722040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</row>
        <row r="1031">
          <cell r="C1031">
            <v>12201</v>
          </cell>
          <cell r="E1031">
            <v>23</v>
          </cell>
          <cell r="G1031">
            <v>3</v>
          </cell>
          <cell r="U1031">
            <v>20707043</v>
          </cell>
          <cell r="V1031">
            <v>9450414</v>
          </cell>
          <cell r="W1031">
            <v>9450414</v>
          </cell>
          <cell r="X1031">
            <v>1779490</v>
          </cell>
          <cell r="Y1031">
            <v>1779490</v>
          </cell>
        </row>
        <row r="1032">
          <cell r="C1032">
            <v>12201</v>
          </cell>
          <cell r="E1032">
            <v>23</v>
          </cell>
          <cell r="G1032">
            <v>3</v>
          </cell>
          <cell r="U1032">
            <v>14074863</v>
          </cell>
          <cell r="V1032">
            <v>6526516</v>
          </cell>
          <cell r="W1032">
            <v>6526516</v>
          </cell>
          <cell r="X1032">
            <v>374309</v>
          </cell>
          <cell r="Y1032">
            <v>374309</v>
          </cell>
        </row>
        <row r="1033">
          <cell r="C1033">
            <v>12201</v>
          </cell>
          <cell r="E1033">
            <v>23</v>
          </cell>
          <cell r="G1033">
            <v>3</v>
          </cell>
          <cell r="U1033">
            <v>20876829</v>
          </cell>
          <cell r="V1033">
            <v>14130076</v>
          </cell>
          <cell r="W1033">
            <v>14130076</v>
          </cell>
          <cell r="X1033">
            <v>594436</v>
          </cell>
          <cell r="Y1033">
            <v>594436</v>
          </cell>
        </row>
        <row r="1034">
          <cell r="C1034">
            <v>12201</v>
          </cell>
          <cell r="E1034">
            <v>23</v>
          </cell>
          <cell r="G1034">
            <v>3</v>
          </cell>
          <cell r="U1034">
            <v>6749830</v>
          </cell>
          <cell r="V1034">
            <v>1243143</v>
          </cell>
          <cell r="W1034">
            <v>1243143</v>
          </cell>
          <cell r="X1034">
            <v>71298</v>
          </cell>
          <cell r="Y1034">
            <v>71298</v>
          </cell>
        </row>
        <row r="1035">
          <cell r="C1035">
            <v>12201</v>
          </cell>
          <cell r="E1035">
            <v>23</v>
          </cell>
          <cell r="G1035">
            <v>3</v>
          </cell>
          <cell r="U1035">
            <v>20876829</v>
          </cell>
          <cell r="V1035">
            <v>9634142</v>
          </cell>
          <cell r="W1035">
            <v>9634142</v>
          </cell>
          <cell r="X1035">
            <v>534725</v>
          </cell>
          <cell r="Y1035">
            <v>534725</v>
          </cell>
        </row>
        <row r="1036">
          <cell r="C1036">
            <v>12201</v>
          </cell>
          <cell r="E1036">
            <v>23</v>
          </cell>
          <cell r="G1036">
            <v>3</v>
          </cell>
          <cell r="U1036">
            <v>51000000</v>
          </cell>
          <cell r="V1036">
            <v>29986810</v>
          </cell>
          <cell r="W1036">
            <v>29986810</v>
          </cell>
          <cell r="X1036">
            <v>29986810</v>
          </cell>
          <cell r="Y1036">
            <v>23973740</v>
          </cell>
        </row>
        <row r="1037">
          <cell r="C1037">
            <v>12201</v>
          </cell>
          <cell r="E1037">
            <v>23</v>
          </cell>
          <cell r="G1037">
            <v>3</v>
          </cell>
          <cell r="U1037">
            <v>11000000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</row>
        <row r="1038">
          <cell r="C1038">
            <v>12201</v>
          </cell>
          <cell r="E1038">
            <v>23</v>
          </cell>
          <cell r="G1038">
            <v>3</v>
          </cell>
          <cell r="U1038">
            <v>21000000</v>
          </cell>
          <cell r="V1038">
            <v>20000000</v>
          </cell>
          <cell r="W1038">
            <v>20000000</v>
          </cell>
          <cell r="X1038">
            <v>20000000</v>
          </cell>
          <cell r="Y1038">
            <v>20000000</v>
          </cell>
        </row>
        <row r="1039">
          <cell r="C1039">
            <v>12201</v>
          </cell>
          <cell r="E1039">
            <v>23</v>
          </cell>
          <cell r="G1039">
            <v>3</v>
          </cell>
          <cell r="U1039">
            <v>131000000</v>
          </cell>
          <cell r="V1039">
            <v>130114600</v>
          </cell>
          <cell r="W1039">
            <v>130114600</v>
          </cell>
          <cell r="X1039">
            <v>92177400</v>
          </cell>
          <cell r="Y1039">
            <v>0</v>
          </cell>
        </row>
        <row r="1040">
          <cell r="C1040">
            <v>12201</v>
          </cell>
          <cell r="E1040">
            <v>23</v>
          </cell>
          <cell r="G1040">
            <v>3</v>
          </cell>
          <cell r="U1040">
            <v>274969435</v>
          </cell>
          <cell r="V1040">
            <v>184613733</v>
          </cell>
          <cell r="W1040">
            <v>184613733</v>
          </cell>
          <cell r="X1040">
            <v>184613733</v>
          </cell>
          <cell r="Y1040">
            <v>184613733</v>
          </cell>
        </row>
        <row r="1041">
          <cell r="C1041">
            <v>12201</v>
          </cell>
          <cell r="E1041">
            <v>23</v>
          </cell>
          <cell r="G1041">
            <v>3</v>
          </cell>
          <cell r="U1041">
            <v>1058532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</row>
        <row r="1042">
          <cell r="C1042">
            <v>12201</v>
          </cell>
          <cell r="E1042">
            <v>23</v>
          </cell>
          <cell r="G1042">
            <v>3</v>
          </cell>
          <cell r="U1042">
            <v>27718982</v>
          </cell>
          <cell r="V1042">
            <v>17639288</v>
          </cell>
          <cell r="W1042">
            <v>17639288</v>
          </cell>
          <cell r="X1042">
            <v>17639288</v>
          </cell>
          <cell r="Y1042">
            <v>17639288</v>
          </cell>
        </row>
        <row r="1043">
          <cell r="C1043">
            <v>12201</v>
          </cell>
          <cell r="E1043">
            <v>23</v>
          </cell>
          <cell r="G1043">
            <v>3</v>
          </cell>
          <cell r="U1043">
            <v>100565644</v>
          </cell>
          <cell r="V1043">
            <v>83744149</v>
          </cell>
          <cell r="W1043">
            <v>83744149</v>
          </cell>
          <cell r="X1043">
            <v>83744149</v>
          </cell>
          <cell r="Y1043">
            <v>83744149</v>
          </cell>
        </row>
        <row r="1044">
          <cell r="C1044">
            <v>12201</v>
          </cell>
          <cell r="E1044">
            <v>23</v>
          </cell>
          <cell r="G1044">
            <v>3</v>
          </cell>
          <cell r="U1044">
            <v>138988555</v>
          </cell>
          <cell r="V1044">
            <v>138988555</v>
          </cell>
          <cell r="W1044">
            <v>138988555</v>
          </cell>
          <cell r="X1044">
            <v>138988555</v>
          </cell>
          <cell r="Y1044">
            <v>138988555</v>
          </cell>
        </row>
        <row r="1045">
          <cell r="C1045">
            <v>12205</v>
          </cell>
          <cell r="E1045">
            <v>21</v>
          </cell>
          <cell r="G1045">
            <v>3</v>
          </cell>
          <cell r="U1045">
            <v>2568064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</row>
        <row r="1046">
          <cell r="C1046">
            <v>12209</v>
          </cell>
          <cell r="E1046">
            <v>14</v>
          </cell>
          <cell r="G1046">
            <v>3</v>
          </cell>
          <cell r="U1046">
            <v>258000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</row>
        <row r="1047">
          <cell r="C1047">
            <v>12210</v>
          </cell>
          <cell r="E1047">
            <v>14</v>
          </cell>
          <cell r="G1047">
            <v>3</v>
          </cell>
          <cell r="U1047">
            <v>500000</v>
          </cell>
          <cell r="V1047">
            <v>400000</v>
          </cell>
          <cell r="W1047">
            <v>400000</v>
          </cell>
          <cell r="X1047">
            <v>400000</v>
          </cell>
          <cell r="Y1047">
            <v>0</v>
          </cell>
        </row>
        <row r="1048">
          <cell r="C1048">
            <v>12211</v>
          </cell>
          <cell r="E1048">
            <v>24</v>
          </cell>
          <cell r="G1048">
            <v>3</v>
          </cell>
          <cell r="U1048">
            <v>110000000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</row>
        <row r="1049">
          <cell r="C1049">
            <v>12211</v>
          </cell>
          <cell r="E1049">
            <v>24</v>
          </cell>
          <cell r="G1049">
            <v>3</v>
          </cell>
          <cell r="U1049">
            <v>80000000</v>
          </cell>
          <cell r="V1049">
            <v>17726905.690000001</v>
          </cell>
          <cell r="W1049">
            <v>17726905.690000001</v>
          </cell>
          <cell r="X1049">
            <v>17726905.690000001</v>
          </cell>
          <cell r="Y1049">
            <v>17726905.690000001</v>
          </cell>
        </row>
        <row r="1050">
          <cell r="C1050">
            <v>12211</v>
          </cell>
          <cell r="E1050">
            <v>24</v>
          </cell>
          <cell r="G1050">
            <v>3</v>
          </cell>
          <cell r="U1050">
            <v>20000000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</row>
        <row r="1051">
          <cell r="C1051">
            <v>12502</v>
          </cell>
          <cell r="E1051">
            <v>33</v>
          </cell>
          <cell r="G1051">
            <v>3</v>
          </cell>
          <cell r="U1051">
            <v>10000000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</row>
        <row r="1052">
          <cell r="C1052">
            <v>12502</v>
          </cell>
          <cell r="E1052">
            <v>33</v>
          </cell>
          <cell r="G1052">
            <v>3</v>
          </cell>
          <cell r="U1052">
            <v>10000000</v>
          </cell>
          <cell r="V1052">
            <v>8767000</v>
          </cell>
          <cell r="W1052">
            <v>8767000</v>
          </cell>
          <cell r="X1052">
            <v>8767000</v>
          </cell>
          <cell r="Y1052">
            <v>0</v>
          </cell>
        </row>
        <row r="1053">
          <cell r="C1053">
            <v>12502</v>
          </cell>
          <cell r="E1053">
            <v>33</v>
          </cell>
          <cell r="G1053">
            <v>3</v>
          </cell>
          <cell r="U1053">
            <v>30000000</v>
          </cell>
          <cell r="V1053">
            <v>25000000</v>
          </cell>
          <cell r="W1053">
            <v>25000000</v>
          </cell>
          <cell r="X1053">
            <v>25000000</v>
          </cell>
          <cell r="Y1053">
            <v>14922600</v>
          </cell>
        </row>
        <row r="1054">
          <cell r="C1054">
            <v>12502</v>
          </cell>
          <cell r="E1054">
            <v>33</v>
          </cell>
          <cell r="G1054">
            <v>3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</row>
        <row r="1055">
          <cell r="C1055">
            <v>12502</v>
          </cell>
          <cell r="E1055">
            <v>33</v>
          </cell>
          <cell r="G1055">
            <v>3</v>
          </cell>
          <cell r="U1055">
            <v>62000000</v>
          </cell>
          <cell r="V1055">
            <v>48619302</v>
          </cell>
          <cell r="W1055">
            <v>48619302</v>
          </cell>
          <cell r="X1055">
            <v>48619302</v>
          </cell>
          <cell r="Y1055">
            <v>0</v>
          </cell>
        </row>
        <row r="1056">
          <cell r="C1056">
            <v>12502</v>
          </cell>
          <cell r="E1056">
            <v>33</v>
          </cell>
          <cell r="G1056">
            <v>3</v>
          </cell>
          <cell r="U1056">
            <v>285629900</v>
          </cell>
          <cell r="V1056">
            <v>283630302</v>
          </cell>
          <cell r="W1056">
            <v>283630302</v>
          </cell>
          <cell r="X1056">
            <v>185629900</v>
          </cell>
          <cell r="Y1056">
            <v>106879900</v>
          </cell>
        </row>
        <row r="1057">
          <cell r="C1057">
            <v>12502</v>
          </cell>
          <cell r="E1057">
            <v>33</v>
          </cell>
          <cell r="G1057">
            <v>3</v>
          </cell>
          <cell r="U1057">
            <v>3900000</v>
          </cell>
          <cell r="V1057">
            <v>3285000</v>
          </cell>
          <cell r="W1057">
            <v>3285000</v>
          </cell>
          <cell r="X1057">
            <v>3285000</v>
          </cell>
          <cell r="Y1057">
            <v>0</v>
          </cell>
        </row>
        <row r="1058">
          <cell r="C1058">
            <v>12502</v>
          </cell>
          <cell r="E1058">
            <v>33</v>
          </cell>
          <cell r="G1058">
            <v>3</v>
          </cell>
          <cell r="U1058">
            <v>95293292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</row>
        <row r="1059">
          <cell r="C1059">
            <v>12502</v>
          </cell>
          <cell r="E1059">
            <v>33</v>
          </cell>
          <cell r="G1059">
            <v>3</v>
          </cell>
          <cell r="U1059">
            <v>37751549</v>
          </cell>
          <cell r="V1059">
            <v>37689400</v>
          </cell>
          <cell r="W1059">
            <v>37689400</v>
          </cell>
          <cell r="X1059">
            <v>37689400</v>
          </cell>
          <cell r="Y1059">
            <v>0</v>
          </cell>
        </row>
        <row r="1060">
          <cell r="C1060">
            <v>12503</v>
          </cell>
          <cell r="E1060">
            <v>21</v>
          </cell>
          <cell r="G1060">
            <v>3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</row>
        <row r="1061">
          <cell r="C1061">
            <v>12503</v>
          </cell>
          <cell r="E1061">
            <v>21</v>
          </cell>
          <cell r="G1061">
            <v>3</v>
          </cell>
          <cell r="U1061">
            <v>190017603</v>
          </cell>
          <cell r="V1061">
            <v>146655103</v>
          </cell>
          <cell r="W1061">
            <v>146655103</v>
          </cell>
          <cell r="X1061">
            <v>146655103</v>
          </cell>
          <cell r="Y1061">
            <v>141778603</v>
          </cell>
        </row>
        <row r="1062">
          <cell r="C1062">
            <v>12504</v>
          </cell>
          <cell r="E1062">
            <v>22</v>
          </cell>
          <cell r="G1062">
            <v>3</v>
          </cell>
          <cell r="U1062">
            <v>9684229</v>
          </cell>
          <cell r="V1062">
            <v>9684229</v>
          </cell>
          <cell r="W1062">
            <v>9684229</v>
          </cell>
          <cell r="X1062">
            <v>9684229</v>
          </cell>
          <cell r="Y1062">
            <v>9684229</v>
          </cell>
        </row>
        <row r="1063">
          <cell r="C1063">
            <v>12504</v>
          </cell>
          <cell r="E1063">
            <v>22</v>
          </cell>
          <cell r="G1063">
            <v>3</v>
          </cell>
          <cell r="U1063">
            <v>23000000</v>
          </cell>
          <cell r="V1063">
            <v>22533333</v>
          </cell>
          <cell r="W1063">
            <v>22533333</v>
          </cell>
          <cell r="X1063">
            <v>22533333</v>
          </cell>
          <cell r="Y1063">
            <v>22533333</v>
          </cell>
        </row>
        <row r="1064">
          <cell r="C1064">
            <v>12504</v>
          </cell>
          <cell r="E1064">
            <v>22</v>
          </cell>
          <cell r="G1064">
            <v>3</v>
          </cell>
          <cell r="U1064">
            <v>60000000</v>
          </cell>
          <cell r="V1064">
            <v>60000000</v>
          </cell>
          <cell r="W1064">
            <v>60000000</v>
          </cell>
          <cell r="X1064">
            <v>60000000</v>
          </cell>
          <cell r="Y1064">
            <v>60000000</v>
          </cell>
        </row>
        <row r="1065">
          <cell r="C1065">
            <v>12504</v>
          </cell>
          <cell r="E1065">
            <v>22</v>
          </cell>
          <cell r="G1065">
            <v>3</v>
          </cell>
          <cell r="U1065">
            <v>47000000</v>
          </cell>
          <cell r="V1065">
            <v>47000000</v>
          </cell>
          <cell r="W1065">
            <v>47000000</v>
          </cell>
          <cell r="X1065">
            <v>47000000</v>
          </cell>
          <cell r="Y1065">
            <v>47000000</v>
          </cell>
        </row>
        <row r="1066">
          <cell r="C1066">
            <v>12504</v>
          </cell>
          <cell r="E1066">
            <v>22</v>
          </cell>
          <cell r="G1066">
            <v>3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</row>
        <row r="1067">
          <cell r="C1067">
            <v>12504</v>
          </cell>
          <cell r="E1067">
            <v>22</v>
          </cell>
          <cell r="G1067">
            <v>3</v>
          </cell>
          <cell r="U1067">
            <v>100000000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</row>
        <row r="1068">
          <cell r="C1068">
            <v>12505</v>
          </cell>
          <cell r="E1068">
            <v>21</v>
          </cell>
          <cell r="G1068">
            <v>3</v>
          </cell>
          <cell r="U1068">
            <v>38000000</v>
          </cell>
          <cell r="V1068">
            <v>37990842.700000003</v>
          </cell>
          <cell r="W1068">
            <v>37990842.700000003</v>
          </cell>
          <cell r="X1068">
            <v>37990842.700000003</v>
          </cell>
          <cell r="Y1068">
            <v>37990842.700000003</v>
          </cell>
        </row>
        <row r="1069">
          <cell r="C1069">
            <v>12505</v>
          </cell>
          <cell r="E1069">
            <v>21</v>
          </cell>
          <cell r="G1069">
            <v>3</v>
          </cell>
          <cell r="U1069">
            <v>5617955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</row>
        <row r="1070">
          <cell r="C1070">
            <v>12509</v>
          </cell>
          <cell r="E1070">
            <v>23</v>
          </cell>
          <cell r="G1070">
            <v>3</v>
          </cell>
          <cell r="U1070">
            <v>4670688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</row>
        <row r="1071">
          <cell r="C1071">
            <v>12509</v>
          </cell>
          <cell r="E1071">
            <v>23</v>
          </cell>
          <cell r="G1071">
            <v>3</v>
          </cell>
          <cell r="U1071">
            <v>1410399</v>
          </cell>
          <cell r="V1071">
            <v>908800</v>
          </cell>
          <cell r="W1071">
            <v>908800</v>
          </cell>
          <cell r="X1071">
            <v>908800</v>
          </cell>
          <cell r="Y1071">
            <v>908800</v>
          </cell>
        </row>
        <row r="1072">
          <cell r="C1072">
            <v>12509</v>
          </cell>
          <cell r="E1072">
            <v>23</v>
          </cell>
          <cell r="G1072">
            <v>3</v>
          </cell>
          <cell r="U1072">
            <v>915700</v>
          </cell>
          <cell r="V1072">
            <v>643900</v>
          </cell>
          <cell r="W1072">
            <v>643900</v>
          </cell>
          <cell r="X1072">
            <v>643900</v>
          </cell>
          <cell r="Y1072">
            <v>643900</v>
          </cell>
        </row>
        <row r="1073">
          <cell r="C1073">
            <v>12509</v>
          </cell>
          <cell r="E1073">
            <v>23</v>
          </cell>
          <cell r="G1073">
            <v>3</v>
          </cell>
          <cell r="U1073">
            <v>3489356</v>
          </cell>
          <cell r="V1073">
            <v>869526</v>
          </cell>
          <cell r="W1073">
            <v>869526</v>
          </cell>
          <cell r="X1073">
            <v>869526</v>
          </cell>
          <cell r="Y1073">
            <v>869526</v>
          </cell>
        </row>
        <row r="1074">
          <cell r="C1074">
            <v>12509</v>
          </cell>
          <cell r="E1074">
            <v>23</v>
          </cell>
          <cell r="G1074">
            <v>3</v>
          </cell>
          <cell r="U1074">
            <v>1371123</v>
          </cell>
          <cell r="V1074">
            <v>362400</v>
          </cell>
          <cell r="W1074">
            <v>362400</v>
          </cell>
          <cell r="X1074">
            <v>362400</v>
          </cell>
          <cell r="Y1074">
            <v>362400</v>
          </cell>
        </row>
        <row r="1075">
          <cell r="C1075">
            <v>12509</v>
          </cell>
          <cell r="E1075">
            <v>23</v>
          </cell>
          <cell r="G1075">
            <v>3</v>
          </cell>
          <cell r="U1075">
            <v>670352</v>
          </cell>
          <cell r="V1075">
            <v>39200</v>
          </cell>
          <cell r="W1075">
            <v>39200</v>
          </cell>
          <cell r="X1075">
            <v>39200</v>
          </cell>
          <cell r="Y1075">
            <v>39200</v>
          </cell>
        </row>
        <row r="1076">
          <cell r="C1076">
            <v>12509</v>
          </cell>
          <cell r="E1076">
            <v>23</v>
          </cell>
          <cell r="G1076">
            <v>3</v>
          </cell>
          <cell r="U1076">
            <v>1278342</v>
          </cell>
          <cell r="V1076">
            <v>272000</v>
          </cell>
          <cell r="W1076">
            <v>272000</v>
          </cell>
          <cell r="X1076">
            <v>272000</v>
          </cell>
          <cell r="Y1076">
            <v>272000</v>
          </cell>
        </row>
        <row r="1077">
          <cell r="C1077">
            <v>12509</v>
          </cell>
          <cell r="E1077">
            <v>23</v>
          </cell>
          <cell r="G1077">
            <v>3</v>
          </cell>
          <cell r="U1077">
            <v>546390</v>
          </cell>
          <cell r="V1077">
            <v>45600</v>
          </cell>
          <cell r="W1077">
            <v>45600</v>
          </cell>
          <cell r="X1077">
            <v>45600</v>
          </cell>
          <cell r="Y1077">
            <v>45600</v>
          </cell>
        </row>
        <row r="1078">
          <cell r="C1078">
            <v>12509</v>
          </cell>
          <cell r="E1078">
            <v>23</v>
          </cell>
          <cell r="G1078">
            <v>3</v>
          </cell>
          <cell r="U1078">
            <v>546390</v>
          </cell>
          <cell r="V1078">
            <v>45600</v>
          </cell>
          <cell r="W1078">
            <v>45600</v>
          </cell>
          <cell r="X1078">
            <v>45600</v>
          </cell>
          <cell r="Y1078">
            <v>45600</v>
          </cell>
        </row>
        <row r="1079">
          <cell r="C1079">
            <v>12509</v>
          </cell>
          <cell r="E1079">
            <v>23</v>
          </cell>
          <cell r="G1079">
            <v>3</v>
          </cell>
          <cell r="U1079">
            <v>592780</v>
          </cell>
          <cell r="V1079">
            <v>91000</v>
          </cell>
          <cell r="W1079">
            <v>91000</v>
          </cell>
          <cell r="X1079">
            <v>91000</v>
          </cell>
          <cell r="Y1079">
            <v>91000</v>
          </cell>
        </row>
        <row r="1080">
          <cell r="C1080">
            <v>12509</v>
          </cell>
          <cell r="E1080">
            <v>23</v>
          </cell>
          <cell r="G1080">
            <v>3</v>
          </cell>
          <cell r="U1080">
            <v>336400922</v>
          </cell>
          <cell r="V1080">
            <v>266773119</v>
          </cell>
          <cell r="W1080">
            <v>266773119</v>
          </cell>
          <cell r="X1080">
            <v>266773119</v>
          </cell>
          <cell r="Y1080">
            <v>174997886</v>
          </cell>
        </row>
        <row r="1081">
          <cell r="C1081">
            <v>12509</v>
          </cell>
          <cell r="E1081">
            <v>23</v>
          </cell>
          <cell r="G1081">
            <v>3</v>
          </cell>
          <cell r="U1081">
            <v>325701158</v>
          </cell>
          <cell r="V1081">
            <v>298163097</v>
          </cell>
          <cell r="W1081">
            <v>298163097</v>
          </cell>
          <cell r="X1081">
            <v>282620097</v>
          </cell>
          <cell r="Y1081">
            <v>189192443</v>
          </cell>
        </row>
        <row r="1082">
          <cell r="C1082">
            <v>12509</v>
          </cell>
          <cell r="E1082">
            <v>23</v>
          </cell>
          <cell r="G1082">
            <v>3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</row>
        <row r="1083">
          <cell r="C1083">
            <v>12509</v>
          </cell>
          <cell r="E1083">
            <v>23</v>
          </cell>
          <cell r="G1083">
            <v>3</v>
          </cell>
          <cell r="U1083">
            <v>462107593</v>
          </cell>
          <cell r="V1083">
            <v>462107592.12</v>
          </cell>
          <cell r="W1083">
            <v>462107592.12</v>
          </cell>
          <cell r="X1083">
            <v>254368777.12</v>
          </cell>
          <cell r="Y1083">
            <v>254159175.66999999</v>
          </cell>
        </row>
        <row r="1084">
          <cell r="C1084">
            <v>12509</v>
          </cell>
          <cell r="E1084">
            <v>23</v>
          </cell>
          <cell r="G1084">
            <v>3</v>
          </cell>
          <cell r="U1084">
            <v>73848708</v>
          </cell>
          <cell r="V1084">
            <v>73104744</v>
          </cell>
          <cell r="W1084">
            <v>73104744</v>
          </cell>
          <cell r="X1084">
            <v>73104744</v>
          </cell>
          <cell r="Y1084">
            <v>73104744</v>
          </cell>
        </row>
        <row r="1085">
          <cell r="C1085">
            <v>12509</v>
          </cell>
          <cell r="E1085">
            <v>23</v>
          </cell>
          <cell r="G1085">
            <v>3</v>
          </cell>
          <cell r="U1085">
            <v>547291</v>
          </cell>
          <cell r="V1085">
            <v>534787</v>
          </cell>
          <cell r="W1085">
            <v>534787</v>
          </cell>
          <cell r="X1085">
            <v>534787</v>
          </cell>
          <cell r="Y1085">
            <v>534787</v>
          </cell>
        </row>
        <row r="1086">
          <cell r="C1086">
            <v>12509</v>
          </cell>
          <cell r="E1086">
            <v>23</v>
          </cell>
          <cell r="G1086">
            <v>3</v>
          </cell>
          <cell r="U1086">
            <v>851631</v>
          </cell>
          <cell r="V1086">
            <v>820438</v>
          </cell>
          <cell r="W1086">
            <v>820438</v>
          </cell>
          <cell r="X1086">
            <v>820438</v>
          </cell>
          <cell r="Y1086">
            <v>820438</v>
          </cell>
        </row>
        <row r="1087">
          <cell r="C1087">
            <v>12509</v>
          </cell>
          <cell r="E1087">
            <v>23</v>
          </cell>
          <cell r="G1087">
            <v>3</v>
          </cell>
          <cell r="U1087">
            <v>991223</v>
          </cell>
          <cell r="V1087">
            <v>277156</v>
          </cell>
          <cell r="W1087">
            <v>277156</v>
          </cell>
          <cell r="X1087">
            <v>277156</v>
          </cell>
          <cell r="Y1087">
            <v>277156</v>
          </cell>
        </row>
        <row r="1088">
          <cell r="C1088">
            <v>12509</v>
          </cell>
          <cell r="E1088">
            <v>23</v>
          </cell>
          <cell r="G1088">
            <v>3</v>
          </cell>
          <cell r="U1088">
            <v>3493856</v>
          </cell>
          <cell r="V1088">
            <v>302841</v>
          </cell>
          <cell r="W1088">
            <v>302841</v>
          </cell>
          <cell r="X1088">
            <v>302841</v>
          </cell>
          <cell r="Y1088">
            <v>302841</v>
          </cell>
        </row>
        <row r="1089">
          <cell r="C1089">
            <v>12509</v>
          </cell>
          <cell r="E1089">
            <v>23</v>
          </cell>
          <cell r="G1089">
            <v>3</v>
          </cell>
          <cell r="U1089">
            <v>1136800</v>
          </cell>
          <cell r="V1089">
            <v>449873</v>
          </cell>
          <cell r="W1089">
            <v>449873</v>
          </cell>
          <cell r="X1089">
            <v>449873</v>
          </cell>
          <cell r="Y1089">
            <v>449873</v>
          </cell>
        </row>
        <row r="1090">
          <cell r="C1090">
            <v>12509</v>
          </cell>
          <cell r="E1090">
            <v>23</v>
          </cell>
          <cell r="G1090">
            <v>3</v>
          </cell>
          <cell r="U1090">
            <v>665496</v>
          </cell>
          <cell r="V1090">
            <v>40378</v>
          </cell>
          <cell r="W1090">
            <v>40378</v>
          </cell>
          <cell r="X1090">
            <v>40378</v>
          </cell>
          <cell r="Y1090">
            <v>40378</v>
          </cell>
        </row>
        <row r="1091">
          <cell r="C1091">
            <v>12509</v>
          </cell>
          <cell r="E1091">
            <v>23</v>
          </cell>
          <cell r="G1091">
            <v>3</v>
          </cell>
          <cell r="U1091">
            <v>5136800</v>
          </cell>
          <cell r="V1091">
            <v>302842</v>
          </cell>
          <cell r="W1091">
            <v>302842</v>
          </cell>
          <cell r="X1091">
            <v>302842</v>
          </cell>
          <cell r="Y1091">
            <v>302842</v>
          </cell>
        </row>
        <row r="1092">
          <cell r="C1092">
            <v>12509</v>
          </cell>
          <cell r="E1092">
            <v>23</v>
          </cell>
          <cell r="G1092">
            <v>3</v>
          </cell>
          <cell r="U1092">
            <v>49000000</v>
          </cell>
          <cell r="V1092">
            <v>46339511</v>
          </cell>
          <cell r="W1092">
            <v>46339511</v>
          </cell>
          <cell r="X1092">
            <v>46339511</v>
          </cell>
          <cell r="Y1092">
            <v>0</v>
          </cell>
        </row>
        <row r="1093">
          <cell r="C1093">
            <v>12509</v>
          </cell>
          <cell r="E1093">
            <v>23</v>
          </cell>
          <cell r="G1093">
            <v>3</v>
          </cell>
          <cell r="U1093">
            <v>10000000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</row>
        <row r="1094">
          <cell r="C1094">
            <v>12509</v>
          </cell>
          <cell r="E1094">
            <v>23</v>
          </cell>
          <cell r="G1094">
            <v>3</v>
          </cell>
          <cell r="U1094">
            <v>11117602</v>
          </cell>
          <cell r="V1094">
            <v>735501</v>
          </cell>
          <cell r="W1094">
            <v>735501</v>
          </cell>
          <cell r="X1094">
            <v>735501</v>
          </cell>
          <cell r="Y1094">
            <v>735501</v>
          </cell>
        </row>
        <row r="1095">
          <cell r="C1095">
            <v>12603</v>
          </cell>
          <cell r="E1095">
            <v>14</v>
          </cell>
          <cell r="G1095">
            <v>3</v>
          </cell>
          <cell r="U1095">
            <v>7000000</v>
          </cell>
          <cell r="V1095">
            <v>1600000</v>
          </cell>
          <cell r="W1095">
            <v>1600000</v>
          </cell>
          <cell r="X1095">
            <v>1600000</v>
          </cell>
          <cell r="Y1095">
            <v>1132880</v>
          </cell>
        </row>
        <row r="1096">
          <cell r="C1096">
            <v>12603</v>
          </cell>
          <cell r="E1096">
            <v>14</v>
          </cell>
          <cell r="G1096">
            <v>3</v>
          </cell>
          <cell r="U1096">
            <v>84224367</v>
          </cell>
          <cell r="V1096">
            <v>18866666</v>
          </cell>
          <cell r="W1096">
            <v>18866666</v>
          </cell>
          <cell r="X1096">
            <v>18866666</v>
          </cell>
          <cell r="Y1096">
            <v>17266666</v>
          </cell>
        </row>
        <row r="1097">
          <cell r="C1097">
            <v>12603</v>
          </cell>
          <cell r="E1097">
            <v>14</v>
          </cell>
          <cell r="G1097">
            <v>3</v>
          </cell>
          <cell r="U1097">
            <v>10000000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</row>
        <row r="1098">
          <cell r="C1098">
            <v>12603</v>
          </cell>
          <cell r="E1098">
            <v>14</v>
          </cell>
          <cell r="G1098">
            <v>3</v>
          </cell>
          <cell r="U1098">
            <v>15000000</v>
          </cell>
          <cell r="V1098">
            <v>15000000</v>
          </cell>
          <cell r="W1098">
            <v>15000000</v>
          </cell>
          <cell r="X1098">
            <v>15000000</v>
          </cell>
          <cell r="Y1098">
            <v>15000000</v>
          </cell>
        </row>
        <row r="1099">
          <cell r="C1099">
            <v>12604</v>
          </cell>
          <cell r="E1099">
            <v>23</v>
          </cell>
          <cell r="G1099">
            <v>3</v>
          </cell>
          <cell r="U1099">
            <v>15325434</v>
          </cell>
          <cell r="V1099">
            <v>6340000</v>
          </cell>
          <cell r="W1099">
            <v>6340000</v>
          </cell>
          <cell r="X1099">
            <v>6340000</v>
          </cell>
          <cell r="Y1099">
            <v>0</v>
          </cell>
        </row>
        <row r="1100">
          <cell r="C1100">
            <v>12605</v>
          </cell>
          <cell r="E1100">
            <v>26</v>
          </cell>
          <cell r="G1100">
            <v>3</v>
          </cell>
          <cell r="U1100">
            <v>501609882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</row>
        <row r="1101">
          <cell r="C1101">
            <v>12609</v>
          </cell>
          <cell r="E1101">
            <v>22</v>
          </cell>
          <cell r="G1101">
            <v>3</v>
          </cell>
          <cell r="U1101">
            <v>3000000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</row>
        <row r="1102">
          <cell r="C1102">
            <v>12609</v>
          </cell>
          <cell r="E1102">
            <v>22</v>
          </cell>
          <cell r="G1102">
            <v>3</v>
          </cell>
          <cell r="U1102">
            <v>4900000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</row>
        <row r="1103">
          <cell r="C1103">
            <v>12609</v>
          </cell>
          <cell r="E1103">
            <v>22</v>
          </cell>
          <cell r="G1103">
            <v>3</v>
          </cell>
          <cell r="U1103">
            <v>29347142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</row>
        <row r="1104">
          <cell r="C1104">
            <v>12609</v>
          </cell>
          <cell r="E1104">
            <v>22</v>
          </cell>
          <cell r="G1104">
            <v>3</v>
          </cell>
          <cell r="U1104">
            <v>27085404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</row>
        <row r="1105">
          <cell r="C1105">
            <v>12610</v>
          </cell>
          <cell r="E1105">
            <v>14</v>
          </cell>
          <cell r="G1105">
            <v>3</v>
          </cell>
          <cell r="U1105">
            <v>4307213</v>
          </cell>
          <cell r="V1105">
            <v>4307213</v>
          </cell>
          <cell r="W1105">
            <v>4307213</v>
          </cell>
          <cell r="X1105">
            <v>4307213</v>
          </cell>
          <cell r="Y1105">
            <v>4307213</v>
          </cell>
        </row>
        <row r="1106">
          <cell r="C1106">
            <v>12611</v>
          </cell>
          <cell r="E1106">
            <v>14</v>
          </cell>
          <cell r="G1106">
            <v>3</v>
          </cell>
          <cell r="U1106">
            <v>500000000</v>
          </cell>
          <cell r="V1106">
            <v>468627347</v>
          </cell>
          <cell r="W1106">
            <v>468627347</v>
          </cell>
          <cell r="X1106">
            <v>400000000</v>
          </cell>
          <cell r="Y1106">
            <v>56528268</v>
          </cell>
        </row>
        <row r="1107">
          <cell r="C1107">
            <v>12612</v>
          </cell>
          <cell r="E1107">
            <v>25</v>
          </cell>
          <cell r="G1107">
            <v>1</v>
          </cell>
          <cell r="U1107">
            <v>250000000</v>
          </cell>
          <cell r="V1107">
            <v>237962249</v>
          </cell>
          <cell r="W1107">
            <v>237962249</v>
          </cell>
          <cell r="X1107">
            <v>237962249</v>
          </cell>
          <cell r="Y1107">
            <v>237962249</v>
          </cell>
        </row>
        <row r="1108">
          <cell r="C1108">
            <v>12613</v>
          </cell>
          <cell r="E1108">
            <v>14</v>
          </cell>
          <cell r="G1108">
            <v>3</v>
          </cell>
          <cell r="U1108">
            <v>17908529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</row>
        <row r="1109">
          <cell r="C1109">
            <v>12613</v>
          </cell>
          <cell r="E1109">
            <v>14</v>
          </cell>
          <cell r="G1109">
            <v>3</v>
          </cell>
          <cell r="U1109">
            <v>26000000</v>
          </cell>
          <cell r="V1109">
            <v>24500000</v>
          </cell>
          <cell r="W1109">
            <v>24500000</v>
          </cell>
          <cell r="X1109">
            <v>24500000</v>
          </cell>
          <cell r="Y1109">
            <v>24500000</v>
          </cell>
        </row>
        <row r="1110">
          <cell r="C1110">
            <v>13101</v>
          </cell>
          <cell r="E1110">
            <v>28</v>
          </cell>
          <cell r="G1110">
            <v>3</v>
          </cell>
          <cell r="U1110">
            <v>3481300</v>
          </cell>
          <cell r="V1110">
            <v>664237</v>
          </cell>
          <cell r="W1110">
            <v>664237</v>
          </cell>
          <cell r="X1110">
            <v>664237</v>
          </cell>
          <cell r="Y1110">
            <v>664237</v>
          </cell>
        </row>
        <row r="1111">
          <cell r="C1111">
            <v>13101</v>
          </cell>
          <cell r="E1111">
            <v>28</v>
          </cell>
          <cell r="G1111">
            <v>3</v>
          </cell>
          <cell r="U1111">
            <v>690114600</v>
          </cell>
          <cell r="V1111">
            <v>690114600</v>
          </cell>
          <cell r="W1111">
            <v>690114600</v>
          </cell>
          <cell r="X1111">
            <v>690114600</v>
          </cell>
          <cell r="Y1111">
            <v>690114600</v>
          </cell>
        </row>
        <row r="1112">
          <cell r="C1112">
            <v>13101</v>
          </cell>
          <cell r="E1112">
            <v>28</v>
          </cell>
          <cell r="G1112">
            <v>3</v>
          </cell>
          <cell r="U1112">
            <v>488845800</v>
          </cell>
          <cell r="V1112">
            <v>488845800</v>
          </cell>
          <cell r="W1112">
            <v>488845800</v>
          </cell>
          <cell r="X1112">
            <v>488845800</v>
          </cell>
          <cell r="Y1112">
            <v>488845800</v>
          </cell>
        </row>
        <row r="1113">
          <cell r="C1113">
            <v>13101</v>
          </cell>
          <cell r="E1113">
            <v>28</v>
          </cell>
          <cell r="G1113">
            <v>3</v>
          </cell>
          <cell r="U1113">
            <v>648330689</v>
          </cell>
          <cell r="V1113">
            <v>644626682</v>
          </cell>
          <cell r="W1113">
            <v>644626682</v>
          </cell>
          <cell r="X1113">
            <v>644626682</v>
          </cell>
          <cell r="Y1113">
            <v>644626682</v>
          </cell>
        </row>
        <row r="1114">
          <cell r="C1114">
            <v>13101</v>
          </cell>
          <cell r="E1114">
            <v>28</v>
          </cell>
          <cell r="G1114">
            <v>3</v>
          </cell>
          <cell r="U1114">
            <v>292897900</v>
          </cell>
          <cell r="V1114">
            <v>292897900</v>
          </cell>
          <cell r="W1114">
            <v>292897900</v>
          </cell>
          <cell r="X1114">
            <v>292897900</v>
          </cell>
          <cell r="Y1114">
            <v>292897900</v>
          </cell>
        </row>
        <row r="1115">
          <cell r="C1115">
            <v>13101</v>
          </cell>
          <cell r="E1115">
            <v>28</v>
          </cell>
          <cell r="G1115">
            <v>3</v>
          </cell>
          <cell r="U1115">
            <v>33304900</v>
          </cell>
          <cell r="V1115">
            <v>33304900</v>
          </cell>
          <cell r="W1115">
            <v>33304900</v>
          </cell>
          <cell r="X1115">
            <v>33304900</v>
          </cell>
          <cell r="Y1115">
            <v>33304900</v>
          </cell>
        </row>
        <row r="1116">
          <cell r="C1116">
            <v>13101</v>
          </cell>
          <cell r="E1116">
            <v>28</v>
          </cell>
          <cell r="G1116">
            <v>3</v>
          </cell>
          <cell r="U1116">
            <v>219718500</v>
          </cell>
          <cell r="V1116">
            <v>219718500</v>
          </cell>
          <cell r="W1116">
            <v>219718500</v>
          </cell>
          <cell r="X1116">
            <v>219718500</v>
          </cell>
          <cell r="Y1116">
            <v>219718500</v>
          </cell>
        </row>
        <row r="1117">
          <cell r="C1117">
            <v>13101</v>
          </cell>
          <cell r="E1117">
            <v>28</v>
          </cell>
          <cell r="G1117">
            <v>3</v>
          </cell>
          <cell r="U1117">
            <v>36725900</v>
          </cell>
          <cell r="V1117">
            <v>36725900</v>
          </cell>
          <cell r="W1117">
            <v>36725900</v>
          </cell>
          <cell r="X1117">
            <v>36725900</v>
          </cell>
          <cell r="Y1117">
            <v>36725900</v>
          </cell>
        </row>
        <row r="1118">
          <cell r="C1118">
            <v>13101</v>
          </cell>
          <cell r="E1118">
            <v>28</v>
          </cell>
          <cell r="G1118">
            <v>3</v>
          </cell>
          <cell r="U1118">
            <v>36725900</v>
          </cell>
          <cell r="V1118">
            <v>36725900</v>
          </cell>
          <cell r="W1118">
            <v>36725900</v>
          </cell>
          <cell r="X1118">
            <v>36725900</v>
          </cell>
          <cell r="Y1118">
            <v>36725900</v>
          </cell>
        </row>
        <row r="1119">
          <cell r="C1119">
            <v>13101</v>
          </cell>
          <cell r="E1119">
            <v>28</v>
          </cell>
          <cell r="G1119">
            <v>3</v>
          </cell>
          <cell r="U1119">
            <v>88328500</v>
          </cell>
          <cell r="V1119">
            <v>73328500</v>
          </cell>
          <cell r="W1119">
            <v>73328500</v>
          </cell>
          <cell r="X1119">
            <v>73328500</v>
          </cell>
          <cell r="Y1119">
            <v>73328500</v>
          </cell>
        </row>
        <row r="1120">
          <cell r="C1120">
            <v>13101</v>
          </cell>
          <cell r="E1120">
            <v>28</v>
          </cell>
          <cell r="G1120">
            <v>3</v>
          </cell>
          <cell r="U1120">
            <v>5710613265.5600004</v>
          </cell>
          <cell r="V1120">
            <v>5710613265</v>
          </cell>
          <cell r="W1120">
            <v>5710613265</v>
          </cell>
          <cell r="X1120">
            <v>5710613265</v>
          </cell>
          <cell r="Y1120">
            <v>5710613265</v>
          </cell>
        </row>
        <row r="1121">
          <cell r="C1121">
            <v>13101</v>
          </cell>
          <cell r="E1121">
            <v>28</v>
          </cell>
          <cell r="G1121">
            <v>3</v>
          </cell>
          <cell r="U1121">
            <v>54183078</v>
          </cell>
          <cell r="V1121">
            <v>34650502</v>
          </cell>
          <cell r="W1121">
            <v>34650502</v>
          </cell>
          <cell r="X1121">
            <v>34650502</v>
          </cell>
          <cell r="Y1121">
            <v>34650502</v>
          </cell>
        </row>
        <row r="1122">
          <cell r="C1122">
            <v>13101</v>
          </cell>
          <cell r="E1122">
            <v>28</v>
          </cell>
          <cell r="G1122">
            <v>3</v>
          </cell>
          <cell r="U1122">
            <v>542652586.03999996</v>
          </cell>
          <cell r="V1122">
            <v>468814644</v>
          </cell>
          <cell r="W1122">
            <v>468814644</v>
          </cell>
          <cell r="X1122">
            <v>468814644</v>
          </cell>
          <cell r="Y1122">
            <v>468814644</v>
          </cell>
        </row>
        <row r="1123">
          <cell r="C1123">
            <v>13101</v>
          </cell>
          <cell r="E1123">
            <v>28</v>
          </cell>
          <cell r="G1123">
            <v>3</v>
          </cell>
          <cell r="U1123">
            <v>103713449</v>
          </cell>
          <cell r="V1123">
            <v>97214240</v>
          </cell>
          <cell r="W1123">
            <v>97214240</v>
          </cell>
          <cell r="X1123">
            <v>97214240</v>
          </cell>
          <cell r="Y1123">
            <v>97214240</v>
          </cell>
        </row>
        <row r="1124">
          <cell r="C1124">
            <v>13101</v>
          </cell>
          <cell r="E1124">
            <v>28</v>
          </cell>
          <cell r="G1124">
            <v>3</v>
          </cell>
          <cell r="U1124">
            <v>149662875</v>
          </cell>
          <cell r="V1124">
            <v>149662875</v>
          </cell>
          <cell r="W1124">
            <v>149662875</v>
          </cell>
          <cell r="X1124">
            <v>149662875</v>
          </cell>
          <cell r="Y1124">
            <v>149662875</v>
          </cell>
        </row>
        <row r="1125">
          <cell r="C1125">
            <v>13101</v>
          </cell>
          <cell r="E1125">
            <v>28</v>
          </cell>
          <cell r="G1125">
            <v>3</v>
          </cell>
          <cell r="U1125">
            <v>260845731</v>
          </cell>
          <cell r="V1125">
            <v>259272554</v>
          </cell>
          <cell r="W1125">
            <v>259272554</v>
          </cell>
          <cell r="X1125">
            <v>259272554</v>
          </cell>
          <cell r="Y1125">
            <v>259272554</v>
          </cell>
        </row>
        <row r="1126">
          <cell r="C1126">
            <v>13101</v>
          </cell>
          <cell r="E1126">
            <v>28</v>
          </cell>
          <cell r="G1126">
            <v>3</v>
          </cell>
          <cell r="U1126">
            <v>199292463</v>
          </cell>
          <cell r="V1126">
            <v>194292463</v>
          </cell>
          <cell r="W1126">
            <v>194292463</v>
          </cell>
          <cell r="X1126">
            <v>194292463</v>
          </cell>
          <cell r="Y1126">
            <v>194292463</v>
          </cell>
        </row>
        <row r="1127">
          <cell r="C1127">
            <v>13101</v>
          </cell>
          <cell r="E1127">
            <v>28</v>
          </cell>
          <cell r="G1127">
            <v>3</v>
          </cell>
          <cell r="U1127">
            <v>1270708180</v>
          </cell>
          <cell r="V1127">
            <v>1242159589</v>
          </cell>
          <cell r="W1127">
            <v>1242159589</v>
          </cell>
          <cell r="X1127">
            <v>1242159589</v>
          </cell>
          <cell r="Y1127">
            <v>1242159589</v>
          </cell>
        </row>
        <row r="1128">
          <cell r="C1128">
            <v>13101</v>
          </cell>
          <cell r="E1128">
            <v>28</v>
          </cell>
          <cell r="G1128">
            <v>3</v>
          </cell>
          <cell r="U1128">
            <v>312236412</v>
          </cell>
          <cell r="V1128">
            <v>312236412</v>
          </cell>
          <cell r="W1128">
            <v>312236412</v>
          </cell>
          <cell r="X1128">
            <v>312236412</v>
          </cell>
          <cell r="Y1128">
            <v>312236412</v>
          </cell>
        </row>
        <row r="1129">
          <cell r="C1129">
            <v>13101</v>
          </cell>
          <cell r="E1129">
            <v>28</v>
          </cell>
          <cell r="G1129">
            <v>3</v>
          </cell>
          <cell r="U1129">
            <v>543242020</v>
          </cell>
          <cell r="V1129">
            <v>543242020</v>
          </cell>
          <cell r="W1129">
            <v>543242020</v>
          </cell>
          <cell r="X1129">
            <v>543242020</v>
          </cell>
          <cell r="Y1129">
            <v>543242020</v>
          </cell>
        </row>
        <row r="1130">
          <cell r="C1130">
            <v>13101</v>
          </cell>
          <cell r="E1130">
            <v>28</v>
          </cell>
          <cell r="G1130">
            <v>3</v>
          </cell>
          <cell r="U1130">
            <v>51806418</v>
          </cell>
          <cell r="V1130">
            <v>51806418</v>
          </cell>
          <cell r="W1130">
            <v>51806418</v>
          </cell>
          <cell r="X1130">
            <v>51806418</v>
          </cell>
          <cell r="Y1130">
            <v>51806418</v>
          </cell>
        </row>
        <row r="1131">
          <cell r="C1131">
            <v>13101</v>
          </cell>
          <cell r="E1131">
            <v>28</v>
          </cell>
          <cell r="G1131">
            <v>3</v>
          </cell>
          <cell r="U1131">
            <v>90683783</v>
          </cell>
          <cell r="V1131">
            <v>59352394</v>
          </cell>
          <cell r="W1131">
            <v>59352394</v>
          </cell>
          <cell r="X1131">
            <v>59352394</v>
          </cell>
          <cell r="Y1131">
            <v>48495316</v>
          </cell>
        </row>
        <row r="1132">
          <cell r="C1132">
            <v>13101</v>
          </cell>
          <cell r="E1132">
            <v>28</v>
          </cell>
          <cell r="G1132">
            <v>3</v>
          </cell>
          <cell r="U1132">
            <v>48041895</v>
          </cell>
          <cell r="V1132">
            <v>25612678</v>
          </cell>
          <cell r="W1132">
            <v>25612678</v>
          </cell>
          <cell r="X1132">
            <v>25612678</v>
          </cell>
          <cell r="Y1132">
            <v>25612678</v>
          </cell>
        </row>
        <row r="1133">
          <cell r="C1133">
            <v>13101</v>
          </cell>
          <cell r="E1133">
            <v>28</v>
          </cell>
          <cell r="G1133">
            <v>3</v>
          </cell>
          <cell r="U1133">
            <v>635937766</v>
          </cell>
          <cell r="V1133">
            <v>625017098</v>
          </cell>
          <cell r="W1133">
            <v>625017098</v>
          </cell>
          <cell r="X1133">
            <v>625017098</v>
          </cell>
          <cell r="Y1133">
            <v>625017098</v>
          </cell>
        </row>
        <row r="1134">
          <cell r="C1134">
            <v>13101</v>
          </cell>
          <cell r="E1134">
            <v>28</v>
          </cell>
          <cell r="G1134">
            <v>3</v>
          </cell>
          <cell r="U1134">
            <v>4423785800</v>
          </cell>
          <cell r="V1134">
            <v>3370955700</v>
          </cell>
          <cell r="W1134">
            <v>3370955700</v>
          </cell>
          <cell r="X1134">
            <v>3370955700</v>
          </cell>
          <cell r="Y1134">
            <v>3370955700</v>
          </cell>
        </row>
        <row r="1135">
          <cell r="C1135">
            <v>13101</v>
          </cell>
          <cell r="E1135">
            <v>28</v>
          </cell>
          <cell r="G1135">
            <v>3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</row>
        <row r="1136">
          <cell r="C1136">
            <v>13101</v>
          </cell>
          <cell r="E1136">
            <v>28</v>
          </cell>
          <cell r="G1136">
            <v>3</v>
          </cell>
          <cell r="U1136">
            <v>3318480700</v>
          </cell>
          <cell r="V1136">
            <v>2528734200</v>
          </cell>
          <cell r="W1136">
            <v>2528734200</v>
          </cell>
          <cell r="X1136">
            <v>2528734200</v>
          </cell>
          <cell r="Y1136">
            <v>2528734200</v>
          </cell>
        </row>
        <row r="1137">
          <cell r="C1137">
            <v>13101</v>
          </cell>
          <cell r="E1137">
            <v>28</v>
          </cell>
          <cell r="G1137">
            <v>3</v>
          </cell>
          <cell r="U1137">
            <v>554591800</v>
          </cell>
          <cell r="V1137">
            <v>422580200</v>
          </cell>
          <cell r="W1137">
            <v>422580200</v>
          </cell>
          <cell r="X1137">
            <v>422580200</v>
          </cell>
          <cell r="Y1137">
            <v>422580200</v>
          </cell>
        </row>
        <row r="1138">
          <cell r="C1138">
            <v>13101</v>
          </cell>
          <cell r="E1138">
            <v>28</v>
          </cell>
          <cell r="G1138">
            <v>3</v>
          </cell>
          <cell r="U1138">
            <v>554591800</v>
          </cell>
          <cell r="V1138">
            <v>422580200</v>
          </cell>
          <cell r="W1138">
            <v>422580200</v>
          </cell>
          <cell r="X1138">
            <v>422580200</v>
          </cell>
          <cell r="Y1138">
            <v>422580200</v>
          </cell>
        </row>
        <row r="1139">
          <cell r="C1139">
            <v>13101</v>
          </cell>
          <cell r="E1139">
            <v>28</v>
          </cell>
          <cell r="G1139">
            <v>3</v>
          </cell>
          <cell r="U1139">
            <v>1107273600</v>
          </cell>
          <cell r="V1139">
            <v>843733400</v>
          </cell>
          <cell r="W1139">
            <v>843733400</v>
          </cell>
          <cell r="X1139">
            <v>843733400</v>
          </cell>
          <cell r="Y1139">
            <v>843733400</v>
          </cell>
        </row>
        <row r="1140">
          <cell r="C1140">
            <v>13101</v>
          </cell>
          <cell r="E1140">
            <v>28</v>
          </cell>
          <cell r="G1140">
            <v>3</v>
          </cell>
          <cell r="U1140">
            <v>1070839570</v>
          </cell>
          <cell r="V1140">
            <v>874351877</v>
          </cell>
          <cell r="W1140">
            <v>874351877</v>
          </cell>
          <cell r="X1140">
            <v>874351877</v>
          </cell>
          <cell r="Y1140">
            <v>874351877</v>
          </cell>
        </row>
        <row r="1141">
          <cell r="C1141">
            <v>13101</v>
          </cell>
          <cell r="E1141">
            <v>28</v>
          </cell>
          <cell r="G1141">
            <v>3</v>
          </cell>
          <cell r="U1141">
            <v>19040387.829999998</v>
          </cell>
          <cell r="V1141">
            <v>14040387</v>
          </cell>
          <cell r="W1141">
            <v>14040387</v>
          </cell>
          <cell r="X1141">
            <v>14040387</v>
          </cell>
          <cell r="Y1141">
            <v>14040387</v>
          </cell>
        </row>
        <row r="1142">
          <cell r="C1142">
            <v>13101</v>
          </cell>
          <cell r="E1142">
            <v>28</v>
          </cell>
          <cell r="G1142">
            <v>3</v>
          </cell>
          <cell r="U1142">
            <v>16256946</v>
          </cell>
          <cell r="V1142">
            <v>10149442</v>
          </cell>
          <cell r="W1142">
            <v>10149442</v>
          </cell>
          <cell r="X1142">
            <v>10149442</v>
          </cell>
          <cell r="Y1142">
            <v>10149442</v>
          </cell>
        </row>
        <row r="1143">
          <cell r="C1143">
            <v>13101</v>
          </cell>
          <cell r="E1143">
            <v>28</v>
          </cell>
          <cell r="G1143">
            <v>3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</row>
        <row r="1144">
          <cell r="C1144">
            <v>13101</v>
          </cell>
          <cell r="E1144">
            <v>28</v>
          </cell>
          <cell r="G1144">
            <v>3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</row>
        <row r="1145">
          <cell r="C1145">
            <v>13101</v>
          </cell>
          <cell r="E1145">
            <v>28</v>
          </cell>
          <cell r="G1145">
            <v>3</v>
          </cell>
          <cell r="U1145">
            <v>8275488536</v>
          </cell>
          <cell r="V1145">
            <v>8266514107</v>
          </cell>
          <cell r="W1145">
            <v>8266514107</v>
          </cell>
          <cell r="X1145">
            <v>8266514107</v>
          </cell>
          <cell r="Y1145">
            <v>8266514107</v>
          </cell>
        </row>
        <row r="1146">
          <cell r="C1146">
            <v>13101</v>
          </cell>
          <cell r="E1146">
            <v>28</v>
          </cell>
          <cell r="G1146">
            <v>3</v>
          </cell>
          <cell r="U1146">
            <v>3918894760.27</v>
          </cell>
          <cell r="V1146">
            <v>3857254721</v>
          </cell>
          <cell r="W1146">
            <v>3857254721</v>
          </cell>
          <cell r="X1146">
            <v>3857254721</v>
          </cell>
          <cell r="Y1146">
            <v>3857254721</v>
          </cell>
        </row>
        <row r="1147">
          <cell r="C1147">
            <v>13101</v>
          </cell>
          <cell r="E1147">
            <v>28</v>
          </cell>
          <cell r="G1147">
            <v>3</v>
          </cell>
          <cell r="U1147">
            <v>200000000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</row>
        <row r="1148">
          <cell r="C1148">
            <v>13101</v>
          </cell>
          <cell r="E1148">
            <v>28</v>
          </cell>
          <cell r="G1148">
            <v>3</v>
          </cell>
          <cell r="U1148">
            <v>1693394404</v>
          </cell>
          <cell r="V1148">
            <v>1688394674</v>
          </cell>
          <cell r="W1148">
            <v>1688394674</v>
          </cell>
          <cell r="X1148">
            <v>1688394674</v>
          </cell>
          <cell r="Y1148">
            <v>1688394674</v>
          </cell>
        </row>
        <row r="1149">
          <cell r="C1149">
            <v>13101</v>
          </cell>
          <cell r="E1149">
            <v>28</v>
          </cell>
          <cell r="G1149">
            <v>3</v>
          </cell>
          <cell r="U1149">
            <v>3782631903.0900002</v>
          </cell>
          <cell r="V1149">
            <v>3782631903</v>
          </cell>
          <cell r="W1149">
            <v>3782631903</v>
          </cell>
          <cell r="X1149">
            <v>3782631903</v>
          </cell>
          <cell r="Y1149">
            <v>3782631903</v>
          </cell>
        </row>
        <row r="1150">
          <cell r="C1150">
            <v>13101</v>
          </cell>
          <cell r="E1150">
            <v>28</v>
          </cell>
          <cell r="G1150">
            <v>3</v>
          </cell>
          <cell r="U1150">
            <v>1074146045</v>
          </cell>
          <cell r="V1150">
            <v>1074146045</v>
          </cell>
          <cell r="W1150">
            <v>1074146045</v>
          </cell>
          <cell r="X1150">
            <v>1074146045</v>
          </cell>
          <cell r="Y1150">
            <v>1074146045</v>
          </cell>
        </row>
        <row r="1151">
          <cell r="C1151">
            <v>13101</v>
          </cell>
          <cell r="E1151">
            <v>28</v>
          </cell>
          <cell r="G1151">
            <v>3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</row>
        <row r="1152">
          <cell r="C1152">
            <v>13101</v>
          </cell>
          <cell r="E1152">
            <v>28</v>
          </cell>
          <cell r="G1152">
            <v>3</v>
          </cell>
          <cell r="U1152">
            <v>104793998.47</v>
          </cell>
          <cell r="V1152">
            <v>104793998</v>
          </cell>
          <cell r="W1152">
            <v>104793998</v>
          </cell>
          <cell r="X1152">
            <v>104793998</v>
          </cell>
          <cell r="Y1152">
            <v>104793998</v>
          </cell>
        </row>
        <row r="1153">
          <cell r="C1153">
            <v>13101</v>
          </cell>
          <cell r="E1153">
            <v>28</v>
          </cell>
          <cell r="G1153">
            <v>3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</row>
        <row r="1154">
          <cell r="C1154">
            <v>13101</v>
          </cell>
          <cell r="E1154">
            <v>28</v>
          </cell>
          <cell r="G1154">
            <v>3</v>
          </cell>
          <cell r="U1154">
            <v>87123125147</v>
          </cell>
          <cell r="V1154">
            <v>82237362139</v>
          </cell>
          <cell r="W1154">
            <v>82237362139</v>
          </cell>
          <cell r="X1154">
            <v>82237362139</v>
          </cell>
          <cell r="Y1154">
            <v>82237362139</v>
          </cell>
        </row>
        <row r="1155">
          <cell r="C1155">
            <v>13101</v>
          </cell>
          <cell r="E1155">
            <v>28</v>
          </cell>
          <cell r="G1155">
            <v>3</v>
          </cell>
          <cell r="U1155">
            <v>2282738367</v>
          </cell>
          <cell r="V1155">
            <v>2282738367</v>
          </cell>
          <cell r="W1155">
            <v>2282738367</v>
          </cell>
          <cell r="X1155">
            <v>2282738367</v>
          </cell>
          <cell r="Y1155">
            <v>2282738367</v>
          </cell>
        </row>
        <row r="1156">
          <cell r="C1156">
            <v>13101</v>
          </cell>
          <cell r="E1156">
            <v>28</v>
          </cell>
          <cell r="G1156">
            <v>3</v>
          </cell>
          <cell r="U1156">
            <v>55061535</v>
          </cell>
          <cell r="V1156">
            <v>54661535</v>
          </cell>
          <cell r="W1156">
            <v>54661535</v>
          </cell>
          <cell r="X1156">
            <v>54661535</v>
          </cell>
          <cell r="Y1156">
            <v>54661535</v>
          </cell>
        </row>
        <row r="1157">
          <cell r="C1157">
            <v>13101</v>
          </cell>
          <cell r="E1157">
            <v>28</v>
          </cell>
          <cell r="G1157">
            <v>3</v>
          </cell>
          <cell r="U1157">
            <v>484563300</v>
          </cell>
          <cell r="V1157">
            <v>385657300</v>
          </cell>
          <cell r="W1157">
            <v>385657300</v>
          </cell>
          <cell r="X1157">
            <v>385657300</v>
          </cell>
          <cell r="Y1157">
            <v>385657300</v>
          </cell>
        </row>
        <row r="1158">
          <cell r="C1158">
            <v>13101</v>
          </cell>
          <cell r="E1158">
            <v>28</v>
          </cell>
          <cell r="G1158">
            <v>3</v>
          </cell>
          <cell r="U1158">
            <v>363463800</v>
          </cell>
          <cell r="V1158">
            <v>289262200</v>
          </cell>
          <cell r="W1158">
            <v>289262200</v>
          </cell>
          <cell r="X1158">
            <v>289262200</v>
          </cell>
          <cell r="Y1158">
            <v>289262200</v>
          </cell>
        </row>
        <row r="1159">
          <cell r="C1159">
            <v>13101</v>
          </cell>
          <cell r="E1159">
            <v>28</v>
          </cell>
          <cell r="G1159">
            <v>3</v>
          </cell>
          <cell r="U1159">
            <v>60695600</v>
          </cell>
          <cell r="V1159">
            <v>48282500</v>
          </cell>
          <cell r="W1159">
            <v>48282500</v>
          </cell>
          <cell r="X1159">
            <v>48282500</v>
          </cell>
          <cell r="Y1159">
            <v>48282500</v>
          </cell>
        </row>
        <row r="1160">
          <cell r="C1160">
            <v>13101</v>
          </cell>
          <cell r="E1160">
            <v>28</v>
          </cell>
          <cell r="G1160">
            <v>3</v>
          </cell>
          <cell r="U1160">
            <v>60695600</v>
          </cell>
          <cell r="V1160">
            <v>48282500</v>
          </cell>
          <cell r="W1160">
            <v>48282500</v>
          </cell>
          <cell r="X1160">
            <v>48282500</v>
          </cell>
          <cell r="Y1160">
            <v>48282500</v>
          </cell>
        </row>
        <row r="1161">
          <cell r="C1161">
            <v>13101</v>
          </cell>
          <cell r="E1161">
            <v>28</v>
          </cell>
          <cell r="G1161">
            <v>3</v>
          </cell>
          <cell r="U1161">
            <v>121242400</v>
          </cell>
          <cell r="V1161">
            <v>96479900</v>
          </cell>
          <cell r="W1161">
            <v>96479900</v>
          </cell>
          <cell r="X1161">
            <v>96479900</v>
          </cell>
          <cell r="Y1161">
            <v>96479900</v>
          </cell>
        </row>
        <row r="1162">
          <cell r="C1162">
            <v>13101</v>
          </cell>
          <cell r="E1162">
            <v>28</v>
          </cell>
          <cell r="G1162">
            <v>3</v>
          </cell>
          <cell r="U1162">
            <v>216717168.96000001</v>
          </cell>
          <cell r="V1162">
            <v>211930245</v>
          </cell>
          <cell r="W1162">
            <v>211930245</v>
          </cell>
          <cell r="X1162">
            <v>211930245</v>
          </cell>
          <cell r="Y1162">
            <v>211930245</v>
          </cell>
        </row>
        <row r="1163">
          <cell r="C1163">
            <v>13101</v>
          </cell>
          <cell r="E1163">
            <v>28</v>
          </cell>
          <cell r="G1163">
            <v>3</v>
          </cell>
          <cell r="U1163">
            <v>184443.17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</row>
        <row r="1164">
          <cell r="C1164">
            <v>13101</v>
          </cell>
          <cell r="E1164">
            <v>28</v>
          </cell>
          <cell r="G1164">
            <v>3</v>
          </cell>
          <cell r="U1164">
            <v>935101093.03999996</v>
          </cell>
          <cell r="V1164">
            <v>933939865</v>
          </cell>
          <cell r="W1164">
            <v>933939865</v>
          </cell>
          <cell r="X1164">
            <v>933939865</v>
          </cell>
          <cell r="Y1164">
            <v>933939865</v>
          </cell>
        </row>
        <row r="1165">
          <cell r="C1165">
            <v>13101</v>
          </cell>
          <cell r="E1165">
            <v>28</v>
          </cell>
          <cell r="G1165">
            <v>3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</row>
        <row r="1166">
          <cell r="C1166">
            <v>13101</v>
          </cell>
          <cell r="E1166">
            <v>28</v>
          </cell>
          <cell r="G1166">
            <v>3</v>
          </cell>
          <cell r="U1166">
            <v>434973507.73000002</v>
          </cell>
          <cell r="V1166">
            <v>432063294</v>
          </cell>
          <cell r="W1166">
            <v>432063294</v>
          </cell>
          <cell r="X1166">
            <v>432063294</v>
          </cell>
          <cell r="Y1166">
            <v>432063294</v>
          </cell>
        </row>
        <row r="1167">
          <cell r="C1167">
            <v>13101</v>
          </cell>
          <cell r="E1167">
            <v>28</v>
          </cell>
          <cell r="G1167">
            <v>3</v>
          </cell>
          <cell r="U1167">
            <v>129948827</v>
          </cell>
          <cell r="V1167">
            <v>129948827</v>
          </cell>
          <cell r="W1167">
            <v>129948827</v>
          </cell>
          <cell r="X1167">
            <v>129948827</v>
          </cell>
          <cell r="Y1167">
            <v>129948827</v>
          </cell>
        </row>
        <row r="1168">
          <cell r="C1168">
            <v>13101</v>
          </cell>
          <cell r="E1168">
            <v>28</v>
          </cell>
          <cell r="G1168">
            <v>3</v>
          </cell>
          <cell r="U1168">
            <v>420047625.87</v>
          </cell>
          <cell r="V1168">
            <v>420047625</v>
          </cell>
          <cell r="W1168">
            <v>420047625</v>
          </cell>
          <cell r="X1168">
            <v>420047625</v>
          </cell>
          <cell r="Y1168">
            <v>420047625</v>
          </cell>
        </row>
        <row r="1169">
          <cell r="C1169">
            <v>13101</v>
          </cell>
          <cell r="E1169">
            <v>28</v>
          </cell>
          <cell r="G1169">
            <v>3</v>
          </cell>
          <cell r="U1169">
            <v>93302026</v>
          </cell>
          <cell r="V1169">
            <v>93302026</v>
          </cell>
          <cell r="W1169">
            <v>93302026</v>
          </cell>
          <cell r="X1169">
            <v>93302026</v>
          </cell>
          <cell r="Y1169">
            <v>93302026</v>
          </cell>
        </row>
        <row r="1170">
          <cell r="C1170">
            <v>13101</v>
          </cell>
          <cell r="E1170">
            <v>28</v>
          </cell>
          <cell r="G1170">
            <v>3</v>
          </cell>
          <cell r="U1170">
            <v>7975006.5300000003</v>
          </cell>
          <cell r="V1170">
            <v>5167304</v>
          </cell>
          <cell r="W1170">
            <v>5167304</v>
          </cell>
          <cell r="X1170">
            <v>5167304</v>
          </cell>
          <cell r="Y1170">
            <v>5167304</v>
          </cell>
        </row>
        <row r="1171">
          <cell r="C1171">
            <v>13101</v>
          </cell>
          <cell r="E1171">
            <v>28</v>
          </cell>
          <cell r="G1171">
            <v>3</v>
          </cell>
          <cell r="U1171">
            <v>7347033475.4399996</v>
          </cell>
          <cell r="V1171">
            <v>7102112223</v>
          </cell>
          <cell r="W1171">
            <v>7102112223</v>
          </cell>
          <cell r="X1171">
            <v>7102112223</v>
          </cell>
          <cell r="Y1171">
            <v>7102112223</v>
          </cell>
        </row>
        <row r="1172">
          <cell r="C1172">
            <v>13101</v>
          </cell>
          <cell r="E1172">
            <v>28</v>
          </cell>
          <cell r="G1172">
            <v>3</v>
          </cell>
          <cell r="U1172">
            <v>1822165596</v>
          </cell>
          <cell r="V1172">
            <v>1662747878</v>
          </cell>
          <cell r="W1172">
            <v>1662747878</v>
          </cell>
          <cell r="X1172">
            <v>1662747878</v>
          </cell>
          <cell r="Y1172">
            <v>1331759088</v>
          </cell>
        </row>
        <row r="1173">
          <cell r="C1173">
            <v>13101</v>
          </cell>
          <cell r="E1173">
            <v>28</v>
          </cell>
          <cell r="G1173">
            <v>3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</row>
        <row r="1174">
          <cell r="C1174">
            <v>13101</v>
          </cell>
          <cell r="E1174">
            <v>28</v>
          </cell>
          <cell r="G1174">
            <v>3</v>
          </cell>
          <cell r="U1174">
            <v>434815085</v>
          </cell>
          <cell r="V1174">
            <v>429553149</v>
          </cell>
          <cell r="W1174">
            <v>429553149</v>
          </cell>
          <cell r="X1174">
            <v>429553149</v>
          </cell>
          <cell r="Y1174">
            <v>429553149</v>
          </cell>
        </row>
        <row r="1175">
          <cell r="C1175">
            <v>13101</v>
          </cell>
          <cell r="E1175">
            <v>28</v>
          </cell>
          <cell r="G1175">
            <v>3</v>
          </cell>
          <cell r="U1175">
            <v>600389425</v>
          </cell>
          <cell r="V1175">
            <v>593255096</v>
          </cell>
          <cell r="W1175">
            <v>593255096</v>
          </cell>
          <cell r="X1175">
            <v>593255096</v>
          </cell>
          <cell r="Y1175">
            <v>543817172</v>
          </cell>
        </row>
        <row r="1176">
          <cell r="C1176">
            <v>13101</v>
          </cell>
          <cell r="E1176">
            <v>28</v>
          </cell>
          <cell r="G1176">
            <v>3</v>
          </cell>
          <cell r="U1176">
            <v>1111863099</v>
          </cell>
          <cell r="V1176">
            <v>906023752.98000002</v>
          </cell>
          <cell r="W1176">
            <v>906023752.98000002</v>
          </cell>
          <cell r="X1176">
            <v>906023752.98000002</v>
          </cell>
          <cell r="Y1176">
            <v>510354023.66000003</v>
          </cell>
        </row>
        <row r="1177">
          <cell r="C1177">
            <v>13103</v>
          </cell>
          <cell r="E1177">
            <v>28</v>
          </cell>
          <cell r="G1177">
            <v>3</v>
          </cell>
          <cell r="U1177">
            <v>3879551</v>
          </cell>
          <cell r="V1177">
            <v>1996940</v>
          </cell>
          <cell r="W1177">
            <v>1996940</v>
          </cell>
          <cell r="X1177">
            <v>1996940</v>
          </cell>
          <cell r="Y1177">
            <v>1996940</v>
          </cell>
        </row>
        <row r="1178">
          <cell r="C1178">
            <v>13103</v>
          </cell>
          <cell r="E1178">
            <v>28</v>
          </cell>
          <cell r="G1178">
            <v>3</v>
          </cell>
          <cell r="U1178">
            <v>7287181636.3500004</v>
          </cell>
          <cell r="V1178">
            <v>6700896336</v>
          </cell>
          <cell r="W1178">
            <v>6700896336</v>
          </cell>
          <cell r="X1178">
            <v>6700896336</v>
          </cell>
          <cell r="Y1178">
            <v>6700896336</v>
          </cell>
        </row>
        <row r="1179">
          <cell r="C1179">
            <v>13103</v>
          </cell>
          <cell r="E1179">
            <v>28</v>
          </cell>
          <cell r="G1179">
            <v>3</v>
          </cell>
          <cell r="U1179">
            <v>92852201</v>
          </cell>
          <cell r="V1179">
            <v>67467852</v>
          </cell>
          <cell r="W1179">
            <v>67467852</v>
          </cell>
          <cell r="X1179">
            <v>67467852</v>
          </cell>
          <cell r="Y1179">
            <v>67467852</v>
          </cell>
        </row>
        <row r="1180">
          <cell r="C1180">
            <v>13103</v>
          </cell>
          <cell r="E1180">
            <v>28</v>
          </cell>
          <cell r="G1180">
            <v>3</v>
          </cell>
          <cell r="U1180">
            <v>182578440</v>
          </cell>
          <cell r="V1180">
            <v>173308134</v>
          </cell>
          <cell r="W1180">
            <v>173308134</v>
          </cell>
          <cell r="X1180">
            <v>173308134</v>
          </cell>
          <cell r="Y1180">
            <v>173308134</v>
          </cell>
        </row>
        <row r="1181">
          <cell r="C1181">
            <v>13103</v>
          </cell>
          <cell r="E1181">
            <v>28</v>
          </cell>
          <cell r="G1181">
            <v>3</v>
          </cell>
          <cell r="U1181">
            <v>638389155.64999998</v>
          </cell>
          <cell r="V1181">
            <v>582437968</v>
          </cell>
          <cell r="W1181">
            <v>582437968</v>
          </cell>
          <cell r="X1181">
            <v>582437968</v>
          </cell>
          <cell r="Y1181">
            <v>582437968</v>
          </cell>
        </row>
        <row r="1182">
          <cell r="C1182">
            <v>13103</v>
          </cell>
          <cell r="E1182">
            <v>28</v>
          </cell>
          <cell r="G1182">
            <v>3</v>
          </cell>
          <cell r="U1182">
            <v>29800690</v>
          </cell>
          <cell r="V1182">
            <v>17665654</v>
          </cell>
          <cell r="W1182">
            <v>17665654</v>
          </cell>
          <cell r="X1182">
            <v>17665654</v>
          </cell>
          <cell r="Y1182">
            <v>17665654</v>
          </cell>
        </row>
        <row r="1183">
          <cell r="C1183">
            <v>13104</v>
          </cell>
          <cell r="E1183">
            <v>28</v>
          </cell>
          <cell r="G1183">
            <v>3</v>
          </cell>
          <cell r="U1183">
            <v>5910371460</v>
          </cell>
          <cell r="V1183">
            <v>5628253029</v>
          </cell>
          <cell r="W1183">
            <v>5628253029</v>
          </cell>
          <cell r="X1183">
            <v>5628253029</v>
          </cell>
          <cell r="Y1183">
            <v>5628253029</v>
          </cell>
        </row>
        <row r="1184">
          <cell r="C1184">
            <v>13104</v>
          </cell>
          <cell r="E1184">
            <v>28</v>
          </cell>
          <cell r="G1184">
            <v>3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</row>
        <row r="1185">
          <cell r="C1185">
            <v>13104</v>
          </cell>
          <cell r="E1185">
            <v>28</v>
          </cell>
          <cell r="G1185">
            <v>3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</row>
        <row r="1186">
          <cell r="C1186">
            <v>13104</v>
          </cell>
          <cell r="E1186">
            <v>28</v>
          </cell>
          <cell r="G1186">
            <v>3</v>
          </cell>
          <cell r="U1186">
            <v>6241422860.6300001</v>
          </cell>
          <cell r="V1186">
            <v>5825959001</v>
          </cell>
          <cell r="W1186">
            <v>5825959001</v>
          </cell>
          <cell r="X1186">
            <v>5825959001</v>
          </cell>
          <cell r="Y1186">
            <v>5825959001</v>
          </cell>
        </row>
        <row r="1187">
          <cell r="C1187">
            <v>13104</v>
          </cell>
          <cell r="E1187">
            <v>28</v>
          </cell>
          <cell r="G1187">
            <v>3</v>
          </cell>
          <cell r="U1187">
            <v>646351299</v>
          </cell>
          <cell r="V1187">
            <v>641479275</v>
          </cell>
          <cell r="W1187">
            <v>641479275</v>
          </cell>
          <cell r="X1187">
            <v>641479275</v>
          </cell>
          <cell r="Y1187">
            <v>641479275</v>
          </cell>
        </row>
        <row r="1188">
          <cell r="C1188">
            <v>13104</v>
          </cell>
          <cell r="E1188">
            <v>28</v>
          </cell>
          <cell r="G1188">
            <v>3</v>
          </cell>
          <cell r="U1188">
            <v>772421895.37</v>
          </cell>
          <cell r="V1188">
            <v>664362317</v>
          </cell>
          <cell r="W1188">
            <v>664362317</v>
          </cell>
          <cell r="X1188">
            <v>664362317</v>
          </cell>
          <cell r="Y1188">
            <v>664362317</v>
          </cell>
        </row>
        <row r="1189">
          <cell r="C1189">
            <v>13105</v>
          </cell>
          <cell r="E1189">
            <v>28</v>
          </cell>
          <cell r="G1189">
            <v>3</v>
          </cell>
          <cell r="U1189">
            <v>1136341301</v>
          </cell>
          <cell r="V1189">
            <v>874263101</v>
          </cell>
          <cell r="W1189">
            <v>874263101</v>
          </cell>
          <cell r="X1189">
            <v>874263101</v>
          </cell>
          <cell r="Y1189">
            <v>851251071</v>
          </cell>
        </row>
        <row r="1190">
          <cell r="C1190">
            <v>13105</v>
          </cell>
          <cell r="E1190">
            <v>28</v>
          </cell>
          <cell r="G1190">
            <v>3</v>
          </cell>
          <cell r="U1190">
            <v>127956836</v>
          </cell>
          <cell r="V1190">
            <v>127956836</v>
          </cell>
          <cell r="W1190">
            <v>127956836</v>
          </cell>
          <cell r="X1190">
            <v>127956836</v>
          </cell>
          <cell r="Y1190">
            <v>96480336</v>
          </cell>
        </row>
        <row r="1191">
          <cell r="C1191">
            <v>13105</v>
          </cell>
          <cell r="E1191">
            <v>28</v>
          </cell>
          <cell r="G1191">
            <v>3</v>
          </cell>
          <cell r="U1191">
            <v>1385261455</v>
          </cell>
          <cell r="V1191">
            <v>1260360912</v>
          </cell>
          <cell r="W1191">
            <v>1260360912</v>
          </cell>
          <cell r="X1191">
            <v>1260360912</v>
          </cell>
          <cell r="Y1191">
            <v>1260360912</v>
          </cell>
        </row>
        <row r="1192">
          <cell r="C1192">
            <v>13107</v>
          </cell>
          <cell r="E1192">
            <v>28</v>
          </cell>
          <cell r="G1192">
            <v>3</v>
          </cell>
          <cell r="U1192">
            <v>1008292337</v>
          </cell>
          <cell r="V1192">
            <v>1004693857</v>
          </cell>
          <cell r="W1192">
            <v>1004693857</v>
          </cell>
          <cell r="X1192">
            <v>1004693857</v>
          </cell>
          <cell r="Y1192">
            <v>1004693857</v>
          </cell>
        </row>
        <row r="1193">
          <cell r="C1193">
            <v>13108</v>
          </cell>
          <cell r="E1193">
            <v>28</v>
          </cell>
          <cell r="G1193">
            <v>1</v>
          </cell>
          <cell r="U1193">
            <v>770764259</v>
          </cell>
          <cell r="V1193">
            <v>738808914</v>
          </cell>
          <cell r="W1193">
            <v>738808914</v>
          </cell>
          <cell r="X1193">
            <v>738808914</v>
          </cell>
          <cell r="Y1193">
            <v>738808914</v>
          </cell>
        </row>
        <row r="1194">
          <cell r="C1194">
            <v>13108</v>
          </cell>
          <cell r="E1194">
            <v>28</v>
          </cell>
          <cell r="G1194">
            <v>1</v>
          </cell>
          <cell r="U1194">
            <v>500000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</row>
        <row r="1195">
          <cell r="C1195">
            <v>13108</v>
          </cell>
          <cell r="E1195">
            <v>28</v>
          </cell>
          <cell r="G1195">
            <v>1</v>
          </cell>
          <cell r="U1195">
            <v>18000000</v>
          </cell>
          <cell r="V1195">
            <v>18000000</v>
          </cell>
          <cell r="W1195">
            <v>18000000</v>
          </cell>
          <cell r="X1195">
            <v>18000000</v>
          </cell>
          <cell r="Y1195">
            <v>18000000</v>
          </cell>
        </row>
        <row r="1196">
          <cell r="C1196">
            <v>13108</v>
          </cell>
          <cell r="E1196">
            <v>28</v>
          </cell>
          <cell r="G1196">
            <v>1</v>
          </cell>
          <cell r="U1196">
            <v>34000000</v>
          </cell>
          <cell r="V1196">
            <v>28689308</v>
          </cell>
          <cell r="W1196">
            <v>28689308</v>
          </cell>
          <cell r="X1196">
            <v>28689308</v>
          </cell>
          <cell r="Y1196">
            <v>28689308</v>
          </cell>
        </row>
        <row r="1197">
          <cell r="C1197">
            <v>13108</v>
          </cell>
          <cell r="E1197">
            <v>28</v>
          </cell>
          <cell r="G1197">
            <v>1</v>
          </cell>
          <cell r="U1197">
            <v>45000000</v>
          </cell>
          <cell r="V1197">
            <v>24967113</v>
          </cell>
          <cell r="W1197">
            <v>24967113</v>
          </cell>
          <cell r="X1197">
            <v>24967113</v>
          </cell>
          <cell r="Y1197">
            <v>24967113</v>
          </cell>
        </row>
        <row r="1198">
          <cell r="C1198">
            <v>13108</v>
          </cell>
          <cell r="E1198">
            <v>28</v>
          </cell>
          <cell r="G1198">
            <v>1</v>
          </cell>
          <cell r="U1198">
            <v>70000000</v>
          </cell>
          <cell r="V1198">
            <v>69321246</v>
          </cell>
          <cell r="W1198">
            <v>69321246</v>
          </cell>
          <cell r="X1198">
            <v>69321246</v>
          </cell>
          <cell r="Y1198">
            <v>69321246</v>
          </cell>
        </row>
        <row r="1199">
          <cell r="C1199">
            <v>13108</v>
          </cell>
          <cell r="E1199">
            <v>28</v>
          </cell>
          <cell r="G1199">
            <v>1</v>
          </cell>
          <cell r="U1199">
            <v>5000000</v>
          </cell>
          <cell r="V1199">
            <v>4883607</v>
          </cell>
          <cell r="W1199">
            <v>4883607</v>
          </cell>
          <cell r="X1199">
            <v>4883607</v>
          </cell>
          <cell r="Y1199">
            <v>4883607</v>
          </cell>
        </row>
        <row r="1200">
          <cell r="C1200">
            <v>13108</v>
          </cell>
          <cell r="E1200">
            <v>28</v>
          </cell>
          <cell r="G1200">
            <v>1</v>
          </cell>
          <cell r="U1200">
            <v>45000000</v>
          </cell>
          <cell r="V1200">
            <v>28572600</v>
          </cell>
          <cell r="W1200">
            <v>28572600</v>
          </cell>
          <cell r="X1200">
            <v>28572600</v>
          </cell>
          <cell r="Y1200">
            <v>28572600</v>
          </cell>
        </row>
        <row r="1201">
          <cell r="C1201">
            <v>13108</v>
          </cell>
          <cell r="E1201">
            <v>28</v>
          </cell>
          <cell r="G1201">
            <v>1</v>
          </cell>
          <cell r="U1201">
            <v>6500000</v>
          </cell>
          <cell r="V1201">
            <v>3578200</v>
          </cell>
          <cell r="W1201">
            <v>3578200</v>
          </cell>
          <cell r="X1201">
            <v>3578200</v>
          </cell>
          <cell r="Y1201">
            <v>3578200</v>
          </cell>
        </row>
        <row r="1202">
          <cell r="C1202">
            <v>13108</v>
          </cell>
          <cell r="E1202">
            <v>28</v>
          </cell>
          <cell r="G1202">
            <v>1</v>
          </cell>
          <cell r="U1202">
            <v>34000000</v>
          </cell>
          <cell r="V1202">
            <v>21426900</v>
          </cell>
          <cell r="W1202">
            <v>21426900</v>
          </cell>
          <cell r="X1202">
            <v>21426900</v>
          </cell>
          <cell r="Y1202">
            <v>21426900</v>
          </cell>
        </row>
        <row r="1203">
          <cell r="C1203">
            <v>13108</v>
          </cell>
          <cell r="E1203">
            <v>28</v>
          </cell>
          <cell r="G1203">
            <v>1</v>
          </cell>
          <cell r="U1203">
            <v>13000000</v>
          </cell>
          <cell r="V1203">
            <v>7151700</v>
          </cell>
          <cell r="W1203">
            <v>7151700</v>
          </cell>
          <cell r="X1203">
            <v>7151700</v>
          </cell>
          <cell r="Y1203">
            <v>7151700</v>
          </cell>
        </row>
        <row r="1204">
          <cell r="C1204">
            <v>13108</v>
          </cell>
          <cell r="E1204">
            <v>28</v>
          </cell>
          <cell r="G1204">
            <v>1</v>
          </cell>
          <cell r="U1204">
            <v>6500000</v>
          </cell>
          <cell r="V1204">
            <v>3578200</v>
          </cell>
          <cell r="W1204">
            <v>3578200</v>
          </cell>
          <cell r="X1204">
            <v>3578200</v>
          </cell>
          <cell r="Y1204">
            <v>3578200</v>
          </cell>
        </row>
        <row r="1205">
          <cell r="C1205">
            <v>13108</v>
          </cell>
          <cell r="E1205">
            <v>28</v>
          </cell>
          <cell r="G1205">
            <v>1</v>
          </cell>
          <cell r="U1205">
            <v>95000000</v>
          </cell>
          <cell r="V1205">
            <v>50283046</v>
          </cell>
          <cell r="W1205">
            <v>50283046</v>
          </cell>
          <cell r="X1205">
            <v>50283046</v>
          </cell>
          <cell r="Y1205">
            <v>50283046</v>
          </cell>
        </row>
        <row r="1206">
          <cell r="C1206">
            <v>13108</v>
          </cell>
          <cell r="E1206">
            <v>28</v>
          </cell>
          <cell r="G1206">
            <v>1</v>
          </cell>
          <cell r="U1206">
            <v>70000000</v>
          </cell>
          <cell r="V1206">
            <v>57617400</v>
          </cell>
          <cell r="W1206">
            <v>57617400</v>
          </cell>
          <cell r="X1206">
            <v>57617400</v>
          </cell>
          <cell r="Y1206">
            <v>57617400</v>
          </cell>
        </row>
        <row r="1207">
          <cell r="C1207">
            <v>13108</v>
          </cell>
          <cell r="E1207">
            <v>28</v>
          </cell>
          <cell r="G1207">
            <v>1</v>
          </cell>
          <cell r="U1207">
            <v>100000000</v>
          </cell>
          <cell r="V1207">
            <v>81337700</v>
          </cell>
          <cell r="W1207">
            <v>81337700</v>
          </cell>
          <cell r="X1207">
            <v>81337700</v>
          </cell>
          <cell r="Y1207">
            <v>81337700</v>
          </cell>
        </row>
        <row r="1208">
          <cell r="C1208">
            <v>13108</v>
          </cell>
          <cell r="E1208">
            <v>28</v>
          </cell>
          <cell r="G1208">
            <v>1</v>
          </cell>
          <cell r="U1208">
            <v>5500000</v>
          </cell>
          <cell r="V1208">
            <v>3365800</v>
          </cell>
          <cell r="W1208">
            <v>3365800</v>
          </cell>
          <cell r="X1208">
            <v>3365800</v>
          </cell>
          <cell r="Y1208">
            <v>3365800</v>
          </cell>
        </row>
        <row r="1209">
          <cell r="C1209">
            <v>13108</v>
          </cell>
          <cell r="E1209">
            <v>28</v>
          </cell>
          <cell r="G1209">
            <v>1</v>
          </cell>
          <cell r="U1209">
            <v>70841481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</row>
        <row r="1210">
          <cell r="C1210">
            <v>13108</v>
          </cell>
          <cell r="E1210">
            <v>28</v>
          </cell>
          <cell r="G1210">
            <v>1</v>
          </cell>
          <cell r="U1210">
            <v>70000000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</row>
        <row r="1211">
          <cell r="C1211">
            <v>13110</v>
          </cell>
          <cell r="E1211">
            <v>28</v>
          </cell>
          <cell r="G1211">
            <v>3</v>
          </cell>
          <cell r="U1211">
            <v>3233066325</v>
          </cell>
          <cell r="V1211">
            <v>3233066325</v>
          </cell>
          <cell r="W1211">
            <v>3233066325</v>
          </cell>
          <cell r="X1211">
            <v>3233066325</v>
          </cell>
          <cell r="Y1211">
            <v>3233066325</v>
          </cell>
        </row>
        <row r="1212">
          <cell r="C1212">
            <v>13111</v>
          </cell>
          <cell r="E1212">
            <v>28</v>
          </cell>
          <cell r="G1212">
            <v>3</v>
          </cell>
          <cell r="U1212">
            <v>19310502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</row>
        <row r="1213">
          <cell r="C1213">
            <v>13111</v>
          </cell>
          <cell r="E1213">
            <v>28</v>
          </cell>
          <cell r="G1213">
            <v>3</v>
          </cell>
          <cell r="U1213">
            <v>200000000</v>
          </cell>
          <cell r="V1213">
            <v>112468014</v>
          </cell>
          <cell r="W1213">
            <v>112468014</v>
          </cell>
          <cell r="X1213">
            <v>112468014</v>
          </cell>
          <cell r="Y1213">
            <v>112468014</v>
          </cell>
        </row>
        <row r="1214">
          <cell r="C1214">
            <v>13115</v>
          </cell>
          <cell r="E1214">
            <v>28</v>
          </cell>
          <cell r="G1214">
            <v>3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</row>
        <row r="1215">
          <cell r="C1215">
            <v>13115</v>
          </cell>
          <cell r="E1215">
            <v>28</v>
          </cell>
          <cell r="G1215">
            <v>3</v>
          </cell>
          <cell r="U1215">
            <v>147050503</v>
          </cell>
          <cell r="V1215">
            <v>147050503</v>
          </cell>
          <cell r="W1215">
            <v>147050503</v>
          </cell>
          <cell r="X1215">
            <v>147050503</v>
          </cell>
          <cell r="Y1215">
            <v>73525252</v>
          </cell>
        </row>
        <row r="1216">
          <cell r="C1216">
            <v>13116</v>
          </cell>
          <cell r="E1216">
            <v>28</v>
          </cell>
          <cell r="G1216">
            <v>3</v>
          </cell>
          <cell r="U1216">
            <v>200839897</v>
          </cell>
          <cell r="V1216">
            <v>120773302</v>
          </cell>
          <cell r="W1216">
            <v>120773302</v>
          </cell>
          <cell r="X1216">
            <v>120773302</v>
          </cell>
          <cell r="Y1216">
            <v>0</v>
          </cell>
        </row>
        <row r="1217">
          <cell r="C1217">
            <v>13116</v>
          </cell>
          <cell r="E1217">
            <v>28</v>
          </cell>
          <cell r="G1217">
            <v>3</v>
          </cell>
          <cell r="U1217">
            <v>26000000</v>
          </cell>
          <cell r="V1217">
            <v>13700000</v>
          </cell>
          <cell r="W1217">
            <v>13700000</v>
          </cell>
          <cell r="X1217">
            <v>13700000</v>
          </cell>
          <cell r="Y1217">
            <v>13700000</v>
          </cell>
        </row>
        <row r="1218">
          <cell r="C1218">
            <v>13125</v>
          </cell>
          <cell r="E1218">
            <v>28</v>
          </cell>
          <cell r="G1218">
            <v>3</v>
          </cell>
          <cell r="U1218">
            <v>559657968</v>
          </cell>
          <cell r="V1218">
            <v>306859492</v>
          </cell>
          <cell r="W1218">
            <v>306859492</v>
          </cell>
          <cell r="X1218">
            <v>306859492</v>
          </cell>
          <cell r="Y1218">
            <v>306859492</v>
          </cell>
        </row>
        <row r="1219">
          <cell r="C1219">
            <v>13150</v>
          </cell>
          <cell r="E1219">
            <v>28</v>
          </cell>
          <cell r="G1219">
            <v>3</v>
          </cell>
          <cell r="U1219">
            <v>619604607</v>
          </cell>
          <cell r="V1219">
            <v>547291608.5</v>
          </cell>
          <cell r="W1219">
            <v>547291608.5</v>
          </cell>
          <cell r="X1219">
            <v>547291608.5</v>
          </cell>
          <cell r="Y1219">
            <v>547291608.5</v>
          </cell>
        </row>
        <row r="1220">
          <cell r="C1220">
            <v>13152</v>
          </cell>
          <cell r="E1220">
            <v>25</v>
          </cell>
          <cell r="G1220">
            <v>3</v>
          </cell>
          <cell r="U1220">
            <v>1076554098</v>
          </cell>
          <cell r="V1220">
            <v>1076554098</v>
          </cell>
          <cell r="W1220">
            <v>1076554098</v>
          </cell>
          <cell r="X1220">
            <v>853687009</v>
          </cell>
          <cell r="Y1220">
            <v>851268214</v>
          </cell>
        </row>
        <row r="1221">
          <cell r="C1221">
            <v>13152</v>
          </cell>
          <cell r="E1221">
            <v>25</v>
          </cell>
          <cell r="G1221">
            <v>3</v>
          </cell>
          <cell r="U1221">
            <v>1086938185</v>
          </cell>
          <cell r="V1221">
            <v>1086556608</v>
          </cell>
          <cell r="W1221">
            <v>1086556608</v>
          </cell>
          <cell r="X1221">
            <v>904587643</v>
          </cell>
          <cell r="Y1221">
            <v>901645714</v>
          </cell>
        </row>
        <row r="1222">
          <cell r="C1222">
            <v>13152</v>
          </cell>
          <cell r="E1222">
            <v>25</v>
          </cell>
          <cell r="G1222">
            <v>3</v>
          </cell>
          <cell r="U1222">
            <v>1067545217</v>
          </cell>
          <cell r="V1222">
            <v>1067545217</v>
          </cell>
          <cell r="W1222">
            <v>1067545217</v>
          </cell>
          <cell r="X1222">
            <v>869424125</v>
          </cell>
          <cell r="Y1222">
            <v>869424125</v>
          </cell>
        </row>
        <row r="1223">
          <cell r="C1223">
            <v>13152</v>
          </cell>
          <cell r="E1223">
            <v>26</v>
          </cell>
          <cell r="G1223">
            <v>3</v>
          </cell>
          <cell r="U1223">
            <v>1499905857</v>
          </cell>
          <cell r="V1223">
            <v>1499905857</v>
          </cell>
          <cell r="W1223">
            <v>1499905857</v>
          </cell>
          <cell r="X1223">
            <v>1499905857</v>
          </cell>
          <cell r="Y1223">
            <v>1499905857</v>
          </cell>
        </row>
        <row r="1224">
          <cell r="C1224">
            <v>13152</v>
          </cell>
          <cell r="E1224">
            <v>26</v>
          </cell>
          <cell r="G1224">
            <v>3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</row>
        <row r="1225">
          <cell r="C1225">
            <v>13160</v>
          </cell>
          <cell r="E1225">
            <v>25</v>
          </cell>
          <cell r="G1225">
            <v>2</v>
          </cell>
          <cell r="U1225">
            <v>10816303555</v>
          </cell>
          <cell r="V1225">
            <v>10476016711.879999</v>
          </cell>
          <cell r="W1225">
            <v>10476016711.879999</v>
          </cell>
          <cell r="X1225">
            <v>10476016711.879999</v>
          </cell>
          <cell r="Y1225">
            <v>10476016711.879999</v>
          </cell>
        </row>
        <row r="1226">
          <cell r="C1226">
            <v>13160</v>
          </cell>
          <cell r="E1226">
            <v>25</v>
          </cell>
          <cell r="G1226">
            <v>2</v>
          </cell>
          <cell r="U1226">
            <v>911621378</v>
          </cell>
          <cell r="V1226">
            <v>911171378</v>
          </cell>
          <cell r="W1226">
            <v>911171378</v>
          </cell>
          <cell r="X1226">
            <v>911171378</v>
          </cell>
          <cell r="Y1226">
            <v>911171378</v>
          </cell>
        </row>
        <row r="1227">
          <cell r="C1227">
            <v>13160</v>
          </cell>
          <cell r="E1227">
            <v>25</v>
          </cell>
          <cell r="G1227">
            <v>2</v>
          </cell>
          <cell r="U1227">
            <v>600466518</v>
          </cell>
          <cell r="V1227">
            <v>600466518</v>
          </cell>
          <cell r="W1227">
            <v>600466518</v>
          </cell>
          <cell r="X1227">
            <v>600466518</v>
          </cell>
          <cell r="Y1227">
            <v>600466518</v>
          </cell>
        </row>
        <row r="1228">
          <cell r="C1228">
            <v>13160</v>
          </cell>
          <cell r="E1228">
            <v>29</v>
          </cell>
          <cell r="G1228">
            <v>3</v>
          </cell>
          <cell r="U1228">
            <v>230000000</v>
          </cell>
          <cell r="V1228">
            <v>136065504</v>
          </cell>
          <cell r="W1228">
            <v>136065504</v>
          </cell>
          <cell r="X1228">
            <v>136065504</v>
          </cell>
          <cell r="Y1228">
            <v>136065504</v>
          </cell>
        </row>
        <row r="1229">
          <cell r="C1229">
            <v>13161</v>
          </cell>
          <cell r="E1229">
            <v>36</v>
          </cell>
          <cell r="G1229">
            <v>3</v>
          </cell>
          <cell r="U1229">
            <v>1321935942</v>
          </cell>
          <cell r="V1229">
            <v>1293337368.5999999</v>
          </cell>
          <cell r="W1229">
            <v>1293337368.5999999</v>
          </cell>
          <cell r="X1229">
            <v>1293337368.5999999</v>
          </cell>
          <cell r="Y1229">
            <v>1293337368.5999999</v>
          </cell>
        </row>
        <row r="1230">
          <cell r="C1230">
            <v>13161</v>
          </cell>
          <cell r="E1230">
            <v>36</v>
          </cell>
          <cell r="G1230">
            <v>3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</row>
        <row r="1231">
          <cell r="C1231">
            <v>13162</v>
          </cell>
          <cell r="E1231">
            <v>29</v>
          </cell>
          <cell r="G1231">
            <v>3</v>
          </cell>
          <cell r="U1231">
            <v>321744004</v>
          </cell>
          <cell r="V1231">
            <v>290254472.60000002</v>
          </cell>
          <cell r="W1231">
            <v>290254472.60000002</v>
          </cell>
          <cell r="X1231">
            <v>290254472.60000002</v>
          </cell>
          <cell r="Y1231">
            <v>252652591</v>
          </cell>
        </row>
        <row r="1232">
          <cell r="C1232">
            <v>13162</v>
          </cell>
          <cell r="E1232">
            <v>29</v>
          </cell>
          <cell r="G1232">
            <v>3</v>
          </cell>
          <cell r="U1232">
            <v>347963953</v>
          </cell>
          <cell r="V1232">
            <v>347963953</v>
          </cell>
          <cell r="W1232">
            <v>347963953</v>
          </cell>
          <cell r="X1232">
            <v>347963953</v>
          </cell>
          <cell r="Y1232">
            <v>278371162</v>
          </cell>
        </row>
        <row r="1233">
          <cell r="C1233">
            <v>13162</v>
          </cell>
          <cell r="E1233">
            <v>29</v>
          </cell>
          <cell r="G1233">
            <v>3</v>
          </cell>
          <cell r="U1233">
            <v>321744000</v>
          </cell>
          <cell r="V1233">
            <v>320710245.60000002</v>
          </cell>
          <cell r="W1233">
            <v>320710245.60000002</v>
          </cell>
          <cell r="X1233">
            <v>320710245.60000002</v>
          </cell>
          <cell r="Y1233">
            <v>251564309</v>
          </cell>
        </row>
        <row r="1234">
          <cell r="C1234">
            <v>13173</v>
          </cell>
          <cell r="E1234">
            <v>29</v>
          </cell>
          <cell r="G1234">
            <v>3</v>
          </cell>
          <cell r="U1234">
            <v>321965644</v>
          </cell>
          <cell r="V1234">
            <v>45355157</v>
          </cell>
          <cell r="W1234">
            <v>45355157</v>
          </cell>
          <cell r="X1234">
            <v>45355157</v>
          </cell>
          <cell r="Y1234">
            <v>45355157</v>
          </cell>
        </row>
        <row r="1235">
          <cell r="C1235">
            <v>13174</v>
          </cell>
          <cell r="E1235">
            <v>28</v>
          </cell>
          <cell r="G1235">
            <v>3</v>
          </cell>
          <cell r="U1235">
            <v>100000000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</row>
        <row r="1236">
          <cell r="C1236">
            <v>13174</v>
          </cell>
          <cell r="E1236">
            <v>28</v>
          </cell>
          <cell r="G1236">
            <v>3</v>
          </cell>
          <cell r="U1236">
            <v>124133955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</row>
        <row r="1237">
          <cell r="C1237">
            <v>13174</v>
          </cell>
          <cell r="E1237">
            <v>28</v>
          </cell>
          <cell r="G1237">
            <v>3</v>
          </cell>
          <cell r="U1237">
            <v>478627484</v>
          </cell>
          <cell r="V1237">
            <v>478627484</v>
          </cell>
          <cell r="W1237">
            <v>478627484</v>
          </cell>
          <cell r="X1237">
            <v>478627484</v>
          </cell>
          <cell r="Y1237">
            <v>478627484</v>
          </cell>
        </row>
        <row r="1238">
          <cell r="C1238">
            <v>13177</v>
          </cell>
          <cell r="E1238">
            <v>28</v>
          </cell>
          <cell r="G1238">
            <v>3</v>
          </cell>
          <cell r="U1238">
            <v>5218444126</v>
          </cell>
          <cell r="V1238">
            <v>3893890757.5</v>
          </cell>
          <cell r="W1238">
            <v>3893890757.5</v>
          </cell>
          <cell r="X1238">
            <v>3893890757.5</v>
          </cell>
          <cell r="Y1238">
            <v>3893890757.5</v>
          </cell>
        </row>
        <row r="1239">
          <cell r="C1239">
            <v>13177</v>
          </cell>
          <cell r="E1239">
            <v>28</v>
          </cell>
          <cell r="G1239">
            <v>3</v>
          </cell>
          <cell r="U1239">
            <v>3296542471</v>
          </cell>
          <cell r="V1239">
            <v>2377987033.5</v>
          </cell>
          <cell r="W1239">
            <v>2377987033.5</v>
          </cell>
          <cell r="X1239">
            <v>2377987033.5</v>
          </cell>
          <cell r="Y1239">
            <v>2377987033.5</v>
          </cell>
        </row>
        <row r="1240">
          <cell r="C1240">
            <v>13203</v>
          </cell>
          <cell r="E1240">
            <v>26</v>
          </cell>
          <cell r="G1240">
            <v>3</v>
          </cell>
          <cell r="U1240">
            <v>121000000</v>
          </cell>
          <cell r="V1240">
            <v>58268005</v>
          </cell>
          <cell r="W1240">
            <v>58268005</v>
          </cell>
          <cell r="X1240">
            <v>58268005</v>
          </cell>
          <cell r="Y1240">
            <v>58268005</v>
          </cell>
        </row>
        <row r="1241">
          <cell r="C1241">
            <v>13204</v>
          </cell>
          <cell r="E1241">
            <v>36</v>
          </cell>
          <cell r="G1241">
            <v>3</v>
          </cell>
          <cell r="U1241">
            <v>260000000</v>
          </cell>
          <cell r="V1241">
            <v>256400000</v>
          </cell>
          <cell r="W1241">
            <v>256400000</v>
          </cell>
          <cell r="X1241">
            <v>256400000</v>
          </cell>
          <cell r="Y1241">
            <v>147741000</v>
          </cell>
        </row>
        <row r="1242">
          <cell r="C1242">
            <v>13301</v>
          </cell>
          <cell r="E1242">
            <v>25</v>
          </cell>
          <cell r="G1242">
            <v>1</v>
          </cell>
          <cell r="U1242">
            <v>128321380</v>
          </cell>
          <cell r="V1242">
            <v>111783448</v>
          </cell>
          <cell r="W1242">
            <v>111783448</v>
          </cell>
          <cell r="X1242">
            <v>111783448</v>
          </cell>
          <cell r="Y1242">
            <v>111783448</v>
          </cell>
        </row>
        <row r="1243">
          <cell r="C1243">
            <v>13302</v>
          </cell>
          <cell r="E1243">
            <v>25</v>
          </cell>
          <cell r="G1243">
            <v>3</v>
          </cell>
          <cell r="U1243">
            <v>1861084</v>
          </cell>
          <cell r="V1243">
            <v>1861084</v>
          </cell>
          <cell r="W1243">
            <v>1861084</v>
          </cell>
          <cell r="X1243">
            <v>1861084</v>
          </cell>
          <cell r="Y1243">
            <v>1861084</v>
          </cell>
        </row>
        <row r="1244">
          <cell r="C1244">
            <v>13303</v>
          </cell>
          <cell r="E1244">
            <v>25</v>
          </cell>
          <cell r="G1244">
            <v>3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</row>
        <row r="1245">
          <cell r="C1245">
            <v>13304</v>
          </cell>
          <cell r="E1245">
            <v>25</v>
          </cell>
          <cell r="G1245">
            <v>1</v>
          </cell>
          <cell r="U1245">
            <v>1277730312</v>
          </cell>
          <cell r="V1245">
            <v>1277730312</v>
          </cell>
          <cell r="W1245">
            <v>1277730312</v>
          </cell>
          <cell r="X1245">
            <v>1277730312</v>
          </cell>
          <cell r="Y1245">
            <v>1277730312</v>
          </cell>
        </row>
        <row r="1246">
          <cell r="C1246">
            <v>13401</v>
          </cell>
          <cell r="E1246">
            <v>25</v>
          </cell>
          <cell r="G1246">
            <v>1</v>
          </cell>
          <cell r="U1246">
            <v>533400000</v>
          </cell>
          <cell r="V1246">
            <v>482754204</v>
          </cell>
          <cell r="W1246">
            <v>482754204</v>
          </cell>
          <cell r="X1246">
            <v>482754204</v>
          </cell>
          <cell r="Y1246">
            <v>482754204</v>
          </cell>
        </row>
        <row r="1247">
          <cell r="C1247">
            <v>13402</v>
          </cell>
          <cell r="E1247">
            <v>25</v>
          </cell>
          <cell r="G1247">
            <v>1</v>
          </cell>
          <cell r="U1247">
            <v>370600000</v>
          </cell>
          <cell r="V1247">
            <v>289929832</v>
          </cell>
          <cell r="W1247">
            <v>289929832</v>
          </cell>
          <cell r="X1247">
            <v>289929832</v>
          </cell>
          <cell r="Y1247">
            <v>289929832</v>
          </cell>
        </row>
        <row r="1248">
          <cell r="C1248">
            <v>21211</v>
          </cell>
          <cell r="E1248">
            <v>26</v>
          </cell>
          <cell r="G1248">
            <v>3</v>
          </cell>
          <cell r="U1248">
            <v>1000000000</v>
          </cell>
          <cell r="V1248">
            <v>1000000000</v>
          </cell>
          <cell r="W1248">
            <v>1000000000</v>
          </cell>
          <cell r="X1248">
            <v>1000000000</v>
          </cell>
          <cell r="Y1248">
            <v>0</v>
          </cell>
        </row>
        <row r="1249">
          <cell r="C1249">
            <v>21212</v>
          </cell>
          <cell r="E1249">
            <v>27</v>
          </cell>
          <cell r="G1249">
            <v>3</v>
          </cell>
          <cell r="U1249">
            <v>15000000</v>
          </cell>
          <cell r="V1249">
            <v>15000000</v>
          </cell>
          <cell r="W1249">
            <v>15000000</v>
          </cell>
          <cell r="X1249">
            <v>15000000</v>
          </cell>
          <cell r="Y1249">
            <v>15000000</v>
          </cell>
        </row>
        <row r="1250">
          <cell r="C1250">
            <v>21213</v>
          </cell>
          <cell r="E1250">
            <v>23</v>
          </cell>
          <cell r="G1250">
            <v>3</v>
          </cell>
          <cell r="U1250">
            <v>1776385117</v>
          </cell>
          <cell r="V1250">
            <v>1776385117</v>
          </cell>
          <cell r="W1250">
            <v>1776385117</v>
          </cell>
          <cell r="X1250">
            <v>1776385117</v>
          </cell>
          <cell r="Y1250">
            <v>1776385117</v>
          </cell>
        </row>
        <row r="1251">
          <cell r="C1251">
            <v>21214</v>
          </cell>
          <cell r="E1251">
            <v>35</v>
          </cell>
          <cell r="G1251">
            <v>3</v>
          </cell>
          <cell r="U1251">
            <v>150000000</v>
          </cell>
          <cell r="V1251">
            <v>150000000</v>
          </cell>
          <cell r="W1251">
            <v>150000000</v>
          </cell>
          <cell r="X1251">
            <v>150000000</v>
          </cell>
          <cell r="Y1251">
            <v>150000000</v>
          </cell>
        </row>
        <row r="1252">
          <cell r="C1252">
            <v>21215</v>
          </cell>
          <cell r="E1252">
            <v>26</v>
          </cell>
          <cell r="G1252">
            <v>3</v>
          </cell>
          <cell r="U1252">
            <v>300000000</v>
          </cell>
          <cell r="V1252">
            <v>300000000</v>
          </cell>
          <cell r="W1252">
            <v>300000000</v>
          </cell>
          <cell r="X1252">
            <v>0</v>
          </cell>
          <cell r="Y1252">
            <v>0</v>
          </cell>
        </row>
        <row r="1253">
          <cell r="C1253">
            <v>21216</v>
          </cell>
          <cell r="E1253">
            <v>29</v>
          </cell>
          <cell r="G1253">
            <v>3</v>
          </cell>
          <cell r="U1253">
            <v>400000000</v>
          </cell>
          <cell r="V1253">
            <v>360630400</v>
          </cell>
          <cell r="W1253">
            <v>360630400</v>
          </cell>
          <cell r="X1253">
            <v>360630400</v>
          </cell>
          <cell r="Y1253">
            <v>280000000</v>
          </cell>
        </row>
        <row r="1254">
          <cell r="C1254">
            <v>21217</v>
          </cell>
          <cell r="E1254">
            <v>26</v>
          </cell>
          <cell r="G1254">
            <v>3</v>
          </cell>
          <cell r="U1254">
            <v>349999422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</row>
        <row r="1255">
          <cell r="C1255">
            <v>22202</v>
          </cell>
          <cell r="E1255">
            <v>28</v>
          </cell>
          <cell r="G1255">
            <v>3</v>
          </cell>
          <cell r="U1255">
            <v>974453</v>
          </cell>
          <cell r="V1255">
            <v>974453</v>
          </cell>
          <cell r="W1255">
            <v>974453</v>
          </cell>
          <cell r="X1255">
            <v>974453</v>
          </cell>
          <cell r="Y1255">
            <v>974453</v>
          </cell>
        </row>
        <row r="1256">
          <cell r="C1256">
            <v>22203</v>
          </cell>
          <cell r="E1256">
            <v>28</v>
          </cell>
          <cell r="G1256">
            <v>3</v>
          </cell>
          <cell r="U1256">
            <v>25954026</v>
          </cell>
          <cell r="V1256">
            <v>23869977</v>
          </cell>
          <cell r="W1256">
            <v>23869977</v>
          </cell>
          <cell r="X1256">
            <v>23869977</v>
          </cell>
          <cell r="Y1256">
            <v>3346031</v>
          </cell>
        </row>
        <row r="1257">
          <cell r="C1257">
            <v>22203</v>
          </cell>
          <cell r="E1257">
            <v>28</v>
          </cell>
          <cell r="G1257">
            <v>3</v>
          </cell>
          <cell r="U1257">
            <v>31553162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</row>
        <row r="1258">
          <cell r="C1258">
            <v>22204</v>
          </cell>
          <cell r="E1258">
            <v>25</v>
          </cell>
          <cell r="G1258">
            <v>2</v>
          </cell>
          <cell r="U1258">
            <v>14873000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</row>
        <row r="1259">
          <cell r="C1259">
            <v>22209</v>
          </cell>
          <cell r="E1259">
            <v>26</v>
          </cell>
          <cell r="G1259">
            <v>3</v>
          </cell>
          <cell r="U1259">
            <v>36970035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</row>
        <row r="1260">
          <cell r="C1260">
            <v>22301</v>
          </cell>
          <cell r="E1260">
            <v>28</v>
          </cell>
          <cell r="G1260">
            <v>3</v>
          </cell>
          <cell r="U1260">
            <v>47181511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</row>
        <row r="1261">
          <cell r="C1261">
            <v>22302</v>
          </cell>
          <cell r="E1261">
            <v>24</v>
          </cell>
          <cell r="G1261">
            <v>3</v>
          </cell>
          <cell r="U1261">
            <v>820177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</row>
        <row r="1262">
          <cell r="C1262">
            <v>22303</v>
          </cell>
          <cell r="E1262">
            <v>23</v>
          </cell>
          <cell r="G1262">
            <v>3</v>
          </cell>
          <cell r="U1262">
            <v>8191493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</row>
        <row r="1263">
          <cell r="C1263">
            <v>22304</v>
          </cell>
          <cell r="E1263">
            <v>29</v>
          </cell>
          <cell r="G1263">
            <v>3</v>
          </cell>
          <cell r="U1263">
            <v>6612827</v>
          </cell>
          <cell r="V1263">
            <v>5290261</v>
          </cell>
          <cell r="W1263">
            <v>5290261</v>
          </cell>
          <cell r="X1263">
            <v>5290261</v>
          </cell>
          <cell r="Y1263">
            <v>5290261</v>
          </cell>
        </row>
        <row r="1264">
          <cell r="C1264">
            <v>22305</v>
          </cell>
          <cell r="E1264">
            <v>29</v>
          </cell>
          <cell r="G1264">
            <v>3</v>
          </cell>
          <cell r="U1264">
            <v>1160285</v>
          </cell>
          <cell r="V1264">
            <v>1160285</v>
          </cell>
          <cell r="W1264">
            <v>1160285</v>
          </cell>
          <cell r="X1264">
            <v>1160285</v>
          </cell>
          <cell r="Y1264">
            <v>1160285</v>
          </cell>
        </row>
        <row r="1265">
          <cell r="C1265">
            <v>22306</v>
          </cell>
          <cell r="E1265">
            <v>36</v>
          </cell>
          <cell r="G1265">
            <v>3</v>
          </cell>
          <cell r="U1265">
            <v>302933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</row>
        <row r="1266">
          <cell r="C1266">
            <v>22307</v>
          </cell>
          <cell r="E1266">
            <v>22</v>
          </cell>
          <cell r="G1266">
            <v>3</v>
          </cell>
          <cell r="U1266">
            <v>1500000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</row>
        <row r="1267">
          <cell r="C1267">
            <v>22308</v>
          </cell>
          <cell r="E1267">
            <v>23</v>
          </cell>
          <cell r="G1267">
            <v>3</v>
          </cell>
          <cell r="U1267">
            <v>600000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</row>
        <row r="1268">
          <cell r="C1268">
            <v>22309</v>
          </cell>
          <cell r="E1268">
            <v>14</v>
          </cell>
          <cell r="G1268">
            <v>3</v>
          </cell>
          <cell r="U1268">
            <v>350000</v>
          </cell>
          <cell r="V1268">
            <v>350000</v>
          </cell>
          <cell r="W1268">
            <v>350000</v>
          </cell>
          <cell r="X1268">
            <v>350000</v>
          </cell>
          <cell r="Y1268">
            <v>350000</v>
          </cell>
        </row>
        <row r="1269">
          <cell r="C1269">
            <v>22310</v>
          </cell>
          <cell r="E1269">
            <v>14</v>
          </cell>
          <cell r="G1269">
            <v>3</v>
          </cell>
          <cell r="U1269">
            <v>6000000</v>
          </cell>
          <cell r="V1269">
            <v>6000000</v>
          </cell>
          <cell r="W1269">
            <v>6000000</v>
          </cell>
          <cell r="X1269">
            <v>6000000</v>
          </cell>
          <cell r="Y1269">
            <v>6000000</v>
          </cell>
        </row>
        <row r="1270">
          <cell r="C1270">
            <v>22311</v>
          </cell>
          <cell r="E1270">
            <v>14</v>
          </cell>
          <cell r="G1270">
            <v>3</v>
          </cell>
          <cell r="U1270">
            <v>4500000</v>
          </cell>
          <cell r="V1270">
            <v>4500000</v>
          </cell>
          <cell r="W1270">
            <v>4500000</v>
          </cell>
          <cell r="X1270">
            <v>4500000</v>
          </cell>
          <cell r="Y1270">
            <v>4500000</v>
          </cell>
        </row>
        <row r="1271">
          <cell r="C1271">
            <v>22314</v>
          </cell>
          <cell r="E1271">
            <v>29</v>
          </cell>
          <cell r="G1271">
            <v>3</v>
          </cell>
          <cell r="U1271">
            <v>15000000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</row>
        <row r="1272">
          <cell r="C1272">
            <v>22315</v>
          </cell>
          <cell r="E1272">
            <v>25</v>
          </cell>
          <cell r="G1272">
            <v>1</v>
          </cell>
          <cell r="U1272">
            <v>3750000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</row>
        <row r="1273">
          <cell r="C1273">
            <v>22316</v>
          </cell>
          <cell r="E1273">
            <v>25</v>
          </cell>
          <cell r="G1273">
            <v>3</v>
          </cell>
          <cell r="U1273">
            <v>500000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</row>
        <row r="1274">
          <cell r="C1274">
            <v>22317</v>
          </cell>
          <cell r="E1274">
            <v>14</v>
          </cell>
          <cell r="G1274">
            <v>3</v>
          </cell>
          <cell r="U1274">
            <v>800000</v>
          </cell>
          <cell r="V1274">
            <v>800000</v>
          </cell>
          <cell r="W1274">
            <v>800000</v>
          </cell>
          <cell r="X1274">
            <v>800000</v>
          </cell>
          <cell r="Y1274">
            <v>800000</v>
          </cell>
        </row>
        <row r="1275">
          <cell r="C1275">
            <v>22318</v>
          </cell>
          <cell r="E1275">
            <v>14</v>
          </cell>
          <cell r="G1275">
            <v>3</v>
          </cell>
          <cell r="U1275">
            <v>150000</v>
          </cell>
          <cell r="V1275">
            <v>150000</v>
          </cell>
          <cell r="W1275">
            <v>150000</v>
          </cell>
          <cell r="X1275">
            <v>150000</v>
          </cell>
          <cell r="Y1275">
            <v>150000</v>
          </cell>
        </row>
        <row r="1276">
          <cell r="C1276">
            <v>22319</v>
          </cell>
          <cell r="E1276">
            <v>25</v>
          </cell>
          <cell r="G1276">
            <v>1</v>
          </cell>
          <cell r="U1276">
            <v>4000000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</row>
        <row r="1277">
          <cell r="C1277">
            <v>22320</v>
          </cell>
          <cell r="E1277">
            <v>33</v>
          </cell>
          <cell r="G1277">
            <v>3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</row>
        <row r="1278">
          <cell r="C1278">
            <v>22320</v>
          </cell>
          <cell r="E1278">
            <v>33</v>
          </cell>
          <cell r="G1278">
            <v>3</v>
          </cell>
          <cell r="U1278">
            <v>4500000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</row>
        <row r="1279">
          <cell r="C1279">
            <v>22321</v>
          </cell>
          <cell r="E1279">
            <v>24</v>
          </cell>
          <cell r="G1279">
            <v>3</v>
          </cell>
          <cell r="U1279">
            <v>60000000</v>
          </cell>
          <cell r="V1279">
            <v>33772103.960000001</v>
          </cell>
          <cell r="W1279">
            <v>33772103.960000001</v>
          </cell>
          <cell r="X1279">
            <v>33772103.960000001</v>
          </cell>
          <cell r="Y1279">
            <v>21867104</v>
          </cell>
        </row>
        <row r="1280">
          <cell r="C1280">
            <v>22321</v>
          </cell>
          <cell r="E1280">
            <v>24</v>
          </cell>
          <cell r="G1280">
            <v>3</v>
          </cell>
          <cell r="U1280">
            <v>30000000</v>
          </cell>
          <cell r="V1280">
            <v>28622230</v>
          </cell>
          <cell r="W1280">
            <v>28622230</v>
          </cell>
          <cell r="X1280">
            <v>28622230</v>
          </cell>
          <cell r="Y1280">
            <v>0</v>
          </cell>
        </row>
        <row r="1281">
          <cell r="C1281">
            <v>23106</v>
          </cell>
          <cell r="E1281">
            <v>25</v>
          </cell>
          <cell r="G1281">
            <v>2</v>
          </cell>
          <cell r="U1281">
            <v>560000000</v>
          </cell>
          <cell r="V1281">
            <v>287696000</v>
          </cell>
          <cell r="W1281">
            <v>287696000</v>
          </cell>
          <cell r="X1281">
            <v>287696000</v>
          </cell>
          <cell r="Y1281">
            <v>287696000</v>
          </cell>
        </row>
        <row r="1282">
          <cell r="C1282">
            <v>23106</v>
          </cell>
          <cell r="E1282">
            <v>25</v>
          </cell>
          <cell r="G1282">
            <v>2</v>
          </cell>
          <cell r="U1282">
            <v>2240000000</v>
          </cell>
          <cell r="V1282">
            <v>2078001000</v>
          </cell>
          <cell r="W1282">
            <v>2078001000</v>
          </cell>
          <cell r="X1282">
            <v>2078001000</v>
          </cell>
          <cell r="Y1282">
            <v>2078001000</v>
          </cell>
        </row>
        <row r="1283">
          <cell r="C1283">
            <v>23108</v>
          </cell>
          <cell r="E1283">
            <v>25</v>
          </cell>
          <cell r="G1283">
            <v>1</v>
          </cell>
          <cell r="U1283">
            <v>37500000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</row>
        <row r="1284">
          <cell r="C1284">
            <v>23110</v>
          </cell>
          <cell r="E1284">
            <v>28</v>
          </cell>
          <cell r="G1284">
            <v>3</v>
          </cell>
          <cell r="U1284">
            <v>37310000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</row>
        <row r="1285">
          <cell r="C1285">
            <v>23111</v>
          </cell>
          <cell r="E1285">
            <v>28</v>
          </cell>
          <cell r="G1285">
            <v>3</v>
          </cell>
          <cell r="U1285">
            <v>3198000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</row>
        <row r="1286">
          <cell r="C1286">
            <v>23114</v>
          </cell>
          <cell r="E1286">
            <v>25</v>
          </cell>
          <cell r="G1286">
            <v>1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</row>
        <row r="1287">
          <cell r="C1287">
            <v>25101</v>
          </cell>
          <cell r="E1287">
            <v>14</v>
          </cell>
          <cell r="G1287">
            <v>3</v>
          </cell>
          <cell r="U1287">
            <v>1401071938</v>
          </cell>
          <cell r="V1287">
            <v>1401068892</v>
          </cell>
          <cell r="W1287">
            <v>1401068892</v>
          </cell>
          <cell r="X1287">
            <v>1401068892</v>
          </cell>
          <cell r="Y1287">
            <v>1297286020</v>
          </cell>
        </row>
        <row r="1288">
          <cell r="C1288">
            <v>25101</v>
          </cell>
          <cell r="E1288">
            <v>14</v>
          </cell>
          <cell r="G1288">
            <v>3</v>
          </cell>
          <cell r="U1288">
            <v>100000000</v>
          </cell>
          <cell r="V1288">
            <v>84189401</v>
          </cell>
          <cell r="W1288">
            <v>84189401</v>
          </cell>
          <cell r="X1288">
            <v>16447852</v>
          </cell>
          <cell r="Y1288">
            <v>0</v>
          </cell>
        </row>
        <row r="1289">
          <cell r="C1289">
            <v>25101</v>
          </cell>
          <cell r="E1289">
            <v>14</v>
          </cell>
          <cell r="G1289">
            <v>3</v>
          </cell>
          <cell r="U1289">
            <v>2782042422</v>
          </cell>
          <cell r="V1289">
            <v>2781829780</v>
          </cell>
          <cell r="W1289">
            <v>2781829780</v>
          </cell>
          <cell r="X1289">
            <v>2781829780</v>
          </cell>
          <cell r="Y1289">
            <v>2743266555.9000001</v>
          </cell>
        </row>
        <row r="1290">
          <cell r="C1290">
            <v>25101</v>
          </cell>
          <cell r="E1290">
            <v>21</v>
          </cell>
          <cell r="G1290">
            <v>3</v>
          </cell>
          <cell r="U1290">
            <v>40000000</v>
          </cell>
          <cell r="V1290">
            <v>40000000</v>
          </cell>
          <cell r="W1290">
            <v>40000000</v>
          </cell>
          <cell r="X1290">
            <v>40000000</v>
          </cell>
          <cell r="Y1290">
            <v>0</v>
          </cell>
        </row>
        <row r="1291">
          <cell r="C1291">
            <v>25101</v>
          </cell>
          <cell r="E1291">
            <v>21</v>
          </cell>
          <cell r="G1291">
            <v>3</v>
          </cell>
          <cell r="U1291">
            <v>200500000</v>
          </cell>
          <cell r="V1291">
            <v>152920408</v>
          </cell>
          <cell r="W1291">
            <v>152920408</v>
          </cell>
          <cell r="X1291">
            <v>152920408</v>
          </cell>
          <cell r="Y1291">
            <v>12495000</v>
          </cell>
        </row>
        <row r="1292">
          <cell r="C1292">
            <v>25101</v>
          </cell>
          <cell r="E1292">
            <v>21</v>
          </cell>
          <cell r="G1292">
            <v>3</v>
          </cell>
          <cell r="U1292">
            <v>241683666</v>
          </cell>
          <cell r="V1292">
            <v>138337519</v>
          </cell>
          <cell r="W1292">
            <v>138337519</v>
          </cell>
          <cell r="X1292">
            <v>138337519</v>
          </cell>
          <cell r="Y1292">
            <v>15087656</v>
          </cell>
        </row>
        <row r="1293">
          <cell r="C1293">
            <v>25101</v>
          </cell>
          <cell r="E1293">
            <v>21</v>
          </cell>
          <cell r="G1293">
            <v>3</v>
          </cell>
          <cell r="U1293">
            <v>45000000</v>
          </cell>
          <cell r="V1293">
            <v>36203995</v>
          </cell>
          <cell r="W1293">
            <v>36203995</v>
          </cell>
          <cell r="X1293">
            <v>36203995</v>
          </cell>
          <cell r="Y1293">
            <v>0</v>
          </cell>
        </row>
        <row r="1294">
          <cell r="C1294">
            <v>25101</v>
          </cell>
          <cell r="E1294">
            <v>22</v>
          </cell>
          <cell r="G1294">
            <v>3</v>
          </cell>
          <cell r="U1294">
            <v>9015187830</v>
          </cell>
          <cell r="V1294">
            <v>7853622450</v>
          </cell>
          <cell r="W1294">
            <v>7853622450</v>
          </cell>
          <cell r="X1294">
            <v>7853622450</v>
          </cell>
          <cell r="Y1294">
            <v>7853622450</v>
          </cell>
        </row>
        <row r="1295">
          <cell r="C1295">
            <v>25101</v>
          </cell>
          <cell r="E1295">
            <v>22</v>
          </cell>
          <cell r="G1295">
            <v>3</v>
          </cell>
          <cell r="U1295">
            <v>150000000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</row>
        <row r="1296">
          <cell r="C1296">
            <v>25101</v>
          </cell>
          <cell r="E1296">
            <v>22</v>
          </cell>
          <cell r="G1296">
            <v>3</v>
          </cell>
          <cell r="U1296">
            <v>4298259292</v>
          </cell>
          <cell r="V1296">
            <v>4298259292</v>
          </cell>
          <cell r="W1296">
            <v>4298259292</v>
          </cell>
          <cell r="X1296">
            <v>4298259292</v>
          </cell>
          <cell r="Y1296">
            <v>4298259292</v>
          </cell>
        </row>
        <row r="1297">
          <cell r="C1297">
            <v>25101</v>
          </cell>
          <cell r="E1297">
            <v>22</v>
          </cell>
          <cell r="G1297">
            <v>3</v>
          </cell>
          <cell r="U1297">
            <v>478916334</v>
          </cell>
          <cell r="V1297">
            <v>303386181</v>
          </cell>
          <cell r="W1297">
            <v>303386181</v>
          </cell>
          <cell r="X1297">
            <v>303386181</v>
          </cell>
          <cell r="Y1297">
            <v>283396121</v>
          </cell>
        </row>
        <row r="1298">
          <cell r="C1298">
            <v>25101</v>
          </cell>
          <cell r="E1298">
            <v>22</v>
          </cell>
          <cell r="G1298">
            <v>3</v>
          </cell>
          <cell r="U1298">
            <v>500000000</v>
          </cell>
          <cell r="V1298">
            <v>500000000</v>
          </cell>
          <cell r="W1298">
            <v>500000000</v>
          </cell>
          <cell r="X1298">
            <v>500000000</v>
          </cell>
          <cell r="Y1298">
            <v>500000000</v>
          </cell>
        </row>
        <row r="1299">
          <cell r="C1299">
            <v>25101</v>
          </cell>
          <cell r="E1299">
            <v>23</v>
          </cell>
          <cell r="G1299">
            <v>3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</row>
        <row r="1300">
          <cell r="C1300">
            <v>25101</v>
          </cell>
          <cell r="E1300">
            <v>23</v>
          </cell>
          <cell r="G1300">
            <v>3</v>
          </cell>
          <cell r="U1300">
            <v>50000000</v>
          </cell>
          <cell r="V1300">
            <v>50000000</v>
          </cell>
          <cell r="W1300">
            <v>50000000</v>
          </cell>
          <cell r="X1300">
            <v>50000000</v>
          </cell>
          <cell r="Y1300">
            <v>0</v>
          </cell>
        </row>
        <row r="1301">
          <cell r="C1301">
            <v>25101</v>
          </cell>
          <cell r="E1301">
            <v>23</v>
          </cell>
          <cell r="G1301">
            <v>3</v>
          </cell>
          <cell r="U1301">
            <v>10907597690</v>
          </cell>
          <cell r="V1301">
            <v>10888701158</v>
          </cell>
          <cell r="W1301">
            <v>10888701158</v>
          </cell>
          <cell r="X1301">
            <v>10666913981</v>
          </cell>
          <cell r="Y1301">
            <v>10666913981</v>
          </cell>
        </row>
        <row r="1302">
          <cell r="C1302">
            <v>25101</v>
          </cell>
          <cell r="E1302">
            <v>24</v>
          </cell>
          <cell r="G1302">
            <v>3</v>
          </cell>
          <cell r="U1302">
            <v>7518059</v>
          </cell>
          <cell r="V1302">
            <v>3113426</v>
          </cell>
          <cell r="W1302">
            <v>3113426</v>
          </cell>
          <cell r="X1302">
            <v>3113426</v>
          </cell>
          <cell r="Y1302">
            <v>3113426</v>
          </cell>
        </row>
        <row r="1303">
          <cell r="C1303">
            <v>25101</v>
          </cell>
          <cell r="E1303">
            <v>24</v>
          </cell>
          <cell r="G1303">
            <v>3</v>
          </cell>
          <cell r="U1303">
            <v>5528567</v>
          </cell>
          <cell r="V1303">
            <v>2347804</v>
          </cell>
          <cell r="W1303">
            <v>2347804</v>
          </cell>
          <cell r="X1303">
            <v>2347804</v>
          </cell>
          <cell r="Y1303">
            <v>2347804</v>
          </cell>
        </row>
        <row r="1304">
          <cell r="C1304">
            <v>25101</v>
          </cell>
          <cell r="E1304">
            <v>24</v>
          </cell>
          <cell r="G1304">
            <v>3</v>
          </cell>
          <cell r="U1304">
            <v>7265661</v>
          </cell>
          <cell r="V1304">
            <v>4197339</v>
          </cell>
          <cell r="W1304">
            <v>4197339</v>
          </cell>
          <cell r="X1304">
            <v>0</v>
          </cell>
          <cell r="Y1304">
            <v>0</v>
          </cell>
        </row>
        <row r="1305">
          <cell r="C1305">
            <v>25101</v>
          </cell>
          <cell r="E1305">
            <v>24</v>
          </cell>
          <cell r="G1305">
            <v>3</v>
          </cell>
          <cell r="U1305">
            <v>3151500</v>
          </cell>
          <cell r="V1305">
            <v>970819</v>
          </cell>
          <cell r="W1305">
            <v>970819</v>
          </cell>
          <cell r="X1305">
            <v>970819</v>
          </cell>
          <cell r="Y1305">
            <v>970819</v>
          </cell>
        </row>
        <row r="1306">
          <cell r="C1306">
            <v>25101</v>
          </cell>
          <cell r="E1306">
            <v>24</v>
          </cell>
          <cell r="G1306">
            <v>3</v>
          </cell>
          <cell r="U1306">
            <v>1011011</v>
          </cell>
          <cell r="V1306">
            <v>153000</v>
          </cell>
          <cell r="W1306">
            <v>153000</v>
          </cell>
          <cell r="X1306">
            <v>153000</v>
          </cell>
          <cell r="Y1306">
            <v>153000</v>
          </cell>
        </row>
        <row r="1307">
          <cell r="C1307">
            <v>25101</v>
          </cell>
          <cell r="E1307">
            <v>24</v>
          </cell>
          <cell r="G1307">
            <v>3</v>
          </cell>
          <cell r="U1307">
            <v>2537862</v>
          </cell>
          <cell r="V1307">
            <v>730014</v>
          </cell>
          <cell r="W1307">
            <v>730014</v>
          </cell>
          <cell r="X1307">
            <v>730014</v>
          </cell>
          <cell r="Y1307">
            <v>730014</v>
          </cell>
        </row>
        <row r="1308">
          <cell r="C1308">
            <v>25101</v>
          </cell>
          <cell r="E1308">
            <v>24</v>
          </cell>
          <cell r="G1308">
            <v>3</v>
          </cell>
          <cell r="U1308">
            <v>1619782</v>
          </cell>
          <cell r="V1308">
            <v>121802</v>
          </cell>
          <cell r="W1308">
            <v>121802</v>
          </cell>
          <cell r="X1308">
            <v>121802</v>
          </cell>
          <cell r="Y1308">
            <v>121802</v>
          </cell>
        </row>
        <row r="1309">
          <cell r="C1309">
            <v>25101</v>
          </cell>
          <cell r="E1309">
            <v>24</v>
          </cell>
          <cell r="G1309">
            <v>3</v>
          </cell>
          <cell r="U1309">
            <v>1619782</v>
          </cell>
          <cell r="V1309">
            <v>146000</v>
          </cell>
          <cell r="W1309">
            <v>146000</v>
          </cell>
          <cell r="X1309">
            <v>146000</v>
          </cell>
          <cell r="Y1309">
            <v>146000</v>
          </cell>
        </row>
        <row r="1310">
          <cell r="C1310">
            <v>25101</v>
          </cell>
          <cell r="E1310">
            <v>24</v>
          </cell>
          <cell r="G1310">
            <v>3</v>
          </cell>
          <cell r="U1310">
            <v>1288306</v>
          </cell>
          <cell r="V1310">
            <v>199705</v>
          </cell>
          <cell r="W1310">
            <v>199705</v>
          </cell>
          <cell r="X1310">
            <v>199705</v>
          </cell>
          <cell r="Y1310">
            <v>199705</v>
          </cell>
        </row>
        <row r="1311">
          <cell r="C1311">
            <v>25101</v>
          </cell>
          <cell r="E1311">
            <v>24</v>
          </cell>
          <cell r="G1311">
            <v>3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</row>
        <row r="1312">
          <cell r="C1312">
            <v>25101</v>
          </cell>
          <cell r="E1312">
            <v>24</v>
          </cell>
          <cell r="G1312">
            <v>3</v>
          </cell>
          <cell r="U1312">
            <v>49762517</v>
          </cell>
          <cell r="V1312">
            <v>32866391</v>
          </cell>
          <cell r="W1312">
            <v>32866391</v>
          </cell>
          <cell r="X1312">
            <v>32866391</v>
          </cell>
          <cell r="Y1312">
            <v>32866391</v>
          </cell>
        </row>
        <row r="1313">
          <cell r="C1313">
            <v>25101</v>
          </cell>
          <cell r="E1313">
            <v>24</v>
          </cell>
          <cell r="G1313">
            <v>3</v>
          </cell>
          <cell r="U1313">
            <v>2915963</v>
          </cell>
          <cell r="V1313">
            <v>1613143</v>
          </cell>
          <cell r="W1313">
            <v>1613143</v>
          </cell>
          <cell r="X1313">
            <v>0</v>
          </cell>
          <cell r="Y1313">
            <v>0</v>
          </cell>
        </row>
        <row r="1314">
          <cell r="C1314">
            <v>25101</v>
          </cell>
          <cell r="E1314">
            <v>24</v>
          </cell>
          <cell r="G1314">
            <v>3</v>
          </cell>
          <cell r="U1314">
            <v>4688583</v>
          </cell>
          <cell r="V1314">
            <v>2402095</v>
          </cell>
          <cell r="W1314">
            <v>2402095</v>
          </cell>
          <cell r="X1314">
            <v>0</v>
          </cell>
          <cell r="Y1314">
            <v>0</v>
          </cell>
        </row>
        <row r="1315">
          <cell r="C1315">
            <v>25101</v>
          </cell>
          <cell r="E1315">
            <v>24</v>
          </cell>
          <cell r="G1315">
            <v>3</v>
          </cell>
          <cell r="U1315">
            <v>997069</v>
          </cell>
          <cell r="V1315">
            <v>212808</v>
          </cell>
          <cell r="W1315">
            <v>212808</v>
          </cell>
          <cell r="X1315">
            <v>0</v>
          </cell>
          <cell r="Y1315">
            <v>0</v>
          </cell>
        </row>
        <row r="1316">
          <cell r="C1316">
            <v>25101</v>
          </cell>
          <cell r="E1316">
            <v>24</v>
          </cell>
          <cell r="G1316">
            <v>3</v>
          </cell>
          <cell r="U1316">
            <v>47393892</v>
          </cell>
          <cell r="V1316">
            <v>47239874</v>
          </cell>
          <cell r="W1316">
            <v>47239874</v>
          </cell>
          <cell r="X1316">
            <v>47239874</v>
          </cell>
          <cell r="Y1316">
            <v>0</v>
          </cell>
        </row>
        <row r="1317">
          <cell r="C1317">
            <v>25101</v>
          </cell>
          <cell r="E1317">
            <v>24</v>
          </cell>
          <cell r="G1317">
            <v>3</v>
          </cell>
          <cell r="U1317">
            <v>5000000</v>
          </cell>
          <cell r="V1317">
            <v>5000000</v>
          </cell>
          <cell r="W1317">
            <v>5000000</v>
          </cell>
          <cell r="X1317">
            <v>5000000</v>
          </cell>
          <cell r="Y1317">
            <v>5000000</v>
          </cell>
        </row>
        <row r="1318">
          <cell r="C1318">
            <v>25101</v>
          </cell>
          <cell r="E1318">
            <v>24</v>
          </cell>
          <cell r="G1318">
            <v>3</v>
          </cell>
          <cell r="U1318">
            <v>2272589</v>
          </cell>
          <cell r="V1318">
            <v>1117250</v>
          </cell>
          <cell r="W1318">
            <v>1117250</v>
          </cell>
          <cell r="X1318">
            <v>0</v>
          </cell>
          <cell r="Y1318">
            <v>0</v>
          </cell>
        </row>
        <row r="1319">
          <cell r="C1319">
            <v>25101</v>
          </cell>
          <cell r="E1319">
            <v>24</v>
          </cell>
          <cell r="G1319">
            <v>3</v>
          </cell>
          <cell r="U1319">
            <v>6185889</v>
          </cell>
          <cell r="V1319">
            <v>5068178</v>
          </cell>
          <cell r="W1319">
            <v>5068178</v>
          </cell>
          <cell r="X1319">
            <v>5068178</v>
          </cell>
          <cell r="Y1319">
            <v>5068178</v>
          </cell>
        </row>
        <row r="1320">
          <cell r="C1320">
            <v>25101</v>
          </cell>
          <cell r="E1320">
            <v>24</v>
          </cell>
          <cell r="G1320">
            <v>3</v>
          </cell>
          <cell r="U1320">
            <v>2999179</v>
          </cell>
          <cell r="V1320">
            <v>1637792</v>
          </cell>
          <cell r="W1320">
            <v>1637792</v>
          </cell>
          <cell r="X1320">
            <v>0</v>
          </cell>
          <cell r="Y1320">
            <v>0</v>
          </cell>
        </row>
        <row r="1321">
          <cell r="C1321">
            <v>25101</v>
          </cell>
          <cell r="E1321">
            <v>24</v>
          </cell>
          <cell r="G1321">
            <v>3</v>
          </cell>
          <cell r="U1321">
            <v>10133732</v>
          </cell>
          <cell r="V1321">
            <v>4346092</v>
          </cell>
          <cell r="W1321">
            <v>4346092</v>
          </cell>
          <cell r="X1321">
            <v>4346092</v>
          </cell>
          <cell r="Y1321">
            <v>4346092</v>
          </cell>
        </row>
        <row r="1322">
          <cell r="C1322">
            <v>25101</v>
          </cell>
          <cell r="E1322">
            <v>24</v>
          </cell>
          <cell r="G1322">
            <v>3</v>
          </cell>
          <cell r="U1322">
            <v>7178059</v>
          </cell>
          <cell r="V1322">
            <v>5511957</v>
          </cell>
          <cell r="W1322">
            <v>5511957</v>
          </cell>
          <cell r="X1322">
            <v>5511957</v>
          </cell>
          <cell r="Y1322">
            <v>5511957</v>
          </cell>
        </row>
        <row r="1323">
          <cell r="C1323">
            <v>25101</v>
          </cell>
          <cell r="E1323">
            <v>24</v>
          </cell>
          <cell r="G1323">
            <v>3</v>
          </cell>
          <cell r="U1323">
            <v>7970047</v>
          </cell>
          <cell r="V1323">
            <v>7970047</v>
          </cell>
          <cell r="W1323">
            <v>7970047</v>
          </cell>
          <cell r="X1323">
            <v>0</v>
          </cell>
          <cell r="Y1323">
            <v>0</v>
          </cell>
        </row>
        <row r="1324">
          <cell r="C1324">
            <v>25101</v>
          </cell>
          <cell r="E1324">
            <v>24</v>
          </cell>
          <cell r="G1324">
            <v>3</v>
          </cell>
          <cell r="U1324">
            <v>3693924</v>
          </cell>
          <cell r="V1324">
            <v>2153849</v>
          </cell>
          <cell r="W1324">
            <v>2153849</v>
          </cell>
          <cell r="X1324">
            <v>2153849</v>
          </cell>
          <cell r="Y1324">
            <v>2153849</v>
          </cell>
        </row>
        <row r="1325">
          <cell r="C1325">
            <v>25101</v>
          </cell>
          <cell r="E1325">
            <v>24</v>
          </cell>
          <cell r="G1325">
            <v>3</v>
          </cell>
          <cell r="U1325">
            <v>414677</v>
          </cell>
          <cell r="V1325">
            <v>359031</v>
          </cell>
          <cell r="W1325">
            <v>359031</v>
          </cell>
          <cell r="X1325">
            <v>359031</v>
          </cell>
          <cell r="Y1325">
            <v>359031</v>
          </cell>
        </row>
        <row r="1326">
          <cell r="C1326">
            <v>25101</v>
          </cell>
          <cell r="E1326">
            <v>24</v>
          </cell>
          <cell r="G1326">
            <v>3</v>
          </cell>
          <cell r="U1326">
            <v>2770442</v>
          </cell>
          <cell r="V1326">
            <v>1619786</v>
          </cell>
          <cell r="W1326">
            <v>1619786</v>
          </cell>
          <cell r="X1326">
            <v>1619786</v>
          </cell>
          <cell r="Y1326">
            <v>1619786</v>
          </cell>
        </row>
        <row r="1327">
          <cell r="C1327">
            <v>25101</v>
          </cell>
          <cell r="E1327">
            <v>24</v>
          </cell>
          <cell r="G1327">
            <v>3</v>
          </cell>
          <cell r="U1327">
            <v>670377</v>
          </cell>
          <cell r="V1327">
            <v>270982</v>
          </cell>
          <cell r="W1327">
            <v>270982</v>
          </cell>
          <cell r="X1327">
            <v>270982</v>
          </cell>
          <cell r="Y1327">
            <v>270982</v>
          </cell>
        </row>
        <row r="1328">
          <cell r="C1328">
            <v>25101</v>
          </cell>
          <cell r="E1328">
            <v>24</v>
          </cell>
          <cell r="G1328">
            <v>3</v>
          </cell>
          <cell r="U1328">
            <v>461736</v>
          </cell>
          <cell r="V1328">
            <v>349182</v>
          </cell>
          <cell r="W1328">
            <v>349182</v>
          </cell>
          <cell r="X1328">
            <v>349182</v>
          </cell>
          <cell r="Y1328">
            <v>349182</v>
          </cell>
        </row>
        <row r="1329">
          <cell r="C1329">
            <v>25101</v>
          </cell>
          <cell r="E1329">
            <v>24</v>
          </cell>
          <cell r="G1329">
            <v>3</v>
          </cell>
          <cell r="U1329">
            <v>923478</v>
          </cell>
          <cell r="V1329">
            <v>462462</v>
          </cell>
          <cell r="W1329">
            <v>462462</v>
          </cell>
          <cell r="X1329">
            <v>462462</v>
          </cell>
          <cell r="Y1329">
            <v>462462</v>
          </cell>
        </row>
        <row r="1330">
          <cell r="C1330">
            <v>25101</v>
          </cell>
          <cell r="E1330">
            <v>24</v>
          </cell>
          <cell r="G1330">
            <v>3</v>
          </cell>
          <cell r="U1330">
            <v>1119665</v>
          </cell>
          <cell r="V1330">
            <v>703101</v>
          </cell>
          <cell r="W1330">
            <v>703101</v>
          </cell>
          <cell r="X1330">
            <v>703101</v>
          </cell>
          <cell r="Y1330">
            <v>703101</v>
          </cell>
        </row>
        <row r="1331">
          <cell r="C1331">
            <v>25101</v>
          </cell>
          <cell r="E1331">
            <v>24</v>
          </cell>
          <cell r="G1331">
            <v>3</v>
          </cell>
          <cell r="U1331">
            <v>1742293</v>
          </cell>
          <cell r="V1331">
            <v>1174545</v>
          </cell>
          <cell r="W1331">
            <v>1174545</v>
          </cell>
          <cell r="X1331">
            <v>1174545</v>
          </cell>
          <cell r="Y1331">
            <v>1174545</v>
          </cell>
        </row>
        <row r="1332">
          <cell r="C1332">
            <v>25101</v>
          </cell>
          <cell r="E1332">
            <v>24</v>
          </cell>
          <cell r="G1332">
            <v>3</v>
          </cell>
          <cell r="U1332">
            <v>5007015</v>
          </cell>
          <cell r="V1332">
            <v>5007015</v>
          </cell>
          <cell r="W1332">
            <v>5007015</v>
          </cell>
          <cell r="X1332">
            <v>0</v>
          </cell>
          <cell r="Y1332">
            <v>0</v>
          </cell>
        </row>
        <row r="1333">
          <cell r="C1333">
            <v>25101</v>
          </cell>
          <cell r="E1333">
            <v>24</v>
          </cell>
          <cell r="G1333">
            <v>3</v>
          </cell>
          <cell r="U1333">
            <v>428827</v>
          </cell>
          <cell r="V1333">
            <v>428827</v>
          </cell>
          <cell r="W1333">
            <v>428827</v>
          </cell>
          <cell r="X1333">
            <v>0</v>
          </cell>
          <cell r="Y1333">
            <v>0</v>
          </cell>
        </row>
        <row r="1334">
          <cell r="C1334">
            <v>25101</v>
          </cell>
          <cell r="E1334">
            <v>24</v>
          </cell>
          <cell r="G1334">
            <v>3</v>
          </cell>
          <cell r="U1334">
            <v>3413872</v>
          </cell>
          <cell r="V1334">
            <v>3413872</v>
          </cell>
          <cell r="W1334">
            <v>3413872</v>
          </cell>
          <cell r="X1334">
            <v>0</v>
          </cell>
          <cell r="Y1334">
            <v>0</v>
          </cell>
        </row>
        <row r="1335">
          <cell r="C1335">
            <v>25101</v>
          </cell>
          <cell r="E1335">
            <v>24</v>
          </cell>
          <cell r="G1335">
            <v>3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</row>
        <row r="1336">
          <cell r="C1336">
            <v>25101</v>
          </cell>
          <cell r="E1336">
            <v>24</v>
          </cell>
          <cell r="G1336">
            <v>3</v>
          </cell>
          <cell r="U1336">
            <v>77189448</v>
          </cell>
          <cell r="V1336">
            <v>73624447</v>
          </cell>
          <cell r="W1336">
            <v>73624447</v>
          </cell>
          <cell r="X1336">
            <v>73624447</v>
          </cell>
          <cell r="Y1336">
            <v>73624447</v>
          </cell>
        </row>
        <row r="1337">
          <cell r="C1337">
            <v>25101</v>
          </cell>
          <cell r="E1337">
            <v>24</v>
          </cell>
          <cell r="G1337">
            <v>3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</row>
        <row r="1338">
          <cell r="C1338">
            <v>25101</v>
          </cell>
          <cell r="E1338">
            <v>24</v>
          </cell>
          <cell r="G1338">
            <v>3</v>
          </cell>
          <cell r="U1338">
            <v>3366863</v>
          </cell>
          <cell r="V1338">
            <v>3366863</v>
          </cell>
          <cell r="W1338">
            <v>3366863</v>
          </cell>
          <cell r="X1338">
            <v>0</v>
          </cell>
          <cell r="Y1338">
            <v>0</v>
          </cell>
        </row>
        <row r="1339">
          <cell r="C1339">
            <v>25101</v>
          </cell>
          <cell r="E1339">
            <v>24</v>
          </cell>
          <cell r="G1339">
            <v>3</v>
          </cell>
          <cell r="U1339">
            <v>2251355</v>
          </cell>
          <cell r="V1339">
            <v>2251355</v>
          </cell>
          <cell r="W1339">
            <v>2251355</v>
          </cell>
          <cell r="X1339">
            <v>0</v>
          </cell>
          <cell r="Y1339">
            <v>0</v>
          </cell>
        </row>
        <row r="1340">
          <cell r="C1340">
            <v>25101</v>
          </cell>
          <cell r="E1340">
            <v>24</v>
          </cell>
          <cell r="G1340">
            <v>3</v>
          </cell>
          <cell r="U1340">
            <v>6923102</v>
          </cell>
          <cell r="V1340">
            <v>6784913</v>
          </cell>
          <cell r="W1340">
            <v>6784913</v>
          </cell>
          <cell r="X1340">
            <v>6784913</v>
          </cell>
          <cell r="Y1340">
            <v>6784913</v>
          </cell>
        </row>
        <row r="1341">
          <cell r="C1341">
            <v>25101</v>
          </cell>
          <cell r="E1341">
            <v>24</v>
          </cell>
          <cell r="G1341">
            <v>3</v>
          </cell>
          <cell r="U1341">
            <v>14404371</v>
          </cell>
          <cell r="V1341">
            <v>9483428</v>
          </cell>
          <cell r="W1341">
            <v>9483428</v>
          </cell>
          <cell r="X1341">
            <v>9483428</v>
          </cell>
          <cell r="Y1341">
            <v>0</v>
          </cell>
        </row>
        <row r="1342">
          <cell r="C1342">
            <v>25101</v>
          </cell>
          <cell r="E1342">
            <v>24</v>
          </cell>
          <cell r="G1342">
            <v>3</v>
          </cell>
          <cell r="U1342">
            <v>16980000</v>
          </cell>
          <cell r="V1342">
            <v>16382539.35</v>
          </cell>
          <cell r="W1342">
            <v>16382539.35</v>
          </cell>
          <cell r="X1342">
            <v>16382539.35</v>
          </cell>
          <cell r="Y1342">
            <v>683334.4</v>
          </cell>
        </row>
        <row r="1343">
          <cell r="C1343">
            <v>25101</v>
          </cell>
          <cell r="E1343">
            <v>24</v>
          </cell>
          <cell r="G1343">
            <v>3</v>
          </cell>
          <cell r="U1343">
            <v>50572325</v>
          </cell>
          <cell r="V1343">
            <v>38982185.100000001</v>
          </cell>
          <cell r="W1343">
            <v>38982185.100000001</v>
          </cell>
          <cell r="X1343">
            <v>38982185.100000001</v>
          </cell>
          <cell r="Y1343">
            <v>35693645.100000001</v>
          </cell>
        </row>
        <row r="1344">
          <cell r="C1344">
            <v>25101</v>
          </cell>
          <cell r="E1344">
            <v>24</v>
          </cell>
          <cell r="G1344">
            <v>3</v>
          </cell>
          <cell r="U1344">
            <v>12669628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</row>
        <row r="1345">
          <cell r="C1345">
            <v>25101</v>
          </cell>
          <cell r="E1345">
            <v>24</v>
          </cell>
          <cell r="G1345">
            <v>3</v>
          </cell>
          <cell r="U1345">
            <v>751914480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</row>
        <row r="1346">
          <cell r="C1346">
            <v>25101</v>
          </cell>
          <cell r="E1346">
            <v>24</v>
          </cell>
          <cell r="G1346">
            <v>3</v>
          </cell>
          <cell r="U1346">
            <v>3020000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</row>
        <row r="1347">
          <cell r="C1347">
            <v>25101</v>
          </cell>
          <cell r="E1347">
            <v>24</v>
          </cell>
          <cell r="G1347">
            <v>3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</row>
        <row r="1348">
          <cell r="C1348">
            <v>25101</v>
          </cell>
          <cell r="E1348">
            <v>26</v>
          </cell>
          <cell r="G1348">
            <v>3</v>
          </cell>
          <cell r="U1348">
            <v>1374050000</v>
          </cell>
          <cell r="V1348">
            <v>1366717016</v>
          </cell>
          <cell r="W1348">
            <v>1366717016</v>
          </cell>
          <cell r="X1348">
            <v>1282861710</v>
          </cell>
          <cell r="Y1348">
            <v>53349390</v>
          </cell>
        </row>
        <row r="1349">
          <cell r="C1349">
            <v>25101</v>
          </cell>
          <cell r="E1349">
            <v>26</v>
          </cell>
          <cell r="G1349">
            <v>3</v>
          </cell>
          <cell r="U1349">
            <v>4950000</v>
          </cell>
          <cell r="V1349">
            <v>4950000</v>
          </cell>
          <cell r="W1349">
            <v>4950000</v>
          </cell>
          <cell r="X1349">
            <v>4950000</v>
          </cell>
          <cell r="Y1349">
            <v>4950000</v>
          </cell>
        </row>
        <row r="1350">
          <cell r="C1350">
            <v>25101</v>
          </cell>
          <cell r="E1350">
            <v>26</v>
          </cell>
          <cell r="G1350">
            <v>3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</row>
        <row r="1351">
          <cell r="C1351">
            <v>25101</v>
          </cell>
          <cell r="E1351">
            <v>26</v>
          </cell>
          <cell r="G1351">
            <v>3</v>
          </cell>
          <cell r="U1351">
            <v>1102337006</v>
          </cell>
          <cell r="V1351">
            <v>1102337006</v>
          </cell>
          <cell r="W1351">
            <v>1102337006</v>
          </cell>
          <cell r="X1351">
            <v>1102337006</v>
          </cell>
          <cell r="Y1351">
            <v>1030712000</v>
          </cell>
        </row>
        <row r="1352">
          <cell r="C1352">
            <v>25101</v>
          </cell>
          <cell r="E1352">
            <v>26</v>
          </cell>
          <cell r="G1352">
            <v>3</v>
          </cell>
          <cell r="U1352">
            <v>95662994</v>
          </cell>
          <cell r="V1352">
            <v>86979780</v>
          </cell>
          <cell r="W1352">
            <v>86979780</v>
          </cell>
          <cell r="X1352">
            <v>0</v>
          </cell>
          <cell r="Y1352">
            <v>0</v>
          </cell>
        </row>
        <row r="1353">
          <cell r="C1353">
            <v>25101</v>
          </cell>
          <cell r="E1353">
            <v>27</v>
          </cell>
          <cell r="G1353">
            <v>3</v>
          </cell>
          <cell r="U1353">
            <v>25000000</v>
          </cell>
          <cell r="V1353">
            <v>23769000</v>
          </cell>
          <cell r="W1353">
            <v>23769000</v>
          </cell>
          <cell r="X1353">
            <v>23769000</v>
          </cell>
          <cell r="Y1353">
            <v>0</v>
          </cell>
        </row>
        <row r="1354">
          <cell r="C1354">
            <v>25101</v>
          </cell>
          <cell r="E1354">
            <v>27</v>
          </cell>
          <cell r="G1354">
            <v>3</v>
          </cell>
          <cell r="U1354">
            <v>25000000</v>
          </cell>
          <cell r="V1354">
            <v>25000000</v>
          </cell>
          <cell r="W1354">
            <v>25000000</v>
          </cell>
          <cell r="X1354">
            <v>25000000</v>
          </cell>
          <cell r="Y1354">
            <v>20198221</v>
          </cell>
        </row>
        <row r="1355">
          <cell r="C1355">
            <v>25101</v>
          </cell>
          <cell r="E1355">
            <v>28</v>
          </cell>
          <cell r="G1355">
            <v>3</v>
          </cell>
          <cell r="U1355">
            <v>1000000000</v>
          </cell>
          <cell r="V1355">
            <v>1000000000</v>
          </cell>
          <cell r="W1355">
            <v>1000000000</v>
          </cell>
          <cell r="X1355">
            <v>1000000000</v>
          </cell>
          <cell r="Y1355">
            <v>1000000000</v>
          </cell>
        </row>
        <row r="1356">
          <cell r="C1356">
            <v>25101</v>
          </cell>
          <cell r="E1356">
            <v>28</v>
          </cell>
          <cell r="G1356">
            <v>3</v>
          </cell>
          <cell r="U1356">
            <v>350000000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</row>
        <row r="1357">
          <cell r="C1357">
            <v>25101</v>
          </cell>
          <cell r="E1357">
            <v>29</v>
          </cell>
          <cell r="G1357">
            <v>3</v>
          </cell>
          <cell r="U1357">
            <v>58000000</v>
          </cell>
          <cell r="V1357">
            <v>43329600</v>
          </cell>
          <cell r="W1357">
            <v>43329600</v>
          </cell>
          <cell r="X1357">
            <v>43329600</v>
          </cell>
          <cell r="Y1357">
            <v>0</v>
          </cell>
        </row>
        <row r="1358">
          <cell r="C1358">
            <v>25101</v>
          </cell>
          <cell r="E1358">
            <v>29</v>
          </cell>
          <cell r="G1358">
            <v>3</v>
          </cell>
          <cell r="U1358">
            <v>573000000</v>
          </cell>
          <cell r="V1358">
            <v>521393354.62</v>
          </cell>
          <cell r="W1358">
            <v>521393354.62</v>
          </cell>
          <cell r="X1358">
            <v>508477803.62</v>
          </cell>
          <cell r="Y1358">
            <v>5250000</v>
          </cell>
        </row>
        <row r="1359">
          <cell r="C1359">
            <v>25101</v>
          </cell>
          <cell r="E1359">
            <v>30</v>
          </cell>
          <cell r="G1359">
            <v>3</v>
          </cell>
          <cell r="U1359">
            <v>40000000</v>
          </cell>
          <cell r="V1359">
            <v>40000000</v>
          </cell>
          <cell r="W1359">
            <v>40000000</v>
          </cell>
          <cell r="X1359">
            <v>40000000</v>
          </cell>
          <cell r="Y1359">
            <v>40000000</v>
          </cell>
        </row>
        <row r="1360">
          <cell r="C1360">
            <v>25101</v>
          </cell>
          <cell r="E1360">
            <v>30</v>
          </cell>
          <cell r="G1360">
            <v>3</v>
          </cell>
          <cell r="U1360">
            <v>30000000</v>
          </cell>
          <cell r="V1360">
            <v>30000000</v>
          </cell>
          <cell r="W1360">
            <v>30000000</v>
          </cell>
          <cell r="X1360">
            <v>25800000</v>
          </cell>
          <cell r="Y1360">
            <v>0</v>
          </cell>
        </row>
        <row r="1361">
          <cell r="C1361">
            <v>25101</v>
          </cell>
          <cell r="E1361">
            <v>33</v>
          </cell>
          <cell r="G1361">
            <v>3</v>
          </cell>
          <cell r="U1361">
            <v>1501868062</v>
          </cell>
          <cell r="V1361">
            <v>1355640617.55</v>
          </cell>
          <cell r="W1361">
            <v>1355640617.55</v>
          </cell>
          <cell r="X1361">
            <v>1355640617.55</v>
          </cell>
          <cell r="Y1361">
            <v>373346303</v>
          </cell>
        </row>
        <row r="1362">
          <cell r="C1362">
            <v>25101</v>
          </cell>
          <cell r="E1362">
            <v>33</v>
          </cell>
          <cell r="G1362">
            <v>3</v>
          </cell>
          <cell r="U1362">
            <v>923397078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</row>
        <row r="1363">
          <cell r="C1363">
            <v>25101</v>
          </cell>
          <cell r="E1363">
            <v>33</v>
          </cell>
          <cell r="G1363">
            <v>3</v>
          </cell>
          <cell r="U1363">
            <v>886038</v>
          </cell>
          <cell r="V1363">
            <v>886038</v>
          </cell>
          <cell r="W1363">
            <v>886038</v>
          </cell>
          <cell r="X1363">
            <v>0</v>
          </cell>
          <cell r="Y1363">
            <v>0</v>
          </cell>
        </row>
        <row r="1364">
          <cell r="C1364">
            <v>25101</v>
          </cell>
          <cell r="E1364">
            <v>33</v>
          </cell>
          <cell r="G1364">
            <v>3</v>
          </cell>
          <cell r="U1364">
            <v>13474936</v>
          </cell>
          <cell r="V1364">
            <v>11957202</v>
          </cell>
          <cell r="W1364">
            <v>11957202</v>
          </cell>
          <cell r="X1364">
            <v>11957202</v>
          </cell>
          <cell r="Y1364">
            <v>11957202</v>
          </cell>
        </row>
        <row r="1365">
          <cell r="C1365">
            <v>25101</v>
          </cell>
          <cell r="E1365">
            <v>33</v>
          </cell>
          <cell r="G1365">
            <v>3</v>
          </cell>
          <cell r="U1365">
            <v>5237447</v>
          </cell>
          <cell r="V1365">
            <v>5237447</v>
          </cell>
          <cell r="W1365">
            <v>5237447</v>
          </cell>
          <cell r="X1365">
            <v>5237447</v>
          </cell>
          <cell r="Y1365">
            <v>5237447</v>
          </cell>
        </row>
        <row r="1366">
          <cell r="C1366">
            <v>25101</v>
          </cell>
          <cell r="E1366">
            <v>33</v>
          </cell>
          <cell r="G1366">
            <v>3</v>
          </cell>
          <cell r="U1366">
            <v>40000000</v>
          </cell>
          <cell r="V1366">
            <v>37048788</v>
          </cell>
          <cell r="W1366">
            <v>37048788</v>
          </cell>
          <cell r="X1366">
            <v>37048788</v>
          </cell>
          <cell r="Y1366">
            <v>30010000</v>
          </cell>
        </row>
        <row r="1367">
          <cell r="C1367">
            <v>25101</v>
          </cell>
          <cell r="E1367">
            <v>35</v>
          </cell>
          <cell r="G1367">
            <v>3</v>
          </cell>
          <cell r="U1367">
            <v>255000000</v>
          </cell>
          <cell r="V1367">
            <v>255000000</v>
          </cell>
          <cell r="W1367">
            <v>255000000</v>
          </cell>
          <cell r="X1367">
            <v>255000000</v>
          </cell>
          <cell r="Y1367">
            <v>255000000</v>
          </cell>
        </row>
        <row r="1368">
          <cell r="C1368">
            <v>25101</v>
          </cell>
          <cell r="E1368">
            <v>36</v>
          </cell>
          <cell r="G1368">
            <v>3</v>
          </cell>
          <cell r="U1368">
            <v>261438362</v>
          </cell>
          <cell r="V1368">
            <v>261406541</v>
          </cell>
          <cell r="W1368">
            <v>261406541</v>
          </cell>
          <cell r="X1368">
            <v>261406541</v>
          </cell>
          <cell r="Y1368">
            <v>234362845</v>
          </cell>
        </row>
        <row r="1369">
          <cell r="C1369">
            <v>25101</v>
          </cell>
          <cell r="E1369">
            <v>36</v>
          </cell>
          <cell r="G1369">
            <v>3</v>
          </cell>
          <cell r="U1369">
            <v>25561638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</row>
        <row r="1370">
          <cell r="C1370">
            <v>25101</v>
          </cell>
          <cell r="E1370">
            <v>40</v>
          </cell>
          <cell r="G1370">
            <v>3</v>
          </cell>
          <cell r="U1370">
            <v>3000000000</v>
          </cell>
          <cell r="V1370">
            <v>3000000000</v>
          </cell>
          <cell r="W1370">
            <v>3000000000</v>
          </cell>
          <cell r="X1370">
            <v>3000000000</v>
          </cell>
          <cell r="Y1370">
            <v>3000000000</v>
          </cell>
        </row>
        <row r="1371">
          <cell r="C1371">
            <v>25201</v>
          </cell>
          <cell r="E1371">
            <v>28</v>
          </cell>
          <cell r="G1371">
            <v>3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</row>
        <row r="1372">
          <cell r="C1372">
            <v>25202</v>
          </cell>
          <cell r="E1372">
            <v>28</v>
          </cell>
          <cell r="G1372">
            <v>3</v>
          </cell>
          <cell r="U1372">
            <v>245645172</v>
          </cell>
          <cell r="V1372">
            <v>245645172</v>
          </cell>
          <cell r="W1372">
            <v>245645172</v>
          </cell>
          <cell r="X1372">
            <v>80852946</v>
          </cell>
          <cell r="Y1372">
            <v>0</v>
          </cell>
        </row>
        <row r="1373">
          <cell r="C1373">
            <v>25203</v>
          </cell>
          <cell r="E1373">
            <v>28</v>
          </cell>
          <cell r="G1373">
            <v>1</v>
          </cell>
          <cell r="U1373">
            <v>294781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</row>
        <row r="1374">
          <cell r="C1374">
            <v>25204</v>
          </cell>
          <cell r="E1374">
            <v>28</v>
          </cell>
          <cell r="G1374">
            <v>3</v>
          </cell>
          <cell r="U1374">
            <v>29474073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</row>
        <row r="1375">
          <cell r="C1375">
            <v>25205</v>
          </cell>
          <cell r="E1375">
            <v>28</v>
          </cell>
          <cell r="G1375">
            <v>3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</row>
        <row r="1376">
          <cell r="C1376">
            <v>25206</v>
          </cell>
          <cell r="E1376">
            <v>28</v>
          </cell>
          <cell r="G1376">
            <v>3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</row>
        <row r="1377">
          <cell r="C1377">
            <v>25206</v>
          </cell>
          <cell r="E1377">
            <v>28</v>
          </cell>
          <cell r="G1377">
            <v>3</v>
          </cell>
          <cell r="U1377">
            <v>202597435</v>
          </cell>
          <cell r="V1377">
            <v>155981920</v>
          </cell>
          <cell r="W1377">
            <v>155981920</v>
          </cell>
          <cell r="X1377">
            <v>155981920</v>
          </cell>
          <cell r="Y1377">
            <v>136917820</v>
          </cell>
        </row>
        <row r="1378">
          <cell r="C1378">
            <v>25206</v>
          </cell>
          <cell r="E1378">
            <v>28</v>
          </cell>
          <cell r="G1378">
            <v>3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</row>
        <row r="1379">
          <cell r="C1379">
            <v>25207</v>
          </cell>
          <cell r="E1379">
            <v>28</v>
          </cell>
          <cell r="G1379">
            <v>3</v>
          </cell>
          <cell r="U1379">
            <v>373335698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</row>
        <row r="1380">
          <cell r="C1380">
            <v>25208</v>
          </cell>
          <cell r="E1380">
            <v>28</v>
          </cell>
          <cell r="G1380">
            <v>3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</row>
        <row r="1381">
          <cell r="C1381">
            <v>25208</v>
          </cell>
          <cell r="E1381">
            <v>28</v>
          </cell>
          <cell r="G1381">
            <v>3</v>
          </cell>
          <cell r="U1381">
            <v>16591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</row>
        <row r="1382">
          <cell r="C1382">
            <v>25209</v>
          </cell>
          <cell r="E1382">
            <v>28</v>
          </cell>
          <cell r="G1382">
            <v>3</v>
          </cell>
          <cell r="U1382">
            <v>137944816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</row>
        <row r="1383">
          <cell r="C1383">
            <v>25210</v>
          </cell>
          <cell r="E1383">
            <v>28</v>
          </cell>
          <cell r="G1383">
            <v>3</v>
          </cell>
          <cell r="U1383">
            <v>23328095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</row>
        <row r="1384">
          <cell r="C1384">
            <v>25210</v>
          </cell>
          <cell r="E1384">
            <v>28</v>
          </cell>
          <cell r="G1384">
            <v>3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</row>
        <row r="1385">
          <cell r="C1385">
            <v>25211</v>
          </cell>
          <cell r="E1385">
            <v>28</v>
          </cell>
          <cell r="G1385">
            <v>3</v>
          </cell>
          <cell r="U1385">
            <v>17131995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</row>
        <row r="1386">
          <cell r="C1386">
            <v>25211</v>
          </cell>
          <cell r="E1386">
            <v>28</v>
          </cell>
          <cell r="G1386">
            <v>3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</row>
        <row r="1387">
          <cell r="C1387">
            <v>25212</v>
          </cell>
          <cell r="E1387">
            <v>28</v>
          </cell>
          <cell r="G1387">
            <v>3</v>
          </cell>
          <cell r="U1387">
            <v>8538519</v>
          </cell>
          <cell r="V1387">
            <v>8538519</v>
          </cell>
          <cell r="W1387">
            <v>8538519</v>
          </cell>
          <cell r="X1387">
            <v>0</v>
          </cell>
          <cell r="Y1387">
            <v>0</v>
          </cell>
        </row>
        <row r="1388">
          <cell r="C1388">
            <v>25213</v>
          </cell>
          <cell r="E1388">
            <v>28</v>
          </cell>
          <cell r="G1388">
            <v>3</v>
          </cell>
          <cell r="U1388">
            <v>403509503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</row>
        <row r="1389">
          <cell r="C1389">
            <v>25214</v>
          </cell>
          <cell r="E1389">
            <v>25</v>
          </cell>
          <cell r="G1389">
            <v>1</v>
          </cell>
          <cell r="U1389">
            <v>7574256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</row>
        <row r="1390">
          <cell r="C1390">
            <v>25215</v>
          </cell>
          <cell r="E1390">
            <v>25</v>
          </cell>
          <cell r="G1390">
            <v>1</v>
          </cell>
          <cell r="U1390">
            <v>3448318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</row>
        <row r="1391">
          <cell r="C1391">
            <v>25220</v>
          </cell>
          <cell r="E1391">
            <v>28</v>
          </cell>
          <cell r="G1391">
            <v>3</v>
          </cell>
          <cell r="U1391">
            <v>62470890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</row>
        <row r="1392">
          <cell r="C1392">
            <v>25220</v>
          </cell>
          <cell r="E1392">
            <v>28</v>
          </cell>
          <cell r="G1392">
            <v>3</v>
          </cell>
          <cell r="U1392">
            <v>36170004</v>
          </cell>
          <cell r="V1392">
            <v>36170004</v>
          </cell>
          <cell r="W1392">
            <v>36170004</v>
          </cell>
          <cell r="X1392">
            <v>36170004</v>
          </cell>
          <cell r="Y1392">
            <v>36170004</v>
          </cell>
        </row>
        <row r="1393">
          <cell r="C1393">
            <v>25221</v>
          </cell>
          <cell r="E1393">
            <v>28</v>
          </cell>
          <cell r="G1393">
            <v>3</v>
          </cell>
          <cell r="U1393">
            <v>9181259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</row>
        <row r="1394">
          <cell r="C1394">
            <v>25221</v>
          </cell>
          <cell r="E1394">
            <v>28</v>
          </cell>
          <cell r="G1394">
            <v>3</v>
          </cell>
          <cell r="U1394">
            <v>15202838</v>
          </cell>
          <cell r="V1394">
            <v>15202838</v>
          </cell>
          <cell r="W1394">
            <v>15202838</v>
          </cell>
          <cell r="X1394">
            <v>15202838</v>
          </cell>
          <cell r="Y1394">
            <v>15202838</v>
          </cell>
        </row>
        <row r="1395">
          <cell r="C1395">
            <v>25231</v>
          </cell>
          <cell r="E1395">
            <v>26</v>
          </cell>
          <cell r="G1395">
            <v>3</v>
          </cell>
          <cell r="U1395">
            <v>65890249</v>
          </cell>
          <cell r="V1395">
            <v>65890249</v>
          </cell>
          <cell r="W1395">
            <v>65890249</v>
          </cell>
          <cell r="X1395">
            <v>65890249</v>
          </cell>
          <cell r="Y1395">
            <v>0</v>
          </cell>
        </row>
        <row r="1396">
          <cell r="C1396">
            <v>25232</v>
          </cell>
          <cell r="E1396">
            <v>26</v>
          </cell>
          <cell r="G1396">
            <v>3</v>
          </cell>
          <cell r="U1396">
            <v>31442986</v>
          </cell>
          <cell r="V1396">
            <v>31442986</v>
          </cell>
          <cell r="W1396">
            <v>31442986</v>
          </cell>
          <cell r="X1396">
            <v>31442986</v>
          </cell>
          <cell r="Y1396">
            <v>0</v>
          </cell>
        </row>
        <row r="1397">
          <cell r="C1397">
            <v>25241</v>
          </cell>
          <cell r="E1397">
            <v>25</v>
          </cell>
          <cell r="G1397">
            <v>3</v>
          </cell>
          <cell r="U1397">
            <v>621522513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</row>
        <row r="1398">
          <cell r="C1398">
            <v>25242</v>
          </cell>
          <cell r="E1398">
            <v>25</v>
          </cell>
          <cell r="G1398">
            <v>3</v>
          </cell>
          <cell r="U1398">
            <v>48492102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</row>
        <row r="1399">
          <cell r="C1399">
            <v>25243</v>
          </cell>
          <cell r="E1399">
            <v>36</v>
          </cell>
          <cell r="G1399">
            <v>3</v>
          </cell>
          <cell r="U1399">
            <v>247737188</v>
          </cell>
          <cell r="V1399">
            <v>247737188</v>
          </cell>
          <cell r="W1399">
            <v>247737188</v>
          </cell>
          <cell r="X1399">
            <v>247737188</v>
          </cell>
          <cell r="Y1399">
            <v>247737188</v>
          </cell>
        </row>
        <row r="1400">
          <cell r="C1400">
            <v>25244</v>
          </cell>
          <cell r="E1400">
            <v>29</v>
          </cell>
          <cell r="G1400">
            <v>3</v>
          </cell>
          <cell r="U1400">
            <v>65563065</v>
          </cell>
          <cell r="V1400">
            <v>6480000</v>
          </cell>
          <cell r="W1400">
            <v>6480000</v>
          </cell>
          <cell r="X1400">
            <v>6480000</v>
          </cell>
          <cell r="Y1400">
            <v>0</v>
          </cell>
        </row>
        <row r="1401">
          <cell r="C1401">
            <v>25301</v>
          </cell>
          <cell r="E1401">
            <v>24</v>
          </cell>
          <cell r="G1401">
            <v>3</v>
          </cell>
          <cell r="U1401">
            <v>250000000</v>
          </cell>
          <cell r="V1401">
            <v>209199612</v>
          </cell>
          <cell r="W1401">
            <v>209199612</v>
          </cell>
          <cell r="X1401">
            <v>208110984</v>
          </cell>
          <cell r="Y1401">
            <v>208110984</v>
          </cell>
        </row>
        <row r="1402">
          <cell r="C1402">
            <v>25301</v>
          </cell>
          <cell r="E1402">
            <v>24</v>
          </cell>
          <cell r="G1402">
            <v>3</v>
          </cell>
          <cell r="U1402">
            <v>604595561</v>
          </cell>
          <cell r="V1402">
            <v>499099332.23000002</v>
          </cell>
          <cell r="W1402">
            <v>499099332.23000002</v>
          </cell>
          <cell r="X1402">
            <v>457871230.23000002</v>
          </cell>
          <cell r="Y1402">
            <v>38662258.659999996</v>
          </cell>
        </row>
        <row r="1403">
          <cell r="C1403">
            <v>25301</v>
          </cell>
          <cell r="E1403">
            <v>24</v>
          </cell>
          <cell r="G1403">
            <v>3</v>
          </cell>
          <cell r="U1403">
            <v>440000000</v>
          </cell>
          <cell r="V1403">
            <v>429845200</v>
          </cell>
          <cell r="W1403">
            <v>429845200</v>
          </cell>
          <cell r="X1403">
            <v>29845200</v>
          </cell>
          <cell r="Y1403">
            <v>0</v>
          </cell>
        </row>
        <row r="1404">
          <cell r="C1404">
            <v>25301</v>
          </cell>
          <cell r="E1404">
            <v>24</v>
          </cell>
          <cell r="G1404">
            <v>3</v>
          </cell>
          <cell r="U1404">
            <v>29536951</v>
          </cell>
          <cell r="V1404">
            <v>29536951</v>
          </cell>
          <cell r="W1404">
            <v>29536951</v>
          </cell>
          <cell r="X1404">
            <v>29536951</v>
          </cell>
          <cell r="Y1404">
            <v>0</v>
          </cell>
        </row>
        <row r="1405">
          <cell r="C1405">
            <v>25301</v>
          </cell>
          <cell r="E1405">
            <v>24</v>
          </cell>
          <cell r="G1405">
            <v>3</v>
          </cell>
          <cell r="U1405">
            <v>30823692</v>
          </cell>
          <cell r="V1405">
            <v>23738874</v>
          </cell>
          <cell r="W1405">
            <v>23738874</v>
          </cell>
          <cell r="X1405">
            <v>23738874</v>
          </cell>
          <cell r="Y1405">
            <v>19573079</v>
          </cell>
        </row>
        <row r="1406">
          <cell r="C1406">
            <v>25301</v>
          </cell>
          <cell r="E1406">
            <v>24</v>
          </cell>
          <cell r="G1406">
            <v>3</v>
          </cell>
          <cell r="U1406">
            <v>74784500</v>
          </cell>
          <cell r="V1406">
            <v>74421500</v>
          </cell>
          <cell r="W1406">
            <v>74421500</v>
          </cell>
          <cell r="X1406">
            <v>74421500</v>
          </cell>
          <cell r="Y1406">
            <v>39784500</v>
          </cell>
        </row>
        <row r="1407">
          <cell r="C1407">
            <v>25301</v>
          </cell>
          <cell r="E1407">
            <v>24</v>
          </cell>
          <cell r="G1407">
            <v>3</v>
          </cell>
          <cell r="U1407">
            <v>180000000</v>
          </cell>
          <cell r="V1407">
            <v>180000000</v>
          </cell>
          <cell r="W1407">
            <v>180000000</v>
          </cell>
          <cell r="X1407">
            <v>19336360</v>
          </cell>
          <cell r="Y1407">
            <v>0</v>
          </cell>
        </row>
        <row r="1408">
          <cell r="C1408">
            <v>25301</v>
          </cell>
          <cell r="E1408">
            <v>24</v>
          </cell>
          <cell r="G1408">
            <v>3</v>
          </cell>
          <cell r="U1408">
            <v>60000000</v>
          </cell>
          <cell r="V1408">
            <v>58876440</v>
          </cell>
          <cell r="W1408">
            <v>58876440</v>
          </cell>
          <cell r="X1408">
            <v>58876440</v>
          </cell>
          <cell r="Y1408">
            <v>0</v>
          </cell>
        </row>
        <row r="1409">
          <cell r="C1409">
            <v>25301</v>
          </cell>
          <cell r="E1409">
            <v>24</v>
          </cell>
          <cell r="G1409">
            <v>3</v>
          </cell>
          <cell r="U1409">
            <v>25000000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</row>
        <row r="1410">
          <cell r="C1410">
            <v>25301</v>
          </cell>
          <cell r="E1410">
            <v>24</v>
          </cell>
          <cell r="G1410">
            <v>3</v>
          </cell>
          <cell r="U1410">
            <v>670481710</v>
          </cell>
          <cell r="V1410">
            <v>670422519.51999998</v>
          </cell>
          <cell r="W1410">
            <v>670422519.51999998</v>
          </cell>
          <cell r="X1410">
            <v>670422519.51999998</v>
          </cell>
          <cell r="Y1410">
            <v>0</v>
          </cell>
        </row>
        <row r="1411">
          <cell r="C1411">
            <v>25301</v>
          </cell>
          <cell r="E1411">
            <v>24</v>
          </cell>
          <cell r="G1411">
            <v>3</v>
          </cell>
          <cell r="U1411">
            <v>14953058</v>
          </cell>
          <cell r="V1411">
            <v>14953058</v>
          </cell>
          <cell r="W1411">
            <v>14953058</v>
          </cell>
          <cell r="X1411">
            <v>14953058</v>
          </cell>
          <cell r="Y1411">
            <v>14953058</v>
          </cell>
        </row>
        <row r="1412">
          <cell r="C1412">
            <v>25301</v>
          </cell>
          <cell r="E1412">
            <v>25</v>
          </cell>
          <cell r="G1412">
            <v>1</v>
          </cell>
          <cell r="U1412">
            <v>156383990</v>
          </cell>
          <cell r="V1412">
            <v>156383990</v>
          </cell>
          <cell r="W1412">
            <v>156383990</v>
          </cell>
          <cell r="X1412">
            <v>156383990</v>
          </cell>
          <cell r="Y1412">
            <v>156383990</v>
          </cell>
        </row>
        <row r="1413">
          <cell r="C1413">
            <v>25301</v>
          </cell>
          <cell r="E1413">
            <v>25</v>
          </cell>
          <cell r="G1413">
            <v>1</v>
          </cell>
          <cell r="U1413">
            <v>137901857</v>
          </cell>
          <cell r="V1413">
            <v>137901857</v>
          </cell>
          <cell r="W1413">
            <v>137901857</v>
          </cell>
          <cell r="X1413">
            <v>137901857</v>
          </cell>
          <cell r="Y1413">
            <v>137901857</v>
          </cell>
        </row>
        <row r="1414">
          <cell r="C1414">
            <v>25302</v>
          </cell>
          <cell r="E1414">
            <v>28</v>
          </cell>
          <cell r="G1414">
            <v>3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</row>
        <row r="1415">
          <cell r="C1415">
            <v>25302</v>
          </cell>
          <cell r="E1415">
            <v>28</v>
          </cell>
          <cell r="G1415">
            <v>3</v>
          </cell>
          <cell r="U1415">
            <v>442955364</v>
          </cell>
          <cell r="V1415">
            <v>104428154.29000001</v>
          </cell>
          <cell r="W1415">
            <v>104428154.29000001</v>
          </cell>
          <cell r="X1415">
            <v>104428154.29000001</v>
          </cell>
          <cell r="Y1415">
            <v>104428154.29000001</v>
          </cell>
        </row>
        <row r="1416">
          <cell r="C1416">
            <v>25302</v>
          </cell>
          <cell r="E1416">
            <v>28</v>
          </cell>
          <cell r="G1416">
            <v>3</v>
          </cell>
          <cell r="U1416">
            <v>47049030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</row>
        <row r="1417">
          <cell r="C1417">
            <v>25302</v>
          </cell>
          <cell r="E1417">
            <v>28</v>
          </cell>
          <cell r="G1417">
            <v>3</v>
          </cell>
          <cell r="U1417">
            <v>801445017</v>
          </cell>
          <cell r="V1417">
            <v>801445017</v>
          </cell>
          <cell r="W1417">
            <v>801445017</v>
          </cell>
          <cell r="X1417">
            <v>801445017</v>
          </cell>
          <cell r="Y1417">
            <v>801445017</v>
          </cell>
        </row>
        <row r="1418">
          <cell r="C1418">
            <v>25302</v>
          </cell>
          <cell r="E1418">
            <v>28</v>
          </cell>
          <cell r="G1418">
            <v>3</v>
          </cell>
          <cell r="U1418">
            <v>272284017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</row>
        <row r="1419">
          <cell r="C1419">
            <v>25305</v>
          </cell>
          <cell r="E1419">
            <v>36</v>
          </cell>
          <cell r="G1419">
            <v>3</v>
          </cell>
          <cell r="U1419">
            <v>99611320</v>
          </cell>
          <cell r="V1419">
            <v>99611320</v>
          </cell>
          <cell r="W1419">
            <v>99611320</v>
          </cell>
          <cell r="X1419">
            <v>99611320</v>
          </cell>
          <cell r="Y1419">
            <v>99611320</v>
          </cell>
        </row>
        <row r="1420">
          <cell r="C1420">
            <v>25309</v>
          </cell>
          <cell r="E1420">
            <v>33</v>
          </cell>
          <cell r="G1420">
            <v>3</v>
          </cell>
          <cell r="U1420">
            <v>40000000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</row>
        <row r="1421">
          <cell r="C1421">
            <v>25309</v>
          </cell>
          <cell r="E1421">
            <v>33</v>
          </cell>
          <cell r="G1421">
            <v>3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</row>
        <row r="1422">
          <cell r="C1422">
            <v>25309</v>
          </cell>
          <cell r="E1422">
            <v>33</v>
          </cell>
          <cell r="G1422">
            <v>3</v>
          </cell>
          <cell r="U1422">
            <v>21000000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</row>
        <row r="1423">
          <cell r="C1423">
            <v>25309</v>
          </cell>
          <cell r="E1423">
            <v>33</v>
          </cell>
          <cell r="G1423">
            <v>3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</row>
        <row r="1424">
          <cell r="C1424">
            <v>25309</v>
          </cell>
          <cell r="E1424">
            <v>33</v>
          </cell>
          <cell r="G1424">
            <v>3</v>
          </cell>
          <cell r="U1424">
            <v>97297000</v>
          </cell>
          <cell r="V1424">
            <v>54222499.899999999</v>
          </cell>
          <cell r="W1424">
            <v>54222499.899999999</v>
          </cell>
          <cell r="X1424">
            <v>54222499.899999999</v>
          </cell>
          <cell r="Y1424">
            <v>7950900</v>
          </cell>
        </row>
        <row r="1425">
          <cell r="C1425">
            <v>25309</v>
          </cell>
          <cell r="E1425">
            <v>33</v>
          </cell>
          <cell r="G1425">
            <v>3</v>
          </cell>
          <cell r="U1425">
            <v>398372537</v>
          </cell>
          <cell r="V1425">
            <v>368793900</v>
          </cell>
          <cell r="W1425">
            <v>368793900</v>
          </cell>
          <cell r="X1425">
            <v>3951000</v>
          </cell>
          <cell r="Y1425">
            <v>0</v>
          </cell>
        </row>
        <row r="1426">
          <cell r="C1426">
            <v>25309</v>
          </cell>
          <cell r="E1426">
            <v>33</v>
          </cell>
          <cell r="G1426">
            <v>3</v>
          </cell>
          <cell r="U1426">
            <v>42160000</v>
          </cell>
          <cell r="V1426">
            <v>42160000</v>
          </cell>
          <cell r="W1426">
            <v>42160000</v>
          </cell>
          <cell r="X1426">
            <v>0</v>
          </cell>
          <cell r="Y1426">
            <v>0</v>
          </cell>
        </row>
        <row r="1427">
          <cell r="C1427">
            <v>25309</v>
          </cell>
          <cell r="E1427">
            <v>33</v>
          </cell>
          <cell r="G1427">
            <v>3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</row>
        <row r="1428">
          <cell r="C1428">
            <v>25310</v>
          </cell>
          <cell r="E1428">
            <v>26</v>
          </cell>
          <cell r="G1428">
            <v>3</v>
          </cell>
          <cell r="U1428">
            <v>787026730</v>
          </cell>
          <cell r="V1428">
            <v>769418001</v>
          </cell>
          <cell r="W1428">
            <v>769418001</v>
          </cell>
          <cell r="X1428">
            <v>0</v>
          </cell>
          <cell r="Y1428">
            <v>0</v>
          </cell>
        </row>
        <row r="1429">
          <cell r="C1429">
            <v>25311</v>
          </cell>
          <cell r="E1429">
            <v>29</v>
          </cell>
          <cell r="G1429">
            <v>3</v>
          </cell>
          <cell r="U1429">
            <v>198027248</v>
          </cell>
          <cell r="V1429">
            <v>198027248</v>
          </cell>
          <cell r="W1429">
            <v>198027248</v>
          </cell>
          <cell r="X1429">
            <v>198027248</v>
          </cell>
          <cell r="Y1429">
            <v>198027248</v>
          </cell>
        </row>
        <row r="1430">
          <cell r="C1430">
            <v>25312</v>
          </cell>
          <cell r="E1430">
            <v>33</v>
          </cell>
          <cell r="G1430">
            <v>3</v>
          </cell>
          <cell r="U1430">
            <v>148633517</v>
          </cell>
          <cell r="V1430">
            <v>96250000</v>
          </cell>
          <cell r="W1430">
            <v>96250000</v>
          </cell>
          <cell r="X1430">
            <v>96250000</v>
          </cell>
          <cell r="Y1430">
            <v>0</v>
          </cell>
        </row>
        <row r="1431">
          <cell r="C1431">
            <v>25312</v>
          </cell>
          <cell r="E1431">
            <v>33</v>
          </cell>
          <cell r="G1431">
            <v>3</v>
          </cell>
          <cell r="U1431">
            <v>184000000</v>
          </cell>
          <cell r="V1431">
            <v>152416503</v>
          </cell>
          <cell r="W1431">
            <v>152416503</v>
          </cell>
          <cell r="X1431">
            <v>152416503</v>
          </cell>
          <cell r="Y1431">
            <v>0</v>
          </cell>
        </row>
        <row r="1432">
          <cell r="C1432">
            <v>25313</v>
          </cell>
          <cell r="E1432">
            <v>33</v>
          </cell>
          <cell r="G1432">
            <v>3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</row>
        <row r="1433">
          <cell r="C1433">
            <v>25313</v>
          </cell>
          <cell r="E1433">
            <v>33</v>
          </cell>
          <cell r="G1433">
            <v>3</v>
          </cell>
          <cell r="U1433">
            <v>2502922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</row>
        <row r="1434">
          <cell r="C1434">
            <v>25330</v>
          </cell>
          <cell r="E1434">
            <v>23</v>
          </cell>
          <cell r="G1434">
            <v>3</v>
          </cell>
          <cell r="U1434">
            <v>18036588</v>
          </cell>
          <cell r="V1434">
            <v>12260000</v>
          </cell>
          <cell r="W1434">
            <v>12260000</v>
          </cell>
          <cell r="X1434">
            <v>12260000</v>
          </cell>
          <cell r="Y1434">
            <v>4100000</v>
          </cell>
        </row>
        <row r="1435">
          <cell r="C1435">
            <v>25331</v>
          </cell>
          <cell r="E1435">
            <v>14</v>
          </cell>
          <cell r="G1435">
            <v>3</v>
          </cell>
          <cell r="U1435">
            <v>148477785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</row>
        <row r="1436">
          <cell r="C1436">
            <v>25332</v>
          </cell>
          <cell r="E1436">
            <v>23</v>
          </cell>
          <cell r="G1436">
            <v>3</v>
          </cell>
          <cell r="U1436">
            <v>41632029</v>
          </cell>
          <cell r="V1436">
            <v>33512049</v>
          </cell>
          <cell r="W1436">
            <v>33512049</v>
          </cell>
          <cell r="X1436">
            <v>33512049</v>
          </cell>
          <cell r="Y1436">
            <v>0</v>
          </cell>
        </row>
        <row r="1437">
          <cell r="C1437">
            <v>25332</v>
          </cell>
          <cell r="E1437">
            <v>23</v>
          </cell>
          <cell r="G1437">
            <v>3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</row>
        <row r="1438">
          <cell r="C1438">
            <v>25333</v>
          </cell>
          <cell r="E1438">
            <v>14</v>
          </cell>
          <cell r="G1438">
            <v>3</v>
          </cell>
          <cell r="U1438">
            <v>250289240</v>
          </cell>
          <cell r="V1438">
            <v>245289240</v>
          </cell>
          <cell r="W1438">
            <v>245289240</v>
          </cell>
          <cell r="X1438">
            <v>245289240</v>
          </cell>
          <cell r="Y1438">
            <v>245289240</v>
          </cell>
        </row>
        <row r="1439">
          <cell r="C1439">
            <v>25334</v>
          </cell>
          <cell r="E1439">
            <v>14</v>
          </cell>
          <cell r="G1439">
            <v>3</v>
          </cell>
          <cell r="U1439">
            <v>207750306</v>
          </cell>
          <cell r="V1439">
            <v>198407443</v>
          </cell>
          <cell r="W1439">
            <v>198407443</v>
          </cell>
          <cell r="X1439">
            <v>198407443</v>
          </cell>
          <cell r="Y1439">
            <v>198407443</v>
          </cell>
        </row>
        <row r="1440">
          <cell r="C1440">
            <v>25335</v>
          </cell>
          <cell r="E1440">
            <v>23</v>
          </cell>
          <cell r="G1440">
            <v>3</v>
          </cell>
          <cell r="U1440">
            <v>397298239</v>
          </cell>
          <cell r="V1440">
            <v>397298239</v>
          </cell>
          <cell r="W1440">
            <v>397298239</v>
          </cell>
          <cell r="X1440">
            <v>397298239</v>
          </cell>
          <cell r="Y1440">
            <v>335305999</v>
          </cell>
        </row>
        <row r="1441">
          <cell r="C1441">
            <v>25335</v>
          </cell>
          <cell r="E1441">
            <v>23</v>
          </cell>
          <cell r="G1441">
            <v>3</v>
          </cell>
          <cell r="U1441">
            <v>139258628</v>
          </cell>
          <cell r="V1441">
            <v>126893374</v>
          </cell>
          <cell r="W1441">
            <v>126893374</v>
          </cell>
          <cell r="X1441">
            <v>126893374</v>
          </cell>
          <cell r="Y1441">
            <v>44234102</v>
          </cell>
        </row>
        <row r="1442">
          <cell r="C1442">
            <v>25335</v>
          </cell>
          <cell r="E1442">
            <v>23</v>
          </cell>
          <cell r="G1442">
            <v>3</v>
          </cell>
          <cell r="U1442">
            <v>10341400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</row>
        <row r="1443">
          <cell r="C1443">
            <v>25335</v>
          </cell>
          <cell r="E1443">
            <v>23</v>
          </cell>
          <cell r="G1443">
            <v>3</v>
          </cell>
          <cell r="U1443">
            <v>28706000</v>
          </cell>
          <cell r="V1443">
            <v>22324742</v>
          </cell>
          <cell r="W1443">
            <v>22324742</v>
          </cell>
          <cell r="X1443">
            <v>22324742</v>
          </cell>
          <cell r="Y1443">
            <v>517892</v>
          </cell>
        </row>
        <row r="1444">
          <cell r="C1444">
            <v>25335</v>
          </cell>
          <cell r="E1444">
            <v>23</v>
          </cell>
          <cell r="G1444">
            <v>3</v>
          </cell>
          <cell r="U1444">
            <v>20000000</v>
          </cell>
          <cell r="V1444">
            <v>14434740</v>
          </cell>
          <cell r="W1444">
            <v>14434740</v>
          </cell>
          <cell r="X1444">
            <v>14434740</v>
          </cell>
          <cell r="Y1444">
            <v>0</v>
          </cell>
        </row>
        <row r="1445">
          <cell r="C1445">
            <v>25336</v>
          </cell>
          <cell r="E1445">
            <v>14</v>
          </cell>
          <cell r="G1445">
            <v>3</v>
          </cell>
          <cell r="U1445">
            <v>13638375</v>
          </cell>
          <cell r="V1445">
            <v>13489209</v>
          </cell>
          <cell r="W1445">
            <v>13489209</v>
          </cell>
          <cell r="X1445">
            <v>13489209</v>
          </cell>
          <cell r="Y1445">
            <v>0</v>
          </cell>
        </row>
        <row r="1446">
          <cell r="C1446">
            <v>25338</v>
          </cell>
          <cell r="E1446">
            <v>23</v>
          </cell>
          <cell r="G1446">
            <v>3</v>
          </cell>
          <cell r="U1446">
            <v>617679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</row>
        <row r="1447">
          <cell r="C1447">
            <v>25339</v>
          </cell>
          <cell r="E1447">
            <v>28</v>
          </cell>
          <cell r="G1447">
            <v>3</v>
          </cell>
          <cell r="U1447">
            <v>1220353192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</row>
        <row r="1448">
          <cell r="C1448">
            <v>25339</v>
          </cell>
          <cell r="E1448">
            <v>28</v>
          </cell>
          <cell r="G1448">
            <v>3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</row>
        <row r="1449">
          <cell r="C1449">
            <v>25339</v>
          </cell>
          <cell r="E1449">
            <v>28</v>
          </cell>
          <cell r="G1449">
            <v>3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</row>
        <row r="1450">
          <cell r="C1450">
            <v>25339</v>
          </cell>
          <cell r="E1450">
            <v>28</v>
          </cell>
          <cell r="G1450">
            <v>3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</row>
        <row r="1451">
          <cell r="C1451">
            <v>25339</v>
          </cell>
          <cell r="E1451">
            <v>28</v>
          </cell>
          <cell r="G1451">
            <v>3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</row>
        <row r="1452">
          <cell r="C1452">
            <v>25339</v>
          </cell>
          <cell r="E1452">
            <v>28</v>
          </cell>
          <cell r="G1452">
            <v>3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</row>
        <row r="1453">
          <cell r="C1453">
            <v>25339</v>
          </cell>
          <cell r="E1453">
            <v>28</v>
          </cell>
          <cell r="G1453">
            <v>3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</row>
        <row r="1454">
          <cell r="C1454">
            <v>25339</v>
          </cell>
          <cell r="E1454">
            <v>28</v>
          </cell>
          <cell r="G1454">
            <v>3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</row>
        <row r="1455">
          <cell r="C1455">
            <v>25339</v>
          </cell>
          <cell r="E1455">
            <v>28</v>
          </cell>
          <cell r="G1455">
            <v>3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</row>
        <row r="1456">
          <cell r="C1456">
            <v>25339</v>
          </cell>
          <cell r="E1456">
            <v>28</v>
          </cell>
          <cell r="G1456">
            <v>3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</row>
        <row r="1457">
          <cell r="C1457">
            <v>25339</v>
          </cell>
          <cell r="E1457">
            <v>28</v>
          </cell>
          <cell r="G1457">
            <v>3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</row>
        <row r="1458">
          <cell r="C1458">
            <v>25339</v>
          </cell>
          <cell r="E1458">
            <v>28</v>
          </cell>
          <cell r="G1458">
            <v>3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</row>
        <row r="1459">
          <cell r="C1459">
            <v>25339</v>
          </cell>
          <cell r="E1459">
            <v>28</v>
          </cell>
          <cell r="G1459">
            <v>3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</row>
        <row r="1460">
          <cell r="C1460">
            <v>25339</v>
          </cell>
          <cell r="E1460">
            <v>28</v>
          </cell>
          <cell r="G1460">
            <v>3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</row>
        <row r="1461">
          <cell r="C1461">
            <v>25339</v>
          </cell>
          <cell r="E1461">
            <v>28</v>
          </cell>
          <cell r="G1461">
            <v>3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</row>
        <row r="1462">
          <cell r="C1462">
            <v>25339</v>
          </cell>
          <cell r="E1462">
            <v>28</v>
          </cell>
          <cell r="G1462">
            <v>3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</row>
        <row r="1463">
          <cell r="C1463">
            <v>25339</v>
          </cell>
          <cell r="E1463">
            <v>28</v>
          </cell>
          <cell r="G1463">
            <v>3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</row>
        <row r="1464">
          <cell r="C1464">
            <v>25339</v>
          </cell>
          <cell r="E1464">
            <v>28</v>
          </cell>
          <cell r="G1464">
            <v>3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</row>
        <row r="1465">
          <cell r="C1465">
            <v>25339</v>
          </cell>
          <cell r="E1465">
            <v>28</v>
          </cell>
          <cell r="G1465">
            <v>3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</row>
        <row r="1466">
          <cell r="C1466">
            <v>25339</v>
          </cell>
          <cell r="E1466">
            <v>28</v>
          </cell>
          <cell r="G1466">
            <v>3</v>
          </cell>
          <cell r="U1466">
            <v>199096364</v>
          </cell>
          <cell r="V1466">
            <v>143529998</v>
          </cell>
          <cell r="W1466">
            <v>143529998</v>
          </cell>
          <cell r="X1466">
            <v>143529998</v>
          </cell>
          <cell r="Y1466">
            <v>124929998</v>
          </cell>
        </row>
        <row r="1467">
          <cell r="C1467">
            <v>25340</v>
          </cell>
          <cell r="E1467">
            <v>24</v>
          </cell>
          <cell r="G1467">
            <v>3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</row>
        <row r="1468">
          <cell r="C1468">
            <v>25340</v>
          </cell>
          <cell r="E1468">
            <v>24</v>
          </cell>
          <cell r="G1468">
            <v>3</v>
          </cell>
          <cell r="U1468">
            <v>22579282</v>
          </cell>
          <cell r="V1468">
            <v>15707282</v>
          </cell>
          <cell r="W1468">
            <v>15707282</v>
          </cell>
          <cell r="X1468">
            <v>15707282</v>
          </cell>
          <cell r="Y1468">
            <v>15707282</v>
          </cell>
        </row>
        <row r="1469">
          <cell r="C1469">
            <v>25340</v>
          </cell>
          <cell r="E1469">
            <v>24</v>
          </cell>
          <cell r="G1469">
            <v>3</v>
          </cell>
          <cell r="U1469">
            <v>55000000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</row>
        <row r="1470">
          <cell r="C1470">
            <v>25341</v>
          </cell>
          <cell r="E1470">
            <v>25</v>
          </cell>
          <cell r="G1470">
            <v>3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</row>
        <row r="1471">
          <cell r="C1471">
            <v>25341</v>
          </cell>
          <cell r="E1471">
            <v>40</v>
          </cell>
          <cell r="G1471">
            <v>3</v>
          </cell>
          <cell r="U1471">
            <v>227922734</v>
          </cell>
          <cell r="V1471">
            <v>227922734</v>
          </cell>
          <cell r="W1471">
            <v>227922734</v>
          </cell>
          <cell r="X1471">
            <v>227922734</v>
          </cell>
          <cell r="Y1471">
            <v>72587602</v>
          </cell>
        </row>
        <row r="1472">
          <cell r="C1472">
            <v>25342</v>
          </cell>
          <cell r="E1472">
            <v>26</v>
          </cell>
          <cell r="G1472">
            <v>3</v>
          </cell>
          <cell r="U1472">
            <v>97519193</v>
          </cell>
          <cell r="V1472">
            <v>97519193</v>
          </cell>
          <cell r="W1472">
            <v>97519193</v>
          </cell>
          <cell r="X1472">
            <v>97519193</v>
          </cell>
          <cell r="Y1472">
            <v>0</v>
          </cell>
        </row>
        <row r="1473">
          <cell r="C1473">
            <v>25343</v>
          </cell>
          <cell r="E1473">
            <v>26</v>
          </cell>
          <cell r="G1473">
            <v>3</v>
          </cell>
          <cell r="U1473">
            <v>1219540</v>
          </cell>
          <cell r="V1473">
            <v>1219540</v>
          </cell>
          <cell r="W1473">
            <v>1219540</v>
          </cell>
          <cell r="X1473">
            <v>1219540</v>
          </cell>
          <cell r="Y1473">
            <v>0</v>
          </cell>
        </row>
        <row r="1474">
          <cell r="C1474">
            <v>25344</v>
          </cell>
          <cell r="E1474">
            <v>26</v>
          </cell>
          <cell r="G1474">
            <v>3</v>
          </cell>
          <cell r="U1474">
            <v>51669925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</row>
        <row r="1475">
          <cell r="C1475">
            <v>25345</v>
          </cell>
          <cell r="E1475">
            <v>26</v>
          </cell>
          <cell r="G1475">
            <v>3</v>
          </cell>
          <cell r="U1475">
            <v>45834316</v>
          </cell>
          <cell r="V1475">
            <v>45834316</v>
          </cell>
          <cell r="W1475">
            <v>45834316</v>
          </cell>
          <cell r="X1475">
            <v>45834316</v>
          </cell>
          <cell r="Y1475">
            <v>0</v>
          </cell>
        </row>
        <row r="1476">
          <cell r="C1476">
            <v>25346</v>
          </cell>
          <cell r="E1476">
            <v>27</v>
          </cell>
          <cell r="G1476">
            <v>3</v>
          </cell>
          <cell r="U1476">
            <v>1308500</v>
          </cell>
          <cell r="V1476">
            <v>1308500</v>
          </cell>
          <cell r="W1476">
            <v>1308500</v>
          </cell>
          <cell r="X1476">
            <v>1308500</v>
          </cell>
          <cell r="Y1476">
            <v>1308500</v>
          </cell>
        </row>
        <row r="1477">
          <cell r="C1477">
            <v>25347</v>
          </cell>
          <cell r="E1477">
            <v>29</v>
          </cell>
          <cell r="G1477">
            <v>3</v>
          </cell>
          <cell r="U1477">
            <v>20159214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</row>
        <row r="1478">
          <cell r="C1478">
            <v>25348</v>
          </cell>
          <cell r="E1478">
            <v>29</v>
          </cell>
          <cell r="G1478">
            <v>3</v>
          </cell>
          <cell r="U1478">
            <v>692231</v>
          </cell>
          <cell r="V1478">
            <v>692231</v>
          </cell>
          <cell r="W1478">
            <v>692231</v>
          </cell>
          <cell r="X1478">
            <v>692231</v>
          </cell>
          <cell r="Y1478">
            <v>0</v>
          </cell>
        </row>
        <row r="1479">
          <cell r="C1479">
            <v>25349</v>
          </cell>
          <cell r="E1479">
            <v>29</v>
          </cell>
          <cell r="G1479">
            <v>3</v>
          </cell>
          <cell r="U1479">
            <v>468180</v>
          </cell>
          <cell r="V1479">
            <v>468180</v>
          </cell>
          <cell r="W1479">
            <v>468180</v>
          </cell>
          <cell r="X1479">
            <v>468180</v>
          </cell>
          <cell r="Y1479">
            <v>468180</v>
          </cell>
        </row>
        <row r="1480">
          <cell r="C1480">
            <v>25350</v>
          </cell>
          <cell r="E1480">
            <v>29</v>
          </cell>
          <cell r="G1480">
            <v>3</v>
          </cell>
          <cell r="U1480">
            <v>12921753</v>
          </cell>
          <cell r="V1480">
            <v>12921753</v>
          </cell>
          <cell r="W1480">
            <v>12921753</v>
          </cell>
          <cell r="X1480">
            <v>12921753</v>
          </cell>
          <cell r="Y1480">
            <v>12921753</v>
          </cell>
        </row>
        <row r="1481">
          <cell r="C1481">
            <v>25351</v>
          </cell>
          <cell r="E1481">
            <v>21</v>
          </cell>
          <cell r="G1481">
            <v>3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</row>
        <row r="1482">
          <cell r="C1482">
            <v>25351</v>
          </cell>
          <cell r="E1482">
            <v>21</v>
          </cell>
          <cell r="G1482">
            <v>3</v>
          </cell>
          <cell r="U1482">
            <v>12000000</v>
          </cell>
          <cell r="V1482">
            <v>5566271.3200000003</v>
          </cell>
          <cell r="W1482">
            <v>5566271.3200000003</v>
          </cell>
          <cell r="X1482">
            <v>5566271.3200000003</v>
          </cell>
          <cell r="Y1482">
            <v>5566271.3200000003</v>
          </cell>
        </row>
        <row r="1483">
          <cell r="C1483">
            <v>25351</v>
          </cell>
          <cell r="E1483">
            <v>21</v>
          </cell>
          <cell r="G1483">
            <v>3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</row>
        <row r="1484">
          <cell r="C1484">
            <v>25351</v>
          </cell>
          <cell r="E1484">
            <v>21</v>
          </cell>
          <cell r="G1484">
            <v>3</v>
          </cell>
          <cell r="U1484">
            <v>57142807</v>
          </cell>
          <cell r="V1484">
            <v>44212908.539999999</v>
          </cell>
          <cell r="W1484">
            <v>44212908.539999999</v>
          </cell>
          <cell r="X1484">
            <v>44212908.539999999</v>
          </cell>
          <cell r="Y1484">
            <v>43953708.539999999</v>
          </cell>
        </row>
        <row r="1485">
          <cell r="C1485">
            <v>25352</v>
          </cell>
          <cell r="E1485">
            <v>22</v>
          </cell>
          <cell r="G1485">
            <v>3</v>
          </cell>
          <cell r="U1485">
            <v>383727</v>
          </cell>
          <cell r="V1485">
            <v>383727</v>
          </cell>
          <cell r="W1485">
            <v>383727</v>
          </cell>
          <cell r="X1485">
            <v>383727</v>
          </cell>
          <cell r="Y1485">
            <v>383727</v>
          </cell>
        </row>
        <row r="1486">
          <cell r="C1486">
            <v>25352</v>
          </cell>
          <cell r="E1486">
            <v>22</v>
          </cell>
          <cell r="G1486">
            <v>3</v>
          </cell>
          <cell r="U1486">
            <v>30967429</v>
          </cell>
          <cell r="V1486">
            <v>30967429</v>
          </cell>
          <cell r="W1486">
            <v>30967429</v>
          </cell>
          <cell r="X1486">
            <v>30967429</v>
          </cell>
          <cell r="Y1486">
            <v>30967429</v>
          </cell>
        </row>
        <row r="1487">
          <cell r="C1487">
            <v>25353</v>
          </cell>
          <cell r="E1487">
            <v>21</v>
          </cell>
          <cell r="G1487">
            <v>3</v>
          </cell>
          <cell r="U1487">
            <v>17543679</v>
          </cell>
          <cell r="V1487">
            <v>17541430.32</v>
          </cell>
          <cell r="W1487">
            <v>17541430.32</v>
          </cell>
          <cell r="X1487">
            <v>17541430.32</v>
          </cell>
          <cell r="Y1487">
            <v>17541430.32</v>
          </cell>
        </row>
        <row r="1488">
          <cell r="C1488">
            <v>25354</v>
          </cell>
          <cell r="E1488">
            <v>24</v>
          </cell>
          <cell r="G1488">
            <v>3</v>
          </cell>
          <cell r="U1488">
            <v>66350000</v>
          </cell>
          <cell r="V1488">
            <v>14996900</v>
          </cell>
          <cell r="W1488">
            <v>14996900</v>
          </cell>
          <cell r="X1488">
            <v>14996900</v>
          </cell>
          <cell r="Y1488">
            <v>14996900</v>
          </cell>
        </row>
        <row r="1489">
          <cell r="C1489">
            <v>25354</v>
          </cell>
          <cell r="E1489">
            <v>24</v>
          </cell>
          <cell r="G1489">
            <v>3</v>
          </cell>
          <cell r="U1489">
            <v>35657077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</row>
        <row r="1490">
          <cell r="C1490">
            <v>25354</v>
          </cell>
          <cell r="E1490">
            <v>24</v>
          </cell>
          <cell r="G1490">
            <v>3</v>
          </cell>
          <cell r="U1490">
            <v>5000000</v>
          </cell>
          <cell r="V1490">
            <v>4051600</v>
          </cell>
          <cell r="W1490">
            <v>4051600</v>
          </cell>
          <cell r="X1490">
            <v>4051600</v>
          </cell>
          <cell r="Y1490">
            <v>4051600</v>
          </cell>
        </row>
        <row r="1491">
          <cell r="C1491">
            <v>25355</v>
          </cell>
          <cell r="E1491">
            <v>24</v>
          </cell>
          <cell r="G1491">
            <v>3</v>
          </cell>
          <cell r="U1491">
            <v>64100069</v>
          </cell>
          <cell r="V1491">
            <v>52004635.219999999</v>
          </cell>
          <cell r="W1491">
            <v>52004635.219999999</v>
          </cell>
          <cell r="X1491">
            <v>52004635.219999999</v>
          </cell>
          <cell r="Y1491">
            <v>52004635.219999999</v>
          </cell>
        </row>
        <row r="1492">
          <cell r="C1492">
            <v>25355</v>
          </cell>
          <cell r="E1492">
            <v>24</v>
          </cell>
          <cell r="G1492">
            <v>3</v>
          </cell>
          <cell r="U1492">
            <v>110000000</v>
          </cell>
          <cell r="V1492">
            <v>91918000</v>
          </cell>
          <cell r="W1492">
            <v>91918000</v>
          </cell>
          <cell r="X1492">
            <v>91918000</v>
          </cell>
          <cell r="Y1492">
            <v>91918000</v>
          </cell>
        </row>
        <row r="1493">
          <cell r="C1493">
            <v>25356</v>
          </cell>
          <cell r="E1493">
            <v>24</v>
          </cell>
          <cell r="G1493">
            <v>3</v>
          </cell>
          <cell r="U1493">
            <v>351504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</row>
        <row r="1494">
          <cell r="C1494">
            <v>25356</v>
          </cell>
          <cell r="E1494">
            <v>24</v>
          </cell>
          <cell r="G1494">
            <v>3</v>
          </cell>
          <cell r="U1494">
            <v>820177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</row>
        <row r="1495">
          <cell r="C1495">
            <v>25356</v>
          </cell>
          <cell r="E1495">
            <v>24</v>
          </cell>
          <cell r="G1495">
            <v>3</v>
          </cell>
          <cell r="U1495">
            <v>315390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</row>
        <row r="1496">
          <cell r="C1496">
            <v>25357</v>
          </cell>
          <cell r="E1496">
            <v>14</v>
          </cell>
          <cell r="G1496">
            <v>3</v>
          </cell>
          <cell r="U1496">
            <v>69291690</v>
          </cell>
          <cell r="V1496">
            <v>69291690</v>
          </cell>
          <cell r="W1496">
            <v>69291690</v>
          </cell>
          <cell r="X1496">
            <v>69291690</v>
          </cell>
          <cell r="Y1496">
            <v>69291690</v>
          </cell>
        </row>
        <row r="1497">
          <cell r="C1497">
            <v>25357</v>
          </cell>
          <cell r="E1497">
            <v>14</v>
          </cell>
          <cell r="G1497">
            <v>3</v>
          </cell>
          <cell r="U1497">
            <v>148339874</v>
          </cell>
          <cell r="V1497">
            <v>148339874</v>
          </cell>
          <cell r="W1497">
            <v>148339874</v>
          </cell>
          <cell r="X1497">
            <v>148339874</v>
          </cell>
          <cell r="Y1497">
            <v>148339874</v>
          </cell>
        </row>
        <row r="1498">
          <cell r="C1498">
            <v>25358</v>
          </cell>
          <cell r="E1498">
            <v>22</v>
          </cell>
          <cell r="G1498">
            <v>3</v>
          </cell>
          <cell r="U1498">
            <v>1500000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</row>
        <row r="1499">
          <cell r="C1499">
            <v>25358</v>
          </cell>
          <cell r="E1499">
            <v>22</v>
          </cell>
          <cell r="G1499">
            <v>3</v>
          </cell>
          <cell r="U1499">
            <v>10000000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</row>
        <row r="1500">
          <cell r="C1500">
            <v>25358</v>
          </cell>
          <cell r="E1500">
            <v>22</v>
          </cell>
          <cell r="G1500">
            <v>3</v>
          </cell>
          <cell r="U1500">
            <v>22052858</v>
          </cell>
          <cell r="V1500">
            <v>12995100</v>
          </cell>
          <cell r="W1500">
            <v>12995100</v>
          </cell>
          <cell r="X1500">
            <v>12995100</v>
          </cell>
          <cell r="Y1500">
            <v>12995100</v>
          </cell>
        </row>
        <row r="1501">
          <cell r="C1501">
            <v>25359</v>
          </cell>
          <cell r="E1501">
            <v>22</v>
          </cell>
          <cell r="G1501">
            <v>3</v>
          </cell>
          <cell r="U1501">
            <v>27468751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</row>
        <row r="1502">
          <cell r="C1502">
            <v>25360</v>
          </cell>
          <cell r="E1502">
            <v>14</v>
          </cell>
          <cell r="G1502">
            <v>3</v>
          </cell>
          <cell r="U1502">
            <v>769222</v>
          </cell>
          <cell r="V1502">
            <v>769222</v>
          </cell>
          <cell r="W1502">
            <v>769222</v>
          </cell>
          <cell r="X1502">
            <v>769222</v>
          </cell>
          <cell r="Y1502">
            <v>769222</v>
          </cell>
        </row>
        <row r="1503">
          <cell r="C1503">
            <v>25361</v>
          </cell>
          <cell r="E1503">
            <v>14</v>
          </cell>
          <cell r="G1503">
            <v>3</v>
          </cell>
          <cell r="U1503">
            <v>274596</v>
          </cell>
          <cell r="V1503">
            <v>274596</v>
          </cell>
          <cell r="W1503">
            <v>274596</v>
          </cell>
          <cell r="X1503">
            <v>274596</v>
          </cell>
          <cell r="Y1503">
            <v>274596</v>
          </cell>
        </row>
        <row r="1504">
          <cell r="C1504">
            <v>25362</v>
          </cell>
          <cell r="E1504">
            <v>14</v>
          </cell>
          <cell r="G1504">
            <v>3</v>
          </cell>
          <cell r="U1504">
            <v>5834147</v>
          </cell>
          <cell r="V1504">
            <v>5834147</v>
          </cell>
          <cell r="W1504">
            <v>5834147</v>
          </cell>
          <cell r="X1504">
            <v>5834147</v>
          </cell>
          <cell r="Y1504">
            <v>5834147</v>
          </cell>
        </row>
        <row r="1505">
          <cell r="C1505">
            <v>25363</v>
          </cell>
          <cell r="E1505">
            <v>14</v>
          </cell>
          <cell r="G1505">
            <v>3</v>
          </cell>
          <cell r="U1505">
            <v>9094563</v>
          </cell>
          <cell r="V1505">
            <v>9094563</v>
          </cell>
          <cell r="W1505">
            <v>9094563</v>
          </cell>
          <cell r="X1505">
            <v>9094563</v>
          </cell>
          <cell r="Y1505">
            <v>9094563</v>
          </cell>
        </row>
        <row r="1506">
          <cell r="C1506">
            <v>25364</v>
          </cell>
          <cell r="E1506">
            <v>36</v>
          </cell>
          <cell r="G1506">
            <v>3</v>
          </cell>
          <cell r="U1506">
            <v>333655587</v>
          </cell>
          <cell r="V1506">
            <v>320366586</v>
          </cell>
          <cell r="W1506">
            <v>320366586</v>
          </cell>
          <cell r="X1506">
            <v>320366586</v>
          </cell>
          <cell r="Y1506">
            <v>320366586</v>
          </cell>
        </row>
        <row r="1507">
          <cell r="C1507">
            <v>25365</v>
          </cell>
          <cell r="E1507">
            <v>29</v>
          </cell>
          <cell r="G1507">
            <v>3</v>
          </cell>
          <cell r="U1507">
            <v>443949764</v>
          </cell>
          <cell r="V1507">
            <v>392694878</v>
          </cell>
          <cell r="W1507">
            <v>392694878</v>
          </cell>
          <cell r="X1507">
            <v>392694878</v>
          </cell>
          <cell r="Y1507">
            <v>392694878</v>
          </cell>
        </row>
        <row r="1508">
          <cell r="C1508">
            <v>25366</v>
          </cell>
          <cell r="E1508">
            <v>29</v>
          </cell>
          <cell r="G1508">
            <v>3</v>
          </cell>
          <cell r="U1508">
            <v>8986295</v>
          </cell>
          <cell r="V1508">
            <v>4723448</v>
          </cell>
          <cell r="W1508">
            <v>4723448</v>
          </cell>
          <cell r="X1508">
            <v>4723448</v>
          </cell>
          <cell r="Y1508">
            <v>4723448</v>
          </cell>
        </row>
        <row r="1509">
          <cell r="C1509">
            <v>25367</v>
          </cell>
          <cell r="E1509">
            <v>14</v>
          </cell>
          <cell r="G1509">
            <v>3</v>
          </cell>
          <cell r="U1509">
            <v>43748595</v>
          </cell>
          <cell r="V1509">
            <v>43748595</v>
          </cell>
          <cell r="W1509">
            <v>43748595</v>
          </cell>
          <cell r="X1509">
            <v>43748595</v>
          </cell>
          <cell r="Y1509">
            <v>43748595</v>
          </cell>
        </row>
        <row r="1510">
          <cell r="C1510">
            <v>25368</v>
          </cell>
          <cell r="E1510">
            <v>14</v>
          </cell>
          <cell r="G1510">
            <v>3</v>
          </cell>
          <cell r="U1510">
            <v>785106</v>
          </cell>
          <cell r="V1510">
            <v>785097</v>
          </cell>
          <cell r="W1510">
            <v>785097</v>
          </cell>
          <cell r="X1510">
            <v>785097</v>
          </cell>
          <cell r="Y1510">
            <v>785097</v>
          </cell>
        </row>
        <row r="1511">
          <cell r="C1511">
            <v>25369</v>
          </cell>
          <cell r="E1511">
            <v>28</v>
          </cell>
          <cell r="G1511">
            <v>3</v>
          </cell>
          <cell r="U1511">
            <v>785066463</v>
          </cell>
          <cell r="V1511">
            <v>692913730</v>
          </cell>
          <cell r="W1511">
            <v>692913730</v>
          </cell>
          <cell r="X1511">
            <v>270931662</v>
          </cell>
          <cell r="Y1511">
            <v>44477343</v>
          </cell>
        </row>
        <row r="1512">
          <cell r="C1512">
            <v>25369</v>
          </cell>
          <cell r="E1512">
            <v>28</v>
          </cell>
          <cell r="G1512">
            <v>3</v>
          </cell>
          <cell r="U1512">
            <v>574575325</v>
          </cell>
          <cell r="V1512">
            <v>574575325</v>
          </cell>
          <cell r="W1512">
            <v>574575325</v>
          </cell>
          <cell r="X1512">
            <v>400000000</v>
          </cell>
          <cell r="Y1512">
            <v>358724025</v>
          </cell>
        </row>
        <row r="1513">
          <cell r="C1513">
            <v>25369</v>
          </cell>
          <cell r="E1513">
            <v>28</v>
          </cell>
          <cell r="G1513">
            <v>3</v>
          </cell>
          <cell r="U1513">
            <v>103439941</v>
          </cell>
          <cell r="V1513">
            <v>103439940</v>
          </cell>
          <cell r="W1513">
            <v>103439940</v>
          </cell>
          <cell r="X1513">
            <v>77769855</v>
          </cell>
          <cell r="Y1513">
            <v>22306659</v>
          </cell>
        </row>
        <row r="1514">
          <cell r="C1514">
            <v>25370</v>
          </cell>
          <cell r="E1514">
            <v>23</v>
          </cell>
          <cell r="G1514">
            <v>3</v>
          </cell>
          <cell r="U1514">
            <v>90291931</v>
          </cell>
          <cell r="V1514">
            <v>23280000</v>
          </cell>
          <cell r="W1514">
            <v>23280000</v>
          </cell>
          <cell r="X1514">
            <v>9000000</v>
          </cell>
          <cell r="Y1514">
            <v>0</v>
          </cell>
        </row>
        <row r="1515">
          <cell r="C1515">
            <v>25370</v>
          </cell>
          <cell r="E1515">
            <v>23</v>
          </cell>
          <cell r="G1515">
            <v>3</v>
          </cell>
          <cell r="U1515">
            <v>35457396</v>
          </cell>
          <cell r="V1515">
            <v>34658069</v>
          </cell>
          <cell r="W1515">
            <v>34658069</v>
          </cell>
          <cell r="X1515">
            <v>34658069</v>
          </cell>
          <cell r="Y1515">
            <v>0</v>
          </cell>
        </row>
        <row r="1516">
          <cell r="C1516">
            <v>25370</v>
          </cell>
          <cell r="E1516">
            <v>23</v>
          </cell>
          <cell r="G1516">
            <v>3</v>
          </cell>
          <cell r="U1516">
            <v>15000000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</row>
        <row r="1517">
          <cell r="C1517">
            <v>25370</v>
          </cell>
          <cell r="E1517">
            <v>23</v>
          </cell>
          <cell r="G1517">
            <v>3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</row>
        <row r="1518">
          <cell r="C1518">
            <v>25370</v>
          </cell>
          <cell r="E1518">
            <v>23</v>
          </cell>
          <cell r="G1518">
            <v>3</v>
          </cell>
          <cell r="U1518">
            <v>81516822</v>
          </cell>
          <cell r="V1518">
            <v>63762159</v>
          </cell>
          <cell r="W1518">
            <v>63762159</v>
          </cell>
          <cell r="X1518">
            <v>63762159</v>
          </cell>
          <cell r="Y1518">
            <v>63762159</v>
          </cell>
        </row>
        <row r="1519">
          <cell r="C1519">
            <v>25371</v>
          </cell>
          <cell r="E1519">
            <v>29</v>
          </cell>
          <cell r="G1519">
            <v>3</v>
          </cell>
          <cell r="U1519">
            <v>137396944</v>
          </cell>
          <cell r="V1519">
            <v>137096944</v>
          </cell>
          <cell r="W1519">
            <v>137096944</v>
          </cell>
          <cell r="X1519">
            <v>137096944</v>
          </cell>
          <cell r="Y1519">
            <v>54768999</v>
          </cell>
        </row>
        <row r="1520">
          <cell r="C1520">
            <v>25378</v>
          </cell>
          <cell r="E1520">
            <v>25</v>
          </cell>
          <cell r="G1520">
            <v>1</v>
          </cell>
          <cell r="U1520">
            <v>80000000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</row>
        <row r="1521">
          <cell r="C1521">
            <v>25378</v>
          </cell>
          <cell r="E1521">
            <v>25</v>
          </cell>
          <cell r="G1521">
            <v>1</v>
          </cell>
          <cell r="U1521">
            <v>418857572</v>
          </cell>
          <cell r="V1521">
            <v>3602000</v>
          </cell>
          <cell r="W1521">
            <v>3602000</v>
          </cell>
          <cell r="X1521">
            <v>3602000</v>
          </cell>
          <cell r="Y1521">
            <v>3602000</v>
          </cell>
        </row>
        <row r="1522">
          <cell r="C1522">
            <v>25379</v>
          </cell>
          <cell r="E1522">
            <v>29</v>
          </cell>
          <cell r="G1522">
            <v>3</v>
          </cell>
          <cell r="U1522">
            <v>1977864009</v>
          </cell>
          <cell r="V1522">
            <v>815808968</v>
          </cell>
          <cell r="W1522">
            <v>815808968</v>
          </cell>
          <cell r="X1522">
            <v>815808968</v>
          </cell>
          <cell r="Y1522">
            <v>724671107</v>
          </cell>
        </row>
        <row r="1523">
          <cell r="C1523">
            <v>25380</v>
          </cell>
          <cell r="E1523">
            <v>25</v>
          </cell>
          <cell r="G1523">
            <v>3</v>
          </cell>
          <cell r="U1523">
            <v>347567</v>
          </cell>
          <cell r="V1523">
            <v>347567</v>
          </cell>
          <cell r="W1523">
            <v>347567</v>
          </cell>
          <cell r="X1523">
            <v>347567</v>
          </cell>
          <cell r="Y1523">
            <v>347567</v>
          </cell>
        </row>
        <row r="1524">
          <cell r="C1524">
            <v>25380</v>
          </cell>
          <cell r="E1524">
            <v>25</v>
          </cell>
          <cell r="G1524">
            <v>3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</row>
        <row r="1525">
          <cell r="C1525">
            <v>25380</v>
          </cell>
          <cell r="E1525">
            <v>25</v>
          </cell>
          <cell r="G1525">
            <v>1</v>
          </cell>
          <cell r="U1525">
            <v>2316652433</v>
          </cell>
          <cell r="V1525">
            <v>2316652433</v>
          </cell>
          <cell r="W1525">
            <v>2316652433</v>
          </cell>
          <cell r="X1525">
            <v>2316652433</v>
          </cell>
          <cell r="Y1525">
            <v>2316652433</v>
          </cell>
        </row>
        <row r="1526">
          <cell r="C1526">
            <v>25380</v>
          </cell>
          <cell r="E1526">
            <v>25</v>
          </cell>
          <cell r="G1526">
            <v>1</v>
          </cell>
          <cell r="U1526">
            <v>800000000</v>
          </cell>
          <cell r="V1526">
            <v>800000000</v>
          </cell>
          <cell r="W1526">
            <v>800000000</v>
          </cell>
          <cell r="X1526">
            <v>800000000</v>
          </cell>
          <cell r="Y1526">
            <v>800000000</v>
          </cell>
        </row>
        <row r="1527">
          <cell r="C1527">
            <v>25380</v>
          </cell>
          <cell r="E1527">
            <v>40</v>
          </cell>
          <cell r="G1527">
            <v>3</v>
          </cell>
          <cell r="U1527">
            <v>292749917</v>
          </cell>
          <cell r="V1527">
            <v>292749917</v>
          </cell>
          <cell r="W1527">
            <v>292749917</v>
          </cell>
          <cell r="X1527">
            <v>292749917</v>
          </cell>
          <cell r="Y1527">
            <v>292749917</v>
          </cell>
        </row>
        <row r="1528">
          <cell r="C1528">
            <v>25384</v>
          </cell>
          <cell r="E1528">
            <v>28</v>
          </cell>
          <cell r="G1528">
            <v>3</v>
          </cell>
          <cell r="U1528">
            <v>740823296</v>
          </cell>
          <cell r="V1528">
            <v>317423720</v>
          </cell>
          <cell r="W1528">
            <v>317423720</v>
          </cell>
          <cell r="X1528">
            <v>317423720</v>
          </cell>
          <cell r="Y1528">
            <v>295597285</v>
          </cell>
        </row>
        <row r="1529">
          <cell r="C1529">
            <v>25385</v>
          </cell>
          <cell r="E1529">
            <v>28</v>
          </cell>
          <cell r="G1529">
            <v>3</v>
          </cell>
          <cell r="U1529">
            <v>73431712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</row>
        <row r="1530">
          <cell r="C1530">
            <v>25385</v>
          </cell>
          <cell r="E1530">
            <v>28</v>
          </cell>
          <cell r="G1530">
            <v>3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</row>
        <row r="1531">
          <cell r="C1531">
            <v>25387</v>
          </cell>
          <cell r="E1531">
            <v>23</v>
          </cell>
          <cell r="G1531">
            <v>3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</row>
        <row r="1532">
          <cell r="C1532">
            <v>25387</v>
          </cell>
          <cell r="E1532">
            <v>23</v>
          </cell>
          <cell r="G1532">
            <v>3</v>
          </cell>
          <cell r="U1532">
            <v>18483178</v>
          </cell>
          <cell r="V1532">
            <v>18398666</v>
          </cell>
          <cell r="W1532">
            <v>18398666</v>
          </cell>
          <cell r="X1532">
            <v>18398666</v>
          </cell>
          <cell r="Y1532">
            <v>18398666</v>
          </cell>
        </row>
        <row r="1533">
          <cell r="C1533">
            <v>25389</v>
          </cell>
          <cell r="E1533">
            <v>14</v>
          </cell>
          <cell r="G1533">
            <v>3</v>
          </cell>
          <cell r="U1533">
            <v>105244373</v>
          </cell>
          <cell r="V1533">
            <v>55112800</v>
          </cell>
          <cell r="W1533">
            <v>55112800</v>
          </cell>
          <cell r="X1533">
            <v>55112800</v>
          </cell>
          <cell r="Y1533">
            <v>35112800</v>
          </cell>
        </row>
        <row r="1534">
          <cell r="C1534">
            <v>25390</v>
          </cell>
          <cell r="E1534">
            <v>20</v>
          </cell>
          <cell r="G1534">
            <v>3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</row>
        <row r="1535">
          <cell r="C1535">
            <v>25390</v>
          </cell>
          <cell r="E1535">
            <v>20</v>
          </cell>
          <cell r="G1535">
            <v>3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</row>
        <row r="1536">
          <cell r="C1536">
            <v>25390</v>
          </cell>
          <cell r="E1536">
            <v>30</v>
          </cell>
          <cell r="G1536">
            <v>3</v>
          </cell>
          <cell r="U1536">
            <v>1504000</v>
          </cell>
          <cell r="V1536">
            <v>1504000</v>
          </cell>
          <cell r="W1536">
            <v>1504000</v>
          </cell>
          <cell r="X1536">
            <v>1504000</v>
          </cell>
          <cell r="Y1536">
            <v>1504000</v>
          </cell>
        </row>
        <row r="1537">
          <cell r="C1537">
            <v>25390</v>
          </cell>
          <cell r="E1537">
            <v>30</v>
          </cell>
          <cell r="G1537">
            <v>3</v>
          </cell>
          <cell r="U1537">
            <v>1000000</v>
          </cell>
          <cell r="V1537">
            <v>994300</v>
          </cell>
          <cell r="W1537">
            <v>994300</v>
          </cell>
          <cell r="X1537">
            <v>994300</v>
          </cell>
          <cell r="Y1537">
            <v>43500</v>
          </cell>
        </row>
        <row r="1538">
          <cell r="C1538">
            <v>25391</v>
          </cell>
          <cell r="E1538">
            <v>26</v>
          </cell>
          <cell r="G1538">
            <v>3</v>
          </cell>
          <cell r="U1538">
            <v>927769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</row>
        <row r="1539">
          <cell r="C1539">
            <v>25393</v>
          </cell>
          <cell r="E1539">
            <v>25</v>
          </cell>
          <cell r="G1539">
            <v>1</v>
          </cell>
          <cell r="U1539">
            <v>90924647</v>
          </cell>
          <cell r="V1539">
            <v>90924647</v>
          </cell>
          <cell r="W1539">
            <v>90924647</v>
          </cell>
          <cell r="X1539">
            <v>90924647</v>
          </cell>
          <cell r="Y1539">
            <v>90924647</v>
          </cell>
        </row>
        <row r="1540">
          <cell r="C1540">
            <v>25394</v>
          </cell>
          <cell r="E1540">
            <v>36</v>
          </cell>
          <cell r="G1540">
            <v>3</v>
          </cell>
          <cell r="U1540">
            <v>129344583</v>
          </cell>
          <cell r="V1540">
            <v>116125748.42</v>
          </cell>
          <cell r="W1540">
            <v>116125748.42</v>
          </cell>
          <cell r="X1540">
            <v>116125748.42</v>
          </cell>
          <cell r="Y1540">
            <v>84225748.530000001</v>
          </cell>
        </row>
        <row r="1541">
          <cell r="C1541">
            <v>25398</v>
          </cell>
          <cell r="E1541">
            <v>26</v>
          </cell>
          <cell r="G1541">
            <v>3</v>
          </cell>
          <cell r="U1541">
            <v>2933944375</v>
          </cell>
          <cell r="V1541">
            <v>2927477469</v>
          </cell>
          <cell r="W1541">
            <v>2927477469</v>
          </cell>
          <cell r="X1541">
            <v>2927477469</v>
          </cell>
          <cell r="Y1541">
            <v>2172913148.2199998</v>
          </cell>
        </row>
        <row r="1542">
          <cell r="C1542">
            <v>26101</v>
          </cell>
          <cell r="E1542">
            <v>23</v>
          </cell>
          <cell r="G1542">
            <v>3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</row>
        <row r="1543">
          <cell r="C1543">
            <v>26101</v>
          </cell>
          <cell r="E1543">
            <v>25</v>
          </cell>
          <cell r="G1543">
            <v>3</v>
          </cell>
          <cell r="U1543">
            <v>10520257500</v>
          </cell>
          <cell r="V1543">
            <v>10520257500</v>
          </cell>
          <cell r="W1543">
            <v>10520257500</v>
          </cell>
          <cell r="X1543">
            <v>10520257500</v>
          </cell>
          <cell r="Y1543">
            <v>6206951925</v>
          </cell>
        </row>
        <row r="1544">
          <cell r="C1544">
            <v>26102</v>
          </cell>
          <cell r="E1544">
            <v>36</v>
          </cell>
          <cell r="G1544">
            <v>3</v>
          </cell>
          <cell r="U1544">
            <v>9113000000</v>
          </cell>
          <cell r="V1544">
            <v>2124510539</v>
          </cell>
          <cell r="W1544">
            <v>2124510539</v>
          </cell>
          <cell r="X1544">
            <v>1925264836</v>
          </cell>
          <cell r="Y1544">
            <v>1381022481</v>
          </cell>
        </row>
        <row r="1545">
          <cell r="C1545">
            <v>26102</v>
          </cell>
          <cell r="E1545">
            <v>36</v>
          </cell>
          <cell r="G1545">
            <v>3</v>
          </cell>
          <cell r="U1545">
            <v>493000000</v>
          </cell>
          <cell r="V1545">
            <v>448870899</v>
          </cell>
          <cell r="W1545">
            <v>448870899</v>
          </cell>
          <cell r="X1545">
            <v>448870899</v>
          </cell>
          <cell r="Y1545">
            <v>403851564</v>
          </cell>
        </row>
        <row r="1546">
          <cell r="C1546">
            <v>26102</v>
          </cell>
          <cell r="E1546">
            <v>36</v>
          </cell>
          <cell r="G1546">
            <v>3</v>
          </cell>
          <cell r="U1546">
            <v>994000000</v>
          </cell>
          <cell r="V1546">
            <v>32381685</v>
          </cell>
          <cell r="W1546">
            <v>32381685</v>
          </cell>
          <cell r="X1546">
            <v>32381685</v>
          </cell>
          <cell r="Y1546">
            <v>0</v>
          </cell>
        </row>
        <row r="1547">
          <cell r="C1547">
            <v>26102</v>
          </cell>
          <cell r="E1547">
            <v>36</v>
          </cell>
          <cell r="G1547">
            <v>3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</row>
        <row r="1548">
          <cell r="C1548">
            <v>26102</v>
          </cell>
          <cell r="E1548">
            <v>36</v>
          </cell>
          <cell r="G1548">
            <v>3</v>
          </cell>
          <cell r="U1548">
            <v>600000000</v>
          </cell>
          <cell r="V1548">
            <v>5219326</v>
          </cell>
          <cell r="W1548">
            <v>5219326</v>
          </cell>
          <cell r="X1548">
            <v>5219326</v>
          </cell>
          <cell r="Y1548">
            <v>5219326</v>
          </cell>
        </row>
        <row r="1549">
          <cell r="C1549">
            <v>26103</v>
          </cell>
          <cell r="E1549">
            <v>33</v>
          </cell>
          <cell r="G1549">
            <v>3</v>
          </cell>
          <cell r="U1549">
            <v>2100000000</v>
          </cell>
          <cell r="V1549">
            <v>1872213475</v>
          </cell>
          <cell r="W1549">
            <v>1872213475</v>
          </cell>
          <cell r="X1549">
            <v>1473094034.4300001</v>
          </cell>
          <cell r="Y1549">
            <v>801116031</v>
          </cell>
        </row>
        <row r="1550">
          <cell r="C1550">
            <v>26104</v>
          </cell>
          <cell r="E1550">
            <v>26</v>
          </cell>
          <cell r="G1550">
            <v>3</v>
          </cell>
          <cell r="U1550">
            <v>1400000000</v>
          </cell>
          <cell r="V1550">
            <v>1124516636</v>
          </cell>
          <cell r="W1550">
            <v>1124516636</v>
          </cell>
          <cell r="X1550">
            <v>0</v>
          </cell>
          <cell r="Y1550">
            <v>0</v>
          </cell>
        </row>
        <row r="1551">
          <cell r="C1551">
            <v>26104</v>
          </cell>
          <cell r="E1551">
            <v>26</v>
          </cell>
          <cell r="G1551">
            <v>3</v>
          </cell>
          <cell r="U1551">
            <v>3900000000</v>
          </cell>
          <cell r="V1551">
            <v>3900000000</v>
          </cell>
          <cell r="W1551">
            <v>3900000000</v>
          </cell>
          <cell r="X1551">
            <v>1004903327.2</v>
          </cell>
          <cell r="Y1551">
            <v>0</v>
          </cell>
        </row>
        <row r="1552">
          <cell r="C1552">
            <v>26105</v>
          </cell>
          <cell r="E1552">
            <v>26</v>
          </cell>
          <cell r="G1552">
            <v>3</v>
          </cell>
          <cell r="U1552">
            <v>1200000000</v>
          </cell>
          <cell r="V1552">
            <v>1200000000</v>
          </cell>
          <cell r="W1552">
            <v>1200000000</v>
          </cell>
          <cell r="X1552">
            <v>0</v>
          </cell>
          <cell r="Y1552">
            <v>0</v>
          </cell>
        </row>
        <row r="1553">
          <cell r="C1553">
            <v>26105</v>
          </cell>
          <cell r="E1553">
            <v>26</v>
          </cell>
          <cell r="G1553">
            <v>3</v>
          </cell>
          <cell r="U1553">
            <v>1000000000</v>
          </cell>
          <cell r="V1553">
            <v>952420979</v>
          </cell>
          <cell r="W1553">
            <v>952420979</v>
          </cell>
          <cell r="X1553">
            <v>638485665.39999998</v>
          </cell>
          <cell r="Y1553">
            <v>190484195.80000001</v>
          </cell>
        </row>
        <row r="1554">
          <cell r="C1554">
            <v>26106</v>
          </cell>
          <cell r="E1554">
            <v>26</v>
          </cell>
          <cell r="G1554">
            <v>3</v>
          </cell>
          <cell r="U1554">
            <v>4000000000</v>
          </cell>
          <cell r="V1554">
            <v>4000000000</v>
          </cell>
          <cell r="W1554">
            <v>4000000000</v>
          </cell>
          <cell r="X1554">
            <v>3966000000</v>
          </cell>
          <cell r="Y1554">
            <v>0</v>
          </cell>
        </row>
        <row r="1555">
          <cell r="C1555">
            <v>41131</v>
          </cell>
          <cell r="E1555">
            <v>40</v>
          </cell>
          <cell r="G1555">
            <v>3</v>
          </cell>
          <cell r="U1555">
            <v>30739862552</v>
          </cell>
          <cell r="V1555">
            <v>30739862550.98</v>
          </cell>
          <cell r="W1555">
            <v>30739862550.98</v>
          </cell>
          <cell r="X1555">
            <v>30739862550.98</v>
          </cell>
          <cell r="Y1555">
            <v>30739862550.98</v>
          </cell>
        </row>
        <row r="1556">
          <cell r="C1556">
            <v>41133</v>
          </cell>
          <cell r="E1556">
            <v>40</v>
          </cell>
          <cell r="G1556">
            <v>3</v>
          </cell>
          <cell r="U1556">
            <v>2551000521</v>
          </cell>
          <cell r="V1556">
            <v>2551000521</v>
          </cell>
          <cell r="W1556">
            <v>2551000521</v>
          </cell>
          <cell r="X1556">
            <v>2551000521</v>
          </cell>
          <cell r="Y1556">
            <v>2551000521</v>
          </cell>
        </row>
        <row r="1557">
          <cell r="C1557">
            <v>41140</v>
          </cell>
          <cell r="E1557">
            <v>40</v>
          </cell>
          <cell r="G1557">
            <v>3</v>
          </cell>
          <cell r="U1557">
            <v>3050237892</v>
          </cell>
          <cell r="V1557">
            <v>3050237891.23</v>
          </cell>
          <cell r="W1557">
            <v>3050237891.23</v>
          </cell>
          <cell r="X1557">
            <v>3050237891.23</v>
          </cell>
          <cell r="Y1557">
            <v>3050237891.23</v>
          </cell>
        </row>
        <row r="1558">
          <cell r="C1558">
            <v>41143</v>
          </cell>
          <cell r="E1558">
            <v>40</v>
          </cell>
          <cell r="G1558">
            <v>3</v>
          </cell>
          <cell r="U1558">
            <v>50466383795</v>
          </cell>
          <cell r="V1558">
            <v>50466383794.349998</v>
          </cell>
          <cell r="W1558">
            <v>50466383794.349998</v>
          </cell>
          <cell r="X1558">
            <v>50466383794.349998</v>
          </cell>
          <cell r="Y1558">
            <v>50466383794.349998</v>
          </cell>
        </row>
        <row r="1559">
          <cell r="C1559">
            <v>41144</v>
          </cell>
          <cell r="E1559">
            <v>40</v>
          </cell>
          <cell r="G1559">
            <v>3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</row>
        <row r="1560">
          <cell r="C1560">
            <v>41145</v>
          </cell>
          <cell r="E1560">
            <v>40</v>
          </cell>
          <cell r="G1560">
            <v>3</v>
          </cell>
          <cell r="U1560">
            <v>445247621</v>
          </cell>
          <cell r="V1560">
            <v>445247621</v>
          </cell>
          <cell r="W1560">
            <v>445247621</v>
          </cell>
          <cell r="X1560">
            <v>445247621</v>
          </cell>
          <cell r="Y1560">
            <v>445247621</v>
          </cell>
        </row>
        <row r="1561">
          <cell r="C1561">
            <v>41151</v>
          </cell>
          <cell r="E1561">
            <v>40</v>
          </cell>
          <cell r="G1561">
            <v>3</v>
          </cell>
          <cell r="U1561">
            <v>13566442610</v>
          </cell>
          <cell r="V1561">
            <v>13566442608</v>
          </cell>
          <cell r="W1561">
            <v>13566442608</v>
          </cell>
          <cell r="X1561">
            <v>13566442608</v>
          </cell>
          <cell r="Y1561">
            <v>13566442608</v>
          </cell>
        </row>
        <row r="1562">
          <cell r="C1562">
            <v>41162</v>
          </cell>
          <cell r="E1562">
            <v>40</v>
          </cell>
          <cell r="G1562">
            <v>3</v>
          </cell>
          <cell r="U1562">
            <v>1937710645</v>
          </cell>
          <cell r="V1562">
            <v>1937710643.73</v>
          </cell>
          <cell r="W1562">
            <v>1937710643.73</v>
          </cell>
          <cell r="X1562">
            <v>1937710643.73</v>
          </cell>
          <cell r="Y1562">
            <v>1937710643.73</v>
          </cell>
        </row>
        <row r="1563">
          <cell r="C1563">
            <v>41163</v>
          </cell>
          <cell r="E1563">
            <v>40</v>
          </cell>
          <cell r="G1563">
            <v>3</v>
          </cell>
          <cell r="U1563">
            <v>971881963</v>
          </cell>
          <cell r="V1563">
            <v>971881962.52999997</v>
          </cell>
          <cell r="W1563">
            <v>971881962.52999997</v>
          </cell>
          <cell r="X1563">
            <v>971881962.52999997</v>
          </cell>
          <cell r="Y1563">
            <v>971881962.52999997</v>
          </cell>
        </row>
        <row r="1564">
          <cell r="C1564">
            <v>41225</v>
          </cell>
          <cell r="E1564">
            <v>40</v>
          </cell>
          <cell r="G1564">
            <v>3</v>
          </cell>
          <cell r="U1564">
            <v>2025002.12</v>
          </cell>
          <cell r="V1564">
            <v>2025002.12</v>
          </cell>
          <cell r="W1564">
            <v>2025002.12</v>
          </cell>
          <cell r="X1564">
            <v>2025002.12</v>
          </cell>
          <cell r="Y1564">
            <v>2025002.12</v>
          </cell>
        </row>
        <row r="1565">
          <cell r="C1565">
            <v>41226</v>
          </cell>
          <cell r="E1565">
            <v>40</v>
          </cell>
          <cell r="G1565">
            <v>3</v>
          </cell>
          <cell r="U1565">
            <v>794282.88</v>
          </cell>
          <cell r="V1565">
            <v>794282.88</v>
          </cell>
          <cell r="W1565">
            <v>794282.88</v>
          </cell>
          <cell r="X1565">
            <v>794282.88</v>
          </cell>
          <cell r="Y1565">
            <v>794282.88</v>
          </cell>
        </row>
        <row r="1566">
          <cell r="C1566">
            <v>41227</v>
          </cell>
          <cell r="E1566">
            <v>40</v>
          </cell>
          <cell r="G1566">
            <v>3</v>
          </cell>
          <cell r="U1566">
            <v>15000000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</row>
        <row r="1567">
          <cell r="C1567">
            <v>41265</v>
          </cell>
          <cell r="E1567">
            <v>40</v>
          </cell>
          <cell r="G1567">
            <v>3</v>
          </cell>
          <cell r="U1567">
            <v>228723670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</row>
        <row r="1568">
          <cell r="C1568">
            <v>41265</v>
          </cell>
          <cell r="E1568">
            <v>40</v>
          </cell>
          <cell r="G1568">
            <v>3</v>
          </cell>
          <cell r="U1568">
            <v>37160340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</row>
        <row r="1569">
          <cell r="C1569">
            <v>41265</v>
          </cell>
          <cell r="E1569">
            <v>40</v>
          </cell>
          <cell r="G1569">
            <v>3</v>
          </cell>
          <cell r="U1569">
            <v>35484015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</row>
        <row r="1570">
          <cell r="C1570">
            <v>41265</v>
          </cell>
          <cell r="E1570">
            <v>40</v>
          </cell>
          <cell r="G1570">
            <v>3</v>
          </cell>
          <cell r="U1570">
            <v>112226661</v>
          </cell>
          <cell r="V1570">
            <v>27790</v>
          </cell>
          <cell r="W1570">
            <v>27790</v>
          </cell>
          <cell r="X1570">
            <v>27790</v>
          </cell>
          <cell r="Y1570">
            <v>27790</v>
          </cell>
        </row>
        <row r="1571">
          <cell r="C1571">
            <v>41265</v>
          </cell>
          <cell r="E1571">
            <v>40</v>
          </cell>
          <cell r="G1571">
            <v>3</v>
          </cell>
          <cell r="U1571">
            <v>46937100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</row>
        <row r="1572">
          <cell r="C1572">
            <v>41266</v>
          </cell>
          <cell r="E1572">
            <v>40</v>
          </cell>
          <cell r="G1572">
            <v>3</v>
          </cell>
          <cell r="U1572">
            <v>27103080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</row>
        <row r="1573">
          <cell r="C1573">
            <v>41266</v>
          </cell>
          <cell r="E1573">
            <v>40</v>
          </cell>
          <cell r="G1573">
            <v>3</v>
          </cell>
          <cell r="U1573">
            <v>220585174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</row>
        <row r="1574">
          <cell r="C1574">
            <v>41266</v>
          </cell>
          <cell r="E1574">
            <v>40</v>
          </cell>
          <cell r="G1574">
            <v>3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</row>
        <row r="1575">
          <cell r="C1575">
            <v>41267</v>
          </cell>
          <cell r="E1575">
            <v>40</v>
          </cell>
          <cell r="G1575">
            <v>3</v>
          </cell>
          <cell r="U1575">
            <v>24939826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</row>
        <row r="1576">
          <cell r="C1576">
            <v>41267</v>
          </cell>
          <cell r="E1576">
            <v>40</v>
          </cell>
          <cell r="G1576">
            <v>3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</row>
        <row r="1577">
          <cell r="C1577">
            <v>41268</v>
          </cell>
          <cell r="E1577">
            <v>40</v>
          </cell>
          <cell r="G1577">
            <v>3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</row>
        <row r="1578">
          <cell r="C1578">
            <v>41269</v>
          </cell>
          <cell r="E1578">
            <v>40</v>
          </cell>
          <cell r="G1578">
            <v>3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</row>
        <row r="1579">
          <cell r="C1579">
            <v>41270</v>
          </cell>
          <cell r="E1579">
            <v>40</v>
          </cell>
          <cell r="G1579">
            <v>3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</row>
        <row r="1580">
          <cell r="C1580">
            <v>42130</v>
          </cell>
          <cell r="E1580">
            <v>40</v>
          </cell>
          <cell r="G1580">
            <v>3</v>
          </cell>
          <cell r="U1580">
            <v>196838240</v>
          </cell>
          <cell r="V1580">
            <v>185520268</v>
          </cell>
          <cell r="W1580">
            <v>185520268</v>
          </cell>
          <cell r="X1580">
            <v>185520268</v>
          </cell>
          <cell r="Y1580">
            <v>105182673</v>
          </cell>
        </row>
        <row r="1581">
          <cell r="C1581">
            <v>42130</v>
          </cell>
          <cell r="E1581">
            <v>40</v>
          </cell>
          <cell r="G1581">
            <v>3</v>
          </cell>
          <cell r="U1581">
            <v>28213241</v>
          </cell>
          <cell r="V1581">
            <v>9102381.8000000007</v>
          </cell>
          <cell r="W1581">
            <v>9102381.8000000007</v>
          </cell>
          <cell r="X1581">
            <v>9102381.8000000007</v>
          </cell>
          <cell r="Y1581">
            <v>5554100</v>
          </cell>
        </row>
        <row r="1582">
          <cell r="C1582">
            <v>42130</v>
          </cell>
          <cell r="E1582">
            <v>40</v>
          </cell>
          <cell r="G1582">
            <v>3</v>
          </cell>
          <cell r="U1582">
            <v>40562000</v>
          </cell>
          <cell r="V1582">
            <v>40340900</v>
          </cell>
          <cell r="W1582">
            <v>40340900</v>
          </cell>
          <cell r="X1582">
            <v>40340900</v>
          </cell>
          <cell r="Y1582">
            <v>39400900</v>
          </cell>
        </row>
        <row r="1583">
          <cell r="C1583">
            <v>42130</v>
          </cell>
          <cell r="E1583">
            <v>40</v>
          </cell>
          <cell r="G1583">
            <v>3</v>
          </cell>
          <cell r="U1583">
            <v>47379975</v>
          </cell>
          <cell r="V1583">
            <v>44697855</v>
          </cell>
          <cell r="W1583">
            <v>44697855</v>
          </cell>
          <cell r="X1583">
            <v>44697855</v>
          </cell>
          <cell r="Y1583">
            <v>24697855</v>
          </cell>
        </row>
        <row r="1584">
          <cell r="C1584">
            <v>42130</v>
          </cell>
          <cell r="E1584">
            <v>40</v>
          </cell>
          <cell r="G1584">
            <v>3</v>
          </cell>
          <cell r="U1584">
            <v>20000000</v>
          </cell>
          <cell r="V1584">
            <v>20000000</v>
          </cell>
          <cell r="W1584">
            <v>20000000</v>
          </cell>
          <cell r="X1584">
            <v>20000000</v>
          </cell>
          <cell r="Y1584">
            <v>0</v>
          </cell>
        </row>
        <row r="1585">
          <cell r="C1585">
            <v>42130</v>
          </cell>
          <cell r="E1585">
            <v>40</v>
          </cell>
          <cell r="G1585">
            <v>3</v>
          </cell>
          <cell r="U1585">
            <v>62499169</v>
          </cell>
          <cell r="V1585">
            <v>58072569</v>
          </cell>
          <cell r="W1585">
            <v>58072569</v>
          </cell>
          <cell r="X1585">
            <v>58072569</v>
          </cell>
          <cell r="Y1585">
            <v>32795669</v>
          </cell>
        </row>
        <row r="1586">
          <cell r="C1586">
            <v>42130</v>
          </cell>
          <cell r="E1586">
            <v>40</v>
          </cell>
          <cell r="G1586">
            <v>3</v>
          </cell>
          <cell r="U1586">
            <v>38895190</v>
          </cell>
          <cell r="V1586">
            <v>33302990</v>
          </cell>
          <cell r="W1586">
            <v>33302990</v>
          </cell>
          <cell r="X1586">
            <v>33302990</v>
          </cell>
          <cell r="Y1586">
            <v>29950340</v>
          </cell>
        </row>
        <row r="1587">
          <cell r="C1587">
            <v>42130</v>
          </cell>
          <cell r="E1587">
            <v>40</v>
          </cell>
          <cell r="G1587">
            <v>3</v>
          </cell>
          <cell r="U1587">
            <v>34085275</v>
          </cell>
          <cell r="V1587">
            <v>33302990</v>
          </cell>
          <cell r="W1587">
            <v>33302990</v>
          </cell>
          <cell r="X1587">
            <v>33302990</v>
          </cell>
          <cell r="Y1587">
            <v>33302990</v>
          </cell>
        </row>
        <row r="1588">
          <cell r="C1588">
            <v>42130</v>
          </cell>
          <cell r="E1588">
            <v>40</v>
          </cell>
          <cell r="G1588">
            <v>3</v>
          </cell>
          <cell r="U1588">
            <v>30000000</v>
          </cell>
          <cell r="V1588">
            <v>23581400</v>
          </cell>
          <cell r="W1588">
            <v>23581400</v>
          </cell>
          <cell r="X1588">
            <v>23581400</v>
          </cell>
          <cell r="Y1588">
            <v>8297900</v>
          </cell>
        </row>
        <row r="1589">
          <cell r="C1589">
            <v>42130</v>
          </cell>
          <cell r="E1589">
            <v>40</v>
          </cell>
          <cell r="G1589">
            <v>3</v>
          </cell>
          <cell r="U1589">
            <v>30000000</v>
          </cell>
          <cell r="V1589">
            <v>6791800</v>
          </cell>
          <cell r="W1589">
            <v>6791800</v>
          </cell>
          <cell r="X1589">
            <v>6791800</v>
          </cell>
          <cell r="Y1589">
            <v>1297500</v>
          </cell>
        </row>
        <row r="1590">
          <cell r="C1590">
            <v>42130</v>
          </cell>
          <cell r="E1590">
            <v>40</v>
          </cell>
          <cell r="G1590">
            <v>3</v>
          </cell>
          <cell r="U1590">
            <v>30732800</v>
          </cell>
          <cell r="V1590">
            <v>28385770</v>
          </cell>
          <cell r="W1590">
            <v>28385770</v>
          </cell>
          <cell r="X1590">
            <v>28385770</v>
          </cell>
          <cell r="Y1590">
            <v>28385770</v>
          </cell>
        </row>
        <row r="1591">
          <cell r="C1591">
            <v>42130</v>
          </cell>
          <cell r="E1591">
            <v>40</v>
          </cell>
          <cell r="G1591">
            <v>3</v>
          </cell>
          <cell r="U1591">
            <v>310382115</v>
          </cell>
          <cell r="V1591">
            <v>297219799</v>
          </cell>
          <cell r="W1591">
            <v>297219799</v>
          </cell>
          <cell r="X1591">
            <v>297219799</v>
          </cell>
          <cell r="Y1591">
            <v>216605874</v>
          </cell>
        </row>
        <row r="1592">
          <cell r="C1592">
            <v>42130</v>
          </cell>
          <cell r="E1592">
            <v>40</v>
          </cell>
          <cell r="G1592">
            <v>3</v>
          </cell>
          <cell r="U1592">
            <v>58783130</v>
          </cell>
          <cell r="V1592">
            <v>52413095</v>
          </cell>
          <cell r="W1592">
            <v>52413095</v>
          </cell>
          <cell r="X1592">
            <v>52413095</v>
          </cell>
          <cell r="Y1592">
            <v>49060445</v>
          </cell>
        </row>
        <row r="1593">
          <cell r="C1593">
            <v>42130</v>
          </cell>
          <cell r="E1593">
            <v>40</v>
          </cell>
          <cell r="G1593">
            <v>3</v>
          </cell>
          <cell r="U1593">
            <v>184590425</v>
          </cell>
          <cell r="V1593">
            <v>168254010</v>
          </cell>
          <cell r="W1593">
            <v>168254010</v>
          </cell>
          <cell r="X1593">
            <v>168254010</v>
          </cell>
          <cell r="Y1593">
            <v>129582010</v>
          </cell>
        </row>
        <row r="1594">
          <cell r="C1594">
            <v>42130</v>
          </cell>
          <cell r="E1594">
            <v>40</v>
          </cell>
          <cell r="G1594">
            <v>3</v>
          </cell>
          <cell r="U1594">
            <v>65930230</v>
          </cell>
          <cell r="V1594">
            <v>65930230</v>
          </cell>
          <cell r="W1594">
            <v>65930230</v>
          </cell>
          <cell r="X1594">
            <v>65930230</v>
          </cell>
          <cell r="Y1594">
            <v>48076200</v>
          </cell>
        </row>
        <row r="1595">
          <cell r="C1595">
            <v>42130</v>
          </cell>
          <cell r="E1595">
            <v>40</v>
          </cell>
          <cell r="G1595">
            <v>3</v>
          </cell>
          <cell r="U1595">
            <v>56071115</v>
          </cell>
          <cell r="V1595">
            <v>56065798</v>
          </cell>
          <cell r="W1595">
            <v>56065798</v>
          </cell>
          <cell r="X1595">
            <v>56065798</v>
          </cell>
          <cell r="Y1595">
            <v>33263800</v>
          </cell>
        </row>
        <row r="1596">
          <cell r="C1596">
            <v>42130</v>
          </cell>
          <cell r="E1596">
            <v>40</v>
          </cell>
          <cell r="G1596">
            <v>3</v>
          </cell>
          <cell r="U1596">
            <v>6315515</v>
          </cell>
          <cell r="V1596">
            <v>6256014.1100000003</v>
          </cell>
          <cell r="W1596">
            <v>6256014.1100000003</v>
          </cell>
          <cell r="X1596">
            <v>6256014.1100000003</v>
          </cell>
          <cell r="Y1596">
            <v>0</v>
          </cell>
        </row>
        <row r="1597">
          <cell r="C1597">
            <v>42130</v>
          </cell>
          <cell r="E1597">
            <v>40</v>
          </cell>
          <cell r="G1597">
            <v>3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</row>
        <row r="1598">
          <cell r="C1598">
            <v>42130</v>
          </cell>
          <cell r="E1598">
            <v>40</v>
          </cell>
          <cell r="G1598">
            <v>3</v>
          </cell>
          <cell r="U1598">
            <v>14950425</v>
          </cell>
          <cell r="V1598">
            <v>14950425</v>
          </cell>
          <cell r="W1598">
            <v>14950425</v>
          </cell>
          <cell r="X1598">
            <v>14950425</v>
          </cell>
          <cell r="Y1598">
            <v>14950425</v>
          </cell>
        </row>
        <row r="1599">
          <cell r="C1599">
            <v>42130</v>
          </cell>
          <cell r="E1599">
            <v>40</v>
          </cell>
          <cell r="G1599">
            <v>3</v>
          </cell>
          <cell r="U1599">
            <v>146928725</v>
          </cell>
          <cell r="V1599">
            <v>141178365</v>
          </cell>
          <cell r="W1599">
            <v>141178365</v>
          </cell>
          <cell r="X1599">
            <v>141178365</v>
          </cell>
          <cell r="Y1599">
            <v>141178365</v>
          </cell>
        </row>
        <row r="1600">
          <cell r="C1600">
            <v>42130</v>
          </cell>
          <cell r="E1600">
            <v>40</v>
          </cell>
          <cell r="G1600">
            <v>3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</row>
        <row r="1601">
          <cell r="C1601">
            <v>42130</v>
          </cell>
          <cell r="E1601">
            <v>40</v>
          </cell>
          <cell r="G1601">
            <v>3</v>
          </cell>
          <cell r="U1601">
            <v>962314114</v>
          </cell>
          <cell r="V1601">
            <v>962305200</v>
          </cell>
          <cell r="W1601">
            <v>962305200</v>
          </cell>
          <cell r="X1601">
            <v>962305200</v>
          </cell>
          <cell r="Y1601">
            <v>774999600</v>
          </cell>
        </row>
        <row r="1602">
          <cell r="C1602">
            <v>42130</v>
          </cell>
          <cell r="E1602">
            <v>40</v>
          </cell>
          <cell r="G1602">
            <v>3</v>
          </cell>
          <cell r="U1602">
            <v>190456400</v>
          </cell>
          <cell r="V1602">
            <v>190456400</v>
          </cell>
          <cell r="W1602">
            <v>190456400</v>
          </cell>
          <cell r="X1602">
            <v>190456400</v>
          </cell>
          <cell r="Y1602">
            <v>174999200</v>
          </cell>
        </row>
        <row r="1603">
          <cell r="C1603">
            <v>42130</v>
          </cell>
          <cell r="E1603">
            <v>40</v>
          </cell>
          <cell r="G1603">
            <v>3</v>
          </cell>
          <cell r="U1603">
            <v>84861460</v>
          </cell>
          <cell r="V1603">
            <v>84637950</v>
          </cell>
          <cell r="W1603">
            <v>84637950</v>
          </cell>
          <cell r="X1603">
            <v>84637950</v>
          </cell>
          <cell r="Y1603">
            <v>81311550</v>
          </cell>
        </row>
        <row r="1604">
          <cell r="C1604">
            <v>42130</v>
          </cell>
          <cell r="E1604">
            <v>40</v>
          </cell>
          <cell r="G1604">
            <v>3</v>
          </cell>
          <cell r="U1604">
            <v>50000000</v>
          </cell>
          <cell r="V1604">
            <v>50000000</v>
          </cell>
          <cell r="W1604">
            <v>50000000</v>
          </cell>
          <cell r="X1604">
            <v>50000000</v>
          </cell>
          <cell r="Y1604">
            <v>26138700</v>
          </cell>
        </row>
        <row r="1605">
          <cell r="C1605">
            <v>42130</v>
          </cell>
          <cell r="E1605">
            <v>40</v>
          </cell>
          <cell r="G1605">
            <v>3</v>
          </cell>
          <cell r="U1605">
            <v>33539859</v>
          </cell>
          <cell r="V1605">
            <v>9013000</v>
          </cell>
          <cell r="W1605">
            <v>9013000</v>
          </cell>
          <cell r="X1605">
            <v>9013000</v>
          </cell>
          <cell r="Y1605">
            <v>0</v>
          </cell>
        </row>
        <row r="1606">
          <cell r="C1606">
            <v>42130</v>
          </cell>
          <cell r="E1606">
            <v>40</v>
          </cell>
          <cell r="G1606">
            <v>3</v>
          </cell>
          <cell r="U1606">
            <v>243882028</v>
          </cell>
          <cell r="V1606">
            <v>198718414.88</v>
          </cell>
          <cell r="W1606">
            <v>198718414.88</v>
          </cell>
          <cell r="X1606">
            <v>198718414.88</v>
          </cell>
          <cell r="Y1606">
            <v>196762444.88</v>
          </cell>
        </row>
        <row r="1607">
          <cell r="C1607">
            <v>42130</v>
          </cell>
          <cell r="E1607">
            <v>40</v>
          </cell>
          <cell r="G1607">
            <v>3</v>
          </cell>
          <cell r="U1607">
            <v>111855900</v>
          </cell>
          <cell r="V1607">
            <v>111855900</v>
          </cell>
          <cell r="W1607">
            <v>111855900</v>
          </cell>
          <cell r="X1607">
            <v>111855900</v>
          </cell>
          <cell r="Y1607">
            <v>111855900</v>
          </cell>
        </row>
        <row r="1608">
          <cell r="C1608">
            <v>42130</v>
          </cell>
          <cell r="E1608">
            <v>40</v>
          </cell>
          <cell r="G1608">
            <v>3</v>
          </cell>
          <cell r="U1608">
            <v>18338995</v>
          </cell>
          <cell r="V1608">
            <v>15198680</v>
          </cell>
          <cell r="W1608">
            <v>15198680</v>
          </cell>
          <cell r="X1608">
            <v>15198680</v>
          </cell>
          <cell r="Y1608">
            <v>15198680</v>
          </cell>
        </row>
        <row r="1609">
          <cell r="C1609">
            <v>42130</v>
          </cell>
          <cell r="E1609">
            <v>40</v>
          </cell>
          <cell r="G1609">
            <v>3</v>
          </cell>
          <cell r="U1609">
            <v>250212728</v>
          </cell>
          <cell r="V1609">
            <v>204956887</v>
          </cell>
          <cell r="W1609">
            <v>204956887</v>
          </cell>
          <cell r="X1609">
            <v>204956887</v>
          </cell>
          <cell r="Y1609">
            <v>174491587</v>
          </cell>
        </row>
        <row r="1610">
          <cell r="C1610">
            <v>42220</v>
          </cell>
          <cell r="E1610">
            <v>40</v>
          </cell>
          <cell r="G1610">
            <v>3</v>
          </cell>
          <cell r="U1610">
            <v>6049575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</row>
        <row r="1611">
          <cell r="C1611">
            <v>42251</v>
          </cell>
          <cell r="E1611">
            <v>40</v>
          </cell>
          <cell r="G1611">
            <v>3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</row>
        <row r="1612">
          <cell r="C1612">
            <v>42251</v>
          </cell>
          <cell r="E1612">
            <v>40</v>
          </cell>
          <cell r="G1612">
            <v>3</v>
          </cell>
          <cell r="U1612">
            <v>15317567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</row>
        <row r="1613">
          <cell r="C1613">
            <v>42253</v>
          </cell>
          <cell r="E1613">
            <v>40</v>
          </cell>
          <cell r="G1613">
            <v>3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</row>
        <row r="1614">
          <cell r="C1614">
            <v>42253</v>
          </cell>
          <cell r="E1614">
            <v>40</v>
          </cell>
          <cell r="G1614">
            <v>3</v>
          </cell>
          <cell r="U1614">
            <v>327769283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</row>
        <row r="1615">
          <cell r="C1615">
            <v>42253</v>
          </cell>
          <cell r="E1615">
            <v>40</v>
          </cell>
          <cell r="G1615">
            <v>3</v>
          </cell>
          <cell r="U1615">
            <v>804682433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</row>
        <row r="1616">
          <cell r="C1616">
            <v>42253</v>
          </cell>
          <cell r="E1616">
            <v>40</v>
          </cell>
          <cell r="G1616">
            <v>3</v>
          </cell>
          <cell r="U1616">
            <v>16000000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</row>
        <row r="1617">
          <cell r="C1617">
            <v>42253</v>
          </cell>
          <cell r="E1617">
            <v>40</v>
          </cell>
          <cell r="G1617">
            <v>3</v>
          </cell>
          <cell r="U1617">
            <v>18000000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</row>
        <row r="1618">
          <cell r="C1618">
            <v>42253</v>
          </cell>
          <cell r="E1618">
            <v>40</v>
          </cell>
          <cell r="G1618">
            <v>3</v>
          </cell>
          <cell r="U1618">
            <v>273779952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</row>
        <row r="1619">
          <cell r="C1619">
            <v>42253</v>
          </cell>
          <cell r="E1619">
            <v>40</v>
          </cell>
          <cell r="G1619">
            <v>3</v>
          </cell>
          <cell r="U1619">
            <v>35000000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</row>
        <row r="1620">
          <cell r="C1620">
            <v>43219</v>
          </cell>
          <cell r="E1620">
            <v>40</v>
          </cell>
          <cell r="G1620">
            <v>3</v>
          </cell>
          <cell r="U1620">
            <v>100000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</row>
        <row r="1621">
          <cell r="C1621">
            <v>43227</v>
          </cell>
          <cell r="E1621">
            <v>40</v>
          </cell>
          <cell r="G1621">
            <v>3</v>
          </cell>
          <cell r="U1621">
            <v>10347689</v>
          </cell>
          <cell r="V1621">
            <v>2612036</v>
          </cell>
          <cell r="W1621">
            <v>2612036</v>
          </cell>
          <cell r="X1621">
            <v>2612036</v>
          </cell>
          <cell r="Y1621">
            <v>2612036</v>
          </cell>
        </row>
        <row r="1622">
          <cell r="C1622">
            <v>44120</v>
          </cell>
          <cell r="E1622">
            <v>40</v>
          </cell>
          <cell r="G1622">
            <v>3</v>
          </cell>
          <cell r="U1622">
            <v>12473828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</row>
        <row r="1623">
          <cell r="C1623">
            <v>44120</v>
          </cell>
          <cell r="E1623">
            <v>40</v>
          </cell>
          <cell r="G1623">
            <v>3</v>
          </cell>
          <cell r="U1623">
            <v>750000000</v>
          </cell>
          <cell r="V1623">
            <v>95873600</v>
          </cell>
          <cell r="W1623">
            <v>95873600</v>
          </cell>
          <cell r="X1623">
            <v>95873600</v>
          </cell>
          <cell r="Y1623">
            <v>0</v>
          </cell>
        </row>
        <row r="1624">
          <cell r="C1624">
            <v>44120</v>
          </cell>
          <cell r="E1624">
            <v>40</v>
          </cell>
          <cell r="G1624">
            <v>3</v>
          </cell>
          <cell r="U1624">
            <v>100000000</v>
          </cell>
          <cell r="V1624">
            <v>40891834</v>
          </cell>
          <cell r="W1624">
            <v>40891834</v>
          </cell>
          <cell r="X1624">
            <v>40891834</v>
          </cell>
          <cell r="Y1624">
            <v>3598560</v>
          </cell>
        </row>
        <row r="1625">
          <cell r="C1625">
            <v>44120</v>
          </cell>
          <cell r="E1625">
            <v>40</v>
          </cell>
          <cell r="G1625">
            <v>3</v>
          </cell>
          <cell r="U1625">
            <v>11731972</v>
          </cell>
          <cell r="V1625">
            <v>5817969.5</v>
          </cell>
          <cell r="W1625">
            <v>5817969.5</v>
          </cell>
          <cell r="X1625">
            <v>5817969.5</v>
          </cell>
          <cell r="Y1625">
            <v>3276546</v>
          </cell>
        </row>
        <row r="1626">
          <cell r="C1626">
            <v>44140</v>
          </cell>
          <cell r="E1626">
            <v>40</v>
          </cell>
          <cell r="G1626">
            <v>1</v>
          </cell>
          <cell r="U1626">
            <v>1155923839</v>
          </cell>
          <cell r="V1626">
            <v>691589084</v>
          </cell>
          <cell r="W1626">
            <v>691589084</v>
          </cell>
          <cell r="X1626">
            <v>691589084</v>
          </cell>
          <cell r="Y1626">
            <v>691589084</v>
          </cell>
        </row>
        <row r="1627">
          <cell r="C1627">
            <v>44140</v>
          </cell>
          <cell r="E1627">
            <v>40</v>
          </cell>
          <cell r="G1627">
            <v>1</v>
          </cell>
          <cell r="U1627">
            <v>26621276</v>
          </cell>
          <cell r="V1627">
            <v>16860188.620000001</v>
          </cell>
          <cell r="W1627">
            <v>16860188.620000001</v>
          </cell>
          <cell r="X1627">
            <v>16860188.620000001</v>
          </cell>
          <cell r="Y1627">
            <v>16860188.620000001</v>
          </cell>
        </row>
        <row r="1628">
          <cell r="C1628">
            <v>44140</v>
          </cell>
          <cell r="E1628">
            <v>40</v>
          </cell>
          <cell r="G1628">
            <v>1</v>
          </cell>
          <cell r="U1628">
            <v>218574690</v>
          </cell>
          <cell r="V1628">
            <v>212238620</v>
          </cell>
          <cell r="W1628">
            <v>212238620</v>
          </cell>
          <cell r="X1628">
            <v>212238620</v>
          </cell>
          <cell r="Y1628">
            <v>207883260</v>
          </cell>
        </row>
        <row r="1629">
          <cell r="C1629">
            <v>44160</v>
          </cell>
          <cell r="E1629">
            <v>40</v>
          </cell>
          <cell r="G1629">
            <v>1</v>
          </cell>
          <cell r="U1629">
            <v>367824333</v>
          </cell>
          <cell r="V1629">
            <v>367824333</v>
          </cell>
          <cell r="W1629">
            <v>367824333</v>
          </cell>
          <cell r="X1629">
            <v>367824333</v>
          </cell>
          <cell r="Y1629">
            <v>367824333</v>
          </cell>
        </row>
        <row r="1630">
          <cell r="C1630">
            <v>44160</v>
          </cell>
          <cell r="E1630">
            <v>40</v>
          </cell>
          <cell r="G1630">
            <v>1</v>
          </cell>
          <cell r="U1630">
            <v>31452800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</row>
        <row r="1631">
          <cell r="C1631">
            <v>44160</v>
          </cell>
          <cell r="E1631">
            <v>40</v>
          </cell>
          <cell r="G1631">
            <v>1</v>
          </cell>
          <cell r="U1631">
            <v>59933740</v>
          </cell>
          <cell r="V1631">
            <v>33875684</v>
          </cell>
          <cell r="W1631">
            <v>33875684</v>
          </cell>
          <cell r="X1631">
            <v>33875684</v>
          </cell>
          <cell r="Y1631">
            <v>25406763.039999999</v>
          </cell>
        </row>
        <row r="1632">
          <cell r="C1632">
            <v>44160</v>
          </cell>
          <cell r="E1632">
            <v>40</v>
          </cell>
          <cell r="G1632">
            <v>1</v>
          </cell>
          <cell r="U1632">
            <v>31452799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</row>
        <row r="1633">
          <cell r="C1633">
            <v>44160</v>
          </cell>
          <cell r="E1633">
            <v>40</v>
          </cell>
          <cell r="G1633">
            <v>1</v>
          </cell>
          <cell r="U1633">
            <v>88067838</v>
          </cell>
          <cell r="V1633">
            <v>35116197</v>
          </cell>
          <cell r="W1633">
            <v>35116197</v>
          </cell>
          <cell r="X1633">
            <v>35116197</v>
          </cell>
          <cell r="Y1633">
            <v>31969903</v>
          </cell>
        </row>
        <row r="1634">
          <cell r="C1634">
            <v>44160</v>
          </cell>
          <cell r="E1634">
            <v>40</v>
          </cell>
          <cell r="G1634">
            <v>1</v>
          </cell>
          <cell r="U1634">
            <v>50324479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</row>
        <row r="1635">
          <cell r="C1635">
            <v>44218</v>
          </cell>
          <cell r="E1635">
            <v>40</v>
          </cell>
          <cell r="G1635">
            <v>3</v>
          </cell>
          <cell r="U1635">
            <v>84447821628</v>
          </cell>
          <cell r="V1635">
            <v>84447821628</v>
          </cell>
          <cell r="W1635">
            <v>84447821628</v>
          </cell>
          <cell r="X1635">
            <v>84447821628</v>
          </cell>
          <cell r="Y1635">
            <v>84447821628</v>
          </cell>
        </row>
        <row r="1636">
          <cell r="C1636">
            <v>44219</v>
          </cell>
          <cell r="E1636">
            <v>40</v>
          </cell>
          <cell r="G1636">
            <v>3</v>
          </cell>
          <cell r="U1636">
            <v>10579100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</row>
        <row r="1637">
          <cell r="C1637">
            <v>44226</v>
          </cell>
          <cell r="E1637">
            <v>40</v>
          </cell>
          <cell r="G1637">
            <v>1</v>
          </cell>
          <cell r="U1637">
            <v>6500000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</row>
        <row r="1638">
          <cell r="C1638">
            <v>44265</v>
          </cell>
          <cell r="E1638">
            <v>40</v>
          </cell>
          <cell r="G1638">
            <v>1</v>
          </cell>
          <cell r="U1638">
            <v>238802696</v>
          </cell>
          <cell r="V1638">
            <v>238802696</v>
          </cell>
          <cell r="W1638">
            <v>238802696</v>
          </cell>
          <cell r="X1638">
            <v>238802696</v>
          </cell>
          <cell r="Y1638">
            <v>238802696</v>
          </cell>
        </row>
        <row r="1639">
          <cell r="C1639">
            <v>44266</v>
          </cell>
          <cell r="E1639">
            <v>40</v>
          </cell>
          <cell r="G1639">
            <v>1</v>
          </cell>
          <cell r="U1639">
            <v>50646489</v>
          </cell>
          <cell r="V1639">
            <v>48821210</v>
          </cell>
          <cell r="W1639">
            <v>48821210</v>
          </cell>
          <cell r="X1639">
            <v>48821210</v>
          </cell>
          <cell r="Y1639">
            <v>48821210</v>
          </cell>
        </row>
        <row r="1640">
          <cell r="C1640">
            <v>44267</v>
          </cell>
          <cell r="E1640">
            <v>40</v>
          </cell>
          <cell r="G1640">
            <v>3</v>
          </cell>
          <cell r="U1640">
            <v>50000000</v>
          </cell>
          <cell r="V1640">
            <v>49591076</v>
          </cell>
          <cell r="W1640">
            <v>49591076</v>
          </cell>
          <cell r="X1640">
            <v>49591076</v>
          </cell>
          <cell r="Y1640">
            <v>29630468</v>
          </cell>
        </row>
        <row r="1641">
          <cell r="C1641">
            <v>44267</v>
          </cell>
          <cell r="E1641">
            <v>40</v>
          </cell>
          <cell r="G1641">
            <v>3</v>
          </cell>
          <cell r="U1641">
            <v>200000000</v>
          </cell>
          <cell r="V1641">
            <v>62128760</v>
          </cell>
          <cell r="W1641">
            <v>62128760</v>
          </cell>
          <cell r="X1641">
            <v>62128760</v>
          </cell>
          <cell r="Y1641">
            <v>0</v>
          </cell>
        </row>
        <row r="1642">
          <cell r="C1642">
            <v>44267</v>
          </cell>
          <cell r="E1642">
            <v>40</v>
          </cell>
          <cell r="G1642">
            <v>3</v>
          </cell>
          <cell r="U1642">
            <v>273905258</v>
          </cell>
          <cell r="V1642">
            <v>98516000</v>
          </cell>
          <cell r="W1642">
            <v>98516000</v>
          </cell>
          <cell r="X1642">
            <v>98516000</v>
          </cell>
          <cell r="Y1642">
            <v>0</v>
          </cell>
        </row>
        <row r="1643">
          <cell r="C1643">
            <v>44268</v>
          </cell>
          <cell r="E1643">
            <v>40</v>
          </cell>
          <cell r="G1643">
            <v>3</v>
          </cell>
          <cell r="U1643">
            <v>26170546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</row>
      </sheetData>
      <sheetData sheetId="3" refreshError="1">
        <row r="3">
          <cell r="A3" t="str">
            <v>ENLACE</v>
          </cell>
        </row>
        <row r="5">
          <cell r="A5">
            <v>11101</v>
          </cell>
          <cell r="L5">
            <v>64877974944</v>
          </cell>
          <cell r="M5">
            <v>67871823307</v>
          </cell>
        </row>
        <row r="6">
          <cell r="A6">
            <v>11101</v>
          </cell>
          <cell r="L6">
            <v>7267633847</v>
          </cell>
          <cell r="M6">
            <v>9350723897</v>
          </cell>
        </row>
        <row r="7">
          <cell r="A7">
            <v>11101</v>
          </cell>
          <cell r="L7">
            <v>661994452</v>
          </cell>
          <cell r="M7">
            <v>775371988</v>
          </cell>
        </row>
        <row r="8">
          <cell r="A8">
            <v>11101</v>
          </cell>
          <cell r="L8">
            <v>182823369</v>
          </cell>
          <cell r="M8">
            <v>218129122.19999999</v>
          </cell>
        </row>
        <row r="9">
          <cell r="A9">
            <v>11101</v>
          </cell>
          <cell r="L9">
            <v>120491800</v>
          </cell>
          <cell r="M9">
            <v>233089163</v>
          </cell>
        </row>
        <row r="10">
          <cell r="A10">
            <v>11101</v>
          </cell>
          <cell r="L10">
            <v>2006535308</v>
          </cell>
          <cell r="M10">
            <v>2167738005</v>
          </cell>
        </row>
        <row r="11">
          <cell r="A11">
            <v>11101</v>
          </cell>
          <cell r="L11">
            <v>631968161</v>
          </cell>
          <cell r="M11">
            <v>433992365</v>
          </cell>
        </row>
        <row r="12">
          <cell r="A12">
            <v>11101</v>
          </cell>
          <cell r="L12">
            <v>30842704469</v>
          </cell>
          <cell r="M12">
            <v>34115576263</v>
          </cell>
        </row>
        <row r="13">
          <cell r="A13">
            <v>11101</v>
          </cell>
          <cell r="L13">
            <v>1287088710</v>
          </cell>
          <cell r="M13">
            <v>3411841774</v>
          </cell>
        </row>
        <row r="14">
          <cell r="A14">
            <v>11101</v>
          </cell>
          <cell r="L14">
            <v>4927620244</v>
          </cell>
          <cell r="M14">
            <v>5088190780</v>
          </cell>
        </row>
        <row r="15">
          <cell r="A15">
            <v>11101</v>
          </cell>
          <cell r="L15">
            <v>203315248</v>
          </cell>
          <cell r="M15">
            <v>338793132</v>
          </cell>
        </row>
        <row r="16">
          <cell r="A16">
            <v>11101</v>
          </cell>
          <cell r="L16">
            <v>9370726288</v>
          </cell>
          <cell r="M16">
            <v>14446460835</v>
          </cell>
        </row>
        <row r="17">
          <cell r="A17">
            <v>11101</v>
          </cell>
          <cell r="L17">
            <v>3173217916</v>
          </cell>
          <cell r="M17">
            <v>4408037956</v>
          </cell>
        </row>
        <row r="18">
          <cell r="A18">
            <v>11101</v>
          </cell>
          <cell r="L18">
            <v>14500660203</v>
          </cell>
          <cell r="M18">
            <v>17657146000</v>
          </cell>
        </row>
        <row r="19">
          <cell r="A19">
            <v>11101</v>
          </cell>
          <cell r="L19">
            <v>142245172</v>
          </cell>
          <cell r="M19">
            <v>200083949</v>
          </cell>
        </row>
        <row r="20">
          <cell r="A20">
            <v>11101</v>
          </cell>
          <cell r="L20">
            <v>181486724</v>
          </cell>
          <cell r="M20">
            <v>297010714.5</v>
          </cell>
        </row>
        <row r="21">
          <cell r="A21">
            <v>11101</v>
          </cell>
          <cell r="L21">
            <v>108514291</v>
          </cell>
          <cell r="M21">
            <v>211864144.80000001</v>
          </cell>
        </row>
        <row r="22">
          <cell r="A22">
            <v>11101</v>
          </cell>
          <cell r="L22">
            <v>326016196</v>
          </cell>
          <cell r="M22">
            <v>587526664.79999995</v>
          </cell>
        </row>
        <row r="23">
          <cell r="A23">
            <v>11101</v>
          </cell>
          <cell r="L23">
            <v>132364630</v>
          </cell>
          <cell r="M23">
            <v>195764825</v>
          </cell>
        </row>
        <row r="24">
          <cell r="A24">
            <v>11101</v>
          </cell>
          <cell r="L24">
            <v>200252699</v>
          </cell>
          <cell r="M24">
            <v>436863258.38</v>
          </cell>
        </row>
        <row r="25">
          <cell r="A25">
            <v>11101</v>
          </cell>
          <cell r="L25">
            <v>20884707</v>
          </cell>
          <cell r="M25">
            <v>31582000</v>
          </cell>
        </row>
        <row r="26">
          <cell r="A26">
            <v>11101</v>
          </cell>
          <cell r="L26">
            <v>6210758</v>
          </cell>
          <cell r="M26">
            <v>4115259</v>
          </cell>
        </row>
        <row r="27">
          <cell r="A27">
            <v>11101</v>
          </cell>
          <cell r="L27">
            <v>55292735</v>
          </cell>
          <cell r="M27">
            <v>62188267</v>
          </cell>
        </row>
        <row r="28">
          <cell r="A28">
            <v>11101</v>
          </cell>
          <cell r="L28">
            <v>95586589</v>
          </cell>
          <cell r="M28">
            <v>96435160</v>
          </cell>
        </row>
        <row r="29">
          <cell r="A29">
            <v>11101</v>
          </cell>
          <cell r="L29">
            <v>2994200</v>
          </cell>
          <cell r="M29">
            <v>105182557</v>
          </cell>
        </row>
        <row r="30">
          <cell r="A30">
            <v>11101</v>
          </cell>
          <cell r="L30">
            <v>932629305</v>
          </cell>
          <cell r="M30">
            <v>781560340</v>
          </cell>
        </row>
        <row r="31">
          <cell r="A31">
            <v>11101</v>
          </cell>
          <cell r="L31">
            <v>5484160</v>
          </cell>
          <cell r="M31">
            <v>3267800</v>
          </cell>
        </row>
        <row r="32">
          <cell r="A32">
            <v>11101</v>
          </cell>
          <cell r="L32">
            <v>6146534744</v>
          </cell>
          <cell r="M32">
            <v>4008993064.5999999</v>
          </cell>
        </row>
        <row r="33">
          <cell r="A33">
            <v>11101</v>
          </cell>
          <cell r="L33">
            <v>9191489</v>
          </cell>
          <cell r="M33">
            <v>10889448.699999999</v>
          </cell>
        </row>
        <row r="34">
          <cell r="A34">
            <v>11101</v>
          </cell>
          <cell r="L34">
            <v>5127881256</v>
          </cell>
          <cell r="M34">
            <v>5701039328.8199997</v>
          </cell>
        </row>
        <row r="35">
          <cell r="A35">
            <v>11101</v>
          </cell>
          <cell r="L35">
            <v>1986000000</v>
          </cell>
          <cell r="M35">
            <v>1947991633.6900001</v>
          </cell>
        </row>
        <row r="36">
          <cell r="A36">
            <v>11101</v>
          </cell>
          <cell r="L36">
            <v>0</v>
          </cell>
          <cell r="M36">
            <v>0</v>
          </cell>
        </row>
        <row r="37">
          <cell r="A37">
            <v>11101</v>
          </cell>
          <cell r="L37">
            <v>1766952</v>
          </cell>
          <cell r="M37">
            <v>43038.9</v>
          </cell>
        </row>
        <row r="38">
          <cell r="A38">
            <v>11101</v>
          </cell>
          <cell r="L38">
            <v>55110000</v>
          </cell>
          <cell r="M38">
            <v>22374005.129999999</v>
          </cell>
        </row>
        <row r="39">
          <cell r="A39">
            <v>11101</v>
          </cell>
          <cell r="L39">
            <v>57200000</v>
          </cell>
          <cell r="M39">
            <v>112959984</v>
          </cell>
        </row>
        <row r="40">
          <cell r="A40">
            <v>11101</v>
          </cell>
          <cell r="L40">
            <v>25000000</v>
          </cell>
          <cell r="M40">
            <v>15990733</v>
          </cell>
        </row>
        <row r="41">
          <cell r="A41">
            <v>11101</v>
          </cell>
          <cell r="L41">
            <v>600000</v>
          </cell>
          <cell r="M41">
            <v>411467</v>
          </cell>
        </row>
        <row r="42">
          <cell r="A42">
            <v>11101</v>
          </cell>
          <cell r="L42">
            <v>212500000</v>
          </cell>
          <cell r="M42">
            <v>90852</v>
          </cell>
        </row>
        <row r="43">
          <cell r="A43">
            <v>11101</v>
          </cell>
          <cell r="L43">
            <v>30000000</v>
          </cell>
          <cell r="M43">
            <v>32068166</v>
          </cell>
        </row>
        <row r="44">
          <cell r="A44">
            <v>11101</v>
          </cell>
          <cell r="L44">
            <v>110000000</v>
          </cell>
          <cell r="M44">
            <v>308873632</v>
          </cell>
        </row>
        <row r="45">
          <cell r="A45">
            <v>11101</v>
          </cell>
          <cell r="L45">
            <v>8999000000</v>
          </cell>
          <cell r="M45">
            <v>8999000000</v>
          </cell>
        </row>
        <row r="46">
          <cell r="A46">
            <v>11106</v>
          </cell>
          <cell r="L46">
            <v>2265089426</v>
          </cell>
          <cell r="M46">
            <v>2259704301.5</v>
          </cell>
        </row>
        <row r="47">
          <cell r="A47">
            <v>11206</v>
          </cell>
          <cell r="L47">
            <v>266606896</v>
          </cell>
          <cell r="M47">
            <v>135144620</v>
          </cell>
        </row>
        <row r="48">
          <cell r="A48">
            <v>11211</v>
          </cell>
          <cell r="L48">
            <v>24678757046</v>
          </cell>
          <cell r="M48">
            <v>20932503839</v>
          </cell>
        </row>
        <row r="49">
          <cell r="A49">
            <v>11211</v>
          </cell>
          <cell r="L49">
            <v>0</v>
          </cell>
          <cell r="M49">
            <v>1768073844</v>
          </cell>
        </row>
        <row r="50">
          <cell r="A50">
            <v>11215</v>
          </cell>
          <cell r="L50">
            <v>75853151</v>
          </cell>
          <cell r="M50">
            <v>52924461</v>
          </cell>
        </row>
        <row r="51">
          <cell r="A51">
            <v>11217</v>
          </cell>
          <cell r="L51">
            <v>2030677468</v>
          </cell>
          <cell r="M51">
            <v>2398611156</v>
          </cell>
        </row>
        <row r="52">
          <cell r="A52">
            <v>11218</v>
          </cell>
          <cell r="L52">
            <v>294294000</v>
          </cell>
          <cell r="M52">
            <v>272615014</v>
          </cell>
        </row>
        <row r="53">
          <cell r="A53">
            <v>11219</v>
          </cell>
          <cell r="L53">
            <v>2972161661</v>
          </cell>
          <cell r="M53">
            <v>2687335296</v>
          </cell>
        </row>
        <row r="54">
          <cell r="A54">
            <v>11220</v>
          </cell>
          <cell r="L54">
            <v>822141109</v>
          </cell>
          <cell r="M54">
            <v>672825809</v>
          </cell>
        </row>
        <row r="55">
          <cell r="A55">
            <v>11221</v>
          </cell>
          <cell r="L55">
            <v>1041756495</v>
          </cell>
          <cell r="M55">
            <v>829867690.35000002</v>
          </cell>
        </row>
        <row r="56">
          <cell r="A56">
            <v>11222</v>
          </cell>
          <cell r="L56">
            <v>239030531</v>
          </cell>
          <cell r="M56">
            <v>166205326</v>
          </cell>
        </row>
        <row r="57">
          <cell r="A57">
            <v>11224</v>
          </cell>
          <cell r="L57">
            <v>33200000</v>
          </cell>
          <cell r="M57">
            <v>60031984</v>
          </cell>
        </row>
        <row r="58">
          <cell r="A58">
            <v>11225</v>
          </cell>
          <cell r="L58">
            <v>46848496</v>
          </cell>
          <cell r="M58">
            <v>18822044</v>
          </cell>
        </row>
        <row r="59">
          <cell r="A59">
            <v>12106</v>
          </cell>
          <cell r="L59">
            <v>339228082</v>
          </cell>
          <cell r="M59">
            <v>152327151</v>
          </cell>
        </row>
        <row r="60">
          <cell r="A60">
            <v>12112</v>
          </cell>
          <cell r="L60">
            <v>714205800</v>
          </cell>
          <cell r="M60">
            <v>681247600</v>
          </cell>
        </row>
        <row r="61">
          <cell r="A61">
            <v>12113</v>
          </cell>
          <cell r="L61">
            <v>45950624</v>
          </cell>
          <cell r="M61">
            <v>24938280</v>
          </cell>
        </row>
        <row r="62">
          <cell r="A62">
            <v>12114</v>
          </cell>
          <cell r="L62">
            <v>437102900</v>
          </cell>
          <cell r="M62">
            <v>340624000</v>
          </cell>
        </row>
        <row r="63">
          <cell r="A63">
            <v>12201</v>
          </cell>
          <cell r="L63">
            <v>1395000000</v>
          </cell>
          <cell r="M63">
            <v>1359731867.2</v>
          </cell>
        </row>
        <row r="64">
          <cell r="A64">
            <v>12201</v>
          </cell>
          <cell r="L64">
            <v>457320000</v>
          </cell>
          <cell r="M64">
            <v>403510953</v>
          </cell>
        </row>
        <row r="65">
          <cell r="A65">
            <v>12205</v>
          </cell>
          <cell r="L65">
            <v>2568064</v>
          </cell>
          <cell r="M65">
            <v>172675</v>
          </cell>
        </row>
        <row r="66">
          <cell r="A66">
            <v>12209</v>
          </cell>
          <cell r="L66">
            <v>258000</v>
          </cell>
          <cell r="M66">
            <v>3253724</v>
          </cell>
        </row>
        <row r="67">
          <cell r="A67">
            <v>12210</v>
          </cell>
          <cell r="L67">
            <v>500000</v>
          </cell>
          <cell r="M67">
            <v>0</v>
          </cell>
        </row>
        <row r="68">
          <cell r="A68">
            <v>12211</v>
          </cell>
          <cell r="L68">
            <v>210000000</v>
          </cell>
          <cell r="M68">
            <v>263224344.96000001</v>
          </cell>
        </row>
        <row r="69">
          <cell r="A69">
            <v>12303</v>
          </cell>
          <cell r="L69">
            <v>0</v>
          </cell>
          <cell r="M69">
            <v>-19653838</v>
          </cell>
        </row>
        <row r="70">
          <cell r="A70">
            <v>12502</v>
          </cell>
          <cell r="L70">
            <v>534574741</v>
          </cell>
          <cell r="M70">
            <v>578009969</v>
          </cell>
        </row>
        <row r="71">
          <cell r="A71">
            <v>12503</v>
          </cell>
          <cell r="L71">
            <v>190017603</v>
          </cell>
          <cell r="M71">
            <v>27847893</v>
          </cell>
        </row>
        <row r="72">
          <cell r="A72">
            <v>12504</v>
          </cell>
          <cell r="L72">
            <v>239684229</v>
          </cell>
          <cell r="M72">
            <v>222708610</v>
          </cell>
        </row>
        <row r="73">
          <cell r="A73">
            <v>12505</v>
          </cell>
          <cell r="L73">
            <v>43617955</v>
          </cell>
          <cell r="M73">
            <v>25538911</v>
          </cell>
        </row>
        <row r="74">
          <cell r="A74">
            <v>12509</v>
          </cell>
          <cell r="L74">
            <v>1296490600</v>
          </cell>
          <cell r="M74">
            <v>1278994273</v>
          </cell>
        </row>
        <row r="75">
          <cell r="A75">
            <v>12603</v>
          </cell>
          <cell r="L75">
            <v>116224367</v>
          </cell>
          <cell r="M75">
            <v>129524631</v>
          </cell>
        </row>
        <row r="76">
          <cell r="A76">
            <v>12604</v>
          </cell>
          <cell r="L76">
            <v>15325434</v>
          </cell>
          <cell r="M76">
            <v>20896098</v>
          </cell>
        </row>
        <row r="77">
          <cell r="A77">
            <v>12605</v>
          </cell>
          <cell r="L77">
            <v>501609882</v>
          </cell>
          <cell r="M77">
            <v>501609882</v>
          </cell>
        </row>
        <row r="78">
          <cell r="A78">
            <v>12609</v>
          </cell>
          <cell r="L78">
            <v>64332546</v>
          </cell>
          <cell r="M78">
            <v>77098782</v>
          </cell>
        </row>
        <row r="79">
          <cell r="A79">
            <v>12610</v>
          </cell>
          <cell r="L79">
            <v>4307213</v>
          </cell>
          <cell r="M79">
            <v>5907084</v>
          </cell>
        </row>
        <row r="80">
          <cell r="A80">
            <v>12611</v>
          </cell>
          <cell r="L80">
            <v>500000000</v>
          </cell>
          <cell r="M80">
            <v>1507436172</v>
          </cell>
        </row>
        <row r="81">
          <cell r="A81">
            <v>12612</v>
          </cell>
          <cell r="L81">
            <v>250000000</v>
          </cell>
          <cell r="M81">
            <v>314411790.82999998</v>
          </cell>
        </row>
        <row r="82">
          <cell r="A82">
            <v>12613</v>
          </cell>
          <cell r="L82">
            <v>43908529</v>
          </cell>
          <cell r="M82">
            <v>33816333</v>
          </cell>
        </row>
        <row r="83">
          <cell r="A83">
            <v>13101</v>
          </cell>
          <cell r="L83">
            <v>145307553066</v>
          </cell>
          <cell r="M83">
            <v>137052095604</v>
          </cell>
        </row>
        <row r="84">
          <cell r="A84">
            <v>13101</v>
          </cell>
          <cell r="L84">
            <v>1424853223</v>
          </cell>
          <cell r="M84">
            <v>0</v>
          </cell>
        </row>
        <row r="85">
          <cell r="A85">
            <v>13103</v>
          </cell>
          <cell r="L85">
            <v>8234681674</v>
          </cell>
          <cell r="M85">
            <v>8852805135</v>
          </cell>
        </row>
        <row r="86">
          <cell r="A86">
            <v>13104</v>
          </cell>
          <cell r="L86">
            <v>13570567515</v>
          </cell>
          <cell r="M86">
            <v>21523415423</v>
          </cell>
        </row>
        <row r="87">
          <cell r="A87">
            <v>13105</v>
          </cell>
          <cell r="L87">
            <v>2649559592</v>
          </cell>
          <cell r="M87">
            <v>2462197344</v>
          </cell>
        </row>
        <row r="88">
          <cell r="A88">
            <v>13107</v>
          </cell>
          <cell r="L88">
            <v>1008292337</v>
          </cell>
          <cell r="M88">
            <v>165501772</v>
          </cell>
        </row>
        <row r="89">
          <cell r="A89">
            <v>13108</v>
          </cell>
          <cell r="L89">
            <v>1459605740</v>
          </cell>
          <cell r="M89">
            <v>4335109888</v>
          </cell>
        </row>
        <row r="90">
          <cell r="A90">
            <v>13110</v>
          </cell>
          <cell r="L90">
            <v>3233066325</v>
          </cell>
          <cell r="M90">
            <v>3233066325</v>
          </cell>
        </row>
        <row r="91">
          <cell r="A91">
            <v>13111</v>
          </cell>
          <cell r="L91">
            <v>219310502</v>
          </cell>
          <cell r="M91">
            <v>0</v>
          </cell>
        </row>
        <row r="92">
          <cell r="A92">
            <v>13115</v>
          </cell>
          <cell r="L92">
            <v>147050503</v>
          </cell>
          <cell r="M92">
            <v>147050503</v>
          </cell>
        </row>
        <row r="93">
          <cell r="A93">
            <v>13116</v>
          </cell>
          <cell r="L93">
            <v>226839897</v>
          </cell>
          <cell r="M93">
            <v>226839897</v>
          </cell>
        </row>
        <row r="94">
          <cell r="A94">
            <v>13125</v>
          </cell>
          <cell r="L94">
            <v>559657968</v>
          </cell>
          <cell r="M94">
            <v>42956451</v>
          </cell>
        </row>
        <row r="95">
          <cell r="A95">
            <v>13150</v>
          </cell>
          <cell r="L95">
            <v>547291809</v>
          </cell>
          <cell r="M95">
            <v>547291809</v>
          </cell>
        </row>
        <row r="96">
          <cell r="A96">
            <v>13150</v>
          </cell>
          <cell r="L96">
            <v>72312798</v>
          </cell>
          <cell r="M96">
            <v>72312798</v>
          </cell>
        </row>
        <row r="97">
          <cell r="A97">
            <v>13152</v>
          </cell>
          <cell r="L97">
            <v>4280860045</v>
          </cell>
          <cell r="M97">
            <v>3945263836</v>
          </cell>
        </row>
        <row r="98">
          <cell r="A98">
            <v>13152</v>
          </cell>
          <cell r="L98">
            <v>450083312</v>
          </cell>
          <cell r="M98">
            <v>450083312</v>
          </cell>
        </row>
        <row r="99">
          <cell r="A99">
            <v>13160</v>
          </cell>
          <cell r="L99">
            <v>11472611406</v>
          </cell>
          <cell r="M99">
            <v>11472611406</v>
          </cell>
        </row>
        <row r="100">
          <cell r="A100">
            <v>13160</v>
          </cell>
          <cell r="L100">
            <v>1085780045</v>
          </cell>
          <cell r="M100">
            <v>1085780045</v>
          </cell>
        </row>
        <row r="101">
          <cell r="A101">
            <v>13161</v>
          </cell>
          <cell r="L101">
            <v>1207643306</v>
          </cell>
          <cell r="M101">
            <v>1207643306</v>
          </cell>
        </row>
        <row r="102">
          <cell r="A102">
            <v>13161</v>
          </cell>
          <cell r="L102">
            <v>114292636</v>
          </cell>
          <cell r="M102">
            <v>114292636</v>
          </cell>
        </row>
        <row r="103">
          <cell r="A103">
            <v>13162</v>
          </cell>
          <cell r="L103">
            <v>905732480</v>
          </cell>
          <cell r="M103">
            <v>905732480</v>
          </cell>
        </row>
        <row r="104">
          <cell r="A104">
            <v>13162</v>
          </cell>
          <cell r="L104">
            <v>85719477</v>
          </cell>
          <cell r="M104">
            <v>85719477</v>
          </cell>
        </row>
        <row r="105">
          <cell r="A105">
            <v>13173</v>
          </cell>
          <cell r="L105">
            <v>321965644</v>
          </cell>
          <cell r="M105">
            <v>32299113.969999999</v>
          </cell>
        </row>
        <row r="106">
          <cell r="A106">
            <v>13174</v>
          </cell>
          <cell r="L106">
            <v>702761439</v>
          </cell>
          <cell r="M106">
            <v>702761439</v>
          </cell>
        </row>
        <row r="107">
          <cell r="A107">
            <v>13177</v>
          </cell>
          <cell r="L107">
            <v>0</v>
          </cell>
          <cell r="M107">
            <v>0</v>
          </cell>
        </row>
        <row r="108">
          <cell r="A108">
            <v>13177</v>
          </cell>
          <cell r="L108">
            <v>0</v>
          </cell>
          <cell r="M108">
            <v>0</v>
          </cell>
        </row>
        <row r="109">
          <cell r="A109">
            <v>13177</v>
          </cell>
          <cell r="L109">
            <v>8514986597</v>
          </cell>
          <cell r="M109">
            <v>8452166575</v>
          </cell>
        </row>
        <row r="110">
          <cell r="A110">
            <v>13203</v>
          </cell>
          <cell r="L110">
            <v>121000000</v>
          </cell>
          <cell r="M110">
            <v>98005049.299999997</v>
          </cell>
        </row>
        <row r="111">
          <cell r="A111">
            <v>13204</v>
          </cell>
          <cell r="L111">
            <v>260000000</v>
          </cell>
          <cell r="M111">
            <v>347518294</v>
          </cell>
        </row>
        <row r="112">
          <cell r="A112">
            <v>13301</v>
          </cell>
          <cell r="L112">
            <v>128321380</v>
          </cell>
          <cell r="M112">
            <v>160124417</v>
          </cell>
        </row>
        <row r="113">
          <cell r="A113">
            <v>13302</v>
          </cell>
          <cell r="L113">
            <v>1861084</v>
          </cell>
          <cell r="M113">
            <v>0</v>
          </cell>
        </row>
        <row r="114">
          <cell r="A114">
            <v>13303</v>
          </cell>
          <cell r="L114">
            <v>0</v>
          </cell>
          <cell r="M114">
            <v>0</v>
          </cell>
        </row>
        <row r="115">
          <cell r="A115">
            <v>13304</v>
          </cell>
          <cell r="L115">
            <v>203718732</v>
          </cell>
          <cell r="M115">
            <v>203718732</v>
          </cell>
        </row>
        <row r="116">
          <cell r="A116">
            <v>13304</v>
          </cell>
          <cell r="L116">
            <v>81135487</v>
          </cell>
          <cell r="M116">
            <v>81135487</v>
          </cell>
        </row>
        <row r="117">
          <cell r="A117">
            <v>13304</v>
          </cell>
          <cell r="L117">
            <v>51405916</v>
          </cell>
          <cell r="M117">
            <v>51405916</v>
          </cell>
        </row>
        <row r="118">
          <cell r="A118">
            <v>13304</v>
          </cell>
          <cell r="L118">
            <v>0</v>
          </cell>
          <cell r="M118">
            <v>0</v>
          </cell>
        </row>
        <row r="119">
          <cell r="A119">
            <v>13304</v>
          </cell>
          <cell r="L119">
            <v>406152996</v>
          </cell>
          <cell r="M119">
            <v>406152996</v>
          </cell>
        </row>
        <row r="120">
          <cell r="A120">
            <v>13304</v>
          </cell>
          <cell r="L120">
            <v>73884141</v>
          </cell>
          <cell r="M120">
            <v>73884141</v>
          </cell>
        </row>
        <row r="121">
          <cell r="A121">
            <v>13304</v>
          </cell>
          <cell r="L121">
            <v>6235046</v>
          </cell>
          <cell r="M121">
            <v>6235046</v>
          </cell>
        </row>
        <row r="122">
          <cell r="A122">
            <v>13304</v>
          </cell>
          <cell r="L122">
            <v>19893012</v>
          </cell>
          <cell r="M122">
            <v>19893012</v>
          </cell>
        </row>
        <row r="123">
          <cell r="A123">
            <v>13304</v>
          </cell>
          <cell r="L123">
            <v>54993891</v>
          </cell>
          <cell r="M123">
            <v>54993891</v>
          </cell>
        </row>
        <row r="124">
          <cell r="A124">
            <v>13304</v>
          </cell>
          <cell r="L124">
            <v>62575433</v>
          </cell>
          <cell r="M124">
            <v>62575433</v>
          </cell>
        </row>
        <row r="125">
          <cell r="A125">
            <v>13304</v>
          </cell>
          <cell r="L125">
            <v>73958474</v>
          </cell>
          <cell r="M125">
            <v>73958474</v>
          </cell>
        </row>
        <row r="126">
          <cell r="A126">
            <v>13304</v>
          </cell>
          <cell r="L126">
            <v>32993</v>
          </cell>
          <cell r="M126">
            <v>32993</v>
          </cell>
        </row>
        <row r="127">
          <cell r="A127">
            <v>13304</v>
          </cell>
          <cell r="L127">
            <v>201976876</v>
          </cell>
          <cell r="M127">
            <v>201976876</v>
          </cell>
        </row>
        <row r="128">
          <cell r="A128">
            <v>13304</v>
          </cell>
          <cell r="L128">
            <v>41767315</v>
          </cell>
          <cell r="M128">
            <v>41767315</v>
          </cell>
        </row>
        <row r="129">
          <cell r="A129">
            <v>13401</v>
          </cell>
          <cell r="L129">
            <v>533400000</v>
          </cell>
          <cell r="M129">
            <v>548175936.75999999</v>
          </cell>
        </row>
        <row r="130">
          <cell r="A130">
            <v>13402</v>
          </cell>
          <cell r="L130">
            <v>370600000</v>
          </cell>
          <cell r="M130">
            <v>289930132</v>
          </cell>
        </row>
        <row r="131">
          <cell r="A131">
            <v>21211</v>
          </cell>
          <cell r="L131">
            <v>1000000000</v>
          </cell>
          <cell r="M131">
            <v>1000000000</v>
          </cell>
        </row>
        <row r="132">
          <cell r="A132">
            <v>21212</v>
          </cell>
          <cell r="L132">
            <v>15000000</v>
          </cell>
          <cell r="M132">
            <v>15000000</v>
          </cell>
        </row>
        <row r="133">
          <cell r="A133">
            <v>21213</v>
          </cell>
          <cell r="L133">
            <v>1776385117</v>
          </cell>
          <cell r="M133">
            <v>1776385117</v>
          </cell>
        </row>
        <row r="134">
          <cell r="A134">
            <v>21214</v>
          </cell>
          <cell r="L134">
            <v>150000000</v>
          </cell>
          <cell r="M134">
            <v>150000000</v>
          </cell>
        </row>
        <row r="135">
          <cell r="A135">
            <v>21215</v>
          </cell>
          <cell r="L135">
            <v>300000000</v>
          </cell>
          <cell r="M135">
            <v>300000000</v>
          </cell>
        </row>
        <row r="136">
          <cell r="A136">
            <v>21216</v>
          </cell>
          <cell r="L136">
            <v>400000000</v>
          </cell>
          <cell r="M136">
            <v>400000000</v>
          </cell>
        </row>
        <row r="137">
          <cell r="A137">
            <v>21217</v>
          </cell>
          <cell r="L137">
            <v>349999422</v>
          </cell>
          <cell r="M137">
            <v>349999422</v>
          </cell>
        </row>
        <row r="138">
          <cell r="A138">
            <v>22202</v>
          </cell>
          <cell r="L138">
            <v>974453</v>
          </cell>
          <cell r="M138">
            <v>12888257.890000001</v>
          </cell>
        </row>
        <row r="139">
          <cell r="A139">
            <v>22203</v>
          </cell>
          <cell r="L139">
            <v>57507188</v>
          </cell>
          <cell r="M139">
            <v>42839589.950000003</v>
          </cell>
        </row>
        <row r="140">
          <cell r="A140">
            <v>22204</v>
          </cell>
          <cell r="L140">
            <v>14873000</v>
          </cell>
          <cell r="M140">
            <v>10193491.539999999</v>
          </cell>
        </row>
        <row r="141">
          <cell r="A141">
            <v>22206</v>
          </cell>
          <cell r="L141">
            <v>0</v>
          </cell>
          <cell r="M141">
            <v>14.6</v>
          </cell>
        </row>
        <row r="142">
          <cell r="A142">
            <v>22209</v>
          </cell>
          <cell r="L142">
            <v>36970035</v>
          </cell>
          <cell r="M142">
            <v>9742613</v>
          </cell>
        </row>
        <row r="143">
          <cell r="A143">
            <v>22301</v>
          </cell>
          <cell r="L143">
            <v>47181511</v>
          </cell>
          <cell r="M143">
            <v>1985689</v>
          </cell>
        </row>
        <row r="144">
          <cell r="A144">
            <v>22302</v>
          </cell>
          <cell r="L144">
            <v>820177</v>
          </cell>
          <cell r="M144">
            <v>839228.4</v>
          </cell>
        </row>
        <row r="145">
          <cell r="A145">
            <v>22303</v>
          </cell>
          <cell r="L145">
            <v>8191493</v>
          </cell>
          <cell r="M145">
            <v>3887030.8</v>
          </cell>
        </row>
        <row r="146">
          <cell r="A146">
            <v>22304</v>
          </cell>
          <cell r="L146">
            <v>6612827</v>
          </cell>
          <cell r="M146">
            <v>4374378.92</v>
          </cell>
        </row>
        <row r="147">
          <cell r="A147">
            <v>22305</v>
          </cell>
          <cell r="L147">
            <v>1160285</v>
          </cell>
          <cell r="M147">
            <v>301081.81</v>
          </cell>
        </row>
        <row r="148">
          <cell r="A148">
            <v>22306</v>
          </cell>
          <cell r="L148">
            <v>302933</v>
          </cell>
          <cell r="M148">
            <v>467771</v>
          </cell>
        </row>
        <row r="149">
          <cell r="A149">
            <v>22307</v>
          </cell>
          <cell r="L149">
            <v>1500000</v>
          </cell>
          <cell r="M149">
            <v>1594436.38</v>
          </cell>
        </row>
        <row r="150">
          <cell r="A150">
            <v>22308</v>
          </cell>
          <cell r="L150">
            <v>600000</v>
          </cell>
          <cell r="M150">
            <v>664803.04</v>
          </cell>
        </row>
        <row r="151">
          <cell r="A151">
            <v>22309</v>
          </cell>
          <cell r="L151">
            <v>350000</v>
          </cell>
          <cell r="M151">
            <v>5415</v>
          </cell>
        </row>
        <row r="152">
          <cell r="A152">
            <v>22310</v>
          </cell>
          <cell r="L152">
            <v>6000000</v>
          </cell>
          <cell r="M152">
            <v>4180499.77</v>
          </cell>
        </row>
        <row r="153">
          <cell r="A153">
            <v>22311</v>
          </cell>
          <cell r="L153">
            <v>4500000</v>
          </cell>
          <cell r="M153">
            <v>2943856.68</v>
          </cell>
        </row>
        <row r="154">
          <cell r="A154">
            <v>22312</v>
          </cell>
          <cell r="L154">
            <v>0</v>
          </cell>
          <cell r="M154">
            <v>4021100</v>
          </cell>
        </row>
        <row r="155">
          <cell r="A155">
            <v>22313</v>
          </cell>
          <cell r="L155">
            <v>0</v>
          </cell>
          <cell r="M155">
            <v>0</v>
          </cell>
        </row>
        <row r="156">
          <cell r="A156">
            <v>22314</v>
          </cell>
          <cell r="L156">
            <v>15000000</v>
          </cell>
          <cell r="M156">
            <v>15022377.560000001</v>
          </cell>
        </row>
        <row r="157">
          <cell r="A157">
            <v>22315</v>
          </cell>
          <cell r="L157">
            <v>3750000</v>
          </cell>
          <cell r="M157">
            <v>261554.23</v>
          </cell>
        </row>
        <row r="158">
          <cell r="A158">
            <v>22316</v>
          </cell>
          <cell r="L158">
            <v>500000</v>
          </cell>
          <cell r="M158">
            <v>2314391.31</v>
          </cell>
        </row>
        <row r="159">
          <cell r="A159">
            <v>22317</v>
          </cell>
          <cell r="L159">
            <v>800000</v>
          </cell>
          <cell r="M159">
            <v>637456.6</v>
          </cell>
        </row>
        <row r="160">
          <cell r="A160">
            <v>22318</v>
          </cell>
          <cell r="L160">
            <v>150000</v>
          </cell>
          <cell r="M160">
            <v>920926.16</v>
          </cell>
        </row>
        <row r="161">
          <cell r="A161">
            <v>22319</v>
          </cell>
          <cell r="L161">
            <v>4000000</v>
          </cell>
          <cell r="M161">
            <v>588666.76</v>
          </cell>
        </row>
        <row r="162">
          <cell r="A162">
            <v>22320</v>
          </cell>
          <cell r="L162">
            <v>4500000</v>
          </cell>
          <cell r="M162">
            <v>7841634.9299999997</v>
          </cell>
        </row>
        <row r="163">
          <cell r="A163">
            <v>22321</v>
          </cell>
          <cell r="L163">
            <v>90000000</v>
          </cell>
          <cell r="M163">
            <v>26964464.219999999</v>
          </cell>
        </row>
        <row r="164">
          <cell r="A164">
            <v>22322</v>
          </cell>
          <cell r="L164">
            <v>0</v>
          </cell>
          <cell r="M164">
            <v>6572169.54</v>
          </cell>
        </row>
        <row r="165">
          <cell r="A165">
            <v>22323</v>
          </cell>
          <cell r="L165">
            <v>0</v>
          </cell>
          <cell r="M165">
            <v>51048.43</v>
          </cell>
        </row>
        <row r="166">
          <cell r="A166">
            <v>22324</v>
          </cell>
          <cell r="L166">
            <v>0</v>
          </cell>
          <cell r="M166">
            <v>24320.23</v>
          </cell>
        </row>
        <row r="167">
          <cell r="A167">
            <v>22325</v>
          </cell>
          <cell r="L167">
            <v>0</v>
          </cell>
          <cell r="M167">
            <v>15353360.49</v>
          </cell>
        </row>
        <row r="168">
          <cell r="A168">
            <v>22326</v>
          </cell>
          <cell r="L168">
            <v>0</v>
          </cell>
          <cell r="M168">
            <v>30584.41</v>
          </cell>
        </row>
        <row r="169">
          <cell r="A169">
            <v>22327</v>
          </cell>
          <cell r="L169">
            <v>0</v>
          </cell>
          <cell r="M169">
            <v>118773.47</v>
          </cell>
        </row>
        <row r="170">
          <cell r="A170">
            <v>22328</v>
          </cell>
          <cell r="L170">
            <v>0</v>
          </cell>
          <cell r="M170">
            <v>22451.759999999998</v>
          </cell>
        </row>
        <row r="171">
          <cell r="A171">
            <v>22329</v>
          </cell>
          <cell r="L171">
            <v>0</v>
          </cell>
          <cell r="M171">
            <v>55367.39</v>
          </cell>
        </row>
        <row r="172">
          <cell r="A172">
            <v>22330</v>
          </cell>
          <cell r="L172">
            <v>0</v>
          </cell>
          <cell r="M172">
            <v>168.72</v>
          </cell>
        </row>
        <row r="173">
          <cell r="A173">
            <v>22331</v>
          </cell>
          <cell r="L173">
            <v>0</v>
          </cell>
          <cell r="M173">
            <v>257567.02</v>
          </cell>
        </row>
        <row r="174">
          <cell r="A174">
            <v>22332</v>
          </cell>
          <cell r="L174">
            <v>0</v>
          </cell>
          <cell r="M174">
            <v>453959.98</v>
          </cell>
        </row>
        <row r="175">
          <cell r="A175">
            <v>22333</v>
          </cell>
          <cell r="L175">
            <v>0</v>
          </cell>
          <cell r="M175">
            <v>4661238.53</v>
          </cell>
        </row>
        <row r="176">
          <cell r="A176">
            <v>22334</v>
          </cell>
          <cell r="L176">
            <v>0</v>
          </cell>
          <cell r="M176">
            <v>2402381.4900000002</v>
          </cell>
        </row>
        <row r="177">
          <cell r="A177">
            <v>23106</v>
          </cell>
          <cell r="L177">
            <v>2800000000</v>
          </cell>
          <cell r="M177">
            <v>2365697000</v>
          </cell>
        </row>
        <row r="178">
          <cell r="A178">
            <v>23108</v>
          </cell>
          <cell r="L178">
            <v>37500000</v>
          </cell>
          <cell r="M178">
            <v>0</v>
          </cell>
        </row>
        <row r="179">
          <cell r="A179">
            <v>23110</v>
          </cell>
          <cell r="L179">
            <v>37310000</v>
          </cell>
          <cell r="M179">
            <v>0</v>
          </cell>
        </row>
        <row r="180">
          <cell r="A180">
            <v>23111</v>
          </cell>
          <cell r="L180">
            <v>3198000</v>
          </cell>
          <cell r="M180">
            <v>1267910</v>
          </cell>
        </row>
        <row r="181">
          <cell r="A181">
            <v>23113</v>
          </cell>
          <cell r="L181">
            <v>0</v>
          </cell>
          <cell r="M181">
            <v>465494</v>
          </cell>
        </row>
        <row r="182">
          <cell r="A182">
            <v>23114</v>
          </cell>
          <cell r="L182">
            <v>0</v>
          </cell>
          <cell r="M182">
            <v>0</v>
          </cell>
        </row>
        <row r="183">
          <cell r="A183">
            <v>23115</v>
          </cell>
          <cell r="L183">
            <v>0</v>
          </cell>
          <cell r="M183">
            <v>37384954</v>
          </cell>
        </row>
        <row r="184">
          <cell r="A184">
            <v>23116</v>
          </cell>
          <cell r="L184">
            <v>0</v>
          </cell>
          <cell r="M184">
            <v>121023279.44</v>
          </cell>
        </row>
        <row r="185">
          <cell r="A185">
            <v>23117</v>
          </cell>
          <cell r="L185">
            <v>0</v>
          </cell>
          <cell r="M185">
            <v>1848347</v>
          </cell>
        </row>
        <row r="186">
          <cell r="A186">
            <v>23118</v>
          </cell>
          <cell r="L186">
            <v>0</v>
          </cell>
          <cell r="M186">
            <v>5834223540</v>
          </cell>
        </row>
        <row r="187">
          <cell r="A187">
            <v>23119</v>
          </cell>
          <cell r="L187">
            <v>0</v>
          </cell>
          <cell r="M187">
            <v>378500</v>
          </cell>
        </row>
        <row r="188">
          <cell r="A188">
            <v>23121</v>
          </cell>
          <cell r="L188">
            <v>0</v>
          </cell>
          <cell r="M188">
            <v>26318520</v>
          </cell>
        </row>
        <row r="189">
          <cell r="A189">
            <v>23122</v>
          </cell>
          <cell r="L189">
            <v>0</v>
          </cell>
          <cell r="M189">
            <v>24985078</v>
          </cell>
        </row>
        <row r="190">
          <cell r="A190">
            <v>25101</v>
          </cell>
          <cell r="L190">
            <v>42054098660</v>
          </cell>
          <cell r="M190">
            <v>42054098660</v>
          </cell>
        </row>
        <row r="191">
          <cell r="A191">
            <v>25201</v>
          </cell>
          <cell r="L191">
            <v>0</v>
          </cell>
          <cell r="M191">
            <v>0</v>
          </cell>
        </row>
        <row r="192">
          <cell r="A192">
            <v>25202</v>
          </cell>
          <cell r="L192">
            <v>245645172</v>
          </cell>
          <cell r="M192">
            <v>245645172</v>
          </cell>
        </row>
        <row r="193">
          <cell r="A193">
            <v>25203</v>
          </cell>
          <cell r="L193">
            <v>294781</v>
          </cell>
          <cell r="M193">
            <v>294781</v>
          </cell>
        </row>
        <row r="194">
          <cell r="A194">
            <v>25204</v>
          </cell>
          <cell r="L194">
            <v>29474073</v>
          </cell>
          <cell r="M194">
            <v>29474073</v>
          </cell>
        </row>
        <row r="195">
          <cell r="A195">
            <v>25205</v>
          </cell>
          <cell r="L195">
            <v>0</v>
          </cell>
          <cell r="M195">
            <v>0</v>
          </cell>
        </row>
        <row r="196">
          <cell r="A196">
            <v>25206</v>
          </cell>
          <cell r="L196">
            <v>202597435</v>
          </cell>
          <cell r="M196">
            <v>202597435</v>
          </cell>
        </row>
        <row r="197">
          <cell r="A197">
            <v>25207</v>
          </cell>
          <cell r="L197">
            <v>373335698</v>
          </cell>
          <cell r="M197">
            <v>373335698</v>
          </cell>
        </row>
        <row r="198">
          <cell r="A198">
            <v>25208</v>
          </cell>
          <cell r="L198">
            <v>16591</v>
          </cell>
          <cell r="M198">
            <v>16591</v>
          </cell>
        </row>
        <row r="199">
          <cell r="A199">
            <v>25209</v>
          </cell>
          <cell r="L199">
            <v>137944816</v>
          </cell>
          <cell r="M199">
            <v>137944816</v>
          </cell>
        </row>
        <row r="200">
          <cell r="A200">
            <v>25210</v>
          </cell>
          <cell r="L200">
            <v>23328095</v>
          </cell>
          <cell r="M200">
            <v>23328095</v>
          </cell>
        </row>
        <row r="201">
          <cell r="A201">
            <v>25211</v>
          </cell>
          <cell r="L201">
            <v>17131995</v>
          </cell>
          <cell r="M201">
            <v>17131995</v>
          </cell>
        </row>
        <row r="202">
          <cell r="A202">
            <v>25212</v>
          </cell>
          <cell r="L202">
            <v>8538519</v>
          </cell>
          <cell r="M202">
            <v>8538519</v>
          </cell>
        </row>
        <row r="203">
          <cell r="A203">
            <v>25213</v>
          </cell>
          <cell r="L203">
            <v>403509503</v>
          </cell>
          <cell r="M203">
            <v>403509503</v>
          </cell>
        </row>
        <row r="204">
          <cell r="A204">
            <v>25214</v>
          </cell>
          <cell r="L204">
            <v>7574256</v>
          </cell>
          <cell r="M204">
            <v>7574256</v>
          </cell>
        </row>
        <row r="205">
          <cell r="A205">
            <v>25215</v>
          </cell>
          <cell r="L205">
            <v>3448318</v>
          </cell>
          <cell r="M205">
            <v>3448318</v>
          </cell>
        </row>
        <row r="206">
          <cell r="A206">
            <v>25220</v>
          </cell>
          <cell r="L206">
            <v>98640894</v>
          </cell>
          <cell r="M206">
            <v>98640894</v>
          </cell>
        </row>
        <row r="207">
          <cell r="A207">
            <v>25221</v>
          </cell>
          <cell r="L207">
            <v>24384097</v>
          </cell>
          <cell r="M207">
            <v>24384097</v>
          </cell>
        </row>
        <row r="208">
          <cell r="A208">
            <v>25231</v>
          </cell>
          <cell r="L208">
            <v>65890249</v>
          </cell>
          <cell r="M208">
            <v>65890249</v>
          </cell>
        </row>
        <row r="209">
          <cell r="A209">
            <v>25232</v>
          </cell>
          <cell r="L209">
            <v>31442986</v>
          </cell>
          <cell r="M209">
            <v>31442986</v>
          </cell>
        </row>
        <row r="210">
          <cell r="A210">
            <v>25241</v>
          </cell>
          <cell r="L210">
            <v>621522513</v>
          </cell>
          <cell r="M210">
            <v>621522513</v>
          </cell>
        </row>
        <row r="211">
          <cell r="A211">
            <v>25242</v>
          </cell>
          <cell r="L211">
            <v>48492102</v>
          </cell>
          <cell r="M211">
            <v>48492102</v>
          </cell>
        </row>
        <row r="212">
          <cell r="A212">
            <v>25243</v>
          </cell>
          <cell r="L212">
            <v>247737188</v>
          </cell>
          <cell r="M212">
            <v>247737188</v>
          </cell>
        </row>
        <row r="213">
          <cell r="A213">
            <v>25244</v>
          </cell>
          <cell r="L213">
            <v>65563065</v>
          </cell>
          <cell r="M213">
            <v>65563065</v>
          </cell>
        </row>
        <row r="214">
          <cell r="A214">
            <v>25301</v>
          </cell>
          <cell r="L214">
            <v>2674461319</v>
          </cell>
          <cell r="M214">
            <v>2674461319</v>
          </cell>
        </row>
        <row r="215">
          <cell r="A215">
            <v>25302</v>
          </cell>
          <cell r="L215">
            <v>0</v>
          </cell>
          <cell r="M215">
            <v>0</v>
          </cell>
        </row>
        <row r="216">
          <cell r="A216">
            <v>25302</v>
          </cell>
          <cell r="L216">
            <v>1563733428</v>
          </cell>
          <cell r="M216">
            <v>1563733428</v>
          </cell>
        </row>
        <row r="217">
          <cell r="A217">
            <v>25305</v>
          </cell>
          <cell r="L217">
            <v>99611320</v>
          </cell>
          <cell r="M217">
            <v>99611320</v>
          </cell>
        </row>
        <row r="218">
          <cell r="A218">
            <v>25309</v>
          </cell>
          <cell r="L218">
            <v>598829537</v>
          </cell>
          <cell r="M218">
            <v>598829537</v>
          </cell>
        </row>
        <row r="219">
          <cell r="A219">
            <v>25310</v>
          </cell>
          <cell r="L219">
            <v>787026730</v>
          </cell>
          <cell r="M219">
            <v>787026730</v>
          </cell>
        </row>
        <row r="220">
          <cell r="A220">
            <v>25311</v>
          </cell>
          <cell r="L220">
            <v>198027248</v>
          </cell>
          <cell r="M220">
            <v>198027248</v>
          </cell>
        </row>
        <row r="221">
          <cell r="A221">
            <v>25312</v>
          </cell>
          <cell r="L221">
            <v>332633517</v>
          </cell>
          <cell r="M221">
            <v>332633517</v>
          </cell>
        </row>
        <row r="222">
          <cell r="A222">
            <v>25313</v>
          </cell>
          <cell r="L222">
            <v>2502922</v>
          </cell>
          <cell r="M222">
            <v>2502922</v>
          </cell>
        </row>
        <row r="223">
          <cell r="A223">
            <v>25330</v>
          </cell>
          <cell r="L223">
            <v>18036588</v>
          </cell>
          <cell r="M223">
            <v>18036588</v>
          </cell>
        </row>
        <row r="224">
          <cell r="A224">
            <v>25331</v>
          </cell>
          <cell r="L224">
            <v>148477785</v>
          </cell>
          <cell r="M224">
            <v>148477785</v>
          </cell>
        </row>
        <row r="225">
          <cell r="A225">
            <v>25332</v>
          </cell>
          <cell r="L225">
            <v>41632029</v>
          </cell>
          <cell r="M225">
            <v>41632029</v>
          </cell>
        </row>
        <row r="226">
          <cell r="A226">
            <v>25333</v>
          </cell>
          <cell r="L226">
            <v>250289240</v>
          </cell>
          <cell r="M226">
            <v>250289240</v>
          </cell>
        </row>
        <row r="227">
          <cell r="A227">
            <v>25334</v>
          </cell>
          <cell r="L227">
            <v>207750306</v>
          </cell>
          <cell r="M227">
            <v>207750306</v>
          </cell>
        </row>
        <row r="228">
          <cell r="A228">
            <v>25335</v>
          </cell>
          <cell r="L228">
            <v>595604267</v>
          </cell>
          <cell r="M228">
            <v>595604267</v>
          </cell>
        </row>
        <row r="229">
          <cell r="A229">
            <v>25336</v>
          </cell>
          <cell r="L229">
            <v>13638375</v>
          </cell>
          <cell r="M229">
            <v>13638375</v>
          </cell>
        </row>
        <row r="230">
          <cell r="A230">
            <v>25338</v>
          </cell>
          <cell r="L230">
            <v>617679</v>
          </cell>
          <cell r="M230">
            <v>617679</v>
          </cell>
        </row>
        <row r="231">
          <cell r="A231">
            <v>25339</v>
          </cell>
          <cell r="L231">
            <v>1419449556</v>
          </cell>
          <cell r="M231">
            <v>1419449556</v>
          </cell>
        </row>
        <row r="232">
          <cell r="A232">
            <v>25340</v>
          </cell>
          <cell r="L232">
            <v>77579282</v>
          </cell>
          <cell r="M232">
            <v>77579282</v>
          </cell>
        </row>
        <row r="233">
          <cell r="A233">
            <v>25341</v>
          </cell>
          <cell r="L233">
            <v>227922734</v>
          </cell>
          <cell r="M233">
            <v>227922734</v>
          </cell>
        </row>
        <row r="234">
          <cell r="A234">
            <v>25342</v>
          </cell>
          <cell r="L234">
            <v>97519193</v>
          </cell>
          <cell r="M234">
            <v>97519193</v>
          </cell>
        </row>
        <row r="235">
          <cell r="A235">
            <v>25343</v>
          </cell>
          <cell r="L235">
            <v>1219540</v>
          </cell>
          <cell r="M235">
            <v>1219540</v>
          </cell>
        </row>
        <row r="236">
          <cell r="A236">
            <v>25344</v>
          </cell>
          <cell r="L236">
            <v>51669925</v>
          </cell>
          <cell r="M236">
            <v>51669925</v>
          </cell>
        </row>
        <row r="237">
          <cell r="A237">
            <v>25345</v>
          </cell>
          <cell r="L237">
            <v>45834316</v>
          </cell>
          <cell r="M237">
            <v>45834316</v>
          </cell>
        </row>
        <row r="238">
          <cell r="A238">
            <v>25346</v>
          </cell>
          <cell r="L238">
            <v>1308500</v>
          </cell>
          <cell r="M238">
            <v>1308500</v>
          </cell>
        </row>
        <row r="239">
          <cell r="A239">
            <v>25347</v>
          </cell>
          <cell r="L239">
            <v>20159214</v>
          </cell>
          <cell r="M239">
            <v>20159214</v>
          </cell>
        </row>
        <row r="240">
          <cell r="A240">
            <v>25348</v>
          </cell>
          <cell r="L240">
            <v>692231</v>
          </cell>
          <cell r="M240">
            <v>692231</v>
          </cell>
        </row>
        <row r="241">
          <cell r="A241">
            <v>25349</v>
          </cell>
          <cell r="L241">
            <v>468180</v>
          </cell>
          <cell r="M241">
            <v>468180</v>
          </cell>
        </row>
        <row r="242">
          <cell r="A242">
            <v>25350</v>
          </cell>
          <cell r="L242">
            <v>12921753</v>
          </cell>
          <cell r="M242">
            <v>12921753</v>
          </cell>
        </row>
        <row r="243">
          <cell r="A243">
            <v>25351</v>
          </cell>
          <cell r="L243">
            <v>4670294</v>
          </cell>
          <cell r="M243">
            <v>4670294</v>
          </cell>
        </row>
        <row r="244">
          <cell r="A244">
            <v>25351</v>
          </cell>
          <cell r="L244">
            <v>64472513</v>
          </cell>
          <cell r="M244">
            <v>64472513</v>
          </cell>
        </row>
        <row r="245">
          <cell r="A245">
            <v>25352</v>
          </cell>
          <cell r="L245">
            <v>31351156</v>
          </cell>
          <cell r="M245">
            <v>31351156</v>
          </cell>
        </row>
        <row r="246">
          <cell r="A246">
            <v>25353</v>
          </cell>
          <cell r="L246">
            <v>17543679</v>
          </cell>
          <cell r="M246">
            <v>17543679</v>
          </cell>
        </row>
        <row r="247">
          <cell r="A247">
            <v>25354</v>
          </cell>
          <cell r="L247">
            <v>107007077</v>
          </cell>
          <cell r="M247">
            <v>107007077</v>
          </cell>
        </row>
        <row r="248">
          <cell r="A248">
            <v>25355</v>
          </cell>
          <cell r="L248">
            <v>174100069</v>
          </cell>
          <cell r="M248">
            <v>174100069</v>
          </cell>
        </row>
        <row r="249">
          <cell r="A249">
            <v>25356</v>
          </cell>
          <cell r="L249">
            <v>1487071</v>
          </cell>
          <cell r="M249">
            <v>1487071</v>
          </cell>
        </row>
        <row r="250">
          <cell r="A250">
            <v>25357</v>
          </cell>
          <cell r="L250">
            <v>217631564</v>
          </cell>
          <cell r="M250">
            <v>217631564</v>
          </cell>
        </row>
        <row r="251">
          <cell r="A251">
            <v>25358</v>
          </cell>
          <cell r="L251">
            <v>33552858</v>
          </cell>
          <cell r="M251">
            <v>33552858</v>
          </cell>
        </row>
        <row r="252">
          <cell r="A252">
            <v>25359</v>
          </cell>
          <cell r="L252">
            <v>27468751</v>
          </cell>
          <cell r="M252">
            <v>27468751</v>
          </cell>
        </row>
        <row r="253">
          <cell r="A253">
            <v>25360</v>
          </cell>
          <cell r="L253">
            <v>769222</v>
          </cell>
          <cell r="M253">
            <v>769222</v>
          </cell>
        </row>
        <row r="254">
          <cell r="A254">
            <v>25361</v>
          </cell>
          <cell r="L254">
            <v>274596</v>
          </cell>
          <cell r="M254">
            <v>274596</v>
          </cell>
        </row>
        <row r="255">
          <cell r="A255">
            <v>25362</v>
          </cell>
          <cell r="L255">
            <v>5834147</v>
          </cell>
          <cell r="M255">
            <v>5834147</v>
          </cell>
        </row>
        <row r="256">
          <cell r="A256">
            <v>25363</v>
          </cell>
          <cell r="L256">
            <v>9094563</v>
          </cell>
          <cell r="M256">
            <v>9094563</v>
          </cell>
        </row>
        <row r="257">
          <cell r="A257">
            <v>25364</v>
          </cell>
          <cell r="L257">
            <v>333655587</v>
          </cell>
          <cell r="M257">
            <v>333655587</v>
          </cell>
        </row>
        <row r="258">
          <cell r="A258">
            <v>25365</v>
          </cell>
          <cell r="L258">
            <v>443949764</v>
          </cell>
          <cell r="M258">
            <v>443949764</v>
          </cell>
        </row>
        <row r="259">
          <cell r="A259">
            <v>25366</v>
          </cell>
          <cell r="L259">
            <v>8986295</v>
          </cell>
          <cell r="M259">
            <v>8986295</v>
          </cell>
        </row>
        <row r="260">
          <cell r="A260">
            <v>25367</v>
          </cell>
          <cell r="L260">
            <v>43748595</v>
          </cell>
          <cell r="M260">
            <v>43748595</v>
          </cell>
        </row>
        <row r="261">
          <cell r="A261">
            <v>25368</v>
          </cell>
          <cell r="L261">
            <v>785106</v>
          </cell>
          <cell r="M261">
            <v>785106</v>
          </cell>
        </row>
        <row r="262">
          <cell r="A262">
            <v>25369</v>
          </cell>
          <cell r="L262">
            <v>1463081729</v>
          </cell>
          <cell r="M262">
            <v>1463081729</v>
          </cell>
        </row>
        <row r="263">
          <cell r="A263">
            <v>25370</v>
          </cell>
          <cell r="L263">
            <v>222266149</v>
          </cell>
          <cell r="M263">
            <v>222266149</v>
          </cell>
        </row>
        <row r="264">
          <cell r="A264">
            <v>25371</v>
          </cell>
          <cell r="L264">
            <v>137396944</v>
          </cell>
          <cell r="M264">
            <v>137396944</v>
          </cell>
        </row>
        <row r="265">
          <cell r="A265">
            <v>25378</v>
          </cell>
          <cell r="L265">
            <v>498857572</v>
          </cell>
          <cell r="M265">
            <v>498857572</v>
          </cell>
        </row>
        <row r="266">
          <cell r="A266">
            <v>25379</v>
          </cell>
          <cell r="L266">
            <v>1977864009</v>
          </cell>
          <cell r="M266">
            <v>1977864009</v>
          </cell>
        </row>
        <row r="267">
          <cell r="A267">
            <v>25380</v>
          </cell>
          <cell r="L267">
            <v>3409749917</v>
          </cell>
          <cell r="M267">
            <v>3409749917</v>
          </cell>
        </row>
        <row r="268">
          <cell r="A268">
            <v>25384</v>
          </cell>
          <cell r="L268">
            <v>740823296</v>
          </cell>
          <cell r="M268">
            <v>740823296</v>
          </cell>
        </row>
        <row r="269">
          <cell r="A269">
            <v>25385</v>
          </cell>
          <cell r="L269">
            <v>73431712</v>
          </cell>
          <cell r="M269">
            <v>73431712</v>
          </cell>
        </row>
        <row r="270">
          <cell r="A270">
            <v>25387</v>
          </cell>
          <cell r="L270">
            <v>18483178</v>
          </cell>
          <cell r="M270">
            <v>18483178</v>
          </cell>
        </row>
        <row r="271">
          <cell r="A271">
            <v>25389</v>
          </cell>
          <cell r="L271">
            <v>105244373</v>
          </cell>
          <cell r="M271">
            <v>105244373</v>
          </cell>
        </row>
        <row r="272">
          <cell r="A272">
            <v>25390</v>
          </cell>
          <cell r="L272">
            <v>2504000</v>
          </cell>
          <cell r="M272">
            <v>2504000</v>
          </cell>
        </row>
        <row r="273">
          <cell r="A273">
            <v>25391</v>
          </cell>
          <cell r="L273">
            <v>927769</v>
          </cell>
          <cell r="M273">
            <v>927769</v>
          </cell>
        </row>
        <row r="274">
          <cell r="A274">
            <v>25393</v>
          </cell>
          <cell r="L274">
            <v>90924647</v>
          </cell>
          <cell r="M274">
            <v>90924647</v>
          </cell>
        </row>
        <row r="275">
          <cell r="A275">
            <v>25394</v>
          </cell>
          <cell r="L275">
            <v>1138722</v>
          </cell>
          <cell r="M275">
            <v>1138722</v>
          </cell>
        </row>
        <row r="276">
          <cell r="A276">
            <v>25394</v>
          </cell>
          <cell r="L276">
            <v>128205861</v>
          </cell>
          <cell r="M276">
            <v>128205861</v>
          </cell>
        </row>
        <row r="277">
          <cell r="A277">
            <v>25398</v>
          </cell>
          <cell r="L277">
            <v>2933944375</v>
          </cell>
          <cell r="M277">
            <v>2933944375</v>
          </cell>
        </row>
        <row r="278">
          <cell r="A278">
            <v>26101</v>
          </cell>
          <cell r="L278">
            <v>10520257500</v>
          </cell>
          <cell r="M278">
            <v>10520257500</v>
          </cell>
        </row>
        <row r="279">
          <cell r="A279">
            <v>26102</v>
          </cell>
          <cell r="L279">
            <v>11200000000</v>
          </cell>
          <cell r="M279">
            <v>11200000000</v>
          </cell>
        </row>
        <row r="280">
          <cell r="A280">
            <v>26103</v>
          </cell>
          <cell r="L280">
            <v>2100000000</v>
          </cell>
          <cell r="M280">
            <v>2100000000</v>
          </cell>
        </row>
        <row r="281">
          <cell r="A281">
            <v>26104</v>
          </cell>
          <cell r="L281">
            <v>5300000000</v>
          </cell>
          <cell r="M281">
            <v>5300000000</v>
          </cell>
        </row>
        <row r="282">
          <cell r="A282">
            <v>26105</v>
          </cell>
          <cell r="L282">
            <v>2200000000</v>
          </cell>
          <cell r="M282">
            <v>2200000000</v>
          </cell>
        </row>
        <row r="283">
          <cell r="A283">
            <v>26106</v>
          </cell>
          <cell r="L283">
            <v>4000000000</v>
          </cell>
          <cell r="M283">
            <v>4000000000</v>
          </cell>
        </row>
        <row r="284">
          <cell r="A284">
            <v>41131</v>
          </cell>
          <cell r="L284">
            <v>30739862552</v>
          </cell>
          <cell r="M284">
            <v>30739862552</v>
          </cell>
        </row>
        <row r="285">
          <cell r="A285">
            <v>41133</v>
          </cell>
          <cell r="L285">
            <v>2551000521</v>
          </cell>
          <cell r="M285">
            <v>2551000521</v>
          </cell>
        </row>
        <row r="286">
          <cell r="A286">
            <v>41140</v>
          </cell>
          <cell r="L286">
            <v>3050237892</v>
          </cell>
          <cell r="M286">
            <v>3050237892</v>
          </cell>
        </row>
        <row r="287">
          <cell r="A287">
            <v>41143</v>
          </cell>
          <cell r="L287">
            <v>50466383795</v>
          </cell>
          <cell r="M287">
            <v>50466383795</v>
          </cell>
        </row>
        <row r="288">
          <cell r="A288">
            <v>41144</v>
          </cell>
          <cell r="L288">
            <v>0</v>
          </cell>
          <cell r="M288">
            <v>0</v>
          </cell>
        </row>
        <row r="289">
          <cell r="A289">
            <v>41145</v>
          </cell>
          <cell r="L289">
            <v>445247621</v>
          </cell>
          <cell r="M289">
            <v>445247621</v>
          </cell>
        </row>
        <row r="290">
          <cell r="A290">
            <v>41151</v>
          </cell>
          <cell r="L290">
            <v>13566442610</v>
          </cell>
          <cell r="M290">
            <v>13566442610.16</v>
          </cell>
        </row>
        <row r="291">
          <cell r="A291">
            <v>41162</v>
          </cell>
          <cell r="L291">
            <v>1937710645</v>
          </cell>
          <cell r="M291">
            <v>1937710645</v>
          </cell>
        </row>
        <row r="292">
          <cell r="A292">
            <v>41163</v>
          </cell>
          <cell r="L292">
            <v>971881963</v>
          </cell>
          <cell r="M292">
            <v>971881963</v>
          </cell>
        </row>
        <row r="293">
          <cell r="A293">
            <v>41225</v>
          </cell>
          <cell r="L293">
            <v>2025002.12</v>
          </cell>
          <cell r="M293">
            <v>2025002.12</v>
          </cell>
        </row>
        <row r="294">
          <cell r="A294">
            <v>41226</v>
          </cell>
          <cell r="L294">
            <v>794282.88</v>
          </cell>
          <cell r="M294">
            <v>794282.88</v>
          </cell>
        </row>
        <row r="295">
          <cell r="A295">
            <v>41227</v>
          </cell>
          <cell r="L295">
            <v>15000000</v>
          </cell>
          <cell r="M295">
            <v>20793038.719999999</v>
          </cell>
        </row>
        <row r="296">
          <cell r="A296">
            <v>41265</v>
          </cell>
          <cell r="L296">
            <v>460531786</v>
          </cell>
          <cell r="M296">
            <v>460559576</v>
          </cell>
        </row>
        <row r="297">
          <cell r="A297">
            <v>41266</v>
          </cell>
          <cell r="L297">
            <v>247688254</v>
          </cell>
          <cell r="M297">
            <v>247688254</v>
          </cell>
        </row>
        <row r="298">
          <cell r="A298">
            <v>41267</v>
          </cell>
          <cell r="L298">
            <v>24939826</v>
          </cell>
          <cell r="M298">
            <v>24939826</v>
          </cell>
        </row>
        <row r="299">
          <cell r="A299">
            <v>41268</v>
          </cell>
          <cell r="L299">
            <v>0</v>
          </cell>
          <cell r="M299">
            <v>0</v>
          </cell>
        </row>
        <row r="300">
          <cell r="A300">
            <v>41269</v>
          </cell>
          <cell r="L300">
            <v>0</v>
          </cell>
          <cell r="M300">
            <v>0</v>
          </cell>
        </row>
        <row r="301">
          <cell r="A301">
            <v>41270</v>
          </cell>
          <cell r="L301">
            <v>0</v>
          </cell>
          <cell r="M301">
            <v>0</v>
          </cell>
        </row>
        <row r="302">
          <cell r="A302">
            <v>42130</v>
          </cell>
          <cell r="L302">
            <v>3051751976</v>
          </cell>
          <cell r="M302">
            <v>3051751976</v>
          </cell>
        </row>
        <row r="303">
          <cell r="A303">
            <v>42130</v>
          </cell>
          <cell r="L303">
            <v>296867078</v>
          </cell>
          <cell r="M303">
            <v>296867078</v>
          </cell>
        </row>
        <row r="304">
          <cell r="A304">
            <v>42220</v>
          </cell>
          <cell r="L304">
            <v>6049575</v>
          </cell>
          <cell r="M304">
            <v>25840203.219999999</v>
          </cell>
        </row>
        <row r="305">
          <cell r="A305">
            <v>42251</v>
          </cell>
          <cell r="L305">
            <v>15317567</v>
          </cell>
          <cell r="M305">
            <v>15317567</v>
          </cell>
        </row>
        <row r="306">
          <cell r="A306">
            <v>42253</v>
          </cell>
          <cell r="L306">
            <v>1475231668</v>
          </cell>
          <cell r="M306">
            <v>1475231668</v>
          </cell>
        </row>
        <row r="307">
          <cell r="A307">
            <v>43219</v>
          </cell>
          <cell r="L307">
            <v>100000</v>
          </cell>
          <cell r="M307">
            <v>85105.69</v>
          </cell>
        </row>
        <row r="308">
          <cell r="A308">
            <v>43227</v>
          </cell>
          <cell r="L308">
            <v>10347689</v>
          </cell>
          <cell r="M308">
            <v>10347689</v>
          </cell>
        </row>
        <row r="309">
          <cell r="A309">
            <v>44120</v>
          </cell>
          <cell r="L309">
            <v>874205800</v>
          </cell>
          <cell r="M309">
            <v>681247600</v>
          </cell>
        </row>
        <row r="310">
          <cell r="A310">
            <v>44140</v>
          </cell>
          <cell r="L310">
            <v>1401119805</v>
          </cell>
          <cell r="M310">
            <v>986339501</v>
          </cell>
        </row>
        <row r="311">
          <cell r="A311">
            <v>44160</v>
          </cell>
          <cell r="L311">
            <v>629055989</v>
          </cell>
          <cell r="M311">
            <v>719877660</v>
          </cell>
        </row>
        <row r="312">
          <cell r="A312">
            <v>44218</v>
          </cell>
          <cell r="L312">
            <v>0</v>
          </cell>
          <cell r="M312">
            <v>0</v>
          </cell>
        </row>
        <row r="313">
          <cell r="A313">
            <v>44218</v>
          </cell>
          <cell r="L313">
            <v>84447821628</v>
          </cell>
          <cell r="M313">
            <v>84447821628</v>
          </cell>
        </row>
        <row r="314">
          <cell r="A314">
            <v>44219</v>
          </cell>
          <cell r="L314">
            <v>10579100</v>
          </cell>
          <cell r="M314">
            <v>15080411.51</v>
          </cell>
        </row>
        <row r="315">
          <cell r="A315">
            <v>44226</v>
          </cell>
          <cell r="L315">
            <v>6500000</v>
          </cell>
          <cell r="M315">
            <v>4803917.05</v>
          </cell>
        </row>
        <row r="316">
          <cell r="A316">
            <v>44265</v>
          </cell>
          <cell r="L316">
            <v>238802696</v>
          </cell>
          <cell r="M316">
            <v>238802696</v>
          </cell>
        </row>
        <row r="317">
          <cell r="A317">
            <v>44266</v>
          </cell>
          <cell r="L317">
            <v>50646489</v>
          </cell>
          <cell r="M317">
            <v>50646489</v>
          </cell>
        </row>
        <row r="318">
          <cell r="A318">
            <v>44267</v>
          </cell>
          <cell r="L318">
            <v>523905258</v>
          </cell>
          <cell r="M318">
            <v>523905258</v>
          </cell>
        </row>
        <row r="319">
          <cell r="A319">
            <v>44268</v>
          </cell>
          <cell r="L319">
            <v>26170546</v>
          </cell>
          <cell r="M319">
            <v>26170546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 de Acuerdo"/>
      <sheetName val="Proyecto de Acuerdo con INFI"/>
      <sheetName val="MANIZALES + GRANDE"/>
      <sheetName val="TECHOS PLANEACION DEPURADOS"/>
      <sheetName val="CIERRE PRESUPUESTAL-FINANCIERO"/>
      <sheetName val="GASTOS 2020"/>
      <sheetName val="RENTAS 2020"/>
      <sheetName val="RB PROYECTADOS"/>
      <sheetName val="Cancelaciones RESERVAS"/>
      <sheetName val="FenecimientoCXP"/>
      <sheetName val="CIERRE DE CAJA"/>
      <sheetName val="BANCOS2020"/>
      <sheetName val="BANCOS2019"/>
      <sheetName val="ConcSaldoInicial"/>
      <sheetName val="DetallePartidasConc"/>
      <sheetName val="PAE"/>
      <sheetName val="Partidas2019"/>
      <sheetName val="CompenSalud"/>
      <sheetName val="RecursosCredi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11101</v>
          </cell>
          <cell r="L5">
            <v>114</v>
          </cell>
        </row>
        <row r="6">
          <cell r="L6">
            <v>114</v>
          </cell>
        </row>
        <row r="7">
          <cell r="L7">
            <v>109</v>
          </cell>
        </row>
        <row r="8">
          <cell r="L8">
            <v>109</v>
          </cell>
        </row>
        <row r="9">
          <cell r="L9">
            <v>109</v>
          </cell>
        </row>
        <row r="10">
          <cell r="L10">
            <v>109</v>
          </cell>
        </row>
        <row r="11">
          <cell r="L11">
            <v>109</v>
          </cell>
        </row>
        <row r="12">
          <cell r="L12">
            <v>109</v>
          </cell>
        </row>
        <row r="13">
          <cell r="L13">
            <v>112</v>
          </cell>
        </row>
        <row r="14">
          <cell r="L14">
            <v>112</v>
          </cell>
        </row>
        <row r="15">
          <cell r="L15">
            <v>112</v>
          </cell>
        </row>
        <row r="16">
          <cell r="L16">
            <v>112</v>
          </cell>
        </row>
        <row r="17">
          <cell r="L17">
            <v>112</v>
          </cell>
        </row>
        <row r="18">
          <cell r="L18">
            <v>112</v>
          </cell>
        </row>
        <row r="19">
          <cell r="L19">
            <v>108</v>
          </cell>
        </row>
        <row r="20">
          <cell r="L20">
            <v>108</v>
          </cell>
        </row>
        <row r="21">
          <cell r="L21">
            <v>108</v>
          </cell>
        </row>
        <row r="22">
          <cell r="L22">
            <v>108</v>
          </cell>
        </row>
        <row r="23">
          <cell r="L23">
            <v>108</v>
          </cell>
        </row>
        <row r="24">
          <cell r="L24">
            <v>108</v>
          </cell>
        </row>
        <row r="25">
          <cell r="L25">
            <v>113</v>
          </cell>
        </row>
        <row r="26">
          <cell r="L26">
            <v>113</v>
          </cell>
        </row>
        <row r="27">
          <cell r="L27">
            <v>113</v>
          </cell>
        </row>
        <row r="28">
          <cell r="L28">
            <v>113</v>
          </cell>
        </row>
        <row r="29">
          <cell r="L29">
            <v>110</v>
          </cell>
        </row>
        <row r="30">
          <cell r="L30">
            <v>110</v>
          </cell>
        </row>
        <row r="31">
          <cell r="L31">
            <v>110</v>
          </cell>
        </row>
        <row r="32">
          <cell r="L32">
            <v>110</v>
          </cell>
        </row>
        <row r="33">
          <cell r="L33">
            <v>110</v>
          </cell>
        </row>
        <row r="34">
          <cell r="L34">
            <v>3</v>
          </cell>
        </row>
        <row r="35">
          <cell r="L35">
            <v>66</v>
          </cell>
        </row>
        <row r="36">
          <cell r="L36">
            <v>66</v>
          </cell>
        </row>
        <row r="37">
          <cell r="L37">
            <v>66</v>
          </cell>
        </row>
        <row r="38">
          <cell r="L38">
            <v>66</v>
          </cell>
        </row>
        <row r="39">
          <cell r="L39">
            <v>132</v>
          </cell>
        </row>
        <row r="40">
          <cell r="L40">
            <v>66</v>
          </cell>
        </row>
        <row r="41">
          <cell r="L41">
            <v>66</v>
          </cell>
        </row>
        <row r="42">
          <cell r="L42">
            <v>66</v>
          </cell>
        </row>
        <row r="43">
          <cell r="L43">
            <v>66</v>
          </cell>
        </row>
        <row r="44">
          <cell r="L44">
            <v>67</v>
          </cell>
        </row>
        <row r="45">
          <cell r="L45">
            <v>67</v>
          </cell>
        </row>
        <row r="46">
          <cell r="L46">
            <v>67</v>
          </cell>
        </row>
        <row r="47">
          <cell r="L47">
            <v>66</v>
          </cell>
        </row>
        <row r="48">
          <cell r="L48">
            <v>66</v>
          </cell>
        </row>
        <row r="49">
          <cell r="L49">
            <v>66</v>
          </cell>
        </row>
        <row r="50">
          <cell r="L50">
            <v>66</v>
          </cell>
        </row>
        <row r="51">
          <cell r="L51">
            <v>68</v>
          </cell>
        </row>
        <row r="52">
          <cell r="L52">
            <v>68</v>
          </cell>
        </row>
        <row r="53">
          <cell r="L53">
            <v>68</v>
          </cell>
        </row>
        <row r="54">
          <cell r="L54">
            <v>2</v>
          </cell>
        </row>
        <row r="55">
          <cell r="L55">
            <v>23</v>
          </cell>
        </row>
        <row r="56">
          <cell r="L56">
            <v>29</v>
          </cell>
        </row>
        <row r="57">
          <cell r="L57">
            <v>3</v>
          </cell>
        </row>
        <row r="58">
          <cell r="L58">
            <v>45</v>
          </cell>
        </row>
        <row r="59">
          <cell r="L59">
            <v>45</v>
          </cell>
        </row>
        <row r="60">
          <cell r="L60">
            <v>45</v>
          </cell>
        </row>
        <row r="61">
          <cell r="L61">
            <v>46</v>
          </cell>
        </row>
        <row r="62">
          <cell r="L62">
            <v>46</v>
          </cell>
        </row>
        <row r="63">
          <cell r="L63">
            <v>46</v>
          </cell>
        </row>
        <row r="64">
          <cell r="L64">
            <v>46</v>
          </cell>
        </row>
        <row r="65">
          <cell r="L65">
            <v>46</v>
          </cell>
        </row>
        <row r="66">
          <cell r="L66">
            <v>46</v>
          </cell>
        </row>
        <row r="67">
          <cell r="L67">
            <v>46</v>
          </cell>
        </row>
        <row r="68">
          <cell r="L68">
            <v>46</v>
          </cell>
        </row>
        <row r="69">
          <cell r="L69">
            <v>44</v>
          </cell>
        </row>
        <row r="70">
          <cell r="L70">
            <v>44</v>
          </cell>
        </row>
        <row r="71">
          <cell r="L71">
            <v>44</v>
          </cell>
        </row>
        <row r="72">
          <cell r="L72">
            <v>44</v>
          </cell>
        </row>
        <row r="73">
          <cell r="L73">
            <v>44</v>
          </cell>
        </row>
        <row r="74">
          <cell r="L74">
            <v>44</v>
          </cell>
        </row>
        <row r="75">
          <cell r="L75">
            <v>47</v>
          </cell>
        </row>
        <row r="76">
          <cell r="L76">
            <v>47</v>
          </cell>
        </row>
        <row r="77">
          <cell r="L77">
            <v>47</v>
          </cell>
        </row>
        <row r="78">
          <cell r="L78">
            <v>47</v>
          </cell>
        </row>
        <row r="79">
          <cell r="L79">
            <v>47</v>
          </cell>
        </row>
        <row r="80">
          <cell r="L80">
            <v>47</v>
          </cell>
        </row>
        <row r="81">
          <cell r="L81">
            <v>47</v>
          </cell>
        </row>
        <row r="82">
          <cell r="L82">
            <v>1</v>
          </cell>
        </row>
        <row r="83">
          <cell r="L83">
            <v>2</v>
          </cell>
        </row>
        <row r="84">
          <cell r="L84">
            <v>3</v>
          </cell>
        </row>
        <row r="85">
          <cell r="L85">
            <v>4</v>
          </cell>
        </row>
        <row r="86">
          <cell r="L86">
            <v>5</v>
          </cell>
        </row>
        <row r="87">
          <cell r="L87">
            <v>6</v>
          </cell>
        </row>
        <row r="88">
          <cell r="L88">
            <v>7</v>
          </cell>
        </row>
        <row r="89">
          <cell r="L89">
            <v>8</v>
          </cell>
        </row>
        <row r="90">
          <cell r="L90">
            <v>9</v>
          </cell>
        </row>
        <row r="91">
          <cell r="L91">
            <v>10</v>
          </cell>
        </row>
        <row r="92">
          <cell r="L92">
            <v>11</v>
          </cell>
        </row>
        <row r="93">
          <cell r="L93">
            <v>12</v>
          </cell>
        </row>
        <row r="94">
          <cell r="L94">
            <v>13</v>
          </cell>
        </row>
        <row r="95">
          <cell r="L95">
            <v>14</v>
          </cell>
        </row>
        <row r="96">
          <cell r="L96">
            <v>15</v>
          </cell>
        </row>
        <row r="97">
          <cell r="L97">
            <v>17</v>
          </cell>
        </row>
        <row r="98">
          <cell r="L98">
            <v>18</v>
          </cell>
        </row>
        <row r="99">
          <cell r="L99">
            <v>1</v>
          </cell>
        </row>
        <row r="100">
          <cell r="L100">
            <v>2</v>
          </cell>
        </row>
        <row r="101">
          <cell r="L101">
            <v>3</v>
          </cell>
        </row>
        <row r="102">
          <cell r="L102">
            <v>4</v>
          </cell>
        </row>
        <row r="103">
          <cell r="L103">
            <v>5</v>
          </cell>
        </row>
        <row r="104">
          <cell r="L104">
            <v>6</v>
          </cell>
        </row>
        <row r="105">
          <cell r="L105">
            <v>7</v>
          </cell>
        </row>
        <row r="106">
          <cell r="L106">
            <v>8</v>
          </cell>
        </row>
        <row r="107">
          <cell r="L107">
            <v>9</v>
          </cell>
        </row>
        <row r="108">
          <cell r="L108">
            <v>10</v>
          </cell>
        </row>
        <row r="109">
          <cell r="L109">
            <v>11</v>
          </cell>
        </row>
        <row r="110">
          <cell r="L110">
            <v>12</v>
          </cell>
        </row>
        <row r="111">
          <cell r="L111">
            <v>13</v>
          </cell>
        </row>
        <row r="112">
          <cell r="L112">
            <v>1</v>
          </cell>
        </row>
        <row r="113">
          <cell r="L113">
            <v>3</v>
          </cell>
        </row>
        <row r="114">
          <cell r="L114">
            <v>5</v>
          </cell>
        </row>
        <row r="115">
          <cell r="L115">
            <v>7</v>
          </cell>
        </row>
        <row r="116">
          <cell r="L116">
            <v>8</v>
          </cell>
        </row>
        <row r="117">
          <cell r="L117">
            <v>11</v>
          </cell>
        </row>
        <row r="118">
          <cell r="L118">
            <v>12</v>
          </cell>
        </row>
        <row r="119">
          <cell r="L119">
            <v>13</v>
          </cell>
        </row>
        <row r="120">
          <cell r="L120">
            <v>17</v>
          </cell>
        </row>
        <row r="121">
          <cell r="L121">
            <v>18</v>
          </cell>
        </row>
        <row r="122">
          <cell r="L122">
            <v>19</v>
          </cell>
        </row>
        <row r="123">
          <cell r="L123">
            <v>20</v>
          </cell>
        </row>
        <row r="124">
          <cell r="L124">
            <v>21</v>
          </cell>
        </row>
        <row r="125">
          <cell r="L125">
            <v>22</v>
          </cell>
        </row>
        <row r="126">
          <cell r="L126">
            <v>23</v>
          </cell>
        </row>
        <row r="127">
          <cell r="L127">
            <v>24</v>
          </cell>
        </row>
        <row r="128">
          <cell r="L128">
            <v>25</v>
          </cell>
        </row>
        <row r="129">
          <cell r="L129">
            <v>26</v>
          </cell>
        </row>
        <row r="130">
          <cell r="L130">
            <v>27</v>
          </cell>
        </row>
        <row r="131">
          <cell r="L131">
            <v>28</v>
          </cell>
        </row>
        <row r="132">
          <cell r="L132">
            <v>34</v>
          </cell>
        </row>
        <row r="133">
          <cell r="L133">
            <v>35</v>
          </cell>
        </row>
        <row r="134">
          <cell r="L134">
            <v>38</v>
          </cell>
        </row>
        <row r="135">
          <cell r="L135">
            <v>2</v>
          </cell>
        </row>
        <row r="136">
          <cell r="L136">
            <v>3</v>
          </cell>
        </row>
        <row r="137">
          <cell r="L137">
            <v>4</v>
          </cell>
        </row>
        <row r="138">
          <cell r="L138">
            <v>5</v>
          </cell>
        </row>
        <row r="139">
          <cell r="L139">
            <v>7</v>
          </cell>
        </row>
        <row r="140">
          <cell r="L140">
            <v>6</v>
          </cell>
        </row>
        <row r="141">
          <cell r="L141">
            <v>7</v>
          </cell>
        </row>
        <row r="142">
          <cell r="L142">
            <v>8</v>
          </cell>
        </row>
        <row r="143">
          <cell r="L143">
            <v>9</v>
          </cell>
        </row>
        <row r="144">
          <cell r="L144">
            <v>10</v>
          </cell>
        </row>
        <row r="145">
          <cell r="L145">
            <v>92</v>
          </cell>
        </row>
        <row r="146">
          <cell r="L146">
            <v>92</v>
          </cell>
        </row>
        <row r="147">
          <cell r="L147">
            <v>98</v>
          </cell>
        </row>
        <row r="148">
          <cell r="L148">
            <v>93</v>
          </cell>
        </row>
        <row r="149">
          <cell r="L149">
            <v>93</v>
          </cell>
        </row>
        <row r="150">
          <cell r="L150">
            <v>94</v>
          </cell>
        </row>
        <row r="151">
          <cell r="L151">
            <v>94</v>
          </cell>
        </row>
        <row r="152">
          <cell r="L152">
            <v>94</v>
          </cell>
        </row>
        <row r="153">
          <cell r="L153">
            <v>94</v>
          </cell>
        </row>
        <row r="154">
          <cell r="L154">
            <v>95</v>
          </cell>
        </row>
        <row r="155">
          <cell r="L155">
            <v>95</v>
          </cell>
        </row>
        <row r="156">
          <cell r="L156">
            <v>96</v>
          </cell>
        </row>
        <row r="157">
          <cell r="L157">
            <v>96</v>
          </cell>
        </row>
        <row r="158">
          <cell r="L158">
            <v>96</v>
          </cell>
        </row>
        <row r="159">
          <cell r="L159">
            <v>96</v>
          </cell>
        </row>
        <row r="160">
          <cell r="L160">
            <v>92</v>
          </cell>
        </row>
        <row r="161">
          <cell r="L161">
            <v>98</v>
          </cell>
        </row>
        <row r="162">
          <cell r="L162">
            <v>99</v>
          </cell>
        </row>
        <row r="163">
          <cell r="L163">
            <v>99</v>
          </cell>
        </row>
        <row r="164">
          <cell r="L164">
            <v>99</v>
          </cell>
        </row>
        <row r="165">
          <cell r="L165">
            <v>91</v>
          </cell>
        </row>
        <row r="166">
          <cell r="L166">
            <v>3</v>
          </cell>
        </row>
        <row r="167">
          <cell r="L167">
            <v>38</v>
          </cell>
        </row>
        <row r="168">
          <cell r="L168">
            <v>38</v>
          </cell>
        </row>
        <row r="169">
          <cell r="L169">
            <v>38</v>
          </cell>
        </row>
        <row r="170">
          <cell r="L170">
            <v>38</v>
          </cell>
        </row>
        <row r="171">
          <cell r="L171">
            <v>38</v>
          </cell>
        </row>
        <row r="172">
          <cell r="L172">
            <v>38</v>
          </cell>
        </row>
        <row r="173">
          <cell r="L173">
            <v>2</v>
          </cell>
        </row>
        <row r="174">
          <cell r="L174">
            <v>3</v>
          </cell>
        </row>
        <row r="175">
          <cell r="L175">
            <v>29</v>
          </cell>
        </row>
        <row r="176">
          <cell r="L176">
            <v>29</v>
          </cell>
        </row>
        <row r="177">
          <cell r="L177">
            <v>71</v>
          </cell>
        </row>
        <row r="178">
          <cell r="L178">
            <v>71</v>
          </cell>
        </row>
        <row r="179">
          <cell r="L179">
            <v>71</v>
          </cell>
        </row>
        <row r="180">
          <cell r="L180">
            <v>71</v>
          </cell>
        </row>
        <row r="181">
          <cell r="L181">
            <v>71</v>
          </cell>
        </row>
        <row r="182">
          <cell r="L182">
            <v>73</v>
          </cell>
        </row>
        <row r="183">
          <cell r="L183">
            <v>73</v>
          </cell>
        </row>
        <row r="184">
          <cell r="L184">
            <v>73</v>
          </cell>
        </row>
        <row r="185">
          <cell r="L185">
            <v>73</v>
          </cell>
        </row>
        <row r="186">
          <cell r="L186">
            <v>146</v>
          </cell>
        </row>
        <row r="187">
          <cell r="L187">
            <v>146</v>
          </cell>
        </row>
        <row r="188">
          <cell r="L188">
            <v>74</v>
          </cell>
        </row>
        <row r="189">
          <cell r="L189">
            <v>74</v>
          </cell>
        </row>
        <row r="190">
          <cell r="L190">
            <v>74</v>
          </cell>
        </row>
        <row r="191">
          <cell r="L191">
            <v>74</v>
          </cell>
        </row>
        <row r="192">
          <cell r="L192">
            <v>69</v>
          </cell>
        </row>
        <row r="193">
          <cell r="L193">
            <v>69</v>
          </cell>
        </row>
        <row r="194">
          <cell r="L194">
            <v>153</v>
          </cell>
        </row>
        <row r="195">
          <cell r="L195">
            <v>153</v>
          </cell>
        </row>
        <row r="196">
          <cell r="L196">
            <v>70</v>
          </cell>
        </row>
        <row r="197">
          <cell r="L197">
            <v>146</v>
          </cell>
        </row>
        <row r="198">
          <cell r="L198">
            <v>146</v>
          </cell>
        </row>
        <row r="199">
          <cell r="L199">
            <v>146</v>
          </cell>
        </row>
        <row r="200">
          <cell r="L200">
            <v>3</v>
          </cell>
        </row>
        <row r="201">
          <cell r="L201">
            <v>1</v>
          </cell>
        </row>
        <row r="202">
          <cell r="L202">
            <v>2</v>
          </cell>
        </row>
        <row r="203">
          <cell r="L203">
            <v>13</v>
          </cell>
        </row>
        <row r="204">
          <cell r="L204">
            <v>133</v>
          </cell>
        </row>
        <row r="205">
          <cell r="L205">
            <v>133</v>
          </cell>
        </row>
        <row r="206">
          <cell r="L206">
            <v>133</v>
          </cell>
        </row>
        <row r="207">
          <cell r="L207">
            <v>133</v>
          </cell>
        </row>
        <row r="208">
          <cell r="L208">
            <v>133</v>
          </cell>
        </row>
        <row r="209">
          <cell r="L209">
            <v>134</v>
          </cell>
        </row>
        <row r="210">
          <cell r="L210">
            <v>133</v>
          </cell>
        </row>
        <row r="211">
          <cell r="L211">
            <v>133</v>
          </cell>
        </row>
        <row r="212">
          <cell r="L212">
            <v>133</v>
          </cell>
        </row>
        <row r="213">
          <cell r="L213">
            <v>133</v>
          </cell>
        </row>
        <row r="214">
          <cell r="L214">
            <v>133</v>
          </cell>
        </row>
        <row r="215">
          <cell r="L215">
            <v>134</v>
          </cell>
        </row>
        <row r="216">
          <cell r="L216">
            <v>134</v>
          </cell>
        </row>
        <row r="217">
          <cell r="L217">
            <v>134</v>
          </cell>
        </row>
        <row r="218">
          <cell r="L218">
            <v>134</v>
          </cell>
        </row>
        <row r="219">
          <cell r="L219">
            <v>136</v>
          </cell>
        </row>
        <row r="220">
          <cell r="L220">
            <v>136</v>
          </cell>
        </row>
        <row r="221">
          <cell r="L221">
            <v>136</v>
          </cell>
        </row>
        <row r="222">
          <cell r="L222">
            <v>135</v>
          </cell>
        </row>
        <row r="223">
          <cell r="L223">
            <v>135</v>
          </cell>
        </row>
        <row r="224">
          <cell r="L224">
            <v>137</v>
          </cell>
        </row>
        <row r="225">
          <cell r="L225">
            <v>2</v>
          </cell>
        </row>
        <row r="226">
          <cell r="L226">
            <v>1</v>
          </cell>
        </row>
        <row r="227">
          <cell r="L227">
            <v>13</v>
          </cell>
        </row>
        <row r="228">
          <cell r="L228">
            <v>14</v>
          </cell>
        </row>
        <row r="229">
          <cell r="L229">
            <v>15</v>
          </cell>
        </row>
        <row r="230">
          <cell r="L230">
            <v>18</v>
          </cell>
        </row>
        <row r="231">
          <cell r="L231">
            <v>22</v>
          </cell>
        </row>
        <row r="232">
          <cell r="L232">
            <v>24</v>
          </cell>
        </row>
        <row r="233">
          <cell r="L233">
            <v>25</v>
          </cell>
        </row>
        <row r="234">
          <cell r="L234">
            <v>26</v>
          </cell>
        </row>
        <row r="235">
          <cell r="L235">
            <v>29</v>
          </cell>
        </row>
        <row r="236">
          <cell r="L236">
            <v>39</v>
          </cell>
        </row>
        <row r="237">
          <cell r="L237">
            <v>40</v>
          </cell>
        </row>
        <row r="238">
          <cell r="L238">
            <v>41</v>
          </cell>
        </row>
        <row r="239">
          <cell r="L239">
            <v>3</v>
          </cell>
        </row>
        <row r="240">
          <cell r="L240">
            <v>1</v>
          </cell>
        </row>
        <row r="241">
          <cell r="L241">
            <v>2</v>
          </cell>
        </row>
        <row r="242">
          <cell r="L242">
            <v>3</v>
          </cell>
        </row>
        <row r="243">
          <cell r="L243">
            <v>4</v>
          </cell>
        </row>
        <row r="244">
          <cell r="L244">
            <v>5</v>
          </cell>
        </row>
        <row r="245">
          <cell r="L245">
            <v>10</v>
          </cell>
        </row>
        <row r="246">
          <cell r="L246">
            <v>1</v>
          </cell>
        </row>
        <row r="247">
          <cell r="L247">
            <v>4</v>
          </cell>
        </row>
        <row r="248">
          <cell r="L248">
            <v>30</v>
          </cell>
        </row>
        <row r="249">
          <cell r="L249">
            <v>85</v>
          </cell>
        </row>
        <row r="250">
          <cell r="L250">
            <v>85</v>
          </cell>
        </row>
        <row r="251">
          <cell r="L251">
            <v>112</v>
          </cell>
        </row>
        <row r="252">
          <cell r="L252">
            <v>112</v>
          </cell>
        </row>
        <row r="253">
          <cell r="L253">
            <v>112</v>
          </cell>
        </row>
        <row r="254">
          <cell r="L254">
            <v>112</v>
          </cell>
        </row>
        <row r="255">
          <cell r="L255">
            <v>112</v>
          </cell>
        </row>
        <row r="256">
          <cell r="L256">
            <v>101</v>
          </cell>
        </row>
        <row r="257">
          <cell r="L257">
            <v>101</v>
          </cell>
        </row>
        <row r="258">
          <cell r="L258">
            <v>101</v>
          </cell>
        </row>
        <row r="259">
          <cell r="L259">
            <v>101</v>
          </cell>
        </row>
        <row r="260">
          <cell r="L260">
            <v>101</v>
          </cell>
        </row>
        <row r="261">
          <cell r="L261">
            <v>101</v>
          </cell>
        </row>
        <row r="262">
          <cell r="L262">
            <v>101</v>
          </cell>
        </row>
        <row r="263">
          <cell r="L263">
            <v>102</v>
          </cell>
        </row>
        <row r="264">
          <cell r="L264">
            <v>102</v>
          </cell>
        </row>
        <row r="265">
          <cell r="L265">
            <v>102</v>
          </cell>
        </row>
        <row r="266">
          <cell r="L266">
            <v>102</v>
          </cell>
        </row>
        <row r="267">
          <cell r="L267">
            <v>104</v>
          </cell>
        </row>
        <row r="268">
          <cell r="L268">
            <v>104</v>
          </cell>
        </row>
        <row r="269">
          <cell r="L269">
            <v>104</v>
          </cell>
        </row>
        <row r="270">
          <cell r="L270">
            <v>104</v>
          </cell>
        </row>
        <row r="271">
          <cell r="L271">
            <v>106</v>
          </cell>
        </row>
        <row r="272">
          <cell r="L272">
            <v>106</v>
          </cell>
        </row>
        <row r="273">
          <cell r="L273">
            <v>106</v>
          </cell>
        </row>
        <row r="274">
          <cell r="L274">
            <v>106</v>
          </cell>
        </row>
        <row r="275">
          <cell r="L275">
            <v>119</v>
          </cell>
        </row>
        <row r="276">
          <cell r="L276">
            <v>119</v>
          </cell>
        </row>
        <row r="277">
          <cell r="L277">
            <v>111</v>
          </cell>
        </row>
        <row r="278">
          <cell r="L278">
            <v>120</v>
          </cell>
        </row>
        <row r="279">
          <cell r="L279">
            <v>125</v>
          </cell>
        </row>
        <row r="280">
          <cell r="L280">
            <v>125</v>
          </cell>
        </row>
        <row r="281">
          <cell r="L281">
            <v>125</v>
          </cell>
        </row>
        <row r="282">
          <cell r="L282">
            <v>125</v>
          </cell>
        </row>
        <row r="283">
          <cell r="L283">
            <v>125</v>
          </cell>
        </row>
        <row r="284">
          <cell r="L284">
            <v>125</v>
          </cell>
        </row>
        <row r="285">
          <cell r="L285">
            <v>125</v>
          </cell>
        </row>
        <row r="286">
          <cell r="L286">
            <v>29</v>
          </cell>
        </row>
        <row r="287">
          <cell r="L287">
            <v>29</v>
          </cell>
        </row>
        <row r="288">
          <cell r="L288">
            <v>32</v>
          </cell>
        </row>
        <row r="289">
          <cell r="L289">
            <v>32</v>
          </cell>
        </row>
        <row r="290">
          <cell r="L290">
            <v>32</v>
          </cell>
        </row>
        <row r="291">
          <cell r="L291">
            <v>31</v>
          </cell>
        </row>
        <row r="292">
          <cell r="L292">
            <v>31</v>
          </cell>
        </row>
        <row r="293">
          <cell r="L293">
            <v>31</v>
          </cell>
        </row>
        <row r="294">
          <cell r="L294">
            <v>19</v>
          </cell>
        </row>
        <row r="295">
          <cell r="L295">
            <v>19</v>
          </cell>
        </row>
        <row r="296">
          <cell r="L296">
            <v>42</v>
          </cell>
        </row>
        <row r="297">
          <cell r="L297">
            <v>42</v>
          </cell>
        </row>
        <row r="298">
          <cell r="L298">
            <v>42</v>
          </cell>
        </row>
        <row r="299">
          <cell r="L299">
            <v>42</v>
          </cell>
        </row>
        <row r="300">
          <cell r="L300">
            <v>42</v>
          </cell>
        </row>
        <row r="301">
          <cell r="L301">
            <v>42</v>
          </cell>
        </row>
        <row r="302">
          <cell r="L302">
            <v>72</v>
          </cell>
        </row>
        <row r="303">
          <cell r="L303">
            <v>72</v>
          </cell>
        </row>
        <row r="304">
          <cell r="L304">
            <v>9</v>
          </cell>
        </row>
        <row r="305">
          <cell r="L305">
            <v>9</v>
          </cell>
        </row>
        <row r="306">
          <cell r="L306">
            <v>9</v>
          </cell>
        </row>
        <row r="307">
          <cell r="L307">
            <v>9</v>
          </cell>
        </row>
        <row r="308">
          <cell r="L308">
            <v>9</v>
          </cell>
        </row>
        <row r="309">
          <cell r="L309">
            <v>9</v>
          </cell>
        </row>
        <row r="310">
          <cell r="L310">
            <v>5</v>
          </cell>
        </row>
        <row r="311">
          <cell r="L311">
            <v>5</v>
          </cell>
        </row>
        <row r="312">
          <cell r="L312">
            <v>8</v>
          </cell>
        </row>
        <row r="313">
          <cell r="L313">
            <v>8</v>
          </cell>
        </row>
        <row r="314">
          <cell r="L314">
            <v>8</v>
          </cell>
        </row>
        <row r="315">
          <cell r="L315">
            <v>8</v>
          </cell>
        </row>
        <row r="316">
          <cell r="L316">
            <v>2</v>
          </cell>
        </row>
        <row r="317">
          <cell r="L317">
            <v>2</v>
          </cell>
        </row>
        <row r="318">
          <cell r="L318">
            <v>2</v>
          </cell>
        </row>
        <row r="319">
          <cell r="L319">
            <v>3</v>
          </cell>
        </row>
        <row r="320">
          <cell r="L320">
            <v>3</v>
          </cell>
        </row>
        <row r="321">
          <cell r="L321">
            <v>3</v>
          </cell>
        </row>
        <row r="322">
          <cell r="L322">
            <v>4</v>
          </cell>
        </row>
        <row r="323">
          <cell r="L323">
            <v>4</v>
          </cell>
        </row>
        <row r="324">
          <cell r="L324">
            <v>10</v>
          </cell>
        </row>
        <row r="325">
          <cell r="L325">
            <v>10</v>
          </cell>
        </row>
        <row r="326">
          <cell r="L326">
            <v>7</v>
          </cell>
        </row>
        <row r="327">
          <cell r="L327">
            <v>13</v>
          </cell>
        </row>
        <row r="328">
          <cell r="L328">
            <v>13</v>
          </cell>
        </row>
        <row r="329">
          <cell r="L329">
            <v>13</v>
          </cell>
        </row>
        <row r="330">
          <cell r="L330">
            <v>13</v>
          </cell>
        </row>
        <row r="331">
          <cell r="L331">
            <v>13</v>
          </cell>
        </row>
        <row r="332">
          <cell r="L332">
            <v>14</v>
          </cell>
        </row>
        <row r="333">
          <cell r="L333">
            <v>14</v>
          </cell>
        </row>
        <row r="334">
          <cell r="L334">
            <v>114</v>
          </cell>
        </row>
        <row r="335">
          <cell r="L335">
            <v>114</v>
          </cell>
        </row>
        <row r="336">
          <cell r="L336">
            <v>1</v>
          </cell>
        </row>
        <row r="337">
          <cell r="L337">
            <v>1</v>
          </cell>
        </row>
        <row r="338">
          <cell r="L338">
            <v>6</v>
          </cell>
        </row>
        <row r="339">
          <cell r="L339">
            <v>6</v>
          </cell>
        </row>
        <row r="340">
          <cell r="L340">
            <v>6</v>
          </cell>
        </row>
        <row r="341">
          <cell r="L341">
            <v>11</v>
          </cell>
        </row>
        <row r="342">
          <cell r="L342">
            <v>11</v>
          </cell>
        </row>
        <row r="343">
          <cell r="L343">
            <v>22</v>
          </cell>
        </row>
        <row r="344">
          <cell r="L344">
            <v>29</v>
          </cell>
        </row>
        <row r="345">
          <cell r="L345">
            <v>29</v>
          </cell>
        </row>
        <row r="346">
          <cell r="L346">
            <v>29</v>
          </cell>
        </row>
        <row r="347">
          <cell r="L347">
            <v>30</v>
          </cell>
        </row>
        <row r="348">
          <cell r="L348">
            <v>30</v>
          </cell>
        </row>
        <row r="349">
          <cell r="L349">
            <v>30</v>
          </cell>
        </row>
        <row r="350">
          <cell r="L350">
            <v>30</v>
          </cell>
        </row>
        <row r="351">
          <cell r="L351">
            <v>30</v>
          </cell>
        </row>
        <row r="352">
          <cell r="L352">
            <v>15</v>
          </cell>
        </row>
        <row r="353">
          <cell r="L353">
            <v>15</v>
          </cell>
        </row>
        <row r="354">
          <cell r="L354">
            <v>15</v>
          </cell>
        </row>
        <row r="355">
          <cell r="L355">
            <v>16</v>
          </cell>
        </row>
        <row r="356">
          <cell r="L356">
            <v>16</v>
          </cell>
        </row>
        <row r="357">
          <cell r="L357">
            <v>17</v>
          </cell>
        </row>
        <row r="358">
          <cell r="L358">
            <v>17</v>
          </cell>
        </row>
        <row r="359">
          <cell r="L359">
            <v>17</v>
          </cell>
        </row>
        <row r="360">
          <cell r="L360">
            <v>17</v>
          </cell>
        </row>
        <row r="361">
          <cell r="L361">
            <v>27</v>
          </cell>
        </row>
        <row r="362">
          <cell r="L362">
            <v>27</v>
          </cell>
        </row>
        <row r="363">
          <cell r="L363">
            <v>27</v>
          </cell>
        </row>
        <row r="364">
          <cell r="L364">
            <v>27</v>
          </cell>
        </row>
        <row r="365">
          <cell r="L365">
            <v>18</v>
          </cell>
        </row>
        <row r="366">
          <cell r="L366">
            <v>18</v>
          </cell>
        </row>
        <row r="367">
          <cell r="L367">
            <v>20</v>
          </cell>
        </row>
        <row r="368">
          <cell r="L368">
            <v>20</v>
          </cell>
        </row>
        <row r="369">
          <cell r="L369">
            <v>20</v>
          </cell>
        </row>
        <row r="370">
          <cell r="L370">
            <v>20</v>
          </cell>
        </row>
        <row r="371">
          <cell r="L371">
            <v>20</v>
          </cell>
        </row>
        <row r="372">
          <cell r="L372">
            <v>21</v>
          </cell>
        </row>
        <row r="373">
          <cell r="L373">
            <v>21</v>
          </cell>
        </row>
        <row r="374">
          <cell r="L374">
            <v>76</v>
          </cell>
        </row>
        <row r="375">
          <cell r="L375">
            <v>76</v>
          </cell>
        </row>
        <row r="376">
          <cell r="L376">
            <v>80</v>
          </cell>
        </row>
        <row r="377">
          <cell r="L377">
            <v>80</v>
          </cell>
        </row>
        <row r="378">
          <cell r="L378">
            <v>84</v>
          </cell>
        </row>
        <row r="379">
          <cell r="L379">
            <v>84</v>
          </cell>
        </row>
        <row r="380">
          <cell r="L380">
            <v>81</v>
          </cell>
        </row>
        <row r="381">
          <cell r="L381">
            <v>82</v>
          </cell>
        </row>
        <row r="382">
          <cell r="L382">
            <v>82</v>
          </cell>
        </row>
        <row r="383">
          <cell r="L383">
            <v>83</v>
          </cell>
        </row>
        <row r="384">
          <cell r="L384">
            <v>83</v>
          </cell>
        </row>
        <row r="385">
          <cell r="L385">
            <v>78</v>
          </cell>
        </row>
        <row r="386">
          <cell r="L386">
            <v>78</v>
          </cell>
        </row>
        <row r="387">
          <cell r="L387">
            <v>79</v>
          </cell>
        </row>
        <row r="388">
          <cell r="L388">
            <v>79</v>
          </cell>
        </row>
        <row r="389">
          <cell r="L389">
            <v>157</v>
          </cell>
        </row>
        <row r="390">
          <cell r="L390">
            <v>22</v>
          </cell>
        </row>
        <row r="391">
          <cell r="L391">
            <v>22</v>
          </cell>
        </row>
        <row r="392">
          <cell r="L392">
            <v>23</v>
          </cell>
        </row>
        <row r="393">
          <cell r="L393">
            <v>23</v>
          </cell>
        </row>
        <row r="394">
          <cell r="L394">
            <v>23</v>
          </cell>
        </row>
        <row r="395">
          <cell r="L395">
            <v>24</v>
          </cell>
        </row>
        <row r="396">
          <cell r="L396">
            <v>25</v>
          </cell>
        </row>
        <row r="397">
          <cell r="L397">
            <v>25</v>
          </cell>
        </row>
        <row r="398">
          <cell r="L398">
            <v>25</v>
          </cell>
        </row>
        <row r="399">
          <cell r="L399">
            <v>25</v>
          </cell>
        </row>
        <row r="400">
          <cell r="L400">
            <v>26</v>
          </cell>
        </row>
        <row r="401">
          <cell r="L401">
            <v>26</v>
          </cell>
        </row>
        <row r="402">
          <cell r="L402">
            <v>26</v>
          </cell>
        </row>
        <row r="403">
          <cell r="L403">
            <v>102</v>
          </cell>
        </row>
        <row r="404">
          <cell r="L404">
            <v>102</v>
          </cell>
        </row>
        <row r="405">
          <cell r="L405">
            <v>3</v>
          </cell>
        </row>
        <row r="406">
          <cell r="L406">
            <v>90</v>
          </cell>
        </row>
        <row r="407">
          <cell r="L407">
            <v>90</v>
          </cell>
        </row>
        <row r="408">
          <cell r="L408">
            <v>90</v>
          </cell>
        </row>
        <row r="409">
          <cell r="L409">
            <v>88</v>
          </cell>
        </row>
        <row r="410">
          <cell r="L410">
            <v>88</v>
          </cell>
        </row>
        <row r="411">
          <cell r="L411">
            <v>89</v>
          </cell>
        </row>
        <row r="412">
          <cell r="L412">
            <v>89</v>
          </cell>
        </row>
        <row r="413">
          <cell r="L413">
            <v>87</v>
          </cell>
        </row>
        <row r="414">
          <cell r="L414">
            <v>87</v>
          </cell>
        </row>
        <row r="415">
          <cell r="L415">
            <v>3</v>
          </cell>
        </row>
        <row r="416">
          <cell r="L416">
            <v>85</v>
          </cell>
        </row>
        <row r="417">
          <cell r="L417">
            <v>42</v>
          </cell>
        </row>
        <row r="418">
          <cell r="L418">
            <v>42</v>
          </cell>
        </row>
        <row r="419">
          <cell r="L419">
            <v>77</v>
          </cell>
        </row>
        <row r="420">
          <cell r="L420">
            <v>42</v>
          </cell>
        </row>
        <row r="421">
          <cell r="L421">
            <v>42</v>
          </cell>
        </row>
        <row r="422">
          <cell r="L422">
            <v>86</v>
          </cell>
        </row>
        <row r="423">
          <cell r="L423">
            <v>42</v>
          </cell>
        </row>
        <row r="424">
          <cell r="L424">
            <v>42</v>
          </cell>
        </row>
        <row r="425">
          <cell r="L425">
            <v>42</v>
          </cell>
        </row>
        <row r="426">
          <cell r="L426">
            <v>41</v>
          </cell>
        </row>
        <row r="427">
          <cell r="L427">
            <v>41</v>
          </cell>
        </row>
        <row r="428">
          <cell r="L428">
            <v>42</v>
          </cell>
        </row>
        <row r="429">
          <cell r="L429">
            <v>42</v>
          </cell>
        </row>
        <row r="430">
          <cell r="L430">
            <v>42</v>
          </cell>
        </row>
        <row r="431">
          <cell r="L431">
            <v>43</v>
          </cell>
        </row>
        <row r="432">
          <cell r="L432">
            <v>43</v>
          </cell>
        </row>
        <row r="433">
          <cell r="L433">
            <v>43</v>
          </cell>
        </row>
        <row r="434">
          <cell r="L434">
            <v>43</v>
          </cell>
        </row>
        <row r="435">
          <cell r="L435">
            <v>43</v>
          </cell>
        </row>
        <row r="436">
          <cell r="L436">
            <v>43</v>
          </cell>
        </row>
        <row r="437">
          <cell r="L437">
            <v>134</v>
          </cell>
        </row>
        <row r="438">
          <cell r="L438">
            <v>3</v>
          </cell>
        </row>
        <row r="439">
          <cell r="L439">
            <v>34</v>
          </cell>
        </row>
        <row r="440">
          <cell r="L440">
            <v>34</v>
          </cell>
        </row>
        <row r="441">
          <cell r="L441">
            <v>34</v>
          </cell>
        </row>
        <row r="442">
          <cell r="L442">
            <v>34</v>
          </cell>
        </row>
        <row r="443">
          <cell r="L443">
            <v>34</v>
          </cell>
        </row>
        <row r="444">
          <cell r="L444">
            <v>34</v>
          </cell>
        </row>
        <row r="445">
          <cell r="L445">
            <v>35</v>
          </cell>
        </row>
        <row r="446">
          <cell r="L446">
            <v>35</v>
          </cell>
        </row>
        <row r="447">
          <cell r="L447">
            <v>35</v>
          </cell>
        </row>
        <row r="448">
          <cell r="L448">
            <v>35</v>
          </cell>
        </row>
        <row r="449">
          <cell r="L449">
            <v>35</v>
          </cell>
        </row>
        <row r="450">
          <cell r="L450">
            <v>35</v>
          </cell>
        </row>
        <row r="451">
          <cell r="L451">
            <v>35</v>
          </cell>
        </row>
        <row r="452">
          <cell r="L452">
            <v>3</v>
          </cell>
        </row>
        <row r="453">
          <cell r="L453">
            <v>59</v>
          </cell>
        </row>
        <row r="454">
          <cell r="L454">
            <v>60</v>
          </cell>
        </row>
        <row r="455">
          <cell r="L455">
            <v>65</v>
          </cell>
        </row>
        <row r="456">
          <cell r="L456">
            <v>65</v>
          </cell>
        </row>
        <row r="457">
          <cell r="L457">
            <v>65</v>
          </cell>
        </row>
        <row r="458">
          <cell r="L458">
            <v>65</v>
          </cell>
        </row>
        <row r="459">
          <cell r="L459">
            <v>49</v>
          </cell>
        </row>
        <row r="460">
          <cell r="L460">
            <v>49</v>
          </cell>
        </row>
        <row r="461">
          <cell r="L461">
            <v>49</v>
          </cell>
        </row>
        <row r="462">
          <cell r="L462">
            <v>49</v>
          </cell>
        </row>
        <row r="463">
          <cell r="L463">
            <v>49</v>
          </cell>
        </row>
        <row r="464">
          <cell r="L464">
            <v>49</v>
          </cell>
        </row>
        <row r="465">
          <cell r="L465">
            <v>49</v>
          </cell>
        </row>
        <row r="466">
          <cell r="L466">
            <v>49</v>
          </cell>
        </row>
        <row r="467">
          <cell r="L467">
            <v>49</v>
          </cell>
        </row>
        <row r="468">
          <cell r="L468">
            <v>50</v>
          </cell>
        </row>
        <row r="469">
          <cell r="L469">
            <v>50</v>
          </cell>
        </row>
        <row r="470">
          <cell r="L470">
            <v>50</v>
          </cell>
        </row>
        <row r="471">
          <cell r="L471">
            <v>50</v>
          </cell>
        </row>
        <row r="472">
          <cell r="L472">
            <v>50</v>
          </cell>
        </row>
        <row r="473">
          <cell r="L473">
            <v>50</v>
          </cell>
        </row>
        <row r="474">
          <cell r="L474">
            <v>53</v>
          </cell>
        </row>
        <row r="475">
          <cell r="L475">
            <v>53</v>
          </cell>
        </row>
        <row r="476">
          <cell r="L476">
            <v>53</v>
          </cell>
        </row>
        <row r="477">
          <cell r="L477">
            <v>53</v>
          </cell>
        </row>
        <row r="478">
          <cell r="L478">
            <v>53</v>
          </cell>
        </row>
        <row r="479">
          <cell r="L479">
            <v>53</v>
          </cell>
        </row>
        <row r="480">
          <cell r="L480">
            <v>53</v>
          </cell>
        </row>
        <row r="481">
          <cell r="L481">
            <v>53</v>
          </cell>
        </row>
        <row r="482">
          <cell r="L482">
            <v>53</v>
          </cell>
        </row>
        <row r="483">
          <cell r="L483">
            <v>51</v>
          </cell>
        </row>
        <row r="484">
          <cell r="L484">
            <v>51</v>
          </cell>
        </row>
        <row r="485">
          <cell r="L485">
            <v>52</v>
          </cell>
        </row>
        <row r="486">
          <cell r="L486">
            <v>52</v>
          </cell>
        </row>
        <row r="487">
          <cell r="L487">
            <v>52</v>
          </cell>
        </row>
        <row r="488">
          <cell r="L488">
            <v>52</v>
          </cell>
        </row>
        <row r="489">
          <cell r="L489">
            <v>52</v>
          </cell>
        </row>
        <row r="490">
          <cell r="L490">
            <v>52</v>
          </cell>
        </row>
        <row r="491">
          <cell r="L491">
            <v>48</v>
          </cell>
        </row>
        <row r="492">
          <cell r="L492">
            <v>48</v>
          </cell>
        </row>
        <row r="493">
          <cell r="L493">
            <v>48</v>
          </cell>
        </row>
        <row r="494">
          <cell r="L494">
            <v>48</v>
          </cell>
        </row>
        <row r="495">
          <cell r="L495">
            <v>48</v>
          </cell>
        </row>
        <row r="496">
          <cell r="L496">
            <v>48</v>
          </cell>
        </row>
        <row r="497">
          <cell r="L497">
            <v>63</v>
          </cell>
        </row>
        <row r="498">
          <cell r="L498">
            <v>63</v>
          </cell>
        </row>
        <row r="499">
          <cell r="L499">
            <v>61</v>
          </cell>
        </row>
        <row r="500">
          <cell r="L500">
            <v>61</v>
          </cell>
        </row>
        <row r="501">
          <cell r="L501">
            <v>61</v>
          </cell>
        </row>
        <row r="502">
          <cell r="L502">
            <v>62</v>
          </cell>
        </row>
        <row r="503">
          <cell r="L503">
            <v>62</v>
          </cell>
        </row>
        <row r="504">
          <cell r="L504">
            <v>62</v>
          </cell>
        </row>
        <row r="505">
          <cell r="L505">
            <v>63</v>
          </cell>
        </row>
        <row r="506">
          <cell r="L506">
            <v>64</v>
          </cell>
        </row>
        <row r="507">
          <cell r="L507">
            <v>64</v>
          </cell>
        </row>
        <row r="508">
          <cell r="L508">
            <v>55</v>
          </cell>
        </row>
        <row r="509">
          <cell r="L509">
            <v>55</v>
          </cell>
        </row>
        <row r="510">
          <cell r="L510">
            <v>54</v>
          </cell>
        </row>
        <row r="511">
          <cell r="L511">
            <v>54</v>
          </cell>
        </row>
        <row r="512">
          <cell r="L512">
            <v>54</v>
          </cell>
        </row>
        <row r="513">
          <cell r="L513">
            <v>54</v>
          </cell>
        </row>
        <row r="514">
          <cell r="L514">
            <v>56</v>
          </cell>
        </row>
        <row r="515">
          <cell r="L515">
            <v>56</v>
          </cell>
        </row>
        <row r="516">
          <cell r="L516">
            <v>56</v>
          </cell>
        </row>
        <row r="517">
          <cell r="L517">
            <v>56</v>
          </cell>
        </row>
        <row r="518">
          <cell r="L518">
            <v>56</v>
          </cell>
        </row>
        <row r="519">
          <cell r="L519">
            <v>56</v>
          </cell>
        </row>
        <row r="520">
          <cell r="L520">
            <v>56</v>
          </cell>
        </row>
        <row r="521">
          <cell r="L521">
            <v>56</v>
          </cell>
        </row>
        <row r="522">
          <cell r="L522">
            <v>56</v>
          </cell>
        </row>
        <row r="523">
          <cell r="L523">
            <v>57</v>
          </cell>
        </row>
        <row r="524">
          <cell r="L524">
            <v>29</v>
          </cell>
        </row>
        <row r="525">
          <cell r="L525">
            <v>71</v>
          </cell>
        </row>
        <row r="526">
          <cell r="L526">
            <v>71</v>
          </cell>
        </row>
        <row r="527">
          <cell r="L527">
            <v>71</v>
          </cell>
        </row>
        <row r="528">
          <cell r="L528">
            <v>74</v>
          </cell>
        </row>
        <row r="529">
          <cell r="L529">
            <v>74</v>
          </cell>
        </row>
        <row r="530">
          <cell r="L530">
            <v>35</v>
          </cell>
        </row>
        <row r="531">
          <cell r="L531">
            <v>71</v>
          </cell>
        </row>
        <row r="532">
          <cell r="L532">
            <v>90</v>
          </cell>
        </row>
        <row r="533">
          <cell r="L533">
            <v>90</v>
          </cell>
        </row>
        <row r="534">
          <cell r="L534">
            <v>90</v>
          </cell>
        </row>
        <row r="535">
          <cell r="L535">
            <v>90</v>
          </cell>
        </row>
        <row r="536">
          <cell r="L536">
            <v>90</v>
          </cell>
        </row>
        <row r="537">
          <cell r="L537">
            <v>90</v>
          </cell>
        </row>
        <row r="538">
          <cell r="L538">
            <v>90</v>
          </cell>
        </row>
        <row r="539">
          <cell r="L539">
            <v>104</v>
          </cell>
        </row>
        <row r="540">
          <cell r="L540">
            <v>104</v>
          </cell>
        </row>
        <row r="541">
          <cell r="L541">
            <v>104</v>
          </cell>
        </row>
        <row r="542">
          <cell r="L542">
            <v>15</v>
          </cell>
        </row>
        <row r="543">
          <cell r="L543">
            <v>15</v>
          </cell>
        </row>
        <row r="544">
          <cell r="L544">
            <v>16</v>
          </cell>
        </row>
        <row r="545">
          <cell r="L545">
            <v>16</v>
          </cell>
        </row>
        <row r="546">
          <cell r="L546">
            <v>157</v>
          </cell>
        </row>
        <row r="547">
          <cell r="L547">
            <v>13</v>
          </cell>
        </row>
        <row r="548">
          <cell r="L548">
            <v>37</v>
          </cell>
        </row>
        <row r="549">
          <cell r="L549">
            <v>37</v>
          </cell>
        </row>
        <row r="550">
          <cell r="L550">
            <v>39</v>
          </cell>
        </row>
        <row r="551">
          <cell r="L551">
            <v>39</v>
          </cell>
        </row>
        <row r="552">
          <cell r="L552">
            <v>39</v>
          </cell>
        </row>
        <row r="553">
          <cell r="L553">
            <v>39</v>
          </cell>
        </row>
        <row r="554">
          <cell r="L554">
            <v>39</v>
          </cell>
        </row>
        <row r="555">
          <cell r="L555">
            <v>39</v>
          </cell>
        </row>
        <row r="556">
          <cell r="L556">
            <v>39</v>
          </cell>
        </row>
        <row r="557">
          <cell r="L557">
            <v>39</v>
          </cell>
        </row>
        <row r="558">
          <cell r="L558">
            <v>39</v>
          </cell>
        </row>
        <row r="559">
          <cell r="L559">
            <v>37</v>
          </cell>
        </row>
        <row r="560">
          <cell r="L560">
            <v>37</v>
          </cell>
        </row>
        <row r="561">
          <cell r="L561">
            <v>35</v>
          </cell>
        </row>
        <row r="562">
          <cell r="L562">
            <v>27</v>
          </cell>
        </row>
        <row r="563">
          <cell r="L563">
            <v>27</v>
          </cell>
        </row>
        <row r="564">
          <cell r="L564">
            <v>36</v>
          </cell>
        </row>
        <row r="565">
          <cell r="L565">
            <v>36</v>
          </cell>
        </row>
        <row r="566">
          <cell r="L566">
            <v>36</v>
          </cell>
        </row>
        <row r="567">
          <cell r="L567">
            <v>36</v>
          </cell>
        </row>
        <row r="568">
          <cell r="L568">
            <v>37</v>
          </cell>
        </row>
        <row r="569">
          <cell r="L569">
            <v>37</v>
          </cell>
        </row>
        <row r="570">
          <cell r="L570">
            <v>37</v>
          </cell>
        </row>
        <row r="571">
          <cell r="L571">
            <v>37</v>
          </cell>
        </row>
        <row r="572">
          <cell r="L572">
            <v>37</v>
          </cell>
        </row>
        <row r="573">
          <cell r="L573">
            <v>37</v>
          </cell>
        </row>
        <row r="574">
          <cell r="L574">
            <v>38</v>
          </cell>
        </row>
        <row r="575">
          <cell r="L575">
            <v>38</v>
          </cell>
        </row>
        <row r="576">
          <cell r="L576">
            <v>39</v>
          </cell>
        </row>
        <row r="577">
          <cell r="L577">
            <v>39</v>
          </cell>
        </row>
        <row r="578">
          <cell r="L578">
            <v>40</v>
          </cell>
        </row>
        <row r="579">
          <cell r="L579">
            <v>40</v>
          </cell>
        </row>
        <row r="580">
          <cell r="L580">
            <v>40</v>
          </cell>
        </row>
        <row r="581">
          <cell r="L581">
            <v>36</v>
          </cell>
        </row>
        <row r="582">
          <cell r="L582">
            <v>36</v>
          </cell>
        </row>
        <row r="583">
          <cell r="L583">
            <v>36</v>
          </cell>
        </row>
        <row r="584">
          <cell r="L584">
            <v>36</v>
          </cell>
        </row>
        <row r="585">
          <cell r="L585">
            <v>39</v>
          </cell>
        </row>
        <row r="586">
          <cell r="L586">
            <v>39</v>
          </cell>
        </row>
        <row r="587">
          <cell r="L587">
            <v>37</v>
          </cell>
        </row>
        <row r="588">
          <cell r="L588">
            <v>37</v>
          </cell>
        </row>
        <row r="589">
          <cell r="L589">
            <v>37</v>
          </cell>
        </row>
        <row r="590">
          <cell r="L590">
            <v>37</v>
          </cell>
        </row>
        <row r="591">
          <cell r="L591">
            <v>37</v>
          </cell>
        </row>
        <row r="592">
          <cell r="L592">
            <v>37</v>
          </cell>
        </row>
        <row r="593">
          <cell r="L593">
            <v>38</v>
          </cell>
        </row>
        <row r="594">
          <cell r="L594">
            <v>38</v>
          </cell>
        </row>
        <row r="595">
          <cell r="L595">
            <v>38</v>
          </cell>
        </row>
        <row r="596">
          <cell r="L596">
            <v>40</v>
          </cell>
        </row>
        <row r="597">
          <cell r="L597">
            <v>40</v>
          </cell>
        </row>
        <row r="598">
          <cell r="L598">
            <v>40</v>
          </cell>
        </row>
        <row r="599">
          <cell r="L599">
            <v>37</v>
          </cell>
        </row>
        <row r="600">
          <cell r="L600">
            <v>47</v>
          </cell>
        </row>
        <row r="601">
          <cell r="L601">
            <v>47</v>
          </cell>
        </row>
        <row r="602">
          <cell r="L602">
            <v>114</v>
          </cell>
        </row>
        <row r="603">
          <cell r="L603">
            <v>108</v>
          </cell>
        </row>
        <row r="604">
          <cell r="L604">
            <v>108</v>
          </cell>
        </row>
        <row r="605">
          <cell r="L605">
            <v>108</v>
          </cell>
        </row>
        <row r="606">
          <cell r="L606">
            <v>74</v>
          </cell>
        </row>
        <row r="607">
          <cell r="L607">
            <v>74</v>
          </cell>
        </row>
        <row r="608">
          <cell r="L608">
            <v>74</v>
          </cell>
        </row>
        <row r="609">
          <cell r="L609">
            <v>87</v>
          </cell>
        </row>
        <row r="610">
          <cell r="L610">
            <v>88</v>
          </cell>
        </row>
        <row r="611">
          <cell r="L611">
            <v>88</v>
          </cell>
        </row>
        <row r="612">
          <cell r="L612">
            <v>89</v>
          </cell>
        </row>
        <row r="613">
          <cell r="L613">
            <v>87</v>
          </cell>
        </row>
        <row r="614">
          <cell r="L614">
            <v>88</v>
          </cell>
        </row>
        <row r="615">
          <cell r="L615">
            <v>47</v>
          </cell>
        </row>
        <row r="616">
          <cell r="L616">
            <v>47</v>
          </cell>
        </row>
        <row r="617">
          <cell r="L617">
            <v>47</v>
          </cell>
        </row>
        <row r="618">
          <cell r="L618">
            <v>157</v>
          </cell>
        </row>
        <row r="619">
          <cell r="L619">
            <v>95</v>
          </cell>
        </row>
        <row r="620">
          <cell r="L620">
            <v>95</v>
          </cell>
        </row>
        <row r="621">
          <cell r="L621">
            <v>95</v>
          </cell>
        </row>
        <row r="622">
          <cell r="L622">
            <v>47</v>
          </cell>
        </row>
        <row r="623">
          <cell r="L623">
            <v>47</v>
          </cell>
        </row>
        <row r="624">
          <cell r="L624">
            <v>37</v>
          </cell>
        </row>
        <row r="625">
          <cell r="L625">
            <v>36</v>
          </cell>
        </row>
        <row r="626">
          <cell r="L626">
            <v>36</v>
          </cell>
        </row>
        <row r="627">
          <cell r="L627">
            <v>37</v>
          </cell>
        </row>
        <row r="628">
          <cell r="L628">
            <v>37</v>
          </cell>
        </row>
        <row r="629">
          <cell r="L629">
            <v>38</v>
          </cell>
        </row>
        <row r="630">
          <cell r="L630">
            <v>38</v>
          </cell>
        </row>
        <row r="631">
          <cell r="L631">
            <v>38</v>
          </cell>
        </row>
        <row r="632">
          <cell r="L632">
            <v>38</v>
          </cell>
        </row>
        <row r="633">
          <cell r="L633">
            <v>38</v>
          </cell>
        </row>
        <row r="634">
          <cell r="L634">
            <v>38</v>
          </cell>
        </row>
        <row r="635">
          <cell r="L635">
            <v>39</v>
          </cell>
        </row>
        <row r="636">
          <cell r="L636">
            <v>40</v>
          </cell>
        </row>
        <row r="637">
          <cell r="L637">
            <v>40</v>
          </cell>
        </row>
        <row r="638">
          <cell r="L638">
            <v>36</v>
          </cell>
        </row>
        <row r="639">
          <cell r="L639">
            <v>39</v>
          </cell>
        </row>
        <row r="640">
          <cell r="L640">
            <v>39</v>
          </cell>
        </row>
        <row r="641">
          <cell r="L641">
            <v>37</v>
          </cell>
        </row>
        <row r="642">
          <cell r="L642">
            <v>37</v>
          </cell>
        </row>
        <row r="643">
          <cell r="L643">
            <v>38</v>
          </cell>
        </row>
        <row r="644">
          <cell r="L644">
            <v>38</v>
          </cell>
        </row>
        <row r="645">
          <cell r="L645">
            <v>38</v>
          </cell>
        </row>
        <row r="646">
          <cell r="L646">
            <v>40</v>
          </cell>
        </row>
        <row r="647">
          <cell r="L647">
            <v>40</v>
          </cell>
        </row>
        <row r="648">
          <cell r="L648">
            <v>40</v>
          </cell>
        </row>
        <row r="649">
          <cell r="L649">
            <v>110</v>
          </cell>
        </row>
        <row r="650">
          <cell r="L650">
            <v>110</v>
          </cell>
        </row>
        <row r="651">
          <cell r="L651">
            <v>110</v>
          </cell>
        </row>
        <row r="652">
          <cell r="L652">
            <v>110</v>
          </cell>
        </row>
        <row r="653">
          <cell r="L653">
            <v>93</v>
          </cell>
        </row>
        <row r="654">
          <cell r="L654">
            <v>109</v>
          </cell>
        </row>
        <row r="655">
          <cell r="L655">
            <v>109</v>
          </cell>
        </row>
        <row r="656">
          <cell r="L656">
            <v>97</v>
          </cell>
        </row>
        <row r="657">
          <cell r="L657">
            <v>97</v>
          </cell>
        </row>
        <row r="658">
          <cell r="L658">
            <v>97</v>
          </cell>
        </row>
        <row r="659">
          <cell r="L659">
            <v>97</v>
          </cell>
        </row>
        <row r="660">
          <cell r="L660">
            <v>97</v>
          </cell>
        </row>
        <row r="661">
          <cell r="L661">
            <v>97</v>
          </cell>
        </row>
        <row r="662">
          <cell r="L662">
            <v>2</v>
          </cell>
        </row>
        <row r="663">
          <cell r="L663">
            <v>12</v>
          </cell>
        </row>
        <row r="664">
          <cell r="L664">
            <v>9</v>
          </cell>
        </row>
        <row r="665">
          <cell r="L665">
            <v>9</v>
          </cell>
        </row>
        <row r="666">
          <cell r="L666">
            <v>9</v>
          </cell>
        </row>
        <row r="667">
          <cell r="L667">
            <v>9</v>
          </cell>
        </row>
        <row r="668">
          <cell r="L668">
            <v>9</v>
          </cell>
        </row>
        <row r="669">
          <cell r="L669">
            <v>9</v>
          </cell>
        </row>
        <row r="670">
          <cell r="L670">
            <v>9</v>
          </cell>
        </row>
        <row r="671">
          <cell r="L671">
            <v>9</v>
          </cell>
        </row>
        <row r="672">
          <cell r="L672">
            <v>9</v>
          </cell>
        </row>
        <row r="673">
          <cell r="L673">
            <v>9</v>
          </cell>
        </row>
        <row r="674">
          <cell r="L674">
            <v>9</v>
          </cell>
        </row>
        <row r="675">
          <cell r="L675">
            <v>9</v>
          </cell>
        </row>
        <row r="676">
          <cell r="L676">
            <v>9</v>
          </cell>
        </row>
        <row r="677">
          <cell r="L677">
            <v>9</v>
          </cell>
        </row>
        <row r="678">
          <cell r="L678">
            <v>9</v>
          </cell>
        </row>
        <row r="679">
          <cell r="L679">
            <v>9</v>
          </cell>
        </row>
        <row r="680">
          <cell r="L680">
            <v>9</v>
          </cell>
        </row>
        <row r="681">
          <cell r="L681">
            <v>9</v>
          </cell>
        </row>
        <row r="682">
          <cell r="L682">
            <v>9</v>
          </cell>
        </row>
        <row r="683">
          <cell r="L683">
            <v>9</v>
          </cell>
        </row>
        <row r="684">
          <cell r="L684">
            <v>9</v>
          </cell>
        </row>
        <row r="685">
          <cell r="L685">
            <v>9</v>
          </cell>
        </row>
        <row r="686">
          <cell r="L686">
            <v>9</v>
          </cell>
        </row>
        <row r="687">
          <cell r="L687">
            <v>9</v>
          </cell>
        </row>
        <row r="688">
          <cell r="L688">
            <v>9</v>
          </cell>
        </row>
        <row r="689">
          <cell r="L689">
            <v>9</v>
          </cell>
        </row>
        <row r="690">
          <cell r="L690">
            <v>9</v>
          </cell>
        </row>
        <row r="691">
          <cell r="L691">
            <v>9</v>
          </cell>
        </row>
        <row r="692">
          <cell r="L692">
            <v>9</v>
          </cell>
        </row>
        <row r="693">
          <cell r="L693">
            <v>9</v>
          </cell>
        </row>
        <row r="694">
          <cell r="L694">
            <v>9</v>
          </cell>
        </row>
        <row r="695">
          <cell r="L695">
            <v>9</v>
          </cell>
        </row>
        <row r="696">
          <cell r="L696">
            <v>9</v>
          </cell>
        </row>
        <row r="697">
          <cell r="L697">
            <v>9</v>
          </cell>
        </row>
        <row r="698">
          <cell r="L698">
            <v>9</v>
          </cell>
        </row>
        <row r="699">
          <cell r="L699">
            <v>9</v>
          </cell>
        </row>
        <row r="700">
          <cell r="L700">
            <v>9</v>
          </cell>
        </row>
        <row r="701">
          <cell r="L701">
            <v>9</v>
          </cell>
        </row>
        <row r="702">
          <cell r="L702">
            <v>9</v>
          </cell>
        </row>
        <row r="703">
          <cell r="L703">
            <v>9</v>
          </cell>
        </row>
        <row r="704">
          <cell r="L704">
            <v>9</v>
          </cell>
        </row>
        <row r="705">
          <cell r="L705">
            <v>9</v>
          </cell>
        </row>
        <row r="706">
          <cell r="L706">
            <v>9</v>
          </cell>
        </row>
        <row r="707">
          <cell r="L707">
            <v>9</v>
          </cell>
        </row>
        <row r="708">
          <cell r="L708">
            <v>9</v>
          </cell>
        </row>
        <row r="709">
          <cell r="L709">
            <v>9</v>
          </cell>
        </row>
        <row r="710">
          <cell r="L710">
            <v>9</v>
          </cell>
        </row>
        <row r="711">
          <cell r="L711">
            <v>9</v>
          </cell>
        </row>
        <row r="712">
          <cell r="L712">
            <v>9</v>
          </cell>
        </row>
        <row r="713">
          <cell r="L713">
            <v>9</v>
          </cell>
        </row>
        <row r="714">
          <cell r="L714">
            <v>9</v>
          </cell>
        </row>
        <row r="715">
          <cell r="L715">
            <v>9</v>
          </cell>
        </row>
        <row r="716">
          <cell r="L716">
            <v>9</v>
          </cell>
        </row>
        <row r="717">
          <cell r="L717">
            <v>9</v>
          </cell>
        </row>
        <row r="718">
          <cell r="L718">
            <v>9</v>
          </cell>
        </row>
        <row r="719">
          <cell r="L719">
            <v>9</v>
          </cell>
        </row>
        <row r="720">
          <cell r="L720">
            <v>9</v>
          </cell>
        </row>
        <row r="721">
          <cell r="L721">
            <v>9</v>
          </cell>
        </row>
        <row r="722">
          <cell r="L722">
            <v>9</v>
          </cell>
        </row>
        <row r="723">
          <cell r="L723">
            <v>9</v>
          </cell>
        </row>
        <row r="724">
          <cell r="L724">
            <v>9</v>
          </cell>
        </row>
        <row r="725">
          <cell r="L725">
            <v>9</v>
          </cell>
        </row>
        <row r="726">
          <cell r="L726">
            <v>9</v>
          </cell>
        </row>
        <row r="727">
          <cell r="L727">
            <v>9</v>
          </cell>
        </row>
        <row r="728">
          <cell r="L728">
            <v>9</v>
          </cell>
        </row>
        <row r="729">
          <cell r="L729">
            <v>9</v>
          </cell>
        </row>
        <row r="730">
          <cell r="L730">
            <v>9</v>
          </cell>
        </row>
        <row r="731">
          <cell r="L731">
            <v>9</v>
          </cell>
        </row>
        <row r="732">
          <cell r="L732">
            <v>9</v>
          </cell>
        </row>
        <row r="733">
          <cell r="L733">
            <v>9</v>
          </cell>
        </row>
        <row r="734">
          <cell r="L734">
            <v>9</v>
          </cell>
        </row>
        <row r="735">
          <cell r="L735">
            <v>9</v>
          </cell>
        </row>
        <row r="736">
          <cell r="L736">
            <v>9</v>
          </cell>
        </row>
        <row r="737">
          <cell r="L737">
            <v>9</v>
          </cell>
        </row>
        <row r="738">
          <cell r="L738">
            <v>9</v>
          </cell>
        </row>
        <row r="739">
          <cell r="L739">
            <v>9</v>
          </cell>
        </row>
        <row r="740">
          <cell r="L740">
            <v>9</v>
          </cell>
        </row>
        <row r="741">
          <cell r="L741">
            <v>9</v>
          </cell>
        </row>
        <row r="742">
          <cell r="L742">
            <v>9</v>
          </cell>
        </row>
        <row r="743">
          <cell r="L743">
            <v>9</v>
          </cell>
        </row>
        <row r="744">
          <cell r="L744">
            <v>9</v>
          </cell>
        </row>
        <row r="745">
          <cell r="L745">
            <v>9</v>
          </cell>
        </row>
        <row r="746">
          <cell r="L746">
            <v>9</v>
          </cell>
        </row>
        <row r="747">
          <cell r="L747">
            <v>9</v>
          </cell>
        </row>
        <row r="748">
          <cell r="L748">
            <v>9</v>
          </cell>
        </row>
        <row r="749">
          <cell r="L749">
            <v>9</v>
          </cell>
        </row>
        <row r="750">
          <cell r="L750">
            <v>9</v>
          </cell>
        </row>
        <row r="751">
          <cell r="L751">
            <v>9</v>
          </cell>
        </row>
        <row r="752">
          <cell r="L752">
            <v>9</v>
          </cell>
        </row>
        <row r="753">
          <cell r="L753">
            <v>9</v>
          </cell>
        </row>
        <row r="754">
          <cell r="L754">
            <v>9</v>
          </cell>
        </row>
        <row r="755">
          <cell r="L755">
            <v>9</v>
          </cell>
        </row>
        <row r="756">
          <cell r="L756">
            <v>9</v>
          </cell>
        </row>
        <row r="757">
          <cell r="L757">
            <v>9</v>
          </cell>
        </row>
        <row r="758">
          <cell r="L758">
            <v>9</v>
          </cell>
        </row>
        <row r="759">
          <cell r="L759">
            <v>9</v>
          </cell>
        </row>
        <row r="760">
          <cell r="L760">
            <v>9</v>
          </cell>
        </row>
        <row r="761">
          <cell r="L761">
            <v>9</v>
          </cell>
        </row>
        <row r="762">
          <cell r="L762">
            <v>9</v>
          </cell>
        </row>
        <row r="763">
          <cell r="L763">
            <v>9</v>
          </cell>
        </row>
        <row r="764">
          <cell r="L764">
            <v>9</v>
          </cell>
        </row>
        <row r="765">
          <cell r="L765">
            <v>9</v>
          </cell>
        </row>
        <row r="766">
          <cell r="L766">
            <v>9</v>
          </cell>
        </row>
        <row r="767">
          <cell r="L767">
            <v>9</v>
          </cell>
        </row>
        <row r="768">
          <cell r="L768">
            <v>9</v>
          </cell>
        </row>
        <row r="769">
          <cell r="L769">
            <v>9</v>
          </cell>
        </row>
        <row r="770">
          <cell r="L770">
            <v>9</v>
          </cell>
        </row>
        <row r="771">
          <cell r="L771">
            <v>9</v>
          </cell>
        </row>
        <row r="772">
          <cell r="L772">
            <v>9</v>
          </cell>
        </row>
        <row r="773">
          <cell r="L773">
            <v>9</v>
          </cell>
        </row>
        <row r="774">
          <cell r="L774">
            <v>9</v>
          </cell>
        </row>
        <row r="775">
          <cell r="L775">
            <v>9</v>
          </cell>
        </row>
        <row r="776">
          <cell r="L776">
            <v>9</v>
          </cell>
        </row>
        <row r="777">
          <cell r="L777">
            <v>9</v>
          </cell>
        </row>
        <row r="778">
          <cell r="L778">
            <v>9</v>
          </cell>
        </row>
        <row r="779">
          <cell r="L779">
            <v>9</v>
          </cell>
        </row>
        <row r="780">
          <cell r="L780">
            <v>9</v>
          </cell>
        </row>
        <row r="781">
          <cell r="L781">
            <v>9</v>
          </cell>
        </row>
        <row r="782">
          <cell r="L782">
            <v>9</v>
          </cell>
        </row>
        <row r="783">
          <cell r="L783">
            <v>9</v>
          </cell>
        </row>
        <row r="784">
          <cell r="L784">
            <v>9</v>
          </cell>
        </row>
        <row r="785">
          <cell r="L785">
            <v>9</v>
          </cell>
        </row>
        <row r="786">
          <cell r="L786">
            <v>7</v>
          </cell>
        </row>
        <row r="787">
          <cell r="L787">
            <v>9</v>
          </cell>
        </row>
        <row r="788">
          <cell r="L788">
            <v>9</v>
          </cell>
        </row>
        <row r="789">
          <cell r="L789">
            <v>9</v>
          </cell>
        </row>
        <row r="790">
          <cell r="L790">
            <v>13</v>
          </cell>
        </row>
        <row r="791">
          <cell r="L791">
            <v>13</v>
          </cell>
        </row>
        <row r="792">
          <cell r="L792">
            <v>13</v>
          </cell>
        </row>
        <row r="793">
          <cell r="L793">
            <v>9</v>
          </cell>
        </row>
        <row r="794">
          <cell r="L794">
            <v>9</v>
          </cell>
        </row>
        <row r="795">
          <cell r="L795">
            <v>6</v>
          </cell>
        </row>
        <row r="796">
          <cell r="L796">
            <v>5</v>
          </cell>
        </row>
        <row r="797">
          <cell r="L797">
            <v>5</v>
          </cell>
        </row>
        <row r="798">
          <cell r="L798">
            <v>5</v>
          </cell>
        </row>
        <row r="799">
          <cell r="L799">
            <v>5</v>
          </cell>
        </row>
        <row r="800">
          <cell r="L800">
            <v>1</v>
          </cell>
        </row>
        <row r="801">
          <cell r="L801">
            <v>2</v>
          </cell>
        </row>
        <row r="802">
          <cell r="L802">
            <v>3</v>
          </cell>
        </row>
        <row r="803">
          <cell r="L803">
            <v>4</v>
          </cell>
        </row>
        <row r="804">
          <cell r="L804">
            <v>5</v>
          </cell>
        </row>
        <row r="805">
          <cell r="L805">
            <v>6</v>
          </cell>
        </row>
        <row r="806">
          <cell r="L806">
            <v>7</v>
          </cell>
        </row>
        <row r="807">
          <cell r="L807">
            <v>8</v>
          </cell>
        </row>
        <row r="808">
          <cell r="L808">
            <v>9</v>
          </cell>
        </row>
        <row r="809">
          <cell r="L809">
            <v>10</v>
          </cell>
        </row>
        <row r="810">
          <cell r="L810">
            <v>11</v>
          </cell>
        </row>
        <row r="811">
          <cell r="L811">
            <v>12</v>
          </cell>
        </row>
        <row r="812">
          <cell r="L812">
            <v>13</v>
          </cell>
        </row>
        <row r="813">
          <cell r="L813">
            <v>15</v>
          </cell>
        </row>
        <row r="814">
          <cell r="L814">
            <v>16</v>
          </cell>
        </row>
        <row r="815">
          <cell r="L815">
            <v>17</v>
          </cell>
        </row>
        <row r="816">
          <cell r="L816">
            <v>18</v>
          </cell>
        </row>
        <row r="817">
          <cell r="L817">
            <v>23</v>
          </cell>
        </row>
        <row r="818">
          <cell r="L818">
            <v>9</v>
          </cell>
        </row>
        <row r="819">
          <cell r="L819">
            <v>9</v>
          </cell>
        </row>
        <row r="820">
          <cell r="L820">
            <v>5</v>
          </cell>
        </row>
        <row r="821">
          <cell r="L821">
            <v>5</v>
          </cell>
        </row>
        <row r="822">
          <cell r="L822">
            <v>5</v>
          </cell>
        </row>
        <row r="823">
          <cell r="L823">
            <v>5</v>
          </cell>
        </row>
        <row r="824">
          <cell r="L824">
            <v>5</v>
          </cell>
        </row>
        <row r="825">
          <cell r="L825">
            <v>8</v>
          </cell>
        </row>
        <row r="826">
          <cell r="L826">
            <v>6</v>
          </cell>
        </row>
        <row r="827">
          <cell r="L827">
            <v>6</v>
          </cell>
        </row>
        <row r="828">
          <cell r="L828">
            <v>6</v>
          </cell>
        </row>
        <row r="829">
          <cell r="L829">
            <v>6</v>
          </cell>
        </row>
        <row r="830">
          <cell r="L830">
            <v>6</v>
          </cell>
        </row>
        <row r="831">
          <cell r="L831">
            <v>111</v>
          </cell>
        </row>
        <row r="832">
          <cell r="L832">
            <v>111</v>
          </cell>
        </row>
        <row r="833">
          <cell r="L833">
            <v>111</v>
          </cell>
        </row>
        <row r="834">
          <cell r="L834">
            <v>111</v>
          </cell>
        </row>
        <row r="835">
          <cell r="L835">
            <v>111</v>
          </cell>
        </row>
        <row r="836">
          <cell r="L836">
            <v>111</v>
          </cell>
        </row>
        <row r="837">
          <cell r="L837">
            <v>111</v>
          </cell>
        </row>
        <row r="838">
          <cell r="L838">
            <v>111</v>
          </cell>
        </row>
        <row r="839">
          <cell r="L839">
            <v>111</v>
          </cell>
        </row>
        <row r="840">
          <cell r="L840">
            <v>120</v>
          </cell>
        </row>
        <row r="841">
          <cell r="L841">
            <v>1</v>
          </cell>
        </row>
        <row r="842">
          <cell r="L842">
            <v>2</v>
          </cell>
        </row>
        <row r="843">
          <cell r="L843">
            <v>1</v>
          </cell>
        </row>
        <row r="844">
          <cell r="L844">
            <v>2</v>
          </cell>
        </row>
        <row r="845">
          <cell r="L845">
            <v>34</v>
          </cell>
        </row>
        <row r="846">
          <cell r="L846">
            <v>34</v>
          </cell>
        </row>
        <row r="847">
          <cell r="L847">
            <v>34</v>
          </cell>
        </row>
        <row r="848">
          <cell r="L848">
            <v>34</v>
          </cell>
        </row>
        <row r="849">
          <cell r="L849">
            <v>80</v>
          </cell>
        </row>
        <row r="850">
          <cell r="L850">
            <v>80</v>
          </cell>
        </row>
        <row r="851">
          <cell r="L851">
            <v>81</v>
          </cell>
        </row>
        <row r="852">
          <cell r="L852">
            <v>81</v>
          </cell>
        </row>
        <row r="853">
          <cell r="L853">
            <v>82</v>
          </cell>
        </row>
        <row r="854">
          <cell r="L854">
            <v>82</v>
          </cell>
        </row>
        <row r="855">
          <cell r="L855">
            <v>83</v>
          </cell>
        </row>
        <row r="856">
          <cell r="L856">
            <v>83</v>
          </cell>
        </row>
        <row r="857">
          <cell r="L857">
            <v>200</v>
          </cell>
        </row>
        <row r="858">
          <cell r="L858">
            <v>111</v>
          </cell>
        </row>
        <row r="859">
          <cell r="L859">
            <v>111</v>
          </cell>
        </row>
        <row r="860">
          <cell r="L860">
            <v>34</v>
          </cell>
        </row>
        <row r="861">
          <cell r="L861">
            <v>34</v>
          </cell>
        </row>
        <row r="862">
          <cell r="L862">
            <v>1</v>
          </cell>
        </row>
        <row r="863">
          <cell r="L863">
            <v>135</v>
          </cell>
        </row>
        <row r="864">
          <cell r="L864">
            <v>135</v>
          </cell>
        </row>
        <row r="865">
          <cell r="L865">
            <v>1</v>
          </cell>
        </row>
        <row r="866">
          <cell r="L866">
            <v>3</v>
          </cell>
        </row>
        <row r="867">
          <cell r="L867">
            <v>4</v>
          </cell>
        </row>
        <row r="868">
          <cell r="L868">
            <v>6</v>
          </cell>
        </row>
        <row r="869">
          <cell r="L869">
            <v>6</v>
          </cell>
        </row>
        <row r="870">
          <cell r="L870">
            <v>6</v>
          </cell>
        </row>
        <row r="871">
          <cell r="L871">
            <v>34</v>
          </cell>
        </row>
        <row r="872">
          <cell r="L872">
            <v>11</v>
          </cell>
        </row>
        <row r="873">
          <cell r="L873">
            <v>11</v>
          </cell>
        </row>
        <row r="874">
          <cell r="L874">
            <v>15</v>
          </cell>
        </row>
        <row r="875">
          <cell r="L875">
            <v>16</v>
          </cell>
        </row>
        <row r="876">
          <cell r="L876">
            <v>106</v>
          </cell>
        </row>
        <row r="877">
          <cell r="L877">
            <v>106</v>
          </cell>
        </row>
        <row r="878">
          <cell r="L878">
            <v>72</v>
          </cell>
        </row>
        <row r="879">
          <cell r="L879">
            <v>6</v>
          </cell>
        </row>
        <row r="880">
          <cell r="L880">
            <v>6</v>
          </cell>
        </row>
        <row r="881">
          <cell r="L881">
            <v>9</v>
          </cell>
        </row>
        <row r="882">
          <cell r="L882">
            <v>12</v>
          </cell>
        </row>
        <row r="883">
          <cell r="L883">
            <v>1</v>
          </cell>
        </row>
        <row r="884">
          <cell r="L884">
            <v>111</v>
          </cell>
        </row>
        <row r="885">
          <cell r="L885">
            <v>111</v>
          </cell>
        </row>
        <row r="886">
          <cell r="L886">
            <v>111</v>
          </cell>
        </row>
        <row r="887">
          <cell r="L887">
            <v>13</v>
          </cell>
        </row>
        <row r="888">
          <cell r="L888">
            <v>13</v>
          </cell>
        </row>
        <row r="889">
          <cell r="L889">
            <v>74</v>
          </cell>
        </row>
        <row r="890">
          <cell r="L890">
            <v>39</v>
          </cell>
        </row>
        <row r="891">
          <cell r="L891">
            <v>39</v>
          </cell>
        </row>
        <row r="892">
          <cell r="L892">
            <v>200</v>
          </cell>
        </row>
        <row r="893">
          <cell r="L893">
            <v>27</v>
          </cell>
        </row>
        <row r="894">
          <cell r="L894">
            <v>27</v>
          </cell>
        </row>
        <row r="895">
          <cell r="L895">
            <v>35</v>
          </cell>
        </row>
        <row r="896">
          <cell r="L896">
            <v>35</v>
          </cell>
        </row>
        <row r="897">
          <cell r="L897">
            <v>1</v>
          </cell>
        </row>
        <row r="898">
          <cell r="L898">
            <v>9</v>
          </cell>
        </row>
        <row r="899">
          <cell r="L899">
            <v>9</v>
          </cell>
        </row>
        <row r="900">
          <cell r="L900">
            <v>14</v>
          </cell>
        </row>
        <row r="901">
          <cell r="L901">
            <v>114</v>
          </cell>
        </row>
        <row r="902">
          <cell r="L902">
            <v>114</v>
          </cell>
        </row>
        <row r="903">
          <cell r="L903">
            <v>112</v>
          </cell>
        </row>
        <row r="904">
          <cell r="L904">
            <v>112</v>
          </cell>
        </row>
        <row r="905">
          <cell r="L905">
            <v>112</v>
          </cell>
        </row>
        <row r="906">
          <cell r="L906">
            <v>112</v>
          </cell>
        </row>
        <row r="907">
          <cell r="L907">
            <v>112</v>
          </cell>
        </row>
        <row r="908">
          <cell r="L908">
            <v>112</v>
          </cell>
        </row>
        <row r="909">
          <cell r="L909">
            <v>113</v>
          </cell>
        </row>
        <row r="910">
          <cell r="L910">
            <v>113</v>
          </cell>
        </row>
        <row r="911">
          <cell r="L911">
            <v>110</v>
          </cell>
        </row>
        <row r="912">
          <cell r="L912">
            <v>110</v>
          </cell>
        </row>
        <row r="913">
          <cell r="L913">
            <v>46</v>
          </cell>
        </row>
        <row r="914">
          <cell r="L914">
            <v>46</v>
          </cell>
        </row>
        <row r="915">
          <cell r="L915">
            <v>98</v>
          </cell>
        </row>
        <row r="916">
          <cell r="L916">
            <v>98</v>
          </cell>
        </row>
        <row r="917">
          <cell r="L917">
            <v>39</v>
          </cell>
        </row>
        <row r="918">
          <cell r="L918">
            <v>112</v>
          </cell>
        </row>
        <row r="919">
          <cell r="L919">
            <v>111</v>
          </cell>
        </row>
        <row r="920">
          <cell r="L920">
            <v>76</v>
          </cell>
        </row>
        <row r="921">
          <cell r="L921">
            <v>80</v>
          </cell>
        </row>
        <row r="922">
          <cell r="L922">
            <v>84</v>
          </cell>
        </row>
        <row r="923">
          <cell r="L923">
            <v>81</v>
          </cell>
        </row>
        <row r="924">
          <cell r="L924">
            <v>82</v>
          </cell>
        </row>
        <row r="925">
          <cell r="L925">
            <v>79</v>
          </cell>
        </row>
        <row r="926">
          <cell r="L926">
            <v>157</v>
          </cell>
        </row>
        <row r="927">
          <cell r="L927">
            <v>90</v>
          </cell>
        </row>
        <row r="928">
          <cell r="L928">
            <v>64</v>
          </cell>
        </row>
        <row r="929">
          <cell r="L929">
            <v>54</v>
          </cell>
        </row>
        <row r="930">
          <cell r="L930">
            <v>54</v>
          </cell>
        </row>
        <row r="931">
          <cell r="L931">
            <v>9</v>
          </cell>
        </row>
        <row r="932">
          <cell r="L932">
            <v>14</v>
          </cell>
        </row>
        <row r="933">
          <cell r="L933">
            <v>14</v>
          </cell>
        </row>
        <row r="934">
          <cell r="L934">
            <v>6</v>
          </cell>
        </row>
        <row r="935">
          <cell r="L935">
            <v>6</v>
          </cell>
        </row>
        <row r="936">
          <cell r="L936">
            <v>120</v>
          </cell>
        </row>
        <row r="937">
          <cell r="L937">
            <v>120</v>
          </cell>
        </row>
        <row r="938">
          <cell r="L938">
            <v>111</v>
          </cell>
        </row>
        <row r="939">
          <cell r="L939">
            <v>120</v>
          </cell>
        </row>
        <row r="940">
          <cell r="L940">
            <v>120</v>
          </cell>
        </row>
        <row r="941">
          <cell r="L941">
            <v>2</v>
          </cell>
        </row>
        <row r="942">
          <cell r="L942">
            <v>12</v>
          </cell>
        </row>
        <row r="943">
          <cell r="L943">
            <v>34</v>
          </cell>
        </row>
        <row r="944">
          <cell r="L944">
            <v>81</v>
          </cell>
        </row>
        <row r="945">
          <cell r="L945">
            <v>71</v>
          </cell>
        </row>
        <row r="946">
          <cell r="L946">
            <v>71</v>
          </cell>
        </row>
        <row r="947">
          <cell r="L947">
            <v>71</v>
          </cell>
        </row>
        <row r="948">
          <cell r="L948">
            <v>35</v>
          </cell>
        </row>
        <row r="949">
          <cell r="L949">
            <v>90</v>
          </cell>
        </row>
        <row r="950">
          <cell r="L950">
            <v>90</v>
          </cell>
        </row>
        <row r="951">
          <cell r="L951">
            <v>90</v>
          </cell>
        </row>
        <row r="952">
          <cell r="L952">
            <v>98</v>
          </cell>
        </row>
        <row r="953">
          <cell r="L953">
            <v>157</v>
          </cell>
        </row>
        <row r="954">
          <cell r="L954">
            <v>157</v>
          </cell>
        </row>
        <row r="955">
          <cell r="L955">
            <v>157</v>
          </cell>
        </row>
        <row r="956">
          <cell r="L956">
            <v>157</v>
          </cell>
        </row>
        <row r="957">
          <cell r="L957">
            <v>157</v>
          </cell>
        </row>
        <row r="958">
          <cell r="L958">
            <v>157</v>
          </cell>
        </row>
        <row r="959">
          <cell r="L959">
            <v>157</v>
          </cell>
        </row>
        <row r="960">
          <cell r="L960">
            <v>157</v>
          </cell>
        </row>
        <row r="961">
          <cell r="L961">
            <v>2</v>
          </cell>
        </row>
        <row r="962">
          <cell r="L962">
            <v>5</v>
          </cell>
        </row>
        <row r="963">
          <cell r="L963">
            <v>6</v>
          </cell>
        </row>
        <row r="964">
          <cell r="L964">
            <v>39</v>
          </cell>
        </row>
        <row r="965">
          <cell r="L965">
            <v>39</v>
          </cell>
        </row>
        <row r="966">
          <cell r="L966">
            <v>112</v>
          </cell>
        </row>
        <row r="967">
          <cell r="L967">
            <v>112</v>
          </cell>
        </row>
        <row r="968">
          <cell r="L968">
            <v>112</v>
          </cell>
        </row>
        <row r="969">
          <cell r="L969">
            <v>37</v>
          </cell>
        </row>
        <row r="970">
          <cell r="L970">
            <v>37</v>
          </cell>
        </row>
        <row r="971">
          <cell r="L971">
            <v>37</v>
          </cell>
        </row>
        <row r="972">
          <cell r="L972">
            <v>40</v>
          </cell>
        </row>
        <row r="973">
          <cell r="L973">
            <v>40</v>
          </cell>
        </row>
        <row r="974">
          <cell r="L974">
            <v>114</v>
          </cell>
        </row>
        <row r="975">
          <cell r="L975">
            <v>47</v>
          </cell>
        </row>
        <row r="976">
          <cell r="L976">
            <v>35</v>
          </cell>
        </row>
        <row r="977">
          <cell r="L977">
            <v>6</v>
          </cell>
        </row>
        <row r="978">
          <cell r="L978">
            <v>89</v>
          </cell>
        </row>
        <row r="979">
          <cell r="L979">
            <v>47</v>
          </cell>
        </row>
        <row r="980">
          <cell r="L980">
            <v>157</v>
          </cell>
        </row>
        <row r="981">
          <cell r="L981">
            <v>94</v>
          </cell>
        </row>
        <row r="982">
          <cell r="L982">
            <v>95</v>
          </cell>
        </row>
        <row r="983">
          <cell r="L983">
            <v>47</v>
          </cell>
        </row>
        <row r="984">
          <cell r="L984">
            <v>120</v>
          </cell>
        </row>
        <row r="985">
          <cell r="L985">
            <v>120</v>
          </cell>
        </row>
        <row r="986">
          <cell r="L986">
            <v>93</v>
          </cell>
        </row>
        <row r="987">
          <cell r="L987">
            <v>93</v>
          </cell>
        </row>
        <row r="988">
          <cell r="L988">
            <v>36</v>
          </cell>
        </row>
        <row r="989">
          <cell r="L989">
            <v>37</v>
          </cell>
        </row>
        <row r="990">
          <cell r="L990">
            <v>36</v>
          </cell>
        </row>
        <row r="991">
          <cell r="L991">
            <v>40</v>
          </cell>
        </row>
        <row r="992">
          <cell r="L992">
            <v>157</v>
          </cell>
        </row>
        <row r="993">
          <cell r="L993">
            <v>34</v>
          </cell>
        </row>
        <row r="994">
          <cell r="L994">
            <v>200</v>
          </cell>
        </row>
        <row r="995">
          <cell r="L995">
            <v>200</v>
          </cell>
        </row>
        <row r="996">
          <cell r="L996">
            <v>200</v>
          </cell>
        </row>
        <row r="997">
          <cell r="L997">
            <v>200</v>
          </cell>
        </row>
        <row r="998">
          <cell r="L998">
            <v>109</v>
          </cell>
        </row>
        <row r="999">
          <cell r="L999">
            <v>13</v>
          </cell>
        </row>
        <row r="1000">
          <cell r="L1000">
            <v>13</v>
          </cell>
        </row>
        <row r="1001">
          <cell r="L1001">
            <v>13</v>
          </cell>
        </row>
        <row r="1002">
          <cell r="L1002">
            <v>13</v>
          </cell>
        </row>
        <row r="1003">
          <cell r="L1003">
            <v>13</v>
          </cell>
        </row>
        <row r="1004">
          <cell r="L1004">
            <v>37</v>
          </cell>
        </row>
        <row r="1005">
          <cell r="L1005">
            <v>27</v>
          </cell>
        </row>
        <row r="1006">
          <cell r="L1006">
            <v>74</v>
          </cell>
        </row>
        <row r="1007">
          <cell r="L1007">
            <v>157</v>
          </cell>
        </row>
        <row r="1008">
          <cell r="L1008">
            <v>104</v>
          </cell>
        </row>
        <row r="1009">
          <cell r="L1009">
            <v>101</v>
          </cell>
        </row>
        <row r="1010">
          <cell r="L1010">
            <v>101</v>
          </cell>
        </row>
        <row r="1011">
          <cell r="L1011">
            <v>74</v>
          </cell>
        </row>
        <row r="1012">
          <cell r="L1012">
            <v>74</v>
          </cell>
        </row>
        <row r="1013">
          <cell r="L1013">
            <v>74</v>
          </cell>
        </row>
        <row r="1014">
          <cell r="L1014">
            <v>2</v>
          </cell>
        </row>
        <row r="1015">
          <cell r="L1015">
            <v>15</v>
          </cell>
        </row>
        <row r="1016">
          <cell r="L1016">
            <v>16</v>
          </cell>
        </row>
        <row r="1017">
          <cell r="L1017">
            <v>15</v>
          </cell>
        </row>
        <row r="1018">
          <cell r="L1018">
            <v>6</v>
          </cell>
        </row>
        <row r="1019">
          <cell r="L1019">
            <v>6</v>
          </cell>
        </row>
        <row r="1020">
          <cell r="L1020">
            <v>125</v>
          </cell>
        </row>
        <row r="1021">
          <cell r="L1021">
            <v>9</v>
          </cell>
        </row>
        <row r="1022">
          <cell r="L1022">
            <v>14</v>
          </cell>
        </row>
        <row r="1023">
          <cell r="L1023">
            <v>6</v>
          </cell>
        </row>
        <row r="1024">
          <cell r="L1024">
            <v>6</v>
          </cell>
        </row>
        <row r="1025">
          <cell r="L1025">
            <v>37</v>
          </cell>
        </row>
        <row r="1026">
          <cell r="L1026">
            <v>27</v>
          </cell>
        </row>
        <row r="1027">
          <cell r="L1027">
            <v>157</v>
          </cell>
        </row>
        <row r="1028">
          <cell r="L1028">
            <v>37</v>
          </cell>
        </row>
        <row r="1029">
          <cell r="L1029">
            <v>27</v>
          </cell>
        </row>
        <row r="1030">
          <cell r="L1030">
            <v>157</v>
          </cell>
        </row>
        <row r="1031">
          <cell r="L1031">
            <v>110</v>
          </cell>
        </row>
        <row r="1032">
          <cell r="L1032">
            <v>110</v>
          </cell>
        </row>
        <row r="1033">
          <cell r="L1033">
            <v>67</v>
          </cell>
        </row>
        <row r="1034">
          <cell r="L1034">
            <v>104</v>
          </cell>
        </row>
        <row r="1035">
          <cell r="L1035">
            <v>14</v>
          </cell>
        </row>
        <row r="1036">
          <cell r="L1036">
            <v>3</v>
          </cell>
        </row>
        <row r="1037">
          <cell r="L1037">
            <v>35</v>
          </cell>
        </row>
        <row r="1038">
          <cell r="L1038">
            <v>106</v>
          </cell>
        </row>
        <row r="1039">
          <cell r="L1039">
            <v>6</v>
          </cell>
        </row>
        <row r="1040">
          <cell r="L1040">
            <v>101</v>
          </cell>
        </row>
        <row r="1041">
          <cell r="L1041">
            <v>101</v>
          </cell>
        </row>
        <row r="1042">
          <cell r="L1042">
            <v>104</v>
          </cell>
        </row>
        <row r="1043">
          <cell r="L1043">
            <v>104</v>
          </cell>
        </row>
        <row r="1044">
          <cell r="L1044">
            <v>106</v>
          </cell>
        </row>
        <row r="1045">
          <cell r="L1045">
            <v>106</v>
          </cell>
        </row>
        <row r="1046">
          <cell r="L1046">
            <v>112</v>
          </cell>
        </row>
        <row r="1047">
          <cell r="L1047">
            <v>46</v>
          </cell>
        </row>
        <row r="1048">
          <cell r="L1048">
            <v>111</v>
          </cell>
        </row>
        <row r="1049">
          <cell r="L1049">
            <v>111</v>
          </cell>
        </row>
        <row r="1050">
          <cell r="L1050">
            <v>111</v>
          </cell>
        </row>
        <row r="1051">
          <cell r="L1051">
            <v>120</v>
          </cell>
        </row>
        <row r="1052">
          <cell r="L1052">
            <v>120</v>
          </cell>
        </row>
        <row r="1053">
          <cell r="L1053">
            <v>101</v>
          </cell>
        </row>
        <row r="1054">
          <cell r="L1054">
            <v>101</v>
          </cell>
        </row>
        <row r="1055">
          <cell r="L1055">
            <v>13</v>
          </cell>
        </row>
        <row r="1056">
          <cell r="L1056">
            <v>35</v>
          </cell>
        </row>
        <row r="1057">
          <cell r="L1057">
            <v>63</v>
          </cell>
        </row>
        <row r="1058">
          <cell r="L1058">
            <v>63</v>
          </cell>
        </row>
        <row r="1059">
          <cell r="L1059">
            <v>63</v>
          </cell>
        </row>
        <row r="1060">
          <cell r="L1060">
            <v>63</v>
          </cell>
        </row>
        <row r="1061">
          <cell r="L1061">
            <v>63</v>
          </cell>
        </row>
        <row r="1062">
          <cell r="L1062">
            <v>63</v>
          </cell>
        </row>
        <row r="1063">
          <cell r="L1063">
            <v>63</v>
          </cell>
        </row>
        <row r="1064">
          <cell r="L1064">
            <v>63</v>
          </cell>
        </row>
        <row r="1065">
          <cell r="L1065">
            <v>63</v>
          </cell>
        </row>
        <row r="1066">
          <cell r="L1066">
            <v>63</v>
          </cell>
        </row>
        <row r="1067">
          <cell r="L1067">
            <v>63</v>
          </cell>
        </row>
        <row r="1068">
          <cell r="L1068">
            <v>63</v>
          </cell>
        </row>
        <row r="1069">
          <cell r="L1069">
            <v>63</v>
          </cell>
        </row>
        <row r="1070">
          <cell r="L1070">
            <v>63</v>
          </cell>
        </row>
        <row r="1071">
          <cell r="L1071">
            <v>63</v>
          </cell>
        </row>
        <row r="1072">
          <cell r="L1072">
            <v>63</v>
          </cell>
        </row>
        <row r="1073">
          <cell r="L1073">
            <v>63</v>
          </cell>
        </row>
        <row r="1074">
          <cell r="L1074">
            <v>63</v>
          </cell>
        </row>
        <row r="1075">
          <cell r="L1075">
            <v>63</v>
          </cell>
        </row>
        <row r="1076">
          <cell r="L1076">
            <v>63</v>
          </cell>
        </row>
        <row r="1077">
          <cell r="L1077">
            <v>63</v>
          </cell>
        </row>
        <row r="1078">
          <cell r="L1078">
            <v>63</v>
          </cell>
        </row>
        <row r="1079">
          <cell r="L1079">
            <v>63</v>
          </cell>
        </row>
        <row r="1080">
          <cell r="L1080">
            <v>63</v>
          </cell>
        </row>
        <row r="1081">
          <cell r="L1081">
            <v>63</v>
          </cell>
        </row>
        <row r="1082">
          <cell r="L1082">
            <v>63</v>
          </cell>
        </row>
        <row r="1083">
          <cell r="L1083">
            <v>157</v>
          </cell>
        </row>
        <row r="1084">
          <cell r="L1084">
            <v>157</v>
          </cell>
        </row>
        <row r="1085">
          <cell r="L1085">
            <v>157</v>
          </cell>
        </row>
        <row r="1086">
          <cell r="L1086">
            <v>63</v>
          </cell>
        </row>
        <row r="1087">
          <cell r="L1087">
            <v>63</v>
          </cell>
        </row>
        <row r="1088">
          <cell r="L1088">
            <v>59</v>
          </cell>
        </row>
        <row r="1089">
          <cell r="L1089">
            <v>60</v>
          </cell>
        </row>
        <row r="1090">
          <cell r="L1090">
            <v>60</v>
          </cell>
        </row>
        <row r="1091">
          <cell r="L1091">
            <v>60</v>
          </cell>
        </row>
        <row r="1092">
          <cell r="L1092">
            <v>60</v>
          </cell>
        </row>
        <row r="1093">
          <cell r="L1093">
            <v>61</v>
          </cell>
        </row>
        <row r="1094">
          <cell r="L1094">
            <v>61</v>
          </cell>
        </row>
        <row r="1095">
          <cell r="L1095">
            <v>65</v>
          </cell>
        </row>
        <row r="1096">
          <cell r="L1096">
            <v>65</v>
          </cell>
        </row>
        <row r="1097">
          <cell r="L1097">
            <v>65</v>
          </cell>
        </row>
        <row r="1098">
          <cell r="L1098">
            <v>65</v>
          </cell>
        </row>
        <row r="1099">
          <cell r="L1099">
            <v>65</v>
          </cell>
        </row>
        <row r="1100">
          <cell r="L1100">
            <v>65</v>
          </cell>
        </row>
        <row r="1101">
          <cell r="L1101">
            <v>65</v>
          </cell>
        </row>
        <row r="1102">
          <cell r="L1102">
            <v>157</v>
          </cell>
        </row>
        <row r="1103">
          <cell r="L1103">
            <v>49</v>
          </cell>
        </row>
        <row r="1104">
          <cell r="L1104">
            <v>49</v>
          </cell>
        </row>
        <row r="1105">
          <cell r="L1105">
            <v>49</v>
          </cell>
        </row>
        <row r="1106">
          <cell r="L1106">
            <v>49</v>
          </cell>
        </row>
        <row r="1107">
          <cell r="L1107">
            <v>49</v>
          </cell>
        </row>
        <row r="1108">
          <cell r="L1108">
            <v>49</v>
          </cell>
        </row>
        <row r="1109">
          <cell r="L1109">
            <v>49</v>
          </cell>
        </row>
        <row r="1110">
          <cell r="L1110">
            <v>49</v>
          </cell>
        </row>
        <row r="1111">
          <cell r="L1111">
            <v>49</v>
          </cell>
        </row>
        <row r="1112">
          <cell r="L1112">
            <v>49</v>
          </cell>
        </row>
        <row r="1113">
          <cell r="L1113">
            <v>49</v>
          </cell>
        </row>
        <row r="1114">
          <cell r="L1114">
            <v>49</v>
          </cell>
        </row>
        <row r="1115">
          <cell r="L1115">
            <v>49</v>
          </cell>
        </row>
        <row r="1116">
          <cell r="L1116">
            <v>50</v>
          </cell>
        </row>
        <row r="1117">
          <cell r="L1117">
            <v>50</v>
          </cell>
        </row>
        <row r="1118">
          <cell r="L1118">
            <v>50</v>
          </cell>
        </row>
        <row r="1119">
          <cell r="L1119">
            <v>50</v>
          </cell>
        </row>
        <row r="1120">
          <cell r="L1120">
            <v>50</v>
          </cell>
        </row>
        <row r="1121">
          <cell r="L1121">
            <v>50</v>
          </cell>
        </row>
        <row r="1122">
          <cell r="L1122">
            <v>50</v>
          </cell>
        </row>
        <row r="1123">
          <cell r="L1123">
            <v>53</v>
          </cell>
        </row>
        <row r="1124">
          <cell r="L1124">
            <v>53</v>
          </cell>
        </row>
        <row r="1125">
          <cell r="L1125">
            <v>53</v>
          </cell>
        </row>
        <row r="1126">
          <cell r="L1126">
            <v>53</v>
          </cell>
        </row>
        <row r="1127">
          <cell r="L1127">
            <v>51</v>
          </cell>
        </row>
        <row r="1128">
          <cell r="L1128">
            <v>51</v>
          </cell>
        </row>
        <row r="1129">
          <cell r="L1129">
            <v>51</v>
          </cell>
        </row>
        <row r="1130">
          <cell r="L1130">
            <v>51</v>
          </cell>
        </row>
        <row r="1131">
          <cell r="L1131">
            <v>52</v>
          </cell>
        </row>
        <row r="1132">
          <cell r="L1132">
            <v>52</v>
          </cell>
        </row>
        <row r="1133">
          <cell r="L1133">
            <v>52</v>
          </cell>
        </row>
        <row r="1134">
          <cell r="L1134">
            <v>52</v>
          </cell>
        </row>
        <row r="1135">
          <cell r="L1135">
            <v>52</v>
          </cell>
        </row>
        <row r="1136">
          <cell r="L1136">
            <v>52</v>
          </cell>
        </row>
        <row r="1137">
          <cell r="L1137">
            <v>55</v>
          </cell>
        </row>
        <row r="1138">
          <cell r="L1138">
            <v>55</v>
          </cell>
        </row>
        <row r="1139">
          <cell r="L1139">
            <v>55</v>
          </cell>
        </row>
        <row r="1140">
          <cell r="L1140">
            <v>48</v>
          </cell>
        </row>
        <row r="1141">
          <cell r="L1141">
            <v>48</v>
          </cell>
        </row>
        <row r="1142">
          <cell r="L1142">
            <v>48</v>
          </cell>
        </row>
        <row r="1143">
          <cell r="L1143">
            <v>48</v>
          </cell>
        </row>
        <row r="1144">
          <cell r="L1144">
            <v>56</v>
          </cell>
        </row>
        <row r="1145">
          <cell r="L1145">
            <v>56</v>
          </cell>
        </row>
        <row r="1146">
          <cell r="L1146">
            <v>56</v>
          </cell>
        </row>
        <row r="1147">
          <cell r="L1147">
            <v>56</v>
          </cell>
        </row>
        <row r="1148">
          <cell r="L1148">
            <v>56</v>
          </cell>
        </row>
        <row r="1149">
          <cell r="L1149">
            <v>56</v>
          </cell>
        </row>
        <row r="1150">
          <cell r="L1150">
            <v>56</v>
          </cell>
        </row>
        <row r="1151">
          <cell r="L1151">
            <v>57</v>
          </cell>
        </row>
        <row r="1152">
          <cell r="L1152">
            <v>58</v>
          </cell>
        </row>
        <row r="1153">
          <cell r="L1153">
            <v>49</v>
          </cell>
        </row>
        <row r="1154">
          <cell r="L1154">
            <v>50</v>
          </cell>
        </row>
        <row r="1155">
          <cell r="L1155">
            <v>50</v>
          </cell>
        </row>
        <row r="1156">
          <cell r="L1156">
            <v>63</v>
          </cell>
        </row>
        <row r="1157">
          <cell r="L1157">
            <v>63</v>
          </cell>
        </row>
        <row r="1158">
          <cell r="L1158">
            <v>63</v>
          </cell>
        </row>
        <row r="1159">
          <cell r="L1159">
            <v>63</v>
          </cell>
        </row>
        <row r="1160">
          <cell r="L1160">
            <v>63</v>
          </cell>
        </row>
        <row r="1161">
          <cell r="L1161">
            <v>58</v>
          </cell>
        </row>
        <row r="1162">
          <cell r="L1162">
            <v>58</v>
          </cell>
        </row>
        <row r="1163">
          <cell r="L1163">
            <v>58</v>
          </cell>
        </row>
        <row r="1164">
          <cell r="L1164">
            <v>58</v>
          </cell>
        </row>
        <row r="1165">
          <cell r="L1165">
            <v>58</v>
          </cell>
        </row>
        <row r="1166">
          <cell r="L1166">
            <v>1</v>
          </cell>
        </row>
        <row r="1167">
          <cell r="L1167">
            <v>17</v>
          </cell>
        </row>
        <row r="1168">
          <cell r="L1168">
            <v>28</v>
          </cell>
        </row>
        <row r="1169">
          <cell r="L1169">
            <v>2</v>
          </cell>
        </row>
        <row r="1170">
          <cell r="L1170">
            <v>23</v>
          </cell>
        </row>
        <row r="1171">
          <cell r="L1171">
            <v>24</v>
          </cell>
        </row>
        <row r="1172">
          <cell r="L1172">
            <v>29</v>
          </cell>
        </row>
        <row r="1173">
          <cell r="L1173">
            <v>3</v>
          </cell>
        </row>
        <row r="1174">
          <cell r="L1174">
            <v>4</v>
          </cell>
        </row>
        <row r="1175">
          <cell r="L1175">
            <v>58</v>
          </cell>
        </row>
        <row r="1176">
          <cell r="L1176">
            <v>58</v>
          </cell>
        </row>
        <row r="1177">
          <cell r="L1177">
            <v>64</v>
          </cell>
        </row>
        <row r="1178">
          <cell r="L1178">
            <v>2</v>
          </cell>
        </row>
        <row r="1179">
          <cell r="L1179">
            <v>1</v>
          </cell>
        </row>
        <row r="1180">
          <cell r="L1180">
            <v>1</v>
          </cell>
        </row>
        <row r="1181">
          <cell r="L1181">
            <v>3</v>
          </cell>
        </row>
        <row r="1182">
          <cell r="L1182">
            <v>58</v>
          </cell>
        </row>
        <row r="1183">
          <cell r="L1183">
            <v>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ables/table1.xml><?xml version="1.0" encoding="utf-8"?>
<table xmlns="http://schemas.openxmlformats.org/spreadsheetml/2006/main" id="2" name="Tabla2" displayName="Tabla2" ref="A4:I308" headerRowDxfId="40" dataDxfId="38" headerRowBorderDxfId="39" tableBorderDxfId="37" dataCellStyle="Millares">
  <autoFilter ref="A4:I308"/>
  <tableColumns count="9">
    <tableColumn id="7" name="CODREN" dataDxfId="36"/>
    <tableColumn id="14" name="NOMREN" dataDxfId="35"/>
    <tableColumn id="15" name="PPTO_INICIAL" totalsRowFunction="sum" dataDxfId="34" dataCellStyle="Millares"/>
    <tableColumn id="16" name="ADICIONES" totalsRowFunction="sum" dataDxfId="33" dataCellStyle="Millares"/>
    <tableColumn id="17" name="REBAJAS" totalsRowFunction="sum" dataDxfId="32" dataCellStyle="Millares"/>
    <tableColumn id="18" name="CREDITOS" totalsRowFunction="sum" dataDxfId="31" dataCellStyle="Millares"/>
    <tableColumn id="19" name="CONTRACREDITOS" totalsRowFunction="sum" dataDxfId="30" dataCellStyle="Millares"/>
    <tableColumn id="20" name="PPTO_DEFINITIVO" totalsRowFunction="sum" dataDxfId="29" dataCellStyle="Millares"/>
    <tableColumn id="21" name="TOT_RECAUDADO" totalsRowFunction="sum" dataDxfId="28" dataCellStyle="Millare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4:W1086" headerRowDxfId="27" dataDxfId="25" totalsRowDxfId="23" headerRowBorderDxfId="26" tableBorderDxfId="24" dataCellStyle="Millares">
  <tableColumns count="23">
    <tableColumn id="1" name="N1" totalsRowLabel="Total" dataDxfId="22"/>
    <tableColumn id="2" name="N2" dataDxfId="21"/>
    <tableColumn id="3" name="N3" dataDxfId="20"/>
    <tableColumn id="4" name="N4" dataDxfId="19"/>
    <tableColumn id="5" name="N5" dataDxfId="18"/>
    <tableColumn id="6" name="N6" dataDxfId="17"/>
    <tableColumn id="7" name="N7" dataDxfId="16"/>
    <tableColumn id="8" name="N8" dataDxfId="15"/>
    <tableColumn id="40" name="NOM_PMGA" dataDxfId="14"/>
    <tableColumn id="41" name="COD_RUBROCODIFICACION" dataDxfId="13"/>
    <tableColumn id="42" name="NOM_RUBRO" dataDxfId="12"/>
    <tableColumn id="43" name="PPTO_INICIAL" totalsRowFunction="sum" dataDxfId="11" dataCellStyle="Millares"/>
    <tableColumn id="44" name="ADICIONES" totalsRowFunction="sum" dataDxfId="10" dataCellStyle="Millares"/>
    <tableColumn id="45" name="REBAJAS" totalsRowFunction="sum" dataDxfId="9" dataCellStyle="Millares"/>
    <tableColumn id="46" name="CREDITOS" totalsRowFunction="sum" dataDxfId="8" dataCellStyle="Millares"/>
    <tableColumn id="47" name="CONTRACREDITOS" totalsRowFunction="sum" dataDxfId="7" dataCellStyle="Millares"/>
    <tableColumn id="48" name="PPTO_DEFINITIVO" totalsRowFunction="sum" dataDxfId="6" dataCellStyle="Millares"/>
    <tableColumn id="49" name="TOT_CDPS" totalsRowFunction="sum" dataDxfId="5" dataCellStyle="Millares"/>
    <tableColumn id="50" name="TOT_COMPROMISOS" totalsRowFunction="sum" dataDxfId="4" dataCellStyle="Millares"/>
    <tableColumn id="51" name="TOT_OBLIGACIONES" totalsRowFunction="sum" dataDxfId="3" dataCellStyle="Millares"/>
    <tableColumn id="52" name="TOT_PAGOS" totalsRowFunction="sum" dataDxfId="2" dataCellStyle="Millares"/>
    <tableColumn id="53" name="PPTO_DISPONIBLE" totalsRowFunction="sum" dataDxfId="1" dataCellStyle="Millares"/>
    <tableColumn id="54" name="CDPXCOMPROMETER" totalsRowFunction="sum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7"/>
  <sheetViews>
    <sheetView zoomScaleNormal="100" workbookViewId="0">
      <pane xSplit="9" ySplit="4" topLeftCell="J5" activePane="bottomRight" state="frozen"/>
      <selection pane="topRight" activeCell="V1" sqref="V1"/>
      <selection pane="bottomLeft" activeCell="A2" sqref="A2"/>
      <selection pane="bottomRight" activeCell="C8" sqref="C8"/>
    </sheetView>
  </sheetViews>
  <sheetFormatPr baseColWidth="10" defaultColWidth="9.28515625" defaultRowHeight="15" x14ac:dyDescent="0.25"/>
  <cols>
    <col min="1" max="1" width="13" bestFit="1" customWidth="1"/>
    <col min="2" max="2" width="57.42578125" bestFit="1" customWidth="1"/>
    <col min="3" max="4" width="17.85546875" style="30" bestFit="1" customWidth="1"/>
    <col min="5" max="6" width="16.85546875" style="30" bestFit="1" customWidth="1"/>
    <col min="7" max="7" width="21.7109375" style="30" bestFit="1" customWidth="1"/>
    <col min="8" max="8" width="21.5703125" style="30" bestFit="1" customWidth="1"/>
    <col min="9" max="9" width="21.42578125" style="30" bestFit="1" customWidth="1"/>
  </cols>
  <sheetData>
    <row r="1" spans="1:10" x14ac:dyDescent="0.25">
      <c r="A1" s="50" t="s">
        <v>3840</v>
      </c>
      <c r="B1" s="50"/>
      <c r="C1" s="50"/>
      <c r="D1" s="50"/>
      <c r="E1" s="50"/>
      <c r="F1" s="50"/>
      <c r="G1" s="50"/>
      <c r="H1" s="50"/>
      <c r="I1" s="50"/>
      <c r="J1" s="47"/>
    </row>
    <row r="2" spans="1:10" x14ac:dyDescent="0.25">
      <c r="A2" s="50" t="s">
        <v>3857</v>
      </c>
      <c r="B2" s="50"/>
      <c r="C2" s="50"/>
      <c r="D2" s="50"/>
      <c r="E2" s="50"/>
      <c r="F2" s="50"/>
      <c r="G2" s="50"/>
      <c r="H2" s="50"/>
      <c r="I2" s="50"/>
      <c r="J2" s="47"/>
    </row>
    <row r="4" spans="1:10" x14ac:dyDescent="0.25">
      <c r="A4" s="48" t="s">
        <v>1334</v>
      </c>
      <c r="B4" s="48" t="s">
        <v>1335</v>
      </c>
      <c r="C4" s="49" t="s">
        <v>42</v>
      </c>
      <c r="D4" s="49" t="s">
        <v>43</v>
      </c>
      <c r="E4" s="49" t="s">
        <v>44</v>
      </c>
      <c r="F4" s="49" t="s">
        <v>45</v>
      </c>
      <c r="G4" s="49" t="s">
        <v>46</v>
      </c>
      <c r="H4" s="49" t="s">
        <v>47</v>
      </c>
      <c r="I4" s="49" t="s">
        <v>1336</v>
      </c>
    </row>
    <row r="5" spans="1:10" x14ac:dyDescent="0.25">
      <c r="A5">
        <v>11101</v>
      </c>
      <c r="B5" t="s">
        <v>1337</v>
      </c>
      <c r="C5" s="30">
        <v>100003739074</v>
      </c>
      <c r="D5" s="30">
        <v>0</v>
      </c>
      <c r="E5" s="30">
        <v>0</v>
      </c>
      <c r="F5" s="30">
        <v>0</v>
      </c>
      <c r="G5" s="30">
        <v>2170097483</v>
      </c>
      <c r="H5" s="30">
        <v>97833641591</v>
      </c>
      <c r="I5" s="38">
        <f>105556837554-1273675</f>
        <v>105555563879</v>
      </c>
    </row>
    <row r="6" spans="1:10" x14ac:dyDescent="0.25">
      <c r="A6">
        <v>11102</v>
      </c>
      <c r="B6" t="s">
        <v>1858</v>
      </c>
      <c r="C6" s="30">
        <v>12311138560</v>
      </c>
      <c r="D6" s="30">
        <v>0</v>
      </c>
      <c r="E6" s="30">
        <v>0</v>
      </c>
      <c r="F6" s="30">
        <v>0</v>
      </c>
      <c r="G6" s="30">
        <v>0</v>
      </c>
      <c r="H6" s="30">
        <v>12311138560</v>
      </c>
      <c r="I6" s="38">
        <f>11843264905-133994</f>
        <v>11843130911</v>
      </c>
    </row>
    <row r="7" spans="1:10" x14ac:dyDescent="0.25">
      <c r="A7">
        <v>11103</v>
      </c>
      <c r="B7" t="s">
        <v>1462</v>
      </c>
      <c r="C7" s="30">
        <v>1167871563</v>
      </c>
      <c r="D7" s="30">
        <v>0</v>
      </c>
      <c r="E7" s="30">
        <v>0</v>
      </c>
      <c r="F7" s="30">
        <v>0</v>
      </c>
      <c r="G7" s="30">
        <v>0</v>
      </c>
      <c r="H7" s="30">
        <v>1167871563</v>
      </c>
      <c r="I7" s="38">
        <v>1144216750</v>
      </c>
    </row>
    <row r="8" spans="1:10" x14ac:dyDescent="0.25">
      <c r="A8">
        <v>11104</v>
      </c>
      <c r="B8" t="s">
        <v>1463</v>
      </c>
      <c r="C8" s="30">
        <v>605514323</v>
      </c>
      <c r="D8" s="30">
        <v>0</v>
      </c>
      <c r="E8" s="30">
        <v>0</v>
      </c>
      <c r="F8" s="30">
        <v>0</v>
      </c>
      <c r="G8" s="30">
        <v>0</v>
      </c>
      <c r="H8" s="30">
        <v>605514323</v>
      </c>
      <c r="I8" s="38">
        <v>289582198</v>
      </c>
    </row>
    <row r="9" spans="1:10" x14ac:dyDescent="0.25">
      <c r="A9">
        <v>11107</v>
      </c>
      <c r="B9" t="s">
        <v>1338</v>
      </c>
      <c r="C9" s="30">
        <v>163443390</v>
      </c>
      <c r="D9" s="30">
        <v>0</v>
      </c>
      <c r="E9" s="30">
        <v>0</v>
      </c>
      <c r="F9" s="30">
        <v>0</v>
      </c>
      <c r="G9" s="30">
        <v>0</v>
      </c>
      <c r="H9" s="30">
        <v>163443390</v>
      </c>
      <c r="I9" s="38">
        <v>234786051</v>
      </c>
    </row>
    <row r="10" spans="1:10" x14ac:dyDescent="0.25">
      <c r="A10">
        <v>11111</v>
      </c>
      <c r="B10" t="s">
        <v>1339</v>
      </c>
      <c r="C10" s="30">
        <v>6108802181</v>
      </c>
      <c r="D10" s="30">
        <v>0</v>
      </c>
      <c r="E10" s="30">
        <v>0</v>
      </c>
      <c r="F10" s="30">
        <v>0</v>
      </c>
      <c r="G10" s="30">
        <v>0</v>
      </c>
      <c r="H10" s="30">
        <v>6108802181</v>
      </c>
      <c r="I10" s="38">
        <v>5707799948</v>
      </c>
    </row>
    <row r="11" spans="1:10" x14ac:dyDescent="0.25">
      <c r="A11">
        <v>11112</v>
      </c>
      <c r="B11" t="s">
        <v>1340</v>
      </c>
      <c r="C11" s="30">
        <v>938291936</v>
      </c>
      <c r="D11" s="30">
        <v>0</v>
      </c>
      <c r="E11" s="30">
        <v>0</v>
      </c>
      <c r="F11" s="30">
        <v>0</v>
      </c>
      <c r="G11" s="30">
        <v>0</v>
      </c>
      <c r="H11" s="30">
        <v>938291936</v>
      </c>
      <c r="I11" s="38">
        <v>901844623</v>
      </c>
    </row>
    <row r="12" spans="1:10" x14ac:dyDescent="0.25">
      <c r="A12">
        <v>11202</v>
      </c>
      <c r="B12" t="s">
        <v>1341</v>
      </c>
      <c r="C12" s="30">
        <v>36492534945</v>
      </c>
      <c r="D12" s="30">
        <v>0</v>
      </c>
      <c r="E12" s="30">
        <v>10000000000</v>
      </c>
      <c r="F12" s="30">
        <v>0</v>
      </c>
      <c r="G12" s="30">
        <v>0</v>
      </c>
      <c r="H12" s="30">
        <v>26492534945</v>
      </c>
      <c r="I12" s="38">
        <v>24448787050</v>
      </c>
    </row>
    <row r="13" spans="1:10" x14ac:dyDescent="0.25">
      <c r="A13">
        <v>11203</v>
      </c>
      <c r="B13" t="s">
        <v>1342</v>
      </c>
      <c r="C13" s="30">
        <v>833834502</v>
      </c>
      <c r="D13" s="30">
        <v>0</v>
      </c>
      <c r="E13" s="30">
        <v>0</v>
      </c>
      <c r="F13" s="30">
        <v>0</v>
      </c>
      <c r="G13" s="30">
        <v>0</v>
      </c>
      <c r="H13" s="30">
        <v>833834502</v>
      </c>
      <c r="I13" s="38">
        <v>115729990</v>
      </c>
    </row>
    <row r="14" spans="1:10" x14ac:dyDescent="0.25">
      <c r="A14">
        <v>11204</v>
      </c>
      <c r="B14" t="s">
        <v>1343</v>
      </c>
      <c r="C14" s="30">
        <v>10420061893</v>
      </c>
      <c r="D14" s="30">
        <v>0</v>
      </c>
      <c r="E14" s="30">
        <v>0</v>
      </c>
      <c r="F14" s="30">
        <v>0</v>
      </c>
      <c r="G14" s="30">
        <v>0</v>
      </c>
      <c r="H14" s="30">
        <v>10420061893</v>
      </c>
      <c r="I14" s="38">
        <v>8751744338</v>
      </c>
    </row>
    <row r="15" spans="1:10" x14ac:dyDescent="0.25">
      <c r="A15">
        <v>11205</v>
      </c>
      <c r="B15" t="s">
        <v>1344</v>
      </c>
      <c r="C15" s="30">
        <v>947375303</v>
      </c>
      <c r="D15" s="30">
        <v>0</v>
      </c>
      <c r="E15" s="30">
        <v>0</v>
      </c>
      <c r="F15" s="30">
        <v>0</v>
      </c>
      <c r="G15" s="30">
        <v>0</v>
      </c>
      <c r="H15" s="30">
        <v>947375303</v>
      </c>
      <c r="I15" s="38">
        <v>12941780</v>
      </c>
    </row>
    <row r="16" spans="1:10" x14ac:dyDescent="0.25">
      <c r="A16">
        <v>11208</v>
      </c>
      <c r="B16" t="s">
        <v>1346</v>
      </c>
      <c r="C16" s="30">
        <v>6473297202</v>
      </c>
      <c r="D16" s="30">
        <v>0</v>
      </c>
      <c r="E16" s="30">
        <v>0</v>
      </c>
      <c r="F16" s="30">
        <v>0</v>
      </c>
      <c r="G16" s="30">
        <v>0</v>
      </c>
      <c r="H16" s="30">
        <v>6473297202</v>
      </c>
      <c r="I16" s="38">
        <v>7269843491</v>
      </c>
    </row>
    <row r="17" spans="1:9" x14ac:dyDescent="0.25">
      <c r="A17">
        <v>11209</v>
      </c>
      <c r="B17" t="s">
        <v>1347</v>
      </c>
      <c r="C17" s="30">
        <v>4348080000</v>
      </c>
      <c r="D17" s="30">
        <v>0</v>
      </c>
      <c r="E17" s="30">
        <v>0</v>
      </c>
      <c r="F17" s="30">
        <v>0</v>
      </c>
      <c r="G17" s="30">
        <v>0</v>
      </c>
      <c r="H17" s="30">
        <v>4348080000</v>
      </c>
      <c r="I17" s="38">
        <v>3740906165</v>
      </c>
    </row>
    <row r="18" spans="1:9" x14ac:dyDescent="0.25">
      <c r="A18">
        <v>11210</v>
      </c>
      <c r="B18" t="s">
        <v>1348</v>
      </c>
      <c r="C18" s="30">
        <v>24473996589</v>
      </c>
      <c r="D18" s="30">
        <v>0</v>
      </c>
      <c r="E18" s="30">
        <v>0</v>
      </c>
      <c r="F18" s="30">
        <v>0</v>
      </c>
      <c r="G18" s="30">
        <v>0</v>
      </c>
      <c r="H18" s="30">
        <v>24473996589</v>
      </c>
      <c r="I18" s="38">
        <v>22637062000</v>
      </c>
    </row>
    <row r="19" spans="1:9" x14ac:dyDescent="0.25">
      <c r="A19">
        <v>11212</v>
      </c>
      <c r="B19" t="s">
        <v>1349</v>
      </c>
      <c r="C19" s="30">
        <v>199082423</v>
      </c>
      <c r="D19" s="30">
        <v>0</v>
      </c>
      <c r="E19" s="30">
        <v>0</v>
      </c>
      <c r="F19" s="30">
        <v>0</v>
      </c>
      <c r="G19" s="30">
        <v>0</v>
      </c>
      <c r="H19" s="30">
        <v>199082423</v>
      </c>
      <c r="I19" s="38">
        <v>252453473</v>
      </c>
    </row>
    <row r="20" spans="1:9" x14ac:dyDescent="0.25">
      <c r="A20">
        <v>11226</v>
      </c>
      <c r="B20" t="s">
        <v>1357</v>
      </c>
      <c r="C20" s="30">
        <v>1274049800</v>
      </c>
      <c r="D20" s="30">
        <v>0</v>
      </c>
      <c r="E20" s="30">
        <v>0</v>
      </c>
      <c r="F20" s="30">
        <v>0</v>
      </c>
      <c r="G20" s="30">
        <v>0</v>
      </c>
      <c r="H20" s="30">
        <v>1274049800</v>
      </c>
      <c r="I20" s="38">
        <v>734878000</v>
      </c>
    </row>
    <row r="21" spans="1:9" x14ac:dyDescent="0.25">
      <c r="A21">
        <v>11227</v>
      </c>
      <c r="B21" t="s">
        <v>1469</v>
      </c>
      <c r="C21" s="30">
        <v>6803208</v>
      </c>
      <c r="D21" s="30">
        <v>0</v>
      </c>
      <c r="E21" s="30">
        <v>0</v>
      </c>
      <c r="F21" s="30">
        <v>0</v>
      </c>
      <c r="G21" s="30">
        <v>0</v>
      </c>
      <c r="H21" s="30">
        <v>6803208</v>
      </c>
      <c r="I21" s="38">
        <f>38744800+59412514</f>
        <v>98157314</v>
      </c>
    </row>
    <row r="22" spans="1:9" x14ac:dyDescent="0.25">
      <c r="A22">
        <v>11228</v>
      </c>
      <c r="B22" t="s">
        <v>1470</v>
      </c>
      <c r="C22" s="30">
        <v>64278927054</v>
      </c>
      <c r="D22" s="30">
        <v>0</v>
      </c>
      <c r="E22" s="30">
        <v>0</v>
      </c>
      <c r="F22" s="30">
        <v>0</v>
      </c>
      <c r="G22" s="30">
        <v>0</v>
      </c>
      <c r="H22" s="30">
        <v>64278927054</v>
      </c>
      <c r="I22" s="38">
        <v>57202471812</v>
      </c>
    </row>
    <row r="23" spans="1:9" x14ac:dyDescent="0.25">
      <c r="A23">
        <v>11231</v>
      </c>
      <c r="B23" t="s">
        <v>3752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8">
        <v>0</v>
      </c>
    </row>
    <row r="24" spans="1:9" x14ac:dyDescent="0.25">
      <c r="A24">
        <v>11232</v>
      </c>
      <c r="B24" t="s">
        <v>3753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8">
        <v>0</v>
      </c>
    </row>
    <row r="25" spans="1:9" x14ac:dyDescent="0.25">
      <c r="A25">
        <v>11233</v>
      </c>
      <c r="B25" t="s">
        <v>3754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8">
        <v>0</v>
      </c>
    </row>
    <row r="26" spans="1:9" x14ac:dyDescent="0.25">
      <c r="A26">
        <v>11234</v>
      </c>
      <c r="B26" t="s">
        <v>3755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8">
        <v>0</v>
      </c>
    </row>
    <row r="27" spans="1:9" x14ac:dyDescent="0.25">
      <c r="A27">
        <v>11235</v>
      </c>
      <c r="B27" t="s">
        <v>3756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8">
        <v>0</v>
      </c>
    </row>
    <row r="28" spans="1:9" x14ac:dyDescent="0.25">
      <c r="A28">
        <v>11236</v>
      </c>
      <c r="B28" t="s">
        <v>3757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8">
        <v>0</v>
      </c>
    </row>
    <row r="29" spans="1:9" x14ac:dyDescent="0.25">
      <c r="A29">
        <v>11237</v>
      </c>
      <c r="B29" t="s">
        <v>3758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8">
        <v>0</v>
      </c>
    </row>
    <row r="30" spans="1:9" x14ac:dyDescent="0.25">
      <c r="A30">
        <v>11238</v>
      </c>
      <c r="B30" t="s">
        <v>3759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8">
        <v>0</v>
      </c>
    </row>
    <row r="31" spans="1:9" x14ac:dyDescent="0.25">
      <c r="A31">
        <v>11239</v>
      </c>
      <c r="B31" t="s">
        <v>3760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8">
        <v>0</v>
      </c>
    </row>
    <row r="32" spans="1:9" x14ac:dyDescent="0.25">
      <c r="A32">
        <v>11240</v>
      </c>
      <c r="B32" t="s">
        <v>3761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8">
        <v>0</v>
      </c>
    </row>
    <row r="33" spans="1:9" x14ac:dyDescent="0.25">
      <c r="A33">
        <v>11241</v>
      </c>
      <c r="B33" t="s">
        <v>3762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8">
        <v>0</v>
      </c>
    </row>
    <row r="34" spans="1:9" x14ac:dyDescent="0.25">
      <c r="A34">
        <v>11242</v>
      </c>
      <c r="B34" t="s">
        <v>3763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8">
        <v>0</v>
      </c>
    </row>
    <row r="35" spans="1:9" x14ac:dyDescent="0.25">
      <c r="A35">
        <v>12101</v>
      </c>
      <c r="B35" t="s">
        <v>1358</v>
      </c>
      <c r="C35" s="30">
        <v>305155426</v>
      </c>
      <c r="D35" s="30">
        <v>0</v>
      </c>
      <c r="E35" s="30">
        <v>0</v>
      </c>
      <c r="F35" s="30">
        <v>0</v>
      </c>
      <c r="G35" s="30">
        <v>0</v>
      </c>
      <c r="H35" s="30">
        <v>305155426</v>
      </c>
      <c r="I35" s="38">
        <v>369695191</v>
      </c>
    </row>
    <row r="36" spans="1:9" x14ac:dyDescent="0.25">
      <c r="A36">
        <v>12102</v>
      </c>
      <c r="B36" t="s">
        <v>1359</v>
      </c>
      <c r="C36" s="30">
        <v>633072555</v>
      </c>
      <c r="D36" s="30">
        <v>0</v>
      </c>
      <c r="E36" s="30">
        <v>0</v>
      </c>
      <c r="F36" s="30">
        <v>0</v>
      </c>
      <c r="G36" s="30">
        <v>0</v>
      </c>
      <c r="H36" s="30">
        <v>633072555</v>
      </c>
      <c r="I36" s="38">
        <v>674369537</v>
      </c>
    </row>
    <row r="37" spans="1:9" x14ac:dyDescent="0.25">
      <c r="A37">
        <v>12103</v>
      </c>
      <c r="B37" t="s">
        <v>1360</v>
      </c>
      <c r="C37" s="30">
        <v>745388763</v>
      </c>
      <c r="D37" s="30">
        <v>0</v>
      </c>
      <c r="E37" s="30">
        <v>0</v>
      </c>
      <c r="F37" s="30">
        <v>0</v>
      </c>
      <c r="G37" s="30">
        <v>0</v>
      </c>
      <c r="H37" s="30">
        <v>745388763</v>
      </c>
      <c r="I37" s="38">
        <v>740605426</v>
      </c>
    </row>
    <row r="38" spans="1:9" x14ac:dyDescent="0.25">
      <c r="A38">
        <v>12104</v>
      </c>
      <c r="B38" t="s">
        <v>1361</v>
      </c>
      <c r="C38" s="30">
        <v>250102019</v>
      </c>
      <c r="D38" s="30">
        <v>0</v>
      </c>
      <c r="E38" s="30">
        <v>0</v>
      </c>
      <c r="F38" s="30">
        <v>0</v>
      </c>
      <c r="G38" s="30">
        <v>0</v>
      </c>
      <c r="H38" s="30">
        <v>250102019</v>
      </c>
      <c r="I38" s="38">
        <v>239863968</v>
      </c>
    </row>
    <row r="39" spans="1:9" x14ac:dyDescent="0.25">
      <c r="A39">
        <v>12105</v>
      </c>
      <c r="B39" t="s">
        <v>1362</v>
      </c>
      <c r="C39" s="30">
        <v>464468165</v>
      </c>
      <c r="D39" s="30">
        <v>0</v>
      </c>
      <c r="E39" s="30">
        <v>0</v>
      </c>
      <c r="F39" s="30">
        <v>0</v>
      </c>
      <c r="G39" s="30">
        <v>0</v>
      </c>
      <c r="H39" s="30">
        <v>464468165</v>
      </c>
      <c r="I39" s="38">
        <v>1040143860.6799999</v>
      </c>
    </row>
    <row r="40" spans="1:9" x14ac:dyDescent="0.25">
      <c r="A40">
        <v>12107</v>
      </c>
      <c r="B40" t="s">
        <v>1364</v>
      </c>
      <c r="C40" s="30">
        <v>46786685</v>
      </c>
      <c r="D40" s="30">
        <v>0</v>
      </c>
      <c r="E40" s="30">
        <v>0</v>
      </c>
      <c r="F40" s="30">
        <v>0</v>
      </c>
      <c r="G40" s="30">
        <v>0</v>
      </c>
      <c r="H40" s="30">
        <v>46786685</v>
      </c>
      <c r="I40" s="38">
        <v>49332344</v>
      </c>
    </row>
    <row r="41" spans="1:9" x14ac:dyDescent="0.25">
      <c r="A41">
        <v>12110</v>
      </c>
      <c r="B41" t="s">
        <v>1365</v>
      </c>
      <c r="C41" s="30">
        <v>10102559</v>
      </c>
      <c r="D41" s="30">
        <v>0</v>
      </c>
      <c r="E41" s="30">
        <v>0</v>
      </c>
      <c r="F41" s="30">
        <v>0</v>
      </c>
      <c r="G41" s="30">
        <v>0</v>
      </c>
      <c r="H41" s="30">
        <v>10102559</v>
      </c>
      <c r="I41" s="38">
        <v>0</v>
      </c>
    </row>
    <row r="42" spans="1:9" x14ac:dyDescent="0.25">
      <c r="A42">
        <v>12111</v>
      </c>
      <c r="B42" t="s">
        <v>1366</v>
      </c>
      <c r="C42" s="30">
        <v>91088220</v>
      </c>
      <c r="D42" s="30">
        <v>0</v>
      </c>
      <c r="E42" s="30">
        <v>0</v>
      </c>
      <c r="F42" s="30">
        <v>0</v>
      </c>
      <c r="G42" s="30">
        <v>0</v>
      </c>
      <c r="H42" s="30">
        <v>91088220</v>
      </c>
      <c r="I42" s="38">
        <v>132875000</v>
      </c>
    </row>
    <row r="43" spans="1:9" x14ac:dyDescent="0.25">
      <c r="A43">
        <v>12204</v>
      </c>
      <c r="B43" t="s">
        <v>1370</v>
      </c>
      <c r="C43" s="30">
        <v>204231083</v>
      </c>
      <c r="D43" s="30">
        <v>0</v>
      </c>
      <c r="E43" s="30">
        <v>0</v>
      </c>
      <c r="F43" s="30">
        <v>0</v>
      </c>
      <c r="G43" s="30">
        <v>0</v>
      </c>
      <c r="H43" s="30">
        <v>204231083</v>
      </c>
      <c r="I43" s="38">
        <v>121860292</v>
      </c>
    </row>
    <row r="44" spans="1:9" x14ac:dyDescent="0.25">
      <c r="A44">
        <v>12206</v>
      </c>
      <c r="B44" t="s">
        <v>1372</v>
      </c>
      <c r="C44" s="30">
        <v>1897540321</v>
      </c>
      <c r="D44" s="30">
        <v>0</v>
      </c>
      <c r="E44" s="30">
        <v>0</v>
      </c>
      <c r="F44" s="30">
        <v>0</v>
      </c>
      <c r="G44" s="30">
        <v>0</v>
      </c>
      <c r="H44" s="30">
        <v>1897540321</v>
      </c>
      <c r="I44" s="38">
        <v>730137888</v>
      </c>
    </row>
    <row r="45" spans="1:9" x14ac:dyDescent="0.25">
      <c r="A45">
        <v>12208</v>
      </c>
      <c r="B45" t="s">
        <v>1373</v>
      </c>
      <c r="C45" s="30">
        <v>6021608</v>
      </c>
      <c r="D45" s="30">
        <v>0</v>
      </c>
      <c r="E45" s="30">
        <v>0</v>
      </c>
      <c r="F45" s="30">
        <v>0</v>
      </c>
      <c r="G45" s="30">
        <v>0</v>
      </c>
      <c r="H45" s="30">
        <v>6021608</v>
      </c>
      <c r="I45" s="38">
        <v>2476435</v>
      </c>
    </row>
    <row r="46" spans="1:9" x14ac:dyDescent="0.25">
      <c r="A46">
        <v>12301</v>
      </c>
      <c r="B46" t="s">
        <v>1375</v>
      </c>
      <c r="C46" s="30">
        <v>6134471774</v>
      </c>
      <c r="D46" s="30">
        <v>0</v>
      </c>
      <c r="E46" s="30">
        <v>0</v>
      </c>
      <c r="F46" s="30">
        <v>0</v>
      </c>
      <c r="G46" s="30">
        <v>0</v>
      </c>
      <c r="H46" s="30">
        <v>6134471774</v>
      </c>
      <c r="I46" s="38">
        <f>8754271909-26903</f>
        <v>8754245006</v>
      </c>
    </row>
    <row r="47" spans="1:9" x14ac:dyDescent="0.25">
      <c r="A47">
        <v>12402</v>
      </c>
      <c r="B47" t="s">
        <v>1387</v>
      </c>
      <c r="C47" s="30">
        <v>14444444</v>
      </c>
      <c r="D47" s="30">
        <v>0</v>
      </c>
      <c r="E47" s="30">
        <v>0</v>
      </c>
      <c r="F47" s="30">
        <v>0</v>
      </c>
      <c r="G47" s="30">
        <v>0</v>
      </c>
      <c r="H47" s="30">
        <v>14444444</v>
      </c>
      <c r="I47" s="38">
        <f>36196773+1580035</f>
        <v>37776808</v>
      </c>
    </row>
    <row r="48" spans="1:9" x14ac:dyDescent="0.25">
      <c r="A48">
        <v>13205</v>
      </c>
      <c r="B48" t="s">
        <v>1390</v>
      </c>
      <c r="C48" s="30">
        <v>8505092036</v>
      </c>
      <c r="D48" s="30">
        <v>0</v>
      </c>
      <c r="E48" s="30">
        <v>0</v>
      </c>
      <c r="F48" s="30">
        <v>0</v>
      </c>
      <c r="G48" s="30">
        <v>0</v>
      </c>
      <c r="H48" s="30">
        <v>8505092036</v>
      </c>
      <c r="I48" s="38">
        <v>8855370499.6100006</v>
      </c>
    </row>
    <row r="49" spans="1:9" x14ac:dyDescent="0.25">
      <c r="A49">
        <v>22101</v>
      </c>
      <c r="B49" t="s">
        <v>1394</v>
      </c>
      <c r="C49" s="30">
        <v>9490000000</v>
      </c>
      <c r="D49" s="30">
        <v>0</v>
      </c>
      <c r="E49" s="30">
        <v>0</v>
      </c>
      <c r="F49" s="30">
        <v>0</v>
      </c>
      <c r="G49" s="30">
        <v>0</v>
      </c>
      <c r="H49" s="30">
        <v>9490000000</v>
      </c>
      <c r="I49" s="38">
        <f>13393428611.72-137168662.859999</f>
        <v>13256259948.860001</v>
      </c>
    </row>
    <row r="50" spans="1:9" x14ac:dyDescent="0.25">
      <c r="A50">
        <v>22102</v>
      </c>
      <c r="B50" t="s">
        <v>1882</v>
      </c>
      <c r="C50" s="30">
        <v>740000000</v>
      </c>
      <c r="D50" s="30">
        <v>0</v>
      </c>
      <c r="E50" s="30">
        <v>0</v>
      </c>
      <c r="F50" s="30">
        <v>0</v>
      </c>
      <c r="G50" s="30">
        <v>0</v>
      </c>
      <c r="H50" s="30">
        <v>740000000</v>
      </c>
      <c r="I50" s="38">
        <f>1236261020.57+635652402</f>
        <v>1871913422.5699999</v>
      </c>
    </row>
    <row r="51" spans="1:9" x14ac:dyDescent="0.25">
      <c r="A51">
        <v>22103</v>
      </c>
      <c r="B51" t="s">
        <v>1395</v>
      </c>
      <c r="C51" s="30">
        <v>235000</v>
      </c>
      <c r="D51" s="30">
        <v>0</v>
      </c>
      <c r="E51" s="30">
        <v>0</v>
      </c>
      <c r="F51" s="30">
        <v>0</v>
      </c>
      <c r="G51" s="30">
        <v>0</v>
      </c>
      <c r="H51" s="30">
        <v>235000</v>
      </c>
      <c r="I51" s="38">
        <f>1511725642.17+56706.8499999046</f>
        <v>1511782349.02</v>
      </c>
    </row>
    <row r="52" spans="1:9" x14ac:dyDescent="0.25">
      <c r="A52">
        <v>23102</v>
      </c>
      <c r="B52" t="s">
        <v>1409</v>
      </c>
      <c r="C52" s="30">
        <v>134932982</v>
      </c>
      <c r="D52" s="30">
        <v>0</v>
      </c>
      <c r="E52" s="30">
        <v>0</v>
      </c>
      <c r="F52" s="30">
        <v>0</v>
      </c>
      <c r="G52" s="30">
        <v>0</v>
      </c>
      <c r="H52" s="30">
        <v>134932982</v>
      </c>
      <c r="I52" s="38">
        <v>46921837.130000003</v>
      </c>
    </row>
    <row r="53" spans="1:9" x14ac:dyDescent="0.25">
      <c r="A53">
        <v>23103</v>
      </c>
      <c r="B53" t="s">
        <v>1410</v>
      </c>
      <c r="C53" s="30">
        <v>87931929</v>
      </c>
      <c r="D53" s="30">
        <v>0</v>
      </c>
      <c r="E53" s="30">
        <v>0</v>
      </c>
      <c r="F53" s="30">
        <v>0</v>
      </c>
      <c r="G53" s="30">
        <v>0</v>
      </c>
      <c r="H53" s="30">
        <v>87931929</v>
      </c>
      <c r="I53" s="38">
        <v>25161958</v>
      </c>
    </row>
    <row r="54" spans="1:9" x14ac:dyDescent="0.25">
      <c r="A54">
        <v>23107</v>
      </c>
      <c r="B54" t="s">
        <v>1411</v>
      </c>
      <c r="C54" s="30">
        <v>200000000</v>
      </c>
      <c r="D54" s="30">
        <v>0</v>
      </c>
      <c r="E54" s="30">
        <v>0</v>
      </c>
      <c r="F54" s="30">
        <v>0</v>
      </c>
      <c r="G54" s="30">
        <v>0</v>
      </c>
      <c r="H54" s="30">
        <v>200000000</v>
      </c>
      <c r="I54" s="38">
        <v>1363150000</v>
      </c>
    </row>
    <row r="55" spans="1:9" x14ac:dyDescent="0.25">
      <c r="A55">
        <v>23109</v>
      </c>
      <c r="B55" t="s">
        <v>1412</v>
      </c>
      <c r="C55" s="30">
        <v>115461591</v>
      </c>
      <c r="D55" s="30">
        <v>0</v>
      </c>
      <c r="E55" s="30">
        <v>0</v>
      </c>
      <c r="F55" s="30">
        <v>0</v>
      </c>
      <c r="G55" s="30">
        <v>0</v>
      </c>
      <c r="H55" s="30">
        <v>115461591</v>
      </c>
      <c r="I55" s="38">
        <v>86304171</v>
      </c>
    </row>
    <row r="56" spans="1:9" x14ac:dyDescent="0.25">
      <c r="A56">
        <v>23112</v>
      </c>
      <c r="B56" t="s">
        <v>1904</v>
      </c>
      <c r="C56" s="30">
        <v>35298401</v>
      </c>
      <c r="D56" s="30">
        <v>0</v>
      </c>
      <c r="E56" s="30">
        <v>0</v>
      </c>
      <c r="F56" s="30">
        <v>0</v>
      </c>
      <c r="G56" s="30">
        <v>0</v>
      </c>
      <c r="H56" s="30">
        <v>35298401</v>
      </c>
      <c r="I56" s="38">
        <f>286547832+20301600</f>
        <v>306849432</v>
      </c>
    </row>
    <row r="57" spans="1:9" x14ac:dyDescent="0.25">
      <c r="A57">
        <v>23117</v>
      </c>
      <c r="B57" t="s">
        <v>2970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8">
        <f>88893432+6482812</f>
        <v>95376244</v>
      </c>
    </row>
    <row r="58" spans="1:9" x14ac:dyDescent="0.25">
      <c r="A58">
        <v>23120</v>
      </c>
      <c r="B58" t="s">
        <v>2822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8">
        <v>0</v>
      </c>
    </row>
    <row r="59" spans="1:9" x14ac:dyDescent="0.25">
      <c r="A59">
        <v>24101</v>
      </c>
      <c r="B59" t="s">
        <v>1414</v>
      </c>
      <c r="C59" s="30">
        <v>1000000000</v>
      </c>
      <c r="D59" s="30">
        <v>0</v>
      </c>
      <c r="E59" s="30">
        <v>0</v>
      </c>
      <c r="F59" s="30">
        <v>0</v>
      </c>
      <c r="G59" s="30">
        <v>0</v>
      </c>
      <c r="H59" s="30">
        <v>1000000000</v>
      </c>
      <c r="I59" s="38">
        <v>1000000000</v>
      </c>
    </row>
    <row r="60" spans="1:9" x14ac:dyDescent="0.25">
      <c r="A60">
        <v>25101</v>
      </c>
      <c r="B60" t="s">
        <v>1415</v>
      </c>
      <c r="C60" s="30">
        <v>46453482887</v>
      </c>
      <c r="D60" s="30">
        <v>16492670441</v>
      </c>
      <c r="E60" s="30">
        <v>0</v>
      </c>
      <c r="F60" s="30">
        <v>0</v>
      </c>
      <c r="G60" s="30">
        <v>1828018458</v>
      </c>
      <c r="H60" s="30">
        <v>61118134870</v>
      </c>
      <c r="I60" s="38">
        <v>61118134870</v>
      </c>
    </row>
    <row r="61" spans="1:9" x14ac:dyDescent="0.25">
      <c r="A61">
        <v>45211</v>
      </c>
      <c r="B61" t="s">
        <v>3713</v>
      </c>
      <c r="C61" s="30">
        <v>0</v>
      </c>
      <c r="D61" s="30">
        <v>0</v>
      </c>
      <c r="E61" s="30">
        <v>0</v>
      </c>
      <c r="F61" s="30">
        <v>2170097483</v>
      </c>
      <c r="G61" s="30">
        <v>0</v>
      </c>
      <c r="H61" s="30">
        <v>2170097483</v>
      </c>
      <c r="I61" s="38">
        <v>2170097483</v>
      </c>
    </row>
    <row r="62" spans="1:9" x14ac:dyDescent="0.25">
      <c r="A62">
        <v>45231</v>
      </c>
      <c r="B62" t="s">
        <v>3714</v>
      </c>
      <c r="C62" s="30">
        <v>0</v>
      </c>
      <c r="D62" s="30">
        <v>0</v>
      </c>
      <c r="E62" s="30">
        <v>0</v>
      </c>
      <c r="F62" s="30">
        <v>1770000000</v>
      </c>
      <c r="G62" s="30">
        <v>0</v>
      </c>
      <c r="H62" s="30">
        <v>1770000000</v>
      </c>
      <c r="I62" s="38">
        <v>1770000000</v>
      </c>
    </row>
    <row r="63" spans="1:9" x14ac:dyDescent="0.25">
      <c r="A63">
        <v>51101</v>
      </c>
      <c r="B63" t="s">
        <v>1337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8">
        <v>0</v>
      </c>
    </row>
    <row r="64" spans="1:9" x14ac:dyDescent="0.25">
      <c r="A64">
        <v>51102</v>
      </c>
      <c r="B64" t="s">
        <v>3764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8">
        <v>0</v>
      </c>
    </row>
    <row r="65" spans="1:9" x14ac:dyDescent="0.25">
      <c r="A65">
        <v>51103</v>
      </c>
      <c r="B65" t="s">
        <v>1346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8">
        <v>0</v>
      </c>
    </row>
    <row r="66" spans="1:9" x14ac:dyDescent="0.25">
      <c r="A66">
        <v>51104</v>
      </c>
      <c r="B66" t="s">
        <v>3765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8">
        <v>0</v>
      </c>
    </row>
    <row r="67" spans="1:9" x14ac:dyDescent="0.25">
      <c r="A67">
        <v>51105</v>
      </c>
      <c r="B67" t="s">
        <v>3766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8">
        <v>0</v>
      </c>
    </row>
    <row r="68" spans="1:9" x14ac:dyDescent="0.25">
      <c r="A68">
        <v>51106</v>
      </c>
      <c r="B68" t="s">
        <v>3767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8">
        <v>0</v>
      </c>
    </row>
    <row r="69" spans="1:9" x14ac:dyDescent="0.25">
      <c r="A69">
        <v>51107</v>
      </c>
      <c r="B69" t="s">
        <v>3768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8">
        <v>0</v>
      </c>
    </row>
    <row r="70" spans="1:9" x14ac:dyDescent="0.25">
      <c r="A70">
        <v>51108</v>
      </c>
      <c r="B70" t="s">
        <v>3769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8">
        <v>0</v>
      </c>
    </row>
    <row r="71" spans="1:9" x14ac:dyDescent="0.25">
      <c r="A71">
        <v>51109</v>
      </c>
      <c r="B71" t="s">
        <v>3770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8">
        <v>0</v>
      </c>
    </row>
    <row r="72" spans="1:9" x14ac:dyDescent="0.25">
      <c r="A72">
        <v>11105</v>
      </c>
      <c r="B72" t="s">
        <v>1464</v>
      </c>
      <c r="C72" s="30">
        <v>28207131219</v>
      </c>
      <c r="D72" s="30">
        <v>0</v>
      </c>
      <c r="E72" s="30">
        <v>0</v>
      </c>
      <c r="F72" s="30">
        <v>0</v>
      </c>
      <c r="G72" s="30">
        <v>0</v>
      </c>
      <c r="H72" s="30">
        <v>28207131219</v>
      </c>
      <c r="I72" s="38">
        <f>30150073274</f>
        <v>30150073274</v>
      </c>
    </row>
    <row r="73" spans="1:9" x14ac:dyDescent="0.25">
      <c r="A73">
        <v>11108</v>
      </c>
      <c r="B73" t="s">
        <v>1466</v>
      </c>
      <c r="C73" s="30">
        <v>927731136</v>
      </c>
      <c r="D73" s="30">
        <v>0</v>
      </c>
      <c r="E73" s="30">
        <v>0</v>
      </c>
      <c r="F73" s="30">
        <v>0</v>
      </c>
      <c r="G73" s="30">
        <v>0</v>
      </c>
      <c r="H73" s="30">
        <v>927731136</v>
      </c>
      <c r="I73" s="38">
        <f>2667009175</f>
        <v>2667009175</v>
      </c>
    </row>
    <row r="74" spans="1:9" x14ac:dyDescent="0.25">
      <c r="A74">
        <v>11206</v>
      </c>
      <c r="B74" t="s">
        <v>1345</v>
      </c>
      <c r="C74" s="30">
        <v>1141735310</v>
      </c>
      <c r="D74" s="30">
        <v>0</v>
      </c>
      <c r="E74" s="30">
        <v>0</v>
      </c>
      <c r="F74" s="30">
        <v>0</v>
      </c>
      <c r="G74" s="30">
        <v>0</v>
      </c>
      <c r="H74" s="30">
        <v>1141735310</v>
      </c>
      <c r="I74" s="38">
        <f>1619840607.94+180063265</f>
        <v>1799903872.9400001</v>
      </c>
    </row>
    <row r="75" spans="1:9" x14ac:dyDescent="0.25">
      <c r="A75">
        <v>11211</v>
      </c>
      <c r="B75" t="s">
        <v>1467</v>
      </c>
      <c r="C75" s="30">
        <v>1500508422</v>
      </c>
      <c r="D75" s="30">
        <v>0</v>
      </c>
      <c r="E75" s="30">
        <v>0</v>
      </c>
      <c r="F75" s="30">
        <v>0</v>
      </c>
      <c r="G75" s="30">
        <v>0</v>
      </c>
      <c r="H75" s="30">
        <v>1500508422</v>
      </c>
      <c r="I75" s="38">
        <v>702996598</v>
      </c>
    </row>
    <row r="76" spans="1:9" x14ac:dyDescent="0.25">
      <c r="A76">
        <v>11215</v>
      </c>
      <c r="B76" t="s">
        <v>1350</v>
      </c>
      <c r="C76" s="30">
        <v>22495930</v>
      </c>
      <c r="D76" s="30">
        <v>0</v>
      </c>
      <c r="E76" s="30">
        <v>0</v>
      </c>
      <c r="F76" s="30">
        <v>0</v>
      </c>
      <c r="G76" s="30">
        <v>0</v>
      </c>
      <c r="H76" s="30">
        <v>22495930</v>
      </c>
      <c r="I76" s="38">
        <v>61780255</v>
      </c>
    </row>
    <row r="77" spans="1:9" x14ac:dyDescent="0.25">
      <c r="A77">
        <v>11217</v>
      </c>
      <c r="B77" t="s">
        <v>1351</v>
      </c>
      <c r="C77" s="30">
        <v>4675369462</v>
      </c>
      <c r="D77" s="30">
        <v>0</v>
      </c>
      <c r="E77" s="30">
        <v>550000000</v>
      </c>
      <c r="F77" s="30">
        <v>0</v>
      </c>
      <c r="G77" s="30">
        <v>0</v>
      </c>
      <c r="H77" s="30">
        <v>4125369462</v>
      </c>
      <c r="I77" s="38">
        <v>3978540702</v>
      </c>
    </row>
    <row r="78" spans="1:9" x14ac:dyDescent="0.25">
      <c r="A78">
        <v>11218</v>
      </c>
      <c r="B78" t="s">
        <v>1352</v>
      </c>
      <c r="C78" s="30">
        <v>684181113</v>
      </c>
      <c r="D78" s="30">
        <v>0</v>
      </c>
      <c r="E78" s="30">
        <v>0</v>
      </c>
      <c r="F78" s="30">
        <v>0</v>
      </c>
      <c r="G78" s="30">
        <v>0</v>
      </c>
      <c r="H78" s="30">
        <v>684181113</v>
      </c>
      <c r="I78" s="38">
        <v>632166406</v>
      </c>
    </row>
    <row r="79" spans="1:9" x14ac:dyDescent="0.25">
      <c r="A79">
        <v>11219</v>
      </c>
      <c r="B79" t="s">
        <v>1353</v>
      </c>
      <c r="C79" s="30">
        <v>5450803405</v>
      </c>
      <c r="D79" s="30">
        <v>0</v>
      </c>
      <c r="E79" s="30">
        <v>0</v>
      </c>
      <c r="F79" s="30">
        <v>0</v>
      </c>
      <c r="G79" s="30">
        <v>0</v>
      </c>
      <c r="H79" s="30">
        <v>5450803405</v>
      </c>
      <c r="I79" s="38">
        <v>5760598717</v>
      </c>
    </row>
    <row r="80" spans="1:9" x14ac:dyDescent="0.25">
      <c r="A80">
        <v>11220</v>
      </c>
      <c r="B80" t="s">
        <v>1859</v>
      </c>
      <c r="C80" s="30">
        <v>1362700851</v>
      </c>
      <c r="D80" s="30">
        <v>0</v>
      </c>
      <c r="E80" s="30">
        <v>0</v>
      </c>
      <c r="F80" s="30">
        <v>0</v>
      </c>
      <c r="G80" s="30">
        <v>0</v>
      </c>
      <c r="H80" s="30">
        <v>1362700851</v>
      </c>
      <c r="I80" s="38">
        <v>1502402279</v>
      </c>
    </row>
    <row r="81" spans="1:9" x14ac:dyDescent="0.25">
      <c r="A81">
        <v>11221</v>
      </c>
      <c r="B81" t="s">
        <v>1354</v>
      </c>
      <c r="C81" s="30">
        <v>224506629</v>
      </c>
      <c r="D81" s="30">
        <v>9401890699</v>
      </c>
      <c r="E81" s="30">
        <v>4905392481.0600004</v>
      </c>
      <c r="F81" s="30">
        <v>0</v>
      </c>
      <c r="G81" s="30">
        <v>126100000</v>
      </c>
      <c r="H81" s="30">
        <v>4594904846.9399996</v>
      </c>
      <c r="I81" s="38">
        <v>4666350194</v>
      </c>
    </row>
    <row r="82" spans="1:9" x14ac:dyDescent="0.25">
      <c r="A82">
        <v>11222</v>
      </c>
      <c r="B82" t="s">
        <v>1355</v>
      </c>
      <c r="C82" s="30">
        <v>1703376064</v>
      </c>
      <c r="D82" s="30">
        <v>5215141392</v>
      </c>
      <c r="E82" s="30">
        <v>2469767456</v>
      </c>
      <c r="F82" s="30">
        <v>0</v>
      </c>
      <c r="G82" s="30">
        <v>0</v>
      </c>
      <c r="H82" s="30">
        <v>4448750000</v>
      </c>
      <c r="I82" s="38">
        <v>2827831911</v>
      </c>
    </row>
    <row r="83" spans="1:9" x14ac:dyDescent="0.25">
      <c r="A83">
        <v>11223</v>
      </c>
      <c r="B83" t="s">
        <v>1356</v>
      </c>
      <c r="C83" s="30">
        <v>430695341</v>
      </c>
      <c r="D83" s="30">
        <v>0</v>
      </c>
      <c r="E83" s="30">
        <v>0</v>
      </c>
      <c r="F83" s="30">
        <v>0</v>
      </c>
      <c r="G83" s="30">
        <v>0</v>
      </c>
      <c r="H83" s="30">
        <v>430695341</v>
      </c>
      <c r="I83" s="38">
        <f>219504940.99+239872064.75</f>
        <v>459377005.74000001</v>
      </c>
    </row>
    <row r="84" spans="1:9" x14ac:dyDescent="0.25">
      <c r="A84">
        <v>11224</v>
      </c>
      <c r="B84" t="s">
        <v>1468</v>
      </c>
      <c r="C84" s="30">
        <v>139266162</v>
      </c>
      <c r="D84" s="30">
        <v>0</v>
      </c>
      <c r="E84" s="30">
        <v>0</v>
      </c>
      <c r="F84" s="30">
        <v>0</v>
      </c>
      <c r="G84" s="30">
        <v>0</v>
      </c>
      <c r="H84" s="30">
        <v>139266162</v>
      </c>
      <c r="I84" s="38">
        <f>108870146+23110554</f>
        <v>131980700</v>
      </c>
    </row>
    <row r="85" spans="1:9" x14ac:dyDescent="0.25">
      <c r="A85">
        <v>11225</v>
      </c>
      <c r="B85" t="s">
        <v>1860</v>
      </c>
      <c r="C85" s="30">
        <v>323196136</v>
      </c>
      <c r="D85" s="30">
        <v>1402963356</v>
      </c>
      <c r="E85" s="30">
        <v>626159492</v>
      </c>
      <c r="F85" s="30">
        <v>0</v>
      </c>
      <c r="G85" s="30">
        <v>0</v>
      </c>
      <c r="H85" s="30">
        <v>1100000000</v>
      </c>
      <c r="I85" s="38">
        <v>713462382</v>
      </c>
    </row>
    <row r="86" spans="1:9" x14ac:dyDescent="0.25">
      <c r="A86">
        <v>11229</v>
      </c>
      <c r="B86" t="s">
        <v>2839</v>
      </c>
      <c r="C86" s="30">
        <v>0</v>
      </c>
      <c r="D86" s="30">
        <v>6686866988</v>
      </c>
      <c r="E86" s="30">
        <v>4347212922</v>
      </c>
      <c r="F86" s="30">
        <v>741000000</v>
      </c>
      <c r="G86" s="30">
        <v>0</v>
      </c>
      <c r="H86" s="30">
        <v>3080654066</v>
      </c>
      <c r="I86" s="38">
        <v>1269968816</v>
      </c>
    </row>
    <row r="87" spans="1:9" x14ac:dyDescent="0.25">
      <c r="A87">
        <v>11230</v>
      </c>
      <c r="B87" t="s">
        <v>2840</v>
      </c>
      <c r="C87" s="30">
        <v>0</v>
      </c>
      <c r="D87" s="30">
        <v>1671716747</v>
      </c>
      <c r="E87" s="30">
        <v>911716747</v>
      </c>
      <c r="F87" s="30">
        <v>0</v>
      </c>
      <c r="G87" s="30">
        <v>0</v>
      </c>
      <c r="H87" s="30">
        <v>760000000</v>
      </c>
      <c r="I87" s="38">
        <v>443075195.5</v>
      </c>
    </row>
    <row r="88" spans="1:9" x14ac:dyDescent="0.25">
      <c r="A88">
        <v>12106</v>
      </c>
      <c r="B88" t="s">
        <v>1363</v>
      </c>
      <c r="C88" s="30">
        <v>1703376064</v>
      </c>
      <c r="D88" s="30">
        <v>0</v>
      </c>
      <c r="E88" s="30">
        <v>0</v>
      </c>
      <c r="F88" s="30">
        <v>0</v>
      </c>
      <c r="G88" s="30">
        <v>0</v>
      </c>
      <c r="H88" s="30">
        <v>1703376064</v>
      </c>
      <c r="I88" s="38">
        <v>1260612942</v>
      </c>
    </row>
    <row r="89" spans="1:9" x14ac:dyDescent="0.25">
      <c r="A89">
        <v>12112</v>
      </c>
      <c r="B89" t="s">
        <v>1367</v>
      </c>
      <c r="C89" s="30">
        <v>92668455</v>
      </c>
      <c r="D89" s="30">
        <v>0</v>
      </c>
      <c r="E89" s="30">
        <v>0</v>
      </c>
      <c r="F89" s="30">
        <v>0</v>
      </c>
      <c r="G89" s="30">
        <v>0</v>
      </c>
      <c r="H89" s="30">
        <v>92668455</v>
      </c>
      <c r="I89" s="38">
        <v>253715613</v>
      </c>
    </row>
    <row r="90" spans="1:9" x14ac:dyDescent="0.25">
      <c r="A90">
        <v>12113</v>
      </c>
      <c r="B90" t="s">
        <v>1861</v>
      </c>
      <c r="C90" s="30">
        <v>14661199</v>
      </c>
      <c r="D90" s="30">
        <v>0</v>
      </c>
      <c r="E90" s="30">
        <v>0</v>
      </c>
      <c r="F90" s="30">
        <v>0</v>
      </c>
      <c r="G90" s="30">
        <v>0</v>
      </c>
      <c r="H90" s="30">
        <v>14661199</v>
      </c>
      <c r="I90" s="38">
        <v>44483355</v>
      </c>
    </row>
    <row r="91" spans="1:9" x14ac:dyDescent="0.25">
      <c r="A91">
        <v>12114</v>
      </c>
      <c r="B91" t="s">
        <v>1368</v>
      </c>
      <c r="C91" s="30">
        <v>46334227</v>
      </c>
      <c r="D91" s="30">
        <v>0</v>
      </c>
      <c r="E91" s="30">
        <v>0</v>
      </c>
      <c r="F91" s="30">
        <v>0</v>
      </c>
      <c r="G91" s="30">
        <v>0</v>
      </c>
      <c r="H91" s="30">
        <v>46334227</v>
      </c>
      <c r="I91" s="38">
        <v>126857804</v>
      </c>
    </row>
    <row r="92" spans="1:9" x14ac:dyDescent="0.25">
      <c r="A92">
        <v>12201</v>
      </c>
      <c r="B92" t="s">
        <v>1471</v>
      </c>
      <c r="C92" s="30">
        <v>2739080648</v>
      </c>
      <c r="D92" s="30">
        <v>0</v>
      </c>
      <c r="E92" s="30">
        <v>0</v>
      </c>
      <c r="F92" s="30">
        <v>0</v>
      </c>
      <c r="G92" s="30">
        <v>0</v>
      </c>
      <c r="H92" s="30">
        <v>2739080648</v>
      </c>
      <c r="I92" s="38">
        <v>2322699596.3499999</v>
      </c>
    </row>
    <row r="93" spans="1:9" x14ac:dyDescent="0.25">
      <c r="A93">
        <v>12202</v>
      </c>
      <c r="B93" t="s">
        <v>1369</v>
      </c>
      <c r="C93" s="30">
        <v>446193523</v>
      </c>
      <c r="D93" s="30">
        <v>0</v>
      </c>
      <c r="E93" s="30">
        <v>0</v>
      </c>
      <c r="F93" s="30">
        <v>0</v>
      </c>
      <c r="G93" s="30">
        <v>0</v>
      </c>
      <c r="H93" s="30">
        <v>446193523</v>
      </c>
      <c r="I93" s="38">
        <v>219662920</v>
      </c>
    </row>
    <row r="94" spans="1:9" x14ac:dyDescent="0.25">
      <c r="A94">
        <v>12203</v>
      </c>
      <c r="B94" t="s">
        <v>3814</v>
      </c>
      <c r="C94" s="30">
        <v>0</v>
      </c>
      <c r="D94" s="30">
        <v>464972930</v>
      </c>
      <c r="E94" s="30">
        <v>0</v>
      </c>
      <c r="F94" s="30">
        <v>0</v>
      </c>
      <c r="G94" s="30">
        <v>0</v>
      </c>
      <c r="H94" s="30">
        <v>464972930</v>
      </c>
      <c r="I94" s="38">
        <f>576990190.82-11824780.84</f>
        <v>565165409.98000002</v>
      </c>
    </row>
    <row r="95" spans="1:9" x14ac:dyDescent="0.25">
      <c r="A95">
        <v>12205</v>
      </c>
      <c r="B95" t="s">
        <v>1371</v>
      </c>
      <c r="C95" s="30">
        <v>2819734</v>
      </c>
      <c r="D95" s="30">
        <v>0</v>
      </c>
      <c r="E95" s="30">
        <v>0</v>
      </c>
      <c r="F95" s="30">
        <v>0</v>
      </c>
      <c r="G95" s="30">
        <v>0</v>
      </c>
      <c r="H95" s="30">
        <v>2819734</v>
      </c>
      <c r="I95" s="38">
        <v>15000000</v>
      </c>
    </row>
    <row r="96" spans="1:9" x14ac:dyDescent="0.25">
      <c r="A96">
        <v>12211</v>
      </c>
      <c r="B96" t="s">
        <v>1862</v>
      </c>
      <c r="C96" s="30">
        <v>1077964446</v>
      </c>
      <c r="D96" s="30">
        <v>0</v>
      </c>
      <c r="E96" s="30">
        <v>0</v>
      </c>
      <c r="F96" s="30">
        <v>0</v>
      </c>
      <c r="G96" s="30">
        <v>565000000</v>
      </c>
      <c r="H96" s="30">
        <v>512964446</v>
      </c>
      <c r="I96" s="38">
        <v>727002115</v>
      </c>
    </row>
    <row r="97" spans="1:9" x14ac:dyDescent="0.25">
      <c r="A97">
        <v>12212</v>
      </c>
      <c r="B97" t="s">
        <v>1374</v>
      </c>
      <c r="C97" s="30">
        <v>3549000</v>
      </c>
      <c r="D97" s="30">
        <v>0</v>
      </c>
      <c r="E97" s="30">
        <v>0</v>
      </c>
      <c r="F97" s="30">
        <v>0</v>
      </c>
      <c r="G97" s="30">
        <v>0</v>
      </c>
      <c r="H97" s="30">
        <v>3549000</v>
      </c>
      <c r="I97" s="38">
        <v>0</v>
      </c>
    </row>
    <row r="98" spans="1:9" x14ac:dyDescent="0.25">
      <c r="A98">
        <v>12302</v>
      </c>
      <c r="B98" t="s">
        <v>1376</v>
      </c>
      <c r="C98" s="30">
        <v>1039439861</v>
      </c>
      <c r="D98" s="30">
        <v>0</v>
      </c>
      <c r="E98" s="30">
        <v>0</v>
      </c>
      <c r="F98" s="30">
        <v>0</v>
      </c>
      <c r="G98" s="30">
        <v>0</v>
      </c>
      <c r="H98" s="30">
        <v>1039439861</v>
      </c>
      <c r="I98" s="38">
        <v>850945812</v>
      </c>
    </row>
    <row r="99" spans="1:9" x14ac:dyDescent="0.25">
      <c r="A99">
        <v>12303</v>
      </c>
      <c r="B99" t="s">
        <v>1378</v>
      </c>
      <c r="C99" s="30">
        <v>1094270</v>
      </c>
      <c r="D99" s="30">
        <v>0</v>
      </c>
      <c r="E99" s="30">
        <v>0</v>
      </c>
      <c r="F99" s="30">
        <v>0</v>
      </c>
      <c r="G99" s="30">
        <v>0</v>
      </c>
      <c r="H99" s="30">
        <v>1094270</v>
      </c>
      <c r="I99" s="38">
        <v>19640660</v>
      </c>
    </row>
    <row r="100" spans="1:9" x14ac:dyDescent="0.25">
      <c r="A100">
        <v>12305</v>
      </c>
      <c r="B100" t="s">
        <v>2968</v>
      </c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8">
        <v>835479</v>
      </c>
    </row>
    <row r="101" spans="1:9" x14ac:dyDescent="0.25">
      <c r="A101">
        <v>12401</v>
      </c>
      <c r="B101" t="s">
        <v>1465</v>
      </c>
      <c r="C101" s="30">
        <v>4575896751</v>
      </c>
      <c r="D101" s="30">
        <v>0</v>
      </c>
      <c r="E101" s="30">
        <v>0</v>
      </c>
      <c r="F101" s="30">
        <v>0</v>
      </c>
      <c r="G101" s="30">
        <v>0</v>
      </c>
      <c r="H101" s="30">
        <v>4575896751</v>
      </c>
      <c r="I101" s="38">
        <v>4490764507.8000002</v>
      </c>
    </row>
    <row r="102" spans="1:9" x14ac:dyDescent="0.25">
      <c r="A102">
        <v>12403</v>
      </c>
      <c r="B102" t="s">
        <v>1388</v>
      </c>
      <c r="C102" s="30">
        <v>130000000</v>
      </c>
      <c r="D102" s="30">
        <v>0</v>
      </c>
      <c r="E102" s="30">
        <v>0</v>
      </c>
      <c r="F102" s="30">
        <v>0</v>
      </c>
      <c r="G102" s="30">
        <v>0</v>
      </c>
      <c r="H102" s="30">
        <v>130000000</v>
      </c>
      <c r="I102" s="38">
        <f>300480469+14220314</f>
        <v>314700783</v>
      </c>
    </row>
    <row r="103" spans="1:9" x14ac:dyDescent="0.25">
      <c r="A103">
        <v>12502</v>
      </c>
      <c r="B103" t="s">
        <v>1472</v>
      </c>
      <c r="C103" s="30">
        <v>515269854</v>
      </c>
      <c r="D103" s="30">
        <v>0</v>
      </c>
      <c r="E103" s="30">
        <v>0</v>
      </c>
      <c r="F103" s="30">
        <v>0</v>
      </c>
      <c r="G103" s="30">
        <v>0</v>
      </c>
      <c r="H103" s="30">
        <v>515269854</v>
      </c>
      <c r="I103" s="38">
        <f>891180133+502049778</f>
        <v>1393229911</v>
      </c>
    </row>
    <row r="104" spans="1:9" x14ac:dyDescent="0.25">
      <c r="A104">
        <v>12603</v>
      </c>
      <c r="B104" t="s">
        <v>1473</v>
      </c>
      <c r="C104" s="30">
        <v>168422740</v>
      </c>
      <c r="D104" s="30">
        <v>0</v>
      </c>
      <c r="E104" s="30">
        <v>0</v>
      </c>
      <c r="F104" s="30">
        <v>0</v>
      </c>
      <c r="G104" s="30">
        <v>0</v>
      </c>
      <c r="H104" s="30">
        <v>168422740</v>
      </c>
      <c r="I104" s="38">
        <v>33293468</v>
      </c>
    </row>
    <row r="105" spans="1:9" x14ac:dyDescent="0.25">
      <c r="A105">
        <v>12604</v>
      </c>
      <c r="B105" t="s">
        <v>1474</v>
      </c>
      <c r="C105" s="30">
        <v>5490000</v>
      </c>
      <c r="D105" s="30">
        <v>0</v>
      </c>
      <c r="E105" s="30">
        <v>0</v>
      </c>
      <c r="F105" s="30">
        <v>0</v>
      </c>
      <c r="G105" s="30">
        <v>0</v>
      </c>
      <c r="H105" s="30">
        <v>5490000</v>
      </c>
      <c r="I105" s="38">
        <v>0</v>
      </c>
    </row>
    <row r="106" spans="1:9" x14ac:dyDescent="0.25">
      <c r="A106">
        <v>12605</v>
      </c>
      <c r="B106" t="s">
        <v>1864</v>
      </c>
      <c r="C106" s="30">
        <v>1098000000</v>
      </c>
      <c r="D106" s="30">
        <v>0</v>
      </c>
      <c r="E106" s="30">
        <v>1098000000</v>
      </c>
      <c r="F106" s="30">
        <v>0</v>
      </c>
      <c r="G106" s="30">
        <v>0</v>
      </c>
      <c r="H106" s="30">
        <v>0</v>
      </c>
      <c r="I106" s="38">
        <v>0</v>
      </c>
    </row>
    <row r="107" spans="1:9" x14ac:dyDescent="0.25">
      <c r="A107">
        <v>12606</v>
      </c>
      <c r="B107" t="s">
        <v>1475</v>
      </c>
      <c r="C107" s="30">
        <v>603900</v>
      </c>
      <c r="D107" s="30">
        <v>0</v>
      </c>
      <c r="E107" s="30">
        <v>0</v>
      </c>
      <c r="F107" s="30">
        <v>0</v>
      </c>
      <c r="G107" s="30">
        <v>0</v>
      </c>
      <c r="H107" s="30">
        <v>603900</v>
      </c>
      <c r="I107" s="38">
        <v>0</v>
      </c>
    </row>
    <row r="108" spans="1:9" x14ac:dyDescent="0.25">
      <c r="A108">
        <v>12609</v>
      </c>
      <c r="B108" t="s">
        <v>1866</v>
      </c>
      <c r="C108" s="30">
        <v>132000000</v>
      </c>
      <c r="D108" s="30">
        <v>0</v>
      </c>
      <c r="E108" s="30">
        <v>80000000</v>
      </c>
      <c r="F108" s="30">
        <v>0</v>
      </c>
      <c r="G108" s="30">
        <v>0</v>
      </c>
      <c r="H108" s="30">
        <v>52000000</v>
      </c>
      <c r="I108" s="38">
        <f>22703482+10459889</f>
        <v>33163371</v>
      </c>
    </row>
    <row r="109" spans="1:9" x14ac:dyDescent="0.25">
      <c r="A109">
        <v>12610</v>
      </c>
      <c r="B109" t="s">
        <v>1867</v>
      </c>
      <c r="C109" s="30">
        <v>15915361</v>
      </c>
      <c r="D109" s="30">
        <v>0</v>
      </c>
      <c r="E109" s="30">
        <v>10000000</v>
      </c>
      <c r="F109" s="30">
        <v>0</v>
      </c>
      <c r="G109" s="30">
        <v>0</v>
      </c>
      <c r="H109" s="30">
        <v>5915361</v>
      </c>
      <c r="I109" s="38">
        <v>5421756</v>
      </c>
    </row>
    <row r="110" spans="1:9" x14ac:dyDescent="0.25">
      <c r="A110">
        <v>12611</v>
      </c>
      <c r="B110" t="s">
        <v>1868</v>
      </c>
      <c r="C110" s="30">
        <v>570960000</v>
      </c>
      <c r="D110" s="30">
        <v>0</v>
      </c>
      <c r="E110" s="30">
        <v>0</v>
      </c>
      <c r="F110" s="30">
        <v>0</v>
      </c>
      <c r="G110" s="30">
        <v>0</v>
      </c>
      <c r="H110" s="30">
        <v>570960000</v>
      </c>
      <c r="I110" s="38">
        <f>1750632361+237286991</f>
        <v>1987919352</v>
      </c>
    </row>
    <row r="111" spans="1:9" x14ac:dyDescent="0.25">
      <c r="A111">
        <v>12612</v>
      </c>
      <c r="B111" t="s">
        <v>1869</v>
      </c>
      <c r="C111" s="30">
        <v>199039759</v>
      </c>
      <c r="D111" s="30">
        <v>0</v>
      </c>
      <c r="E111" s="30">
        <v>0</v>
      </c>
      <c r="F111" s="30">
        <v>0</v>
      </c>
      <c r="G111" s="30">
        <v>0</v>
      </c>
      <c r="H111" s="30">
        <v>199039759</v>
      </c>
      <c r="I111" s="38">
        <v>137323453</v>
      </c>
    </row>
    <row r="112" spans="1:9" x14ac:dyDescent="0.25">
      <c r="A112">
        <v>12613</v>
      </c>
      <c r="B112" t="s">
        <v>2969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8">
        <f>311260548+215178667</f>
        <v>526439215</v>
      </c>
    </row>
    <row r="113" spans="1:9" x14ac:dyDescent="0.25">
      <c r="A113">
        <v>13173</v>
      </c>
      <c r="B113" t="s">
        <v>1487</v>
      </c>
      <c r="C113" s="30">
        <v>250000000</v>
      </c>
      <c r="D113" s="30">
        <v>0</v>
      </c>
      <c r="E113" s="30">
        <v>45000000</v>
      </c>
      <c r="F113" s="30">
        <v>0</v>
      </c>
      <c r="G113" s="30">
        <v>0</v>
      </c>
      <c r="H113" s="30">
        <v>205000000</v>
      </c>
      <c r="I113" s="38">
        <v>204048867.80000001</v>
      </c>
    </row>
    <row r="114" spans="1:9" x14ac:dyDescent="0.25">
      <c r="A114">
        <v>13177</v>
      </c>
      <c r="B114" t="s">
        <v>1386</v>
      </c>
      <c r="C114" s="30">
        <v>11241443651</v>
      </c>
      <c r="D114" s="30">
        <v>4564184349</v>
      </c>
      <c r="E114" s="30">
        <v>0</v>
      </c>
      <c r="F114" s="30">
        <v>0</v>
      </c>
      <c r="G114" s="30">
        <v>0</v>
      </c>
      <c r="H114" s="30">
        <v>15805628000</v>
      </c>
      <c r="I114" s="38">
        <v>13257135200</v>
      </c>
    </row>
    <row r="115" spans="1:9" x14ac:dyDescent="0.25">
      <c r="A115">
        <v>13204</v>
      </c>
      <c r="B115" t="s">
        <v>1389</v>
      </c>
      <c r="C115" s="30">
        <v>329400000</v>
      </c>
      <c r="D115" s="30">
        <v>0</v>
      </c>
      <c r="E115" s="30">
        <v>0</v>
      </c>
      <c r="F115" s="30">
        <v>0</v>
      </c>
      <c r="G115" s="30">
        <v>0</v>
      </c>
      <c r="H115" s="30">
        <v>329400000</v>
      </c>
      <c r="I115" s="38">
        <v>447821492</v>
      </c>
    </row>
    <row r="116" spans="1:9" x14ac:dyDescent="0.25">
      <c r="A116">
        <v>13301</v>
      </c>
      <c r="B116" t="s">
        <v>1391</v>
      </c>
      <c r="C116" s="30">
        <v>195697504</v>
      </c>
      <c r="D116" s="30">
        <v>0</v>
      </c>
      <c r="E116" s="30">
        <v>0</v>
      </c>
      <c r="F116" s="30">
        <v>0</v>
      </c>
      <c r="G116" s="30">
        <v>0</v>
      </c>
      <c r="H116" s="30">
        <v>195697504</v>
      </c>
      <c r="I116" s="38">
        <v>180578764</v>
      </c>
    </row>
    <row r="117" spans="1:9" x14ac:dyDescent="0.25">
      <c r="A117">
        <v>13304</v>
      </c>
      <c r="B117" t="s">
        <v>1488</v>
      </c>
      <c r="C117" s="30">
        <v>124444314</v>
      </c>
      <c r="D117" s="30">
        <v>0</v>
      </c>
      <c r="E117" s="30">
        <v>0</v>
      </c>
      <c r="F117" s="30">
        <v>133451486</v>
      </c>
      <c r="G117" s="30">
        <v>0</v>
      </c>
      <c r="H117" s="30">
        <v>257895800</v>
      </c>
      <c r="I117" s="38">
        <v>257895800</v>
      </c>
    </row>
    <row r="118" spans="1:9" x14ac:dyDescent="0.25">
      <c r="A118">
        <v>13305</v>
      </c>
      <c r="B118" t="s">
        <v>1489</v>
      </c>
      <c r="C118" s="30">
        <v>113876000</v>
      </c>
      <c r="D118" s="30">
        <v>0</v>
      </c>
      <c r="E118" s="30">
        <v>15615579</v>
      </c>
      <c r="F118" s="30">
        <v>0</v>
      </c>
      <c r="G118" s="30">
        <v>0</v>
      </c>
      <c r="H118" s="30">
        <v>98260421</v>
      </c>
      <c r="I118" s="38">
        <v>98260421</v>
      </c>
    </row>
    <row r="119" spans="1:9" x14ac:dyDescent="0.25">
      <c r="A119">
        <v>13306</v>
      </c>
      <c r="B119" t="s">
        <v>1490</v>
      </c>
      <c r="C119" s="30">
        <v>85998601</v>
      </c>
      <c r="D119" s="30">
        <v>0</v>
      </c>
      <c r="E119" s="30">
        <v>0</v>
      </c>
      <c r="F119" s="30">
        <v>2779097</v>
      </c>
      <c r="G119" s="30">
        <v>0</v>
      </c>
      <c r="H119" s="30">
        <v>88777698</v>
      </c>
      <c r="I119" s="38">
        <v>88777698</v>
      </c>
    </row>
    <row r="120" spans="1:9" x14ac:dyDescent="0.25">
      <c r="A120">
        <v>13308</v>
      </c>
      <c r="B120" t="s">
        <v>1491</v>
      </c>
      <c r="C120" s="30">
        <v>1105600202</v>
      </c>
      <c r="D120" s="30">
        <v>0</v>
      </c>
      <c r="E120" s="30">
        <v>87099220</v>
      </c>
      <c r="F120" s="30">
        <v>0</v>
      </c>
      <c r="G120" s="30">
        <v>151373430</v>
      </c>
      <c r="H120" s="30">
        <v>867127552</v>
      </c>
      <c r="I120" s="38">
        <v>867127552</v>
      </c>
    </row>
    <row r="121" spans="1:9" x14ac:dyDescent="0.25">
      <c r="A121">
        <v>13309</v>
      </c>
      <c r="B121" t="s">
        <v>1492</v>
      </c>
      <c r="C121" s="30">
        <v>130515093</v>
      </c>
      <c r="D121" s="30">
        <v>0</v>
      </c>
      <c r="E121" s="30">
        <v>0</v>
      </c>
      <c r="F121" s="30">
        <v>7331146</v>
      </c>
      <c r="G121" s="30">
        <v>0</v>
      </c>
      <c r="H121" s="30">
        <v>137846239</v>
      </c>
      <c r="I121" s="38">
        <v>137846239</v>
      </c>
    </row>
    <row r="122" spans="1:9" x14ac:dyDescent="0.25">
      <c r="A122">
        <v>13310</v>
      </c>
      <c r="B122" t="s">
        <v>1392</v>
      </c>
      <c r="C122" s="30">
        <v>34123000</v>
      </c>
      <c r="D122" s="30">
        <v>0</v>
      </c>
      <c r="E122" s="30">
        <v>0</v>
      </c>
      <c r="F122" s="30">
        <v>0</v>
      </c>
      <c r="G122" s="30">
        <v>0</v>
      </c>
      <c r="H122" s="30">
        <v>34123000</v>
      </c>
      <c r="I122" s="38">
        <v>34123000</v>
      </c>
    </row>
    <row r="123" spans="1:9" x14ac:dyDescent="0.25">
      <c r="A123">
        <v>13311</v>
      </c>
      <c r="B123" t="s">
        <v>1493</v>
      </c>
      <c r="C123" s="30">
        <v>32361581</v>
      </c>
      <c r="D123" s="30">
        <v>0</v>
      </c>
      <c r="E123" s="30">
        <v>0</v>
      </c>
      <c r="F123" s="30">
        <v>441691</v>
      </c>
      <c r="G123" s="30">
        <v>0</v>
      </c>
      <c r="H123" s="30">
        <v>32803272</v>
      </c>
      <c r="I123" s="38">
        <v>32803272</v>
      </c>
    </row>
    <row r="124" spans="1:9" x14ac:dyDescent="0.25">
      <c r="A124">
        <v>13312</v>
      </c>
      <c r="B124" t="s">
        <v>1494</v>
      </c>
      <c r="C124" s="30">
        <v>58222144</v>
      </c>
      <c r="D124" s="30">
        <v>0</v>
      </c>
      <c r="E124" s="30">
        <v>360545</v>
      </c>
      <c r="F124" s="30">
        <v>0</v>
      </c>
      <c r="G124" s="30">
        <v>0</v>
      </c>
      <c r="H124" s="30">
        <v>57861599</v>
      </c>
      <c r="I124" s="38">
        <v>57861599</v>
      </c>
    </row>
    <row r="125" spans="1:9" x14ac:dyDescent="0.25">
      <c r="A125">
        <v>13313</v>
      </c>
      <c r="B125" t="s">
        <v>1495</v>
      </c>
      <c r="C125" s="30">
        <v>53603468</v>
      </c>
      <c r="D125" s="30">
        <v>0</v>
      </c>
      <c r="E125" s="30">
        <v>5522202</v>
      </c>
      <c r="F125" s="30">
        <v>0</v>
      </c>
      <c r="G125" s="30">
        <v>0</v>
      </c>
      <c r="H125" s="30">
        <v>48081266</v>
      </c>
      <c r="I125" s="38">
        <v>48081266</v>
      </c>
    </row>
    <row r="126" spans="1:9" x14ac:dyDescent="0.25">
      <c r="A126">
        <v>13314</v>
      </c>
      <c r="B126" t="s">
        <v>1496</v>
      </c>
      <c r="C126" s="30">
        <v>95649222</v>
      </c>
      <c r="D126" s="30">
        <v>0</v>
      </c>
      <c r="E126" s="30">
        <v>0</v>
      </c>
      <c r="F126" s="30">
        <v>2714880</v>
      </c>
      <c r="G126" s="30">
        <v>0</v>
      </c>
      <c r="H126" s="30">
        <v>98364102</v>
      </c>
      <c r="I126" s="38">
        <v>98364102</v>
      </c>
    </row>
    <row r="127" spans="1:9" x14ac:dyDescent="0.25">
      <c r="A127">
        <v>13315</v>
      </c>
      <c r="B127" t="s">
        <v>1497</v>
      </c>
      <c r="C127" s="30">
        <v>62723652</v>
      </c>
      <c r="D127" s="30">
        <v>0</v>
      </c>
      <c r="E127" s="30">
        <v>0</v>
      </c>
      <c r="F127" s="30">
        <v>4655130</v>
      </c>
      <c r="G127" s="30">
        <v>0</v>
      </c>
      <c r="H127" s="30">
        <v>67378782</v>
      </c>
      <c r="I127" s="38">
        <v>67378782</v>
      </c>
    </row>
    <row r="128" spans="1:9" x14ac:dyDescent="0.25">
      <c r="A128">
        <v>13319</v>
      </c>
      <c r="B128" t="s">
        <v>1498</v>
      </c>
      <c r="C128" s="30">
        <v>6032839</v>
      </c>
      <c r="D128" s="30">
        <v>0</v>
      </c>
      <c r="E128" s="30">
        <v>6032839</v>
      </c>
      <c r="F128" s="30">
        <v>0</v>
      </c>
      <c r="G128" s="30">
        <v>0</v>
      </c>
      <c r="H128" s="30">
        <v>0</v>
      </c>
      <c r="I128" s="38">
        <v>0</v>
      </c>
    </row>
    <row r="129" spans="1:9" x14ac:dyDescent="0.25">
      <c r="A129">
        <v>13401</v>
      </c>
      <c r="B129" t="s">
        <v>1393</v>
      </c>
      <c r="C129" s="30">
        <v>705762486</v>
      </c>
      <c r="D129" s="30">
        <v>0</v>
      </c>
      <c r="E129" s="30">
        <v>0</v>
      </c>
      <c r="F129" s="30">
        <v>0</v>
      </c>
      <c r="G129" s="30">
        <v>298000000</v>
      </c>
      <c r="H129" s="30">
        <v>407762486</v>
      </c>
      <c r="I129" s="38">
        <v>581501103.91999996</v>
      </c>
    </row>
    <row r="130" spans="1:9" x14ac:dyDescent="0.25">
      <c r="A130">
        <v>13402</v>
      </c>
      <c r="B130" t="s">
        <v>1875</v>
      </c>
      <c r="C130" s="30">
        <v>219545368</v>
      </c>
      <c r="D130" s="30">
        <v>0</v>
      </c>
      <c r="E130" s="30">
        <v>0</v>
      </c>
      <c r="F130" s="30">
        <v>122000000</v>
      </c>
      <c r="G130" s="30">
        <v>0</v>
      </c>
      <c r="H130" s="30">
        <v>341545368</v>
      </c>
      <c r="I130" s="38">
        <v>323259834</v>
      </c>
    </row>
    <row r="131" spans="1:9" s="37" customFormat="1" x14ac:dyDescent="0.25">
      <c r="A131" s="37">
        <v>21101</v>
      </c>
      <c r="B131" s="37" t="s">
        <v>3837</v>
      </c>
      <c r="C131" s="38">
        <v>0</v>
      </c>
      <c r="D131" s="38">
        <v>150000000</v>
      </c>
      <c r="E131" s="38">
        <v>0</v>
      </c>
      <c r="F131" s="38">
        <v>0</v>
      </c>
      <c r="G131" s="38">
        <v>0</v>
      </c>
      <c r="H131" s="38">
        <v>150000000</v>
      </c>
      <c r="I131" s="38">
        <v>135000000</v>
      </c>
    </row>
    <row r="132" spans="1:9" x14ac:dyDescent="0.25">
      <c r="A132">
        <v>21130</v>
      </c>
      <c r="B132" t="s">
        <v>2923</v>
      </c>
      <c r="C132" s="30">
        <v>0</v>
      </c>
      <c r="D132" s="30">
        <v>0</v>
      </c>
      <c r="E132" s="30">
        <v>0</v>
      </c>
      <c r="F132" s="30">
        <v>0</v>
      </c>
      <c r="G132" s="30">
        <v>0</v>
      </c>
      <c r="H132" s="30">
        <v>0</v>
      </c>
      <c r="I132" s="38">
        <v>6012327092</v>
      </c>
    </row>
    <row r="133" spans="1:9" x14ac:dyDescent="0.25">
      <c r="A133">
        <v>21201</v>
      </c>
      <c r="B133" t="s">
        <v>3737</v>
      </c>
      <c r="C133" s="30">
        <v>0</v>
      </c>
      <c r="D133" s="30">
        <v>39032000</v>
      </c>
      <c r="E133" s="30">
        <v>0</v>
      </c>
      <c r="F133" s="30">
        <v>0</v>
      </c>
      <c r="G133" s="30">
        <v>0</v>
      </c>
      <c r="H133" s="30">
        <v>39032000</v>
      </c>
      <c r="I133" s="38">
        <v>39032000</v>
      </c>
    </row>
    <row r="134" spans="1:9" x14ac:dyDescent="0.25">
      <c r="A134">
        <v>21216</v>
      </c>
      <c r="B134" t="s">
        <v>1499</v>
      </c>
      <c r="C134" s="30">
        <v>400000000</v>
      </c>
      <c r="D134" s="30">
        <v>0</v>
      </c>
      <c r="E134" s="30">
        <v>0</v>
      </c>
      <c r="F134" s="30">
        <v>0</v>
      </c>
      <c r="G134" s="30">
        <v>0</v>
      </c>
      <c r="H134" s="30">
        <v>400000000</v>
      </c>
      <c r="I134" s="38">
        <v>0</v>
      </c>
    </row>
    <row r="135" spans="1:9" x14ac:dyDescent="0.25">
      <c r="A135">
        <v>21301</v>
      </c>
      <c r="B135" t="s">
        <v>1878</v>
      </c>
      <c r="C135" s="30">
        <v>66955790</v>
      </c>
      <c r="D135" s="30">
        <v>254713790</v>
      </c>
      <c r="E135" s="30">
        <v>60000000</v>
      </c>
      <c r="F135" s="30">
        <v>0</v>
      </c>
      <c r="G135" s="30">
        <v>0</v>
      </c>
      <c r="H135" s="30">
        <v>261669580</v>
      </c>
      <c r="I135" s="38">
        <v>260188790</v>
      </c>
    </row>
    <row r="136" spans="1:9" x14ac:dyDescent="0.25">
      <c r="A136">
        <v>21302</v>
      </c>
      <c r="B136" t="s">
        <v>1880</v>
      </c>
      <c r="C136" s="30">
        <v>289495737</v>
      </c>
      <c r="D136" s="30">
        <v>0</v>
      </c>
      <c r="E136" s="30">
        <v>50000000</v>
      </c>
      <c r="F136" s="30">
        <v>0</v>
      </c>
      <c r="G136" s="30">
        <v>0</v>
      </c>
      <c r="H136" s="30">
        <v>239495737</v>
      </c>
      <c r="I136" s="38">
        <v>0</v>
      </c>
    </row>
    <row r="137" spans="1:9" x14ac:dyDescent="0.25">
      <c r="A137">
        <v>21303</v>
      </c>
      <c r="B137" t="s">
        <v>3151</v>
      </c>
      <c r="C137" s="30">
        <v>0</v>
      </c>
      <c r="D137" s="30">
        <v>200000000</v>
      </c>
      <c r="E137" s="30">
        <v>0</v>
      </c>
      <c r="F137" s="30">
        <v>0</v>
      </c>
      <c r="G137" s="30">
        <v>0</v>
      </c>
      <c r="H137" s="30">
        <v>200000000</v>
      </c>
      <c r="I137" s="38">
        <v>200000000</v>
      </c>
    </row>
    <row r="138" spans="1:9" x14ac:dyDescent="0.25">
      <c r="A138">
        <v>21304</v>
      </c>
      <c r="B138" t="s">
        <v>3738</v>
      </c>
      <c r="C138" s="30">
        <v>0</v>
      </c>
      <c r="D138" s="30">
        <v>19000000</v>
      </c>
      <c r="E138" s="30">
        <v>0</v>
      </c>
      <c r="F138" s="30">
        <v>0</v>
      </c>
      <c r="G138" s="30">
        <v>0</v>
      </c>
      <c r="H138" s="30">
        <v>19000000</v>
      </c>
      <c r="I138" s="38">
        <v>19000000</v>
      </c>
    </row>
    <row r="139" spans="1:9" x14ac:dyDescent="0.25">
      <c r="A139">
        <v>21310</v>
      </c>
      <c r="B139" t="s">
        <v>2924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8">
        <v>4605457025</v>
      </c>
    </row>
    <row r="140" spans="1:9" x14ac:dyDescent="0.25">
      <c r="A140">
        <v>22206</v>
      </c>
      <c r="B140" t="s">
        <v>3845</v>
      </c>
      <c r="C140" s="30">
        <v>0</v>
      </c>
      <c r="D140" s="30">
        <v>0</v>
      </c>
      <c r="E140" s="30">
        <v>0</v>
      </c>
      <c r="F140" s="30">
        <v>0</v>
      </c>
      <c r="G140" s="30">
        <v>0</v>
      </c>
      <c r="H140" s="30">
        <v>0</v>
      </c>
      <c r="I140" s="38">
        <v>873.1</v>
      </c>
    </row>
    <row r="141" spans="1:9" x14ac:dyDescent="0.25">
      <c r="A141">
        <v>22302</v>
      </c>
      <c r="B141" t="s">
        <v>1883</v>
      </c>
      <c r="C141" s="30">
        <v>1590000</v>
      </c>
      <c r="D141" s="30">
        <v>0</v>
      </c>
      <c r="E141" s="30">
        <v>0</v>
      </c>
      <c r="F141" s="30">
        <v>0</v>
      </c>
      <c r="G141" s="30">
        <v>0</v>
      </c>
      <c r="H141" s="30">
        <v>1590000</v>
      </c>
      <c r="I141" s="38">
        <v>10810851.32</v>
      </c>
    </row>
    <row r="142" spans="1:9" x14ac:dyDescent="0.25">
      <c r="A142">
        <v>22303</v>
      </c>
      <c r="B142" t="s">
        <v>1400</v>
      </c>
      <c r="C142" s="30">
        <v>100000</v>
      </c>
      <c r="D142" s="30">
        <v>0</v>
      </c>
      <c r="E142" s="30">
        <v>0</v>
      </c>
      <c r="F142" s="30">
        <v>0</v>
      </c>
      <c r="G142" s="30">
        <v>0</v>
      </c>
      <c r="H142" s="30">
        <v>100000</v>
      </c>
      <c r="I142" s="38">
        <v>49908364.810000002</v>
      </c>
    </row>
    <row r="143" spans="1:9" x14ac:dyDescent="0.25">
      <c r="A143">
        <v>22304</v>
      </c>
      <c r="B143" t="s">
        <v>1884</v>
      </c>
      <c r="C143" s="30">
        <v>1440000</v>
      </c>
      <c r="D143" s="30">
        <v>0</v>
      </c>
      <c r="E143" s="30">
        <v>0</v>
      </c>
      <c r="F143" s="30">
        <v>0</v>
      </c>
      <c r="G143" s="30">
        <v>0</v>
      </c>
      <c r="H143" s="30">
        <v>1440000</v>
      </c>
      <c r="I143" s="38">
        <v>9647309.4499999993</v>
      </c>
    </row>
    <row r="144" spans="1:9" x14ac:dyDescent="0.25">
      <c r="A144">
        <v>22305</v>
      </c>
      <c r="B144" t="s">
        <v>1401</v>
      </c>
      <c r="C144" s="30">
        <v>100000</v>
      </c>
      <c r="D144" s="30">
        <v>0</v>
      </c>
      <c r="E144" s="30">
        <v>0</v>
      </c>
      <c r="F144" s="30">
        <v>0</v>
      </c>
      <c r="G144" s="30">
        <v>0</v>
      </c>
      <c r="H144" s="30">
        <v>100000</v>
      </c>
      <c r="I144" s="38">
        <v>3493459.86</v>
      </c>
    </row>
    <row r="145" spans="1:9" x14ac:dyDescent="0.25">
      <c r="A145">
        <v>22306</v>
      </c>
      <c r="B145" t="s">
        <v>1402</v>
      </c>
      <c r="C145" s="30">
        <v>100000</v>
      </c>
      <c r="D145" s="30">
        <v>0</v>
      </c>
      <c r="E145" s="30">
        <v>0</v>
      </c>
      <c r="F145" s="30">
        <v>0</v>
      </c>
      <c r="G145" s="30">
        <v>0</v>
      </c>
      <c r="H145" s="30">
        <v>100000</v>
      </c>
      <c r="I145" s="38">
        <v>122886</v>
      </c>
    </row>
    <row r="146" spans="1:9" x14ac:dyDescent="0.25">
      <c r="A146">
        <v>22307</v>
      </c>
      <c r="B146" t="s">
        <v>1885</v>
      </c>
      <c r="C146" s="30">
        <v>4000000</v>
      </c>
      <c r="D146" s="30">
        <v>0</v>
      </c>
      <c r="E146" s="30">
        <v>0</v>
      </c>
      <c r="F146" s="30">
        <v>0</v>
      </c>
      <c r="G146" s="30">
        <v>0</v>
      </c>
      <c r="H146" s="30">
        <v>4000000</v>
      </c>
      <c r="I146" s="38">
        <f>31224185.77+279588.940000001</f>
        <v>31503774.710000001</v>
      </c>
    </row>
    <row r="147" spans="1:9" x14ac:dyDescent="0.25">
      <c r="A147">
        <v>22308</v>
      </c>
      <c r="B147" t="s">
        <v>1886</v>
      </c>
      <c r="C147" s="30">
        <v>1733000</v>
      </c>
      <c r="D147" s="30">
        <v>0</v>
      </c>
      <c r="E147" s="30">
        <v>0</v>
      </c>
      <c r="F147" s="30">
        <v>0</v>
      </c>
      <c r="G147" s="30">
        <v>0</v>
      </c>
      <c r="H147" s="30">
        <v>1733000</v>
      </c>
      <c r="I147" s="38">
        <v>26045861.989999998</v>
      </c>
    </row>
    <row r="148" spans="1:9" x14ac:dyDescent="0.25">
      <c r="A148">
        <v>22310</v>
      </c>
      <c r="B148" t="s">
        <v>1887</v>
      </c>
      <c r="C148" s="30">
        <v>147000</v>
      </c>
      <c r="D148" s="30">
        <v>0</v>
      </c>
      <c r="E148" s="30">
        <v>0</v>
      </c>
      <c r="F148" s="30">
        <v>0</v>
      </c>
      <c r="G148" s="30">
        <v>0</v>
      </c>
      <c r="H148" s="30">
        <v>147000</v>
      </c>
      <c r="I148" s="38">
        <v>208441.81</v>
      </c>
    </row>
    <row r="149" spans="1:9" x14ac:dyDescent="0.25">
      <c r="A149">
        <v>22311</v>
      </c>
      <c r="B149" t="s">
        <v>1888</v>
      </c>
      <c r="C149" s="30">
        <v>345000</v>
      </c>
      <c r="D149" s="30">
        <v>0</v>
      </c>
      <c r="E149" s="30">
        <v>0</v>
      </c>
      <c r="F149" s="30">
        <v>0</v>
      </c>
      <c r="G149" s="30">
        <v>0</v>
      </c>
      <c r="H149" s="30">
        <v>345000</v>
      </c>
      <c r="I149" s="38">
        <v>487736.49</v>
      </c>
    </row>
    <row r="150" spans="1:9" x14ac:dyDescent="0.25">
      <c r="A150">
        <v>22312</v>
      </c>
      <c r="B150" t="s">
        <v>1500</v>
      </c>
      <c r="C150" s="30">
        <v>7267000</v>
      </c>
      <c r="D150" s="30">
        <v>0</v>
      </c>
      <c r="E150" s="30">
        <v>0</v>
      </c>
      <c r="F150" s="30">
        <v>0</v>
      </c>
      <c r="G150" s="30">
        <v>0</v>
      </c>
      <c r="H150" s="30">
        <v>7267000</v>
      </c>
      <c r="I150" s="38">
        <v>9798981.7400000002</v>
      </c>
    </row>
    <row r="151" spans="1:9" x14ac:dyDescent="0.25">
      <c r="A151">
        <v>22314</v>
      </c>
      <c r="B151" t="s">
        <v>1403</v>
      </c>
      <c r="C151" s="30">
        <v>52000000</v>
      </c>
      <c r="D151" s="30">
        <v>0</v>
      </c>
      <c r="E151" s="30">
        <v>0</v>
      </c>
      <c r="F151" s="30">
        <v>0</v>
      </c>
      <c r="G151" s="30">
        <v>0</v>
      </c>
      <c r="H151" s="30">
        <v>52000000</v>
      </c>
      <c r="I151" s="38">
        <v>557405069.91999996</v>
      </c>
    </row>
    <row r="152" spans="1:9" x14ac:dyDescent="0.25">
      <c r="A152">
        <v>22316</v>
      </c>
      <c r="B152" t="s">
        <v>1404</v>
      </c>
      <c r="C152" s="30">
        <v>18229000</v>
      </c>
      <c r="D152" s="30">
        <v>0</v>
      </c>
      <c r="E152" s="30">
        <v>0</v>
      </c>
      <c r="F152" s="30">
        <v>0</v>
      </c>
      <c r="G152" s="30">
        <v>0</v>
      </c>
      <c r="H152" s="30">
        <v>18229000</v>
      </c>
      <c r="I152" s="38">
        <v>70000991.719999999</v>
      </c>
    </row>
    <row r="153" spans="1:9" x14ac:dyDescent="0.25">
      <c r="A153">
        <v>22317</v>
      </c>
      <c r="B153" t="s">
        <v>1890</v>
      </c>
      <c r="C153" s="30">
        <v>185000</v>
      </c>
      <c r="D153" s="30">
        <v>0</v>
      </c>
      <c r="E153" s="30">
        <v>0</v>
      </c>
      <c r="F153" s="30">
        <v>0</v>
      </c>
      <c r="G153" s="30">
        <v>0</v>
      </c>
      <c r="H153" s="30">
        <v>185000</v>
      </c>
      <c r="I153" s="38">
        <v>1693728.09</v>
      </c>
    </row>
    <row r="154" spans="1:9" x14ac:dyDescent="0.25">
      <c r="A154">
        <v>22318</v>
      </c>
      <c r="B154" t="s">
        <v>1891</v>
      </c>
      <c r="C154" s="30">
        <v>45000000</v>
      </c>
      <c r="D154" s="30">
        <v>0</v>
      </c>
      <c r="E154" s="30">
        <v>0</v>
      </c>
      <c r="F154" s="30">
        <v>0</v>
      </c>
      <c r="G154" s="30">
        <v>0</v>
      </c>
      <c r="H154" s="30">
        <v>45000000</v>
      </c>
      <c r="I154" s="38">
        <f>256149502.83-19553764</f>
        <v>236595738.83000001</v>
      </c>
    </row>
    <row r="155" spans="1:9" x14ac:dyDescent="0.25">
      <c r="A155">
        <v>22319</v>
      </c>
      <c r="B155" t="s">
        <v>1501</v>
      </c>
      <c r="C155" s="30">
        <v>9736000</v>
      </c>
      <c r="D155" s="30">
        <v>0</v>
      </c>
      <c r="E155" s="30">
        <v>0</v>
      </c>
      <c r="F155" s="30">
        <v>0</v>
      </c>
      <c r="G155" s="30">
        <v>0</v>
      </c>
      <c r="H155" s="30">
        <v>9736000</v>
      </c>
      <c r="I155" s="38">
        <v>3424168.74</v>
      </c>
    </row>
    <row r="156" spans="1:9" x14ac:dyDescent="0.25">
      <c r="A156">
        <v>22320</v>
      </c>
      <c r="B156" t="s">
        <v>1892</v>
      </c>
      <c r="C156" s="30">
        <v>16158000</v>
      </c>
      <c r="D156" s="30">
        <v>0</v>
      </c>
      <c r="E156" s="30">
        <v>0</v>
      </c>
      <c r="F156" s="30">
        <v>0</v>
      </c>
      <c r="G156" s="30">
        <v>0</v>
      </c>
      <c r="H156" s="30">
        <v>16158000</v>
      </c>
      <c r="I156" s="38">
        <v>19873655.57</v>
      </c>
    </row>
    <row r="157" spans="1:9" x14ac:dyDescent="0.25">
      <c r="A157">
        <v>22321</v>
      </c>
      <c r="B157" t="s">
        <v>1502</v>
      </c>
      <c r="C157" s="30">
        <v>83000000</v>
      </c>
      <c r="D157" s="30">
        <v>0</v>
      </c>
      <c r="E157" s="30">
        <v>0</v>
      </c>
      <c r="F157" s="30">
        <v>0</v>
      </c>
      <c r="G157" s="30">
        <v>0</v>
      </c>
      <c r="H157" s="30">
        <v>83000000</v>
      </c>
      <c r="I157" s="38">
        <v>90995153.290000007</v>
      </c>
    </row>
    <row r="158" spans="1:9" x14ac:dyDescent="0.25">
      <c r="A158">
        <v>22322</v>
      </c>
      <c r="B158" t="s">
        <v>1895</v>
      </c>
      <c r="C158" s="30">
        <v>24746000</v>
      </c>
      <c r="D158" s="30">
        <v>0</v>
      </c>
      <c r="E158" s="30">
        <v>0</v>
      </c>
      <c r="F158" s="30">
        <v>0</v>
      </c>
      <c r="G158" s="30">
        <v>0</v>
      </c>
      <c r="H158" s="30">
        <v>24746000</v>
      </c>
      <c r="I158" s="38">
        <v>47875284.920000002</v>
      </c>
    </row>
    <row r="159" spans="1:9" x14ac:dyDescent="0.25">
      <c r="A159">
        <v>22323</v>
      </c>
      <c r="B159" t="s">
        <v>1405</v>
      </c>
      <c r="C159" s="30">
        <v>11000000</v>
      </c>
      <c r="D159" s="30">
        <v>0</v>
      </c>
      <c r="E159" s="30">
        <v>0</v>
      </c>
      <c r="F159" s="30">
        <v>0</v>
      </c>
      <c r="G159" s="30">
        <v>0</v>
      </c>
      <c r="H159" s="30">
        <v>11000000</v>
      </c>
      <c r="I159" s="38">
        <v>90778938.239999995</v>
      </c>
    </row>
    <row r="160" spans="1:9" x14ac:dyDescent="0.25">
      <c r="A160">
        <v>22324</v>
      </c>
      <c r="B160" t="s">
        <v>1406</v>
      </c>
      <c r="C160" s="30">
        <v>12000000</v>
      </c>
      <c r="D160" s="30">
        <v>0</v>
      </c>
      <c r="E160" s="30">
        <v>0</v>
      </c>
      <c r="F160" s="30">
        <v>0</v>
      </c>
      <c r="G160" s="30">
        <v>0</v>
      </c>
      <c r="H160" s="30">
        <v>12000000</v>
      </c>
      <c r="I160" s="38">
        <v>189531559.00999999</v>
      </c>
    </row>
    <row r="161" spans="1:9" x14ac:dyDescent="0.25">
      <c r="A161">
        <v>22327</v>
      </c>
      <c r="B161" t="s">
        <v>1896</v>
      </c>
      <c r="C161" s="30">
        <v>15000000</v>
      </c>
      <c r="D161" s="30">
        <v>0</v>
      </c>
      <c r="E161" s="30">
        <v>0</v>
      </c>
      <c r="F161" s="30">
        <v>0</v>
      </c>
      <c r="G161" s="30">
        <v>0</v>
      </c>
      <c r="H161" s="30">
        <v>15000000</v>
      </c>
      <c r="I161" s="38">
        <v>124228703.73</v>
      </c>
    </row>
    <row r="162" spans="1:9" x14ac:dyDescent="0.25">
      <c r="A162">
        <v>22328</v>
      </c>
      <c r="B162" t="s">
        <v>1897</v>
      </c>
      <c r="C162" s="30">
        <v>3500000</v>
      </c>
      <c r="D162" s="30">
        <v>0</v>
      </c>
      <c r="E162" s="30">
        <v>0</v>
      </c>
      <c r="F162" s="30">
        <v>0</v>
      </c>
      <c r="G162" s="30">
        <v>0</v>
      </c>
      <c r="H162" s="30">
        <v>3500000</v>
      </c>
      <c r="I162" s="38">
        <v>30754508.16</v>
      </c>
    </row>
    <row r="163" spans="1:9" x14ac:dyDescent="0.25">
      <c r="A163">
        <v>22329</v>
      </c>
      <c r="B163" t="s">
        <v>1503</v>
      </c>
      <c r="C163" s="30">
        <v>4500000</v>
      </c>
      <c r="D163" s="30">
        <v>0</v>
      </c>
      <c r="E163" s="30">
        <v>0</v>
      </c>
      <c r="F163" s="30">
        <v>0</v>
      </c>
      <c r="G163" s="30">
        <v>0</v>
      </c>
      <c r="H163" s="30">
        <v>4500000</v>
      </c>
      <c r="I163" s="38">
        <v>25720081.890000001</v>
      </c>
    </row>
    <row r="164" spans="1:9" x14ac:dyDescent="0.25">
      <c r="A164">
        <v>22330</v>
      </c>
      <c r="B164" t="s">
        <v>1900</v>
      </c>
      <c r="C164" s="30">
        <v>10000</v>
      </c>
      <c r="D164" s="30">
        <v>0</v>
      </c>
      <c r="E164" s="30">
        <v>0</v>
      </c>
      <c r="F164" s="30">
        <v>0</v>
      </c>
      <c r="G164" s="30">
        <v>0</v>
      </c>
      <c r="H164" s="30">
        <v>10000</v>
      </c>
      <c r="I164" s="38">
        <v>15984.25</v>
      </c>
    </row>
    <row r="165" spans="1:9" x14ac:dyDescent="0.25">
      <c r="A165">
        <v>22332</v>
      </c>
      <c r="B165" t="s">
        <v>1504</v>
      </c>
      <c r="C165" s="30">
        <v>7000000</v>
      </c>
      <c r="D165" s="30">
        <v>0</v>
      </c>
      <c r="E165" s="30">
        <v>0</v>
      </c>
      <c r="F165" s="30">
        <v>0</v>
      </c>
      <c r="G165" s="30">
        <v>0</v>
      </c>
      <c r="H165" s="30">
        <v>7000000</v>
      </c>
      <c r="I165" s="38">
        <v>3445846.06</v>
      </c>
    </row>
    <row r="166" spans="1:9" x14ac:dyDescent="0.25">
      <c r="A166">
        <v>22333</v>
      </c>
      <c r="B166" t="s">
        <v>1505</v>
      </c>
      <c r="C166" s="30">
        <v>7820000</v>
      </c>
      <c r="D166" s="30">
        <v>0</v>
      </c>
      <c r="E166" s="30">
        <v>0</v>
      </c>
      <c r="F166" s="30">
        <v>0</v>
      </c>
      <c r="G166" s="30">
        <v>0</v>
      </c>
      <c r="H166" s="30">
        <v>7820000</v>
      </c>
      <c r="I166" s="38">
        <v>212870148.80000001</v>
      </c>
    </row>
    <row r="167" spans="1:9" x14ac:dyDescent="0.25">
      <c r="A167">
        <v>22335</v>
      </c>
      <c r="B167" t="s">
        <v>1408</v>
      </c>
      <c r="C167" s="30">
        <v>6357000</v>
      </c>
      <c r="D167" s="30">
        <v>0</v>
      </c>
      <c r="E167" s="30">
        <v>0</v>
      </c>
      <c r="F167" s="30">
        <v>0</v>
      </c>
      <c r="G167" s="30">
        <v>0</v>
      </c>
      <c r="H167" s="30">
        <v>6357000</v>
      </c>
      <c r="I167" s="38">
        <v>1737629.11</v>
      </c>
    </row>
    <row r="168" spans="1:9" x14ac:dyDescent="0.25">
      <c r="A168">
        <v>22336</v>
      </c>
      <c r="B168" t="s">
        <v>1506</v>
      </c>
      <c r="C168" s="30">
        <v>1600000</v>
      </c>
      <c r="D168" s="30">
        <v>0</v>
      </c>
      <c r="E168" s="30">
        <v>0</v>
      </c>
      <c r="F168" s="30">
        <v>0</v>
      </c>
      <c r="G168" s="30">
        <v>0</v>
      </c>
      <c r="H168" s="30">
        <v>1600000</v>
      </c>
      <c r="I168" s="38">
        <v>5590951.9699999997</v>
      </c>
    </row>
    <row r="169" spans="1:9" x14ac:dyDescent="0.25">
      <c r="A169">
        <v>22337</v>
      </c>
      <c r="B169" t="s">
        <v>1507</v>
      </c>
      <c r="C169" s="30">
        <v>12639000</v>
      </c>
      <c r="D169" s="30">
        <v>0</v>
      </c>
      <c r="E169" s="30">
        <v>0</v>
      </c>
      <c r="F169" s="30">
        <v>0</v>
      </c>
      <c r="G169" s="30">
        <v>0</v>
      </c>
      <c r="H169" s="30">
        <v>12639000</v>
      </c>
      <c r="I169" s="38">
        <v>50427411</v>
      </c>
    </row>
    <row r="170" spans="1:9" x14ac:dyDescent="0.25">
      <c r="A170">
        <v>22338</v>
      </c>
      <c r="B170" t="s">
        <v>2841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8">
        <v>21859.88</v>
      </c>
    </row>
    <row r="171" spans="1:9" x14ac:dyDescent="0.25">
      <c r="A171">
        <v>22339</v>
      </c>
      <c r="B171" t="s">
        <v>3846</v>
      </c>
      <c r="C171" s="30">
        <v>0</v>
      </c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8">
        <v>5935328.5099999998</v>
      </c>
    </row>
    <row r="172" spans="1:9" x14ac:dyDescent="0.25">
      <c r="A172">
        <v>22340</v>
      </c>
      <c r="B172" t="s">
        <v>3847</v>
      </c>
      <c r="C172" s="30">
        <v>0</v>
      </c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38">
        <v>90641</v>
      </c>
    </row>
    <row r="173" spans="1:9" x14ac:dyDescent="0.25">
      <c r="A173">
        <v>23106</v>
      </c>
      <c r="B173" t="s">
        <v>3015</v>
      </c>
      <c r="C173" s="30">
        <v>0</v>
      </c>
      <c r="D173" s="30">
        <v>1000000000</v>
      </c>
      <c r="E173" s="30">
        <v>633604000</v>
      </c>
      <c r="F173" s="30">
        <v>0</v>
      </c>
      <c r="G173" s="30">
        <v>0</v>
      </c>
      <c r="H173" s="30">
        <v>366396000</v>
      </c>
      <c r="I173" s="38">
        <v>366396000</v>
      </c>
    </row>
    <row r="174" spans="1:9" x14ac:dyDescent="0.25">
      <c r="A174">
        <v>23114</v>
      </c>
      <c r="B174" t="s">
        <v>1413</v>
      </c>
      <c r="C174" s="30">
        <v>6500000000</v>
      </c>
      <c r="D174" s="30">
        <v>4000000000</v>
      </c>
      <c r="E174" s="30">
        <v>0</v>
      </c>
      <c r="F174" s="30">
        <v>0</v>
      </c>
      <c r="G174" s="30">
        <v>400000000</v>
      </c>
      <c r="H174" s="30">
        <v>10100000000</v>
      </c>
      <c r="I174" s="38">
        <v>9724273864</v>
      </c>
    </row>
    <row r="175" spans="1:9" x14ac:dyDescent="0.25">
      <c r="A175">
        <v>23118</v>
      </c>
      <c r="B175" t="s">
        <v>1508</v>
      </c>
      <c r="C175" s="30">
        <v>5152671495</v>
      </c>
      <c r="D175" s="30">
        <v>0</v>
      </c>
      <c r="E175" s="30">
        <v>0</v>
      </c>
      <c r="F175" s="30">
        <v>0</v>
      </c>
      <c r="G175" s="30">
        <v>0</v>
      </c>
      <c r="H175" s="30">
        <v>5152671495</v>
      </c>
      <c r="I175" s="38">
        <v>4901178760.9099998</v>
      </c>
    </row>
    <row r="176" spans="1:9" x14ac:dyDescent="0.25">
      <c r="A176">
        <v>23123</v>
      </c>
      <c r="B176" t="s">
        <v>1905</v>
      </c>
      <c r="C176" s="30">
        <v>1300000000</v>
      </c>
      <c r="D176" s="30">
        <v>0</v>
      </c>
      <c r="E176" s="30">
        <v>0</v>
      </c>
      <c r="F176" s="30">
        <v>400000000</v>
      </c>
      <c r="G176" s="30">
        <v>0</v>
      </c>
      <c r="H176" s="30">
        <v>1700000000</v>
      </c>
      <c r="I176" s="38">
        <v>1415143465</v>
      </c>
    </row>
    <row r="177" spans="1:9" x14ac:dyDescent="0.25">
      <c r="A177">
        <v>23125</v>
      </c>
      <c r="B177" t="s">
        <v>2971</v>
      </c>
      <c r="C177" s="30">
        <v>0</v>
      </c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8">
        <v>46618656</v>
      </c>
    </row>
    <row r="178" spans="1:9" x14ac:dyDescent="0.25">
      <c r="A178">
        <v>23130</v>
      </c>
      <c r="B178" t="s">
        <v>2972</v>
      </c>
      <c r="C178" s="30">
        <v>0</v>
      </c>
      <c r="D178" s="30">
        <v>3692806268</v>
      </c>
      <c r="E178" s="30">
        <v>0</v>
      </c>
      <c r="F178" s="30">
        <v>0</v>
      </c>
      <c r="G178" s="30">
        <v>0</v>
      </c>
      <c r="H178" s="30">
        <v>3692806268</v>
      </c>
      <c r="I178" s="38">
        <v>3692806268</v>
      </c>
    </row>
    <row r="179" spans="1:9" x14ac:dyDescent="0.25">
      <c r="A179">
        <v>25202</v>
      </c>
      <c r="B179" t="s">
        <v>3000</v>
      </c>
      <c r="C179" s="30">
        <v>0</v>
      </c>
      <c r="D179" s="30">
        <v>807980776</v>
      </c>
      <c r="E179" s="30">
        <v>0</v>
      </c>
      <c r="F179" s="30">
        <v>0</v>
      </c>
      <c r="G179" s="30">
        <v>0</v>
      </c>
      <c r="H179" s="30">
        <v>807980776</v>
      </c>
      <c r="I179" s="38">
        <v>807980776</v>
      </c>
    </row>
    <row r="180" spans="1:9" x14ac:dyDescent="0.25">
      <c r="A180">
        <v>25220</v>
      </c>
      <c r="B180" t="s">
        <v>3001</v>
      </c>
      <c r="C180" s="30">
        <v>0</v>
      </c>
      <c r="D180" s="30">
        <v>236897549</v>
      </c>
      <c r="E180" s="30">
        <v>0</v>
      </c>
      <c r="F180" s="30">
        <v>0</v>
      </c>
      <c r="G180" s="30">
        <v>0</v>
      </c>
      <c r="H180" s="30">
        <v>236897549</v>
      </c>
      <c r="I180" s="38">
        <v>236897549</v>
      </c>
    </row>
    <row r="181" spans="1:9" x14ac:dyDescent="0.25">
      <c r="A181">
        <v>25301</v>
      </c>
      <c r="B181" t="s">
        <v>2977</v>
      </c>
      <c r="C181" s="30">
        <v>0</v>
      </c>
      <c r="D181" s="30">
        <v>183302344</v>
      </c>
      <c r="E181" s="30">
        <v>0</v>
      </c>
      <c r="F181" s="30">
        <v>0</v>
      </c>
      <c r="G181" s="30">
        <v>0</v>
      </c>
      <c r="H181" s="30">
        <v>183302344</v>
      </c>
      <c r="I181" s="38">
        <v>183302344</v>
      </c>
    </row>
    <row r="182" spans="1:9" x14ac:dyDescent="0.25">
      <c r="A182">
        <v>25302</v>
      </c>
      <c r="B182" t="s">
        <v>2978</v>
      </c>
      <c r="C182" s="30">
        <v>0</v>
      </c>
      <c r="D182" s="30">
        <v>290615399</v>
      </c>
      <c r="E182" s="30">
        <v>0</v>
      </c>
      <c r="F182" s="30">
        <v>0</v>
      </c>
      <c r="G182" s="30">
        <v>0</v>
      </c>
      <c r="H182" s="30">
        <v>290615399</v>
      </c>
      <c r="I182" s="38">
        <v>290615399</v>
      </c>
    </row>
    <row r="183" spans="1:9" x14ac:dyDescent="0.25">
      <c r="A183">
        <v>25303</v>
      </c>
      <c r="B183" t="s">
        <v>1416</v>
      </c>
      <c r="C183" s="30">
        <v>694443737</v>
      </c>
      <c r="D183" s="30">
        <v>0</v>
      </c>
      <c r="E183" s="30">
        <v>0</v>
      </c>
      <c r="F183" s="30">
        <v>0</v>
      </c>
      <c r="G183" s="30">
        <v>576068886</v>
      </c>
      <c r="H183" s="30">
        <v>118374851</v>
      </c>
      <c r="I183" s="38">
        <v>118374851</v>
      </c>
    </row>
    <row r="184" spans="1:9" x14ac:dyDescent="0.25">
      <c r="A184">
        <v>25304</v>
      </c>
      <c r="B184" t="s">
        <v>1907</v>
      </c>
      <c r="C184" s="30">
        <v>407878630</v>
      </c>
      <c r="D184" s="30">
        <v>39025933</v>
      </c>
      <c r="E184" s="30">
        <v>0</v>
      </c>
      <c r="F184" s="30">
        <v>0</v>
      </c>
      <c r="G184" s="30">
        <v>273347127</v>
      </c>
      <c r="H184" s="30">
        <v>173557436</v>
      </c>
      <c r="I184" s="38">
        <v>173557436</v>
      </c>
    </row>
    <row r="185" spans="1:9" x14ac:dyDescent="0.25">
      <c r="A185">
        <v>25305</v>
      </c>
      <c r="B185" t="s">
        <v>1417</v>
      </c>
      <c r="C185" s="30">
        <v>215586496</v>
      </c>
      <c r="D185" s="30">
        <v>74544416</v>
      </c>
      <c r="E185" s="30">
        <v>0</v>
      </c>
      <c r="F185" s="30">
        <v>0</v>
      </c>
      <c r="G185" s="30">
        <v>0</v>
      </c>
      <c r="H185" s="30">
        <v>290130912</v>
      </c>
      <c r="I185" s="38">
        <v>290130912</v>
      </c>
    </row>
    <row r="186" spans="1:9" x14ac:dyDescent="0.25">
      <c r="A186">
        <v>25309</v>
      </c>
      <c r="B186" t="s">
        <v>1418</v>
      </c>
      <c r="C186" s="30">
        <v>1071516804</v>
      </c>
      <c r="D186" s="30">
        <v>745031451</v>
      </c>
      <c r="E186" s="30">
        <v>0</v>
      </c>
      <c r="F186" s="30">
        <v>0</v>
      </c>
      <c r="G186" s="30">
        <v>0</v>
      </c>
      <c r="H186" s="30">
        <v>1816548255</v>
      </c>
      <c r="I186" s="38">
        <v>1816548255</v>
      </c>
    </row>
    <row r="187" spans="1:9" x14ac:dyDescent="0.25">
      <c r="A187">
        <v>25310</v>
      </c>
      <c r="B187" t="s">
        <v>1511</v>
      </c>
      <c r="C187" s="30">
        <v>551185768</v>
      </c>
      <c r="D187" s="30">
        <v>91379240</v>
      </c>
      <c r="E187" s="30">
        <v>0</v>
      </c>
      <c r="F187" s="30">
        <v>0</v>
      </c>
      <c r="G187" s="30">
        <v>0</v>
      </c>
      <c r="H187" s="30">
        <v>642565008</v>
      </c>
      <c r="I187" s="38">
        <v>642565008</v>
      </c>
    </row>
    <row r="188" spans="1:9" x14ac:dyDescent="0.25">
      <c r="A188">
        <v>25311</v>
      </c>
      <c r="B188" t="s">
        <v>2979</v>
      </c>
      <c r="C188" s="30">
        <v>0</v>
      </c>
      <c r="D188" s="30">
        <v>25988483</v>
      </c>
      <c r="E188" s="30">
        <v>0</v>
      </c>
      <c r="F188" s="30">
        <v>0</v>
      </c>
      <c r="G188" s="30">
        <v>0</v>
      </c>
      <c r="H188" s="30">
        <v>25988483</v>
      </c>
      <c r="I188" s="38">
        <v>25988483</v>
      </c>
    </row>
    <row r="189" spans="1:9" x14ac:dyDescent="0.25">
      <c r="A189">
        <v>25313</v>
      </c>
      <c r="B189" t="s">
        <v>2980</v>
      </c>
      <c r="C189" s="30">
        <v>0</v>
      </c>
      <c r="D189" s="30">
        <v>222867578</v>
      </c>
      <c r="E189" s="30">
        <v>0</v>
      </c>
      <c r="F189" s="30">
        <v>0</v>
      </c>
      <c r="G189" s="30">
        <v>0</v>
      </c>
      <c r="H189" s="30">
        <v>222867578</v>
      </c>
      <c r="I189" s="38">
        <v>222867578</v>
      </c>
    </row>
    <row r="190" spans="1:9" x14ac:dyDescent="0.25">
      <c r="A190">
        <v>25320</v>
      </c>
      <c r="B190" t="s">
        <v>1909</v>
      </c>
      <c r="C190" s="30">
        <v>769888344</v>
      </c>
      <c r="D190" s="30">
        <v>59594604</v>
      </c>
      <c r="E190" s="30">
        <v>0</v>
      </c>
      <c r="F190" s="30">
        <v>0</v>
      </c>
      <c r="G190" s="30">
        <v>0</v>
      </c>
      <c r="H190" s="30">
        <v>829482948</v>
      </c>
      <c r="I190" s="38">
        <v>829482948</v>
      </c>
    </row>
    <row r="191" spans="1:9" x14ac:dyDescent="0.25">
      <c r="A191">
        <v>25323</v>
      </c>
      <c r="B191" t="s">
        <v>1910</v>
      </c>
      <c r="C191" s="30">
        <v>170315486</v>
      </c>
      <c r="D191" s="30">
        <v>456030065</v>
      </c>
      <c r="E191" s="30">
        <v>0</v>
      </c>
      <c r="F191" s="30">
        <v>0</v>
      </c>
      <c r="G191" s="30">
        <v>0</v>
      </c>
      <c r="H191" s="30">
        <v>626345551</v>
      </c>
      <c r="I191" s="38">
        <v>626345551</v>
      </c>
    </row>
    <row r="192" spans="1:9" x14ac:dyDescent="0.25">
      <c r="A192">
        <v>25331</v>
      </c>
      <c r="B192" t="s">
        <v>2981</v>
      </c>
      <c r="C192" s="30">
        <v>0</v>
      </c>
      <c r="D192" s="30">
        <v>12020683</v>
      </c>
      <c r="E192" s="30">
        <v>0</v>
      </c>
      <c r="F192" s="30">
        <v>0</v>
      </c>
      <c r="G192" s="30">
        <v>0</v>
      </c>
      <c r="H192" s="30">
        <v>12020683</v>
      </c>
      <c r="I192" s="38">
        <v>12020683</v>
      </c>
    </row>
    <row r="193" spans="1:9" x14ac:dyDescent="0.25">
      <c r="A193">
        <v>25332</v>
      </c>
      <c r="B193" t="s">
        <v>2982</v>
      </c>
      <c r="C193" s="30">
        <v>0</v>
      </c>
      <c r="D193" s="30">
        <v>105480181</v>
      </c>
      <c r="E193" s="30">
        <v>0</v>
      </c>
      <c r="F193" s="30">
        <v>0</v>
      </c>
      <c r="G193" s="30">
        <v>0</v>
      </c>
      <c r="H193" s="30">
        <v>105480181</v>
      </c>
      <c r="I193" s="38">
        <v>105480181</v>
      </c>
    </row>
    <row r="194" spans="1:9" x14ac:dyDescent="0.25">
      <c r="A194">
        <v>25333</v>
      </c>
      <c r="B194" t="s">
        <v>2983</v>
      </c>
      <c r="C194" s="30">
        <v>0</v>
      </c>
      <c r="D194" s="30">
        <v>3623653</v>
      </c>
      <c r="E194" s="30">
        <v>0</v>
      </c>
      <c r="F194" s="30">
        <v>0</v>
      </c>
      <c r="G194" s="30">
        <v>0</v>
      </c>
      <c r="H194" s="30">
        <v>3623653</v>
      </c>
      <c r="I194" s="38">
        <v>3623653</v>
      </c>
    </row>
    <row r="195" spans="1:9" x14ac:dyDescent="0.25">
      <c r="A195">
        <v>25334</v>
      </c>
      <c r="B195" t="s">
        <v>2984</v>
      </c>
      <c r="C195" s="30">
        <v>0</v>
      </c>
      <c r="D195" s="30">
        <v>8479081</v>
      </c>
      <c r="E195" s="30">
        <v>0</v>
      </c>
      <c r="F195" s="30">
        <v>0</v>
      </c>
      <c r="G195" s="30">
        <v>0</v>
      </c>
      <c r="H195" s="30">
        <v>8479081</v>
      </c>
      <c r="I195" s="38">
        <v>8479081</v>
      </c>
    </row>
    <row r="196" spans="1:9" x14ac:dyDescent="0.25">
      <c r="A196">
        <v>25335</v>
      </c>
      <c r="B196" t="s">
        <v>1419</v>
      </c>
      <c r="C196" s="30">
        <v>90231955</v>
      </c>
      <c r="D196" s="30">
        <v>248726115</v>
      </c>
      <c r="E196" s="30">
        <v>0</v>
      </c>
      <c r="F196" s="30">
        <v>0</v>
      </c>
      <c r="G196" s="30">
        <v>0</v>
      </c>
      <c r="H196" s="30">
        <v>338958070</v>
      </c>
      <c r="I196" s="38">
        <v>338958070</v>
      </c>
    </row>
    <row r="197" spans="1:9" x14ac:dyDescent="0.25">
      <c r="A197">
        <v>25337</v>
      </c>
      <c r="B197" t="s">
        <v>1911</v>
      </c>
      <c r="C197" s="30">
        <v>154880000</v>
      </c>
      <c r="D197" s="30">
        <v>268221158</v>
      </c>
      <c r="E197" s="30">
        <v>0</v>
      </c>
      <c r="F197" s="30">
        <v>0</v>
      </c>
      <c r="G197" s="30">
        <v>0</v>
      </c>
      <c r="H197" s="30">
        <v>423101158</v>
      </c>
      <c r="I197" s="38">
        <v>423101158</v>
      </c>
    </row>
    <row r="198" spans="1:9" x14ac:dyDescent="0.25">
      <c r="A198">
        <v>25339</v>
      </c>
      <c r="B198" t="s">
        <v>2985</v>
      </c>
      <c r="C198" s="30">
        <v>0</v>
      </c>
      <c r="D198" s="30">
        <v>329224723</v>
      </c>
      <c r="E198" s="30">
        <v>0</v>
      </c>
      <c r="F198" s="30">
        <v>0</v>
      </c>
      <c r="G198" s="30">
        <v>0</v>
      </c>
      <c r="H198" s="30">
        <v>329224723</v>
      </c>
      <c r="I198" s="38">
        <v>329224723</v>
      </c>
    </row>
    <row r="199" spans="1:9" x14ac:dyDescent="0.25">
      <c r="A199">
        <v>25342</v>
      </c>
      <c r="B199" t="s">
        <v>1512</v>
      </c>
      <c r="C199" s="30">
        <v>660600000</v>
      </c>
      <c r="D199" s="30">
        <v>67966109</v>
      </c>
      <c r="E199" s="30">
        <v>0</v>
      </c>
      <c r="F199" s="30">
        <v>0</v>
      </c>
      <c r="G199" s="30">
        <v>0</v>
      </c>
      <c r="H199" s="30">
        <v>728566109</v>
      </c>
      <c r="I199" s="38">
        <v>728566109</v>
      </c>
    </row>
    <row r="200" spans="1:9" x14ac:dyDescent="0.25">
      <c r="A200">
        <v>25344</v>
      </c>
      <c r="B200" t="s">
        <v>1914</v>
      </c>
      <c r="C200" s="30">
        <v>527254409</v>
      </c>
      <c r="D200" s="30">
        <v>0</v>
      </c>
      <c r="E200" s="30">
        <v>0</v>
      </c>
      <c r="F200" s="30">
        <v>0</v>
      </c>
      <c r="G200" s="30">
        <v>0</v>
      </c>
      <c r="H200" s="30">
        <v>527254409</v>
      </c>
      <c r="I200" s="38">
        <v>527254409</v>
      </c>
    </row>
    <row r="201" spans="1:9" x14ac:dyDescent="0.25">
      <c r="A201">
        <v>25345</v>
      </c>
      <c r="B201" t="s">
        <v>1915</v>
      </c>
      <c r="C201" s="30">
        <v>283105407</v>
      </c>
      <c r="D201" s="30">
        <v>27081153</v>
      </c>
      <c r="E201" s="30">
        <v>0</v>
      </c>
      <c r="F201" s="30">
        <v>0</v>
      </c>
      <c r="G201" s="30">
        <v>0</v>
      </c>
      <c r="H201" s="30">
        <v>310186560</v>
      </c>
      <c r="I201" s="38">
        <v>310186560</v>
      </c>
    </row>
    <row r="202" spans="1:9" x14ac:dyDescent="0.25">
      <c r="A202">
        <v>25350</v>
      </c>
      <c r="B202" t="s">
        <v>2986</v>
      </c>
      <c r="C202" s="30">
        <v>0</v>
      </c>
      <c r="D202" s="30">
        <v>27206005</v>
      </c>
      <c r="E202" s="30">
        <v>0</v>
      </c>
      <c r="F202" s="30">
        <v>0</v>
      </c>
      <c r="G202" s="30">
        <v>0</v>
      </c>
      <c r="H202" s="30">
        <v>27206005</v>
      </c>
      <c r="I202" s="38">
        <v>27206005</v>
      </c>
    </row>
    <row r="203" spans="1:9" x14ac:dyDescent="0.25">
      <c r="A203">
        <v>25352</v>
      </c>
      <c r="B203" t="s">
        <v>2987</v>
      </c>
      <c r="C203" s="30">
        <v>0</v>
      </c>
      <c r="D203" s="30">
        <v>231755595</v>
      </c>
      <c r="E203" s="30">
        <v>0</v>
      </c>
      <c r="F203" s="30">
        <v>0</v>
      </c>
      <c r="G203" s="30">
        <v>0</v>
      </c>
      <c r="H203" s="30">
        <v>231755595</v>
      </c>
      <c r="I203" s="38">
        <v>231755595</v>
      </c>
    </row>
    <row r="204" spans="1:9" x14ac:dyDescent="0.25">
      <c r="A204">
        <v>25354</v>
      </c>
      <c r="B204" t="s">
        <v>2988</v>
      </c>
      <c r="C204" s="30">
        <v>0</v>
      </c>
      <c r="D204" s="30">
        <v>77356925</v>
      </c>
      <c r="E204" s="30">
        <v>0</v>
      </c>
      <c r="F204" s="30">
        <v>0</v>
      </c>
      <c r="G204" s="30">
        <v>0</v>
      </c>
      <c r="H204" s="38">
        <v>77356925</v>
      </c>
      <c r="I204" s="38">
        <v>77356925</v>
      </c>
    </row>
    <row r="205" spans="1:9" x14ac:dyDescent="0.25">
      <c r="A205">
        <v>25355</v>
      </c>
      <c r="B205" t="s">
        <v>1513</v>
      </c>
      <c r="C205" s="30">
        <v>665260681</v>
      </c>
      <c r="D205" s="30">
        <v>547189189</v>
      </c>
      <c r="E205" s="30">
        <v>0</v>
      </c>
      <c r="F205" s="30">
        <v>0</v>
      </c>
      <c r="G205" s="30">
        <v>0</v>
      </c>
      <c r="H205" s="38">
        <v>1212449870</v>
      </c>
      <c r="I205" s="38">
        <v>1212449870</v>
      </c>
    </row>
    <row r="206" spans="1:9" x14ac:dyDescent="0.25">
      <c r="A206">
        <v>25357</v>
      </c>
      <c r="B206" t="s">
        <v>1420</v>
      </c>
      <c r="C206" s="30">
        <v>501510000</v>
      </c>
      <c r="D206" s="30">
        <v>1408790333</v>
      </c>
      <c r="E206" s="30">
        <v>0</v>
      </c>
      <c r="F206" s="30">
        <v>0</v>
      </c>
      <c r="G206" s="30">
        <v>0</v>
      </c>
      <c r="H206" s="38">
        <v>1910300333</v>
      </c>
      <c r="I206" s="38">
        <v>1910300333</v>
      </c>
    </row>
    <row r="207" spans="1:9" x14ac:dyDescent="0.25">
      <c r="A207">
        <v>25358</v>
      </c>
      <c r="B207" t="s">
        <v>2989</v>
      </c>
      <c r="C207" s="30">
        <v>0</v>
      </c>
      <c r="D207" s="30">
        <v>63889554</v>
      </c>
      <c r="E207" s="30">
        <v>0</v>
      </c>
      <c r="F207" s="30">
        <v>0</v>
      </c>
      <c r="G207" s="30">
        <v>0</v>
      </c>
      <c r="H207" s="38">
        <v>63889554</v>
      </c>
      <c r="I207" s="38">
        <v>63889554</v>
      </c>
    </row>
    <row r="208" spans="1:9" x14ac:dyDescent="0.25">
      <c r="A208">
        <v>25364</v>
      </c>
      <c r="B208" t="s">
        <v>2990</v>
      </c>
      <c r="C208" s="30">
        <v>0</v>
      </c>
      <c r="D208" s="30">
        <v>109841872</v>
      </c>
      <c r="E208" s="30">
        <v>0</v>
      </c>
      <c r="F208" s="30">
        <v>0</v>
      </c>
      <c r="G208" s="30">
        <v>0</v>
      </c>
      <c r="H208" s="38">
        <v>109841872</v>
      </c>
      <c r="I208" s="38">
        <v>109841872</v>
      </c>
    </row>
    <row r="209" spans="1:9" x14ac:dyDescent="0.25">
      <c r="A209">
        <v>25365</v>
      </c>
      <c r="B209" t="s">
        <v>2991</v>
      </c>
      <c r="C209" s="30">
        <v>0</v>
      </c>
      <c r="D209" s="30">
        <v>486763766</v>
      </c>
      <c r="E209" s="30">
        <v>0</v>
      </c>
      <c r="F209" s="30">
        <v>0</v>
      </c>
      <c r="G209" s="30">
        <v>0</v>
      </c>
      <c r="H209" s="38">
        <v>486763766</v>
      </c>
      <c r="I209" s="38">
        <v>486763766</v>
      </c>
    </row>
    <row r="210" spans="1:9" x14ac:dyDescent="0.25">
      <c r="A210">
        <v>25367</v>
      </c>
      <c r="B210" t="s">
        <v>2992</v>
      </c>
      <c r="C210" s="30">
        <v>0</v>
      </c>
      <c r="D210" s="30">
        <v>25266268</v>
      </c>
      <c r="E210" s="30">
        <v>0</v>
      </c>
      <c r="F210" s="30">
        <v>0</v>
      </c>
      <c r="G210" s="30">
        <v>0</v>
      </c>
      <c r="H210" s="38">
        <v>25266268</v>
      </c>
      <c r="I210" s="38">
        <v>25266268</v>
      </c>
    </row>
    <row r="211" spans="1:9" x14ac:dyDescent="0.25">
      <c r="A211">
        <v>25372</v>
      </c>
      <c r="B211" t="s">
        <v>3002</v>
      </c>
      <c r="C211" s="30">
        <v>0</v>
      </c>
      <c r="D211" s="30">
        <v>3943096945</v>
      </c>
      <c r="E211" s="30">
        <v>0</v>
      </c>
      <c r="F211" s="30">
        <v>0</v>
      </c>
      <c r="G211" s="30">
        <v>0</v>
      </c>
      <c r="H211" s="38">
        <v>3943096945</v>
      </c>
      <c r="I211" s="38">
        <v>3943096945</v>
      </c>
    </row>
    <row r="212" spans="1:9" x14ac:dyDescent="0.25">
      <c r="A212">
        <v>25373</v>
      </c>
      <c r="B212" t="s">
        <v>3003</v>
      </c>
      <c r="C212" s="30">
        <v>0</v>
      </c>
      <c r="D212" s="30">
        <v>104240585</v>
      </c>
      <c r="E212" s="30">
        <v>0</v>
      </c>
      <c r="F212" s="30">
        <v>0</v>
      </c>
      <c r="G212" s="30">
        <v>0</v>
      </c>
      <c r="H212" s="38">
        <v>104240585</v>
      </c>
      <c r="I212" s="38">
        <v>104240585</v>
      </c>
    </row>
    <row r="213" spans="1:9" x14ac:dyDescent="0.25">
      <c r="A213">
        <v>25374</v>
      </c>
      <c r="B213" t="s">
        <v>3004</v>
      </c>
      <c r="C213" s="30">
        <v>0</v>
      </c>
      <c r="D213" s="30">
        <v>309264</v>
      </c>
      <c r="E213" s="30">
        <v>0</v>
      </c>
      <c r="F213" s="30">
        <v>0</v>
      </c>
      <c r="G213" s="30">
        <v>0</v>
      </c>
      <c r="H213" s="38">
        <v>309264</v>
      </c>
      <c r="I213" s="38">
        <v>309264</v>
      </c>
    </row>
    <row r="214" spans="1:9" x14ac:dyDescent="0.25">
      <c r="A214">
        <v>25375</v>
      </c>
      <c r="B214" t="s">
        <v>3005</v>
      </c>
      <c r="C214" s="30">
        <v>0</v>
      </c>
      <c r="D214" s="30">
        <v>62569430</v>
      </c>
      <c r="E214" s="30">
        <v>0</v>
      </c>
      <c r="F214" s="30">
        <v>0</v>
      </c>
      <c r="G214" s="30">
        <v>0</v>
      </c>
      <c r="H214" s="38">
        <v>62569430</v>
      </c>
      <c r="I214" s="38">
        <v>62569430</v>
      </c>
    </row>
    <row r="215" spans="1:9" x14ac:dyDescent="0.25">
      <c r="A215">
        <v>25376</v>
      </c>
      <c r="B215" t="s">
        <v>3006</v>
      </c>
      <c r="C215" s="30">
        <v>0</v>
      </c>
      <c r="D215" s="30">
        <v>215308719</v>
      </c>
      <c r="E215" s="30">
        <v>0</v>
      </c>
      <c r="F215" s="30">
        <v>0</v>
      </c>
      <c r="G215" s="30">
        <v>0</v>
      </c>
      <c r="H215" s="38">
        <v>215308719</v>
      </c>
      <c r="I215" s="38">
        <v>215308719</v>
      </c>
    </row>
    <row r="216" spans="1:9" x14ac:dyDescent="0.25">
      <c r="A216">
        <v>25377</v>
      </c>
      <c r="B216" t="s">
        <v>3007</v>
      </c>
      <c r="C216" s="30">
        <v>0</v>
      </c>
      <c r="D216" s="30">
        <v>45472822</v>
      </c>
      <c r="E216" s="30">
        <v>0</v>
      </c>
      <c r="F216" s="30">
        <v>0</v>
      </c>
      <c r="G216" s="30">
        <v>0</v>
      </c>
      <c r="H216" s="38">
        <v>45472822</v>
      </c>
      <c r="I216" s="38">
        <v>11511192.689999999</v>
      </c>
    </row>
    <row r="217" spans="1:9" x14ac:dyDescent="0.25">
      <c r="A217">
        <v>25379</v>
      </c>
      <c r="B217" t="s">
        <v>2993</v>
      </c>
      <c r="C217" s="30">
        <v>0</v>
      </c>
      <c r="D217" s="30">
        <v>1977770969</v>
      </c>
      <c r="E217" s="30">
        <v>0</v>
      </c>
      <c r="F217" s="30">
        <v>0</v>
      </c>
      <c r="G217" s="30">
        <v>0</v>
      </c>
      <c r="H217" s="38">
        <v>1977770969</v>
      </c>
      <c r="I217" s="38">
        <v>1977770969</v>
      </c>
    </row>
    <row r="218" spans="1:9" x14ac:dyDescent="0.25">
      <c r="A218">
        <v>25380</v>
      </c>
      <c r="B218" t="s">
        <v>1918</v>
      </c>
      <c r="C218" s="30">
        <v>2564574034</v>
      </c>
      <c r="D218" s="30">
        <v>0</v>
      </c>
      <c r="E218" s="30">
        <v>0</v>
      </c>
      <c r="F218" s="30">
        <v>273347127</v>
      </c>
      <c r="G218" s="30">
        <v>0</v>
      </c>
      <c r="H218" s="38">
        <v>2837921161</v>
      </c>
      <c r="I218" s="38">
        <v>2837921161</v>
      </c>
    </row>
    <row r="219" spans="1:9" x14ac:dyDescent="0.25">
      <c r="A219">
        <v>25381</v>
      </c>
      <c r="B219" t="s">
        <v>2994</v>
      </c>
      <c r="C219" s="30">
        <v>0</v>
      </c>
      <c r="D219" s="30">
        <v>1779338351</v>
      </c>
      <c r="E219" s="30">
        <v>0</v>
      </c>
      <c r="F219" s="30">
        <v>0</v>
      </c>
      <c r="G219" s="30">
        <v>0</v>
      </c>
      <c r="H219" s="38">
        <v>1779338351</v>
      </c>
      <c r="I219" s="38">
        <v>1779338351</v>
      </c>
    </row>
    <row r="220" spans="1:9" x14ac:dyDescent="0.25">
      <c r="A220">
        <v>25382</v>
      </c>
      <c r="B220" t="s">
        <v>3008</v>
      </c>
      <c r="C220" s="30">
        <v>0</v>
      </c>
      <c r="D220" s="30">
        <v>432182821</v>
      </c>
      <c r="E220" s="30">
        <v>0</v>
      </c>
      <c r="F220" s="30">
        <v>0</v>
      </c>
      <c r="G220" s="30">
        <v>0</v>
      </c>
      <c r="H220" s="38">
        <v>432182821</v>
      </c>
      <c r="I220" s="38">
        <v>432182821</v>
      </c>
    </row>
    <row r="221" spans="1:9" x14ac:dyDescent="0.25">
      <c r="A221">
        <v>25383</v>
      </c>
      <c r="B221" t="s">
        <v>3009</v>
      </c>
      <c r="C221" s="30">
        <v>0</v>
      </c>
      <c r="D221" s="30">
        <v>386668</v>
      </c>
      <c r="E221" s="30">
        <v>0</v>
      </c>
      <c r="F221" s="30">
        <v>0</v>
      </c>
      <c r="G221" s="30">
        <v>0</v>
      </c>
      <c r="H221" s="38">
        <v>386668</v>
      </c>
      <c r="I221" s="38">
        <v>386668</v>
      </c>
    </row>
    <row r="222" spans="1:9" x14ac:dyDescent="0.25">
      <c r="A222">
        <v>25386</v>
      </c>
      <c r="B222" t="s">
        <v>3010</v>
      </c>
      <c r="C222" s="30">
        <v>0</v>
      </c>
      <c r="D222" s="30">
        <v>730776720</v>
      </c>
      <c r="E222" s="30">
        <v>0</v>
      </c>
      <c r="F222" s="30">
        <v>0</v>
      </c>
      <c r="G222" s="30">
        <v>0</v>
      </c>
      <c r="H222" s="38">
        <v>730776720</v>
      </c>
      <c r="I222" s="38">
        <v>730776720</v>
      </c>
    </row>
    <row r="223" spans="1:9" x14ac:dyDescent="0.25">
      <c r="A223">
        <v>25389</v>
      </c>
      <c r="B223" t="s">
        <v>2995</v>
      </c>
      <c r="C223" s="30">
        <v>0</v>
      </c>
      <c r="D223" s="30">
        <v>21439372</v>
      </c>
      <c r="E223" s="30">
        <v>0</v>
      </c>
      <c r="F223" s="30">
        <v>0</v>
      </c>
      <c r="G223" s="30">
        <v>0</v>
      </c>
      <c r="H223" s="38">
        <v>21439372</v>
      </c>
      <c r="I223" s="38">
        <v>21439372</v>
      </c>
    </row>
    <row r="224" spans="1:9" x14ac:dyDescent="0.25">
      <c r="A224">
        <v>25394</v>
      </c>
      <c r="B224" t="s">
        <v>2996</v>
      </c>
      <c r="C224" s="30">
        <v>0</v>
      </c>
      <c r="D224" s="30">
        <v>3655249</v>
      </c>
      <c r="E224" s="30">
        <v>0</v>
      </c>
      <c r="F224" s="30">
        <v>0</v>
      </c>
      <c r="G224" s="30">
        <v>0</v>
      </c>
      <c r="H224" s="38">
        <v>3655249</v>
      </c>
      <c r="I224" s="38">
        <v>3655249</v>
      </c>
    </row>
    <row r="225" spans="1:9" x14ac:dyDescent="0.25">
      <c r="A225">
        <v>25414</v>
      </c>
      <c r="B225" t="s">
        <v>1515</v>
      </c>
      <c r="C225" s="30">
        <v>286666540</v>
      </c>
      <c r="D225" s="30">
        <v>95192719</v>
      </c>
      <c r="E225" s="30">
        <v>0</v>
      </c>
      <c r="F225" s="30">
        <v>0</v>
      </c>
      <c r="G225" s="30">
        <v>0</v>
      </c>
      <c r="H225" s="38">
        <v>381859259</v>
      </c>
      <c r="I225" s="38">
        <v>381859259</v>
      </c>
    </row>
    <row r="226" spans="1:9" x14ac:dyDescent="0.25">
      <c r="A226">
        <v>25415</v>
      </c>
      <c r="B226" t="s">
        <v>2997</v>
      </c>
      <c r="C226" s="30">
        <v>0</v>
      </c>
      <c r="D226" s="30">
        <v>456315504</v>
      </c>
      <c r="E226" s="30">
        <v>0</v>
      </c>
      <c r="F226" s="30">
        <v>0</v>
      </c>
      <c r="G226" s="30">
        <v>0</v>
      </c>
      <c r="H226" s="38">
        <v>456315504</v>
      </c>
      <c r="I226" s="38">
        <v>456315504</v>
      </c>
    </row>
    <row r="227" spans="1:9" x14ac:dyDescent="0.25">
      <c r="A227">
        <v>25424</v>
      </c>
      <c r="B227" t="s">
        <v>1920</v>
      </c>
      <c r="C227" s="30">
        <v>1511601507</v>
      </c>
      <c r="D227" s="30">
        <v>0</v>
      </c>
      <c r="E227" s="30">
        <v>0</v>
      </c>
      <c r="F227" s="30">
        <v>0</v>
      </c>
      <c r="G227" s="30">
        <v>0</v>
      </c>
      <c r="H227" s="38">
        <v>1511601507</v>
      </c>
      <c r="I227" s="38">
        <v>1511601507</v>
      </c>
    </row>
    <row r="228" spans="1:9" x14ac:dyDescent="0.25">
      <c r="A228">
        <v>25478</v>
      </c>
      <c r="B228" t="s">
        <v>2998</v>
      </c>
      <c r="C228" s="30">
        <v>0</v>
      </c>
      <c r="D228" s="30">
        <v>244743053</v>
      </c>
      <c r="E228" s="30">
        <v>0</v>
      </c>
      <c r="F228" s="30">
        <v>576068886</v>
      </c>
      <c r="G228" s="30">
        <v>0</v>
      </c>
      <c r="H228" s="38">
        <v>820811939</v>
      </c>
      <c r="I228" s="38">
        <v>820811939</v>
      </c>
    </row>
    <row r="229" spans="1:9" x14ac:dyDescent="0.25">
      <c r="A229">
        <v>41140</v>
      </c>
      <c r="B229" t="s">
        <v>1423</v>
      </c>
      <c r="C229" s="30">
        <v>4588204621</v>
      </c>
      <c r="D229" s="30">
        <v>606116708</v>
      </c>
      <c r="E229" s="30">
        <v>0</v>
      </c>
      <c r="F229" s="30">
        <v>0</v>
      </c>
      <c r="G229" s="30">
        <v>0</v>
      </c>
      <c r="H229" s="38">
        <v>5194321329</v>
      </c>
      <c r="I229" s="38">
        <v>4663240149.4200001</v>
      </c>
    </row>
    <row r="230" spans="1:9" x14ac:dyDescent="0.25">
      <c r="A230">
        <v>41143</v>
      </c>
      <c r="B230" t="s">
        <v>1424</v>
      </c>
      <c r="C230" s="30">
        <v>96006870863</v>
      </c>
      <c r="D230" s="30">
        <v>13193111404</v>
      </c>
      <c r="E230" s="30">
        <v>0</v>
      </c>
      <c r="F230" s="30">
        <v>0</v>
      </c>
      <c r="G230" s="30">
        <v>0</v>
      </c>
      <c r="H230" s="38">
        <v>109199982267</v>
      </c>
      <c r="I230" s="38">
        <v>105158698234.82001</v>
      </c>
    </row>
    <row r="231" spans="1:9" x14ac:dyDescent="0.25">
      <c r="A231">
        <v>41145</v>
      </c>
      <c r="B231" t="s">
        <v>1516</v>
      </c>
      <c r="C231" s="30">
        <v>672820454</v>
      </c>
      <c r="D231" s="30">
        <v>89275108</v>
      </c>
      <c r="E231" s="30">
        <v>0</v>
      </c>
      <c r="F231" s="30">
        <v>0</v>
      </c>
      <c r="G231" s="30">
        <v>0</v>
      </c>
      <c r="H231" s="38">
        <v>762095562</v>
      </c>
      <c r="I231" s="38">
        <v>748565232.22000003</v>
      </c>
    </row>
    <row r="232" spans="1:9" x14ac:dyDescent="0.25">
      <c r="A232">
        <v>41151</v>
      </c>
      <c r="B232" t="s">
        <v>1425</v>
      </c>
      <c r="C232" s="30">
        <v>19742066758</v>
      </c>
      <c r="D232" s="30">
        <v>1109368591.6400001</v>
      </c>
      <c r="E232" s="30">
        <v>0</v>
      </c>
      <c r="F232" s="30">
        <v>0</v>
      </c>
      <c r="G232" s="30">
        <v>0</v>
      </c>
      <c r="H232" s="38">
        <v>20851435349.639999</v>
      </c>
      <c r="I232" s="38">
        <v>19618546153.580002</v>
      </c>
    </row>
    <row r="233" spans="1:9" x14ac:dyDescent="0.25">
      <c r="A233">
        <v>41162</v>
      </c>
      <c r="B233" t="s">
        <v>1426</v>
      </c>
      <c r="C233" s="30">
        <v>2364401358</v>
      </c>
      <c r="D233" s="30">
        <v>693503313</v>
      </c>
      <c r="E233" s="30">
        <v>0</v>
      </c>
      <c r="F233" s="30">
        <v>0</v>
      </c>
      <c r="G233" s="30">
        <v>0</v>
      </c>
      <c r="H233" s="38">
        <v>3057904671</v>
      </c>
      <c r="I233" s="38">
        <v>2957282336.9400001</v>
      </c>
    </row>
    <row r="234" spans="1:9" x14ac:dyDescent="0.25">
      <c r="A234">
        <v>41163</v>
      </c>
      <c r="B234" t="s">
        <v>1427</v>
      </c>
      <c r="C234" s="30">
        <v>1204518976</v>
      </c>
      <c r="D234" s="30">
        <v>838407298</v>
      </c>
      <c r="E234" s="30">
        <v>0</v>
      </c>
      <c r="F234" s="30">
        <v>0</v>
      </c>
      <c r="G234" s="30">
        <v>0</v>
      </c>
      <c r="H234" s="38">
        <v>2042926274</v>
      </c>
      <c r="I234" s="38">
        <v>1798806408.9100001</v>
      </c>
    </row>
    <row r="235" spans="1:9" x14ac:dyDescent="0.25">
      <c r="A235">
        <v>41174</v>
      </c>
      <c r="B235" t="s">
        <v>2926</v>
      </c>
      <c r="C235" s="30">
        <v>0</v>
      </c>
      <c r="D235" s="30">
        <v>695870100</v>
      </c>
      <c r="E235" s="30">
        <v>0</v>
      </c>
      <c r="F235" s="30">
        <v>0</v>
      </c>
      <c r="G235" s="30">
        <v>0</v>
      </c>
      <c r="H235" s="38">
        <v>695870100</v>
      </c>
      <c r="I235" s="38">
        <v>695870100</v>
      </c>
    </row>
    <row r="236" spans="1:9" x14ac:dyDescent="0.25">
      <c r="A236">
        <v>41227</v>
      </c>
      <c r="B236" t="s">
        <v>3736</v>
      </c>
      <c r="C236" s="30">
        <v>12456000</v>
      </c>
      <c r="D236" s="30">
        <v>0</v>
      </c>
      <c r="E236" s="30">
        <v>0</v>
      </c>
      <c r="F236" s="30">
        <v>0</v>
      </c>
      <c r="G236" s="30">
        <v>0</v>
      </c>
      <c r="H236" s="38">
        <v>12456000</v>
      </c>
      <c r="I236" s="38">
        <f>11660584.57+300</f>
        <v>11660884.57</v>
      </c>
    </row>
    <row r="237" spans="1:9" x14ac:dyDescent="0.25">
      <c r="A237">
        <v>41228</v>
      </c>
      <c r="B237" t="s">
        <v>1517</v>
      </c>
      <c r="C237" s="30">
        <v>12280709</v>
      </c>
      <c r="D237" s="30">
        <v>46722793</v>
      </c>
      <c r="E237" s="30">
        <v>0</v>
      </c>
      <c r="F237" s="30">
        <v>0</v>
      </c>
      <c r="G237" s="30">
        <v>0</v>
      </c>
      <c r="H237" s="38">
        <v>59003502</v>
      </c>
      <c r="I237" s="38">
        <v>55195978.869999997</v>
      </c>
    </row>
    <row r="238" spans="1:9" x14ac:dyDescent="0.25">
      <c r="A238">
        <v>41229</v>
      </c>
      <c r="B238" t="s">
        <v>1518</v>
      </c>
      <c r="C238" s="30">
        <v>5480379</v>
      </c>
      <c r="D238" s="30">
        <v>13761556</v>
      </c>
      <c r="E238" s="30">
        <v>0</v>
      </c>
      <c r="F238" s="30">
        <v>0</v>
      </c>
      <c r="G238" s="30">
        <v>0</v>
      </c>
      <c r="H238" s="38">
        <v>19241935</v>
      </c>
      <c r="I238" s="38">
        <v>16425764.42</v>
      </c>
    </row>
    <row r="239" spans="1:9" x14ac:dyDescent="0.25">
      <c r="A239">
        <v>41266</v>
      </c>
      <c r="B239" t="s">
        <v>1428</v>
      </c>
      <c r="C239" s="30">
        <v>702303698</v>
      </c>
      <c r="D239" s="30">
        <v>12110745</v>
      </c>
      <c r="E239" s="30">
        <v>0</v>
      </c>
      <c r="F239" s="30">
        <v>0</v>
      </c>
      <c r="G239" s="30">
        <v>0</v>
      </c>
      <c r="H239" s="38">
        <v>714414443</v>
      </c>
      <c r="I239" s="38">
        <v>714414443</v>
      </c>
    </row>
    <row r="240" spans="1:9" x14ac:dyDescent="0.25">
      <c r="A240">
        <v>41267</v>
      </c>
      <c r="B240" t="s">
        <v>1926</v>
      </c>
      <c r="C240" s="30">
        <v>423714193</v>
      </c>
      <c r="D240" s="30">
        <v>0</v>
      </c>
      <c r="E240" s="30">
        <v>0</v>
      </c>
      <c r="F240" s="30">
        <v>0</v>
      </c>
      <c r="G240" s="30">
        <v>384877110</v>
      </c>
      <c r="H240" s="38">
        <v>38837083</v>
      </c>
      <c r="I240" s="38">
        <v>38837083</v>
      </c>
    </row>
    <row r="241" spans="1:9" x14ac:dyDescent="0.25">
      <c r="A241">
        <v>43219</v>
      </c>
      <c r="B241" t="s">
        <v>1432</v>
      </c>
      <c r="C241" s="30">
        <v>69000</v>
      </c>
      <c r="D241" s="30">
        <v>0</v>
      </c>
      <c r="E241" s="30">
        <v>0</v>
      </c>
      <c r="F241" s="30">
        <v>0</v>
      </c>
      <c r="G241" s="30">
        <v>0</v>
      </c>
      <c r="H241" s="38">
        <v>69000</v>
      </c>
      <c r="I241" s="38">
        <v>64669.33</v>
      </c>
    </row>
    <row r="242" spans="1:9" x14ac:dyDescent="0.25">
      <c r="A242">
        <v>43227</v>
      </c>
      <c r="B242" t="s">
        <v>3012</v>
      </c>
      <c r="C242" s="30">
        <v>0</v>
      </c>
      <c r="D242" s="30">
        <v>6629783</v>
      </c>
      <c r="E242" s="30">
        <v>0</v>
      </c>
      <c r="F242" s="30">
        <v>0</v>
      </c>
      <c r="G242" s="30">
        <v>0</v>
      </c>
      <c r="H242" s="38">
        <v>6629783</v>
      </c>
      <c r="I242" s="38">
        <v>6629783</v>
      </c>
    </row>
    <row r="243" spans="1:9" x14ac:dyDescent="0.25">
      <c r="A243">
        <v>44120</v>
      </c>
      <c r="B243" t="s">
        <v>1367</v>
      </c>
      <c r="C243" s="30">
        <v>65880000</v>
      </c>
      <c r="D243" s="30">
        <v>0</v>
      </c>
      <c r="E243" s="30">
        <v>0</v>
      </c>
      <c r="F243" s="30">
        <v>0</v>
      </c>
      <c r="G243" s="30">
        <v>0</v>
      </c>
      <c r="H243" s="38">
        <v>65880000</v>
      </c>
      <c r="I243" s="38">
        <v>253715613</v>
      </c>
    </row>
    <row r="244" spans="1:9" x14ac:dyDescent="0.25">
      <c r="A244">
        <v>44140</v>
      </c>
      <c r="B244" t="s">
        <v>1433</v>
      </c>
      <c r="C244" s="30">
        <v>1529401540</v>
      </c>
      <c r="D244" s="30">
        <v>0</v>
      </c>
      <c r="E244" s="30">
        <v>0</v>
      </c>
      <c r="F244" s="30">
        <v>0</v>
      </c>
      <c r="G244" s="30">
        <v>0</v>
      </c>
      <c r="H244" s="38">
        <v>1529401540</v>
      </c>
      <c r="I244" s="38">
        <v>1642311717</v>
      </c>
    </row>
    <row r="245" spans="1:9" x14ac:dyDescent="0.25">
      <c r="A245">
        <v>44160</v>
      </c>
      <c r="B245" t="s">
        <v>1434</v>
      </c>
      <c r="C245" s="30">
        <v>864759883</v>
      </c>
      <c r="D245" s="30">
        <v>0</v>
      </c>
      <c r="E245" s="30">
        <v>0</v>
      </c>
      <c r="F245" s="30">
        <v>0</v>
      </c>
      <c r="G245" s="30">
        <v>0</v>
      </c>
      <c r="H245" s="38">
        <v>864759883</v>
      </c>
      <c r="I245" s="38">
        <f>991371233-300</f>
        <v>991370933</v>
      </c>
    </row>
    <row r="246" spans="1:9" x14ac:dyDescent="0.25">
      <c r="A246">
        <v>44202</v>
      </c>
      <c r="B246" t="s">
        <v>3013</v>
      </c>
      <c r="C246" s="30">
        <v>0</v>
      </c>
      <c r="D246" s="30">
        <v>58018458</v>
      </c>
      <c r="E246" s="30">
        <v>0</v>
      </c>
      <c r="F246" s="30">
        <v>58018458</v>
      </c>
      <c r="G246" s="30">
        <v>0</v>
      </c>
      <c r="H246" s="38">
        <v>116036916</v>
      </c>
      <c r="I246" s="38">
        <v>116036916</v>
      </c>
    </row>
    <row r="247" spans="1:9" s="37" customFormat="1" x14ac:dyDescent="0.25">
      <c r="A247" s="37">
        <v>44203</v>
      </c>
      <c r="B247" s="37" t="s">
        <v>3838</v>
      </c>
      <c r="C247" s="38">
        <v>0</v>
      </c>
      <c r="D247" s="38">
        <v>1000000000</v>
      </c>
      <c r="E247" s="38">
        <v>0</v>
      </c>
      <c r="F247" s="38">
        <v>0</v>
      </c>
      <c r="G247" s="38">
        <v>0</v>
      </c>
      <c r="H247" s="38">
        <v>1000000000</v>
      </c>
      <c r="I247" s="38">
        <v>1000000000</v>
      </c>
    </row>
    <row r="248" spans="1:9" x14ac:dyDescent="0.25">
      <c r="A248">
        <v>44204</v>
      </c>
      <c r="B248" t="s">
        <v>3788</v>
      </c>
      <c r="C248" s="30">
        <v>0</v>
      </c>
      <c r="D248" s="30">
        <v>1000000000</v>
      </c>
      <c r="E248" s="30">
        <v>0</v>
      </c>
      <c r="F248" s="30">
        <v>0</v>
      </c>
      <c r="G248" s="30">
        <v>0</v>
      </c>
      <c r="H248" s="38">
        <v>1000000000</v>
      </c>
      <c r="I248" s="38">
        <v>1000000000</v>
      </c>
    </row>
    <row r="249" spans="1:9" x14ac:dyDescent="0.25">
      <c r="A249">
        <v>44205</v>
      </c>
      <c r="B249" t="s">
        <v>3789</v>
      </c>
      <c r="C249" s="30">
        <v>0</v>
      </c>
      <c r="D249" s="30">
        <v>44051000000</v>
      </c>
      <c r="E249" s="30">
        <v>0</v>
      </c>
      <c r="F249" s="30">
        <v>0</v>
      </c>
      <c r="G249" s="30">
        <v>0</v>
      </c>
      <c r="H249" s="38">
        <v>44051000000</v>
      </c>
      <c r="I249" s="38">
        <v>44051000000</v>
      </c>
    </row>
    <row r="250" spans="1:9" x14ac:dyDescent="0.25">
      <c r="A250">
        <v>44219</v>
      </c>
      <c r="B250" t="s">
        <v>1435</v>
      </c>
      <c r="C250" s="30">
        <v>10000000</v>
      </c>
      <c r="D250" s="30">
        <v>0</v>
      </c>
      <c r="E250" s="30">
        <v>0</v>
      </c>
      <c r="F250" s="30">
        <v>0</v>
      </c>
      <c r="G250" s="30">
        <v>0</v>
      </c>
      <c r="H250" s="38">
        <v>10000000</v>
      </c>
      <c r="I250" s="38">
        <v>14618225.52</v>
      </c>
    </row>
    <row r="251" spans="1:9" x14ac:dyDescent="0.25">
      <c r="A251">
        <v>44220</v>
      </c>
      <c r="B251" t="s">
        <v>1930</v>
      </c>
      <c r="C251" s="30">
        <v>500000000</v>
      </c>
      <c r="D251" s="30">
        <v>0</v>
      </c>
      <c r="E251" s="30">
        <v>0</v>
      </c>
      <c r="F251" s="30">
        <v>0</v>
      </c>
      <c r="G251" s="30">
        <v>0</v>
      </c>
      <c r="H251" s="38">
        <v>500000000</v>
      </c>
      <c r="I251" s="38">
        <v>500000000</v>
      </c>
    </row>
    <row r="252" spans="1:9" x14ac:dyDescent="0.25">
      <c r="A252">
        <v>44226</v>
      </c>
      <c r="B252" t="s">
        <v>1436</v>
      </c>
      <c r="C252" s="30">
        <v>15224868</v>
      </c>
      <c r="D252" s="30">
        <v>2939443.9</v>
      </c>
      <c r="E252" s="30">
        <v>0</v>
      </c>
      <c r="F252" s="30">
        <v>0</v>
      </c>
      <c r="G252" s="30">
        <v>0</v>
      </c>
      <c r="H252" s="38">
        <v>18164311.899999999</v>
      </c>
      <c r="I252" s="38">
        <v>23973460.239999998</v>
      </c>
    </row>
    <row r="253" spans="1:9" x14ac:dyDescent="0.25">
      <c r="A253">
        <v>44266</v>
      </c>
      <c r="B253" t="s">
        <v>3014</v>
      </c>
      <c r="C253" s="30">
        <v>0</v>
      </c>
      <c r="D253" s="30">
        <v>22915802</v>
      </c>
      <c r="E253" s="30">
        <v>0</v>
      </c>
      <c r="F253" s="30">
        <v>263945622</v>
      </c>
      <c r="G253" s="30">
        <v>0</v>
      </c>
      <c r="H253" s="38">
        <v>286861424</v>
      </c>
      <c r="I253" s="38">
        <v>286861424</v>
      </c>
    </row>
    <row r="254" spans="1:9" x14ac:dyDescent="0.25">
      <c r="A254">
        <v>44267</v>
      </c>
      <c r="B254" t="s">
        <v>1437</v>
      </c>
      <c r="C254" s="30">
        <v>154452624</v>
      </c>
      <c r="D254" s="30">
        <v>0</v>
      </c>
      <c r="E254" s="30">
        <v>0</v>
      </c>
      <c r="F254" s="30">
        <v>120931488</v>
      </c>
      <c r="G254" s="30">
        <v>0</v>
      </c>
      <c r="H254" s="38">
        <v>275384112</v>
      </c>
      <c r="I254" s="38">
        <v>275384112</v>
      </c>
    </row>
    <row r="255" spans="1:9" x14ac:dyDescent="0.25">
      <c r="A255">
        <v>51201</v>
      </c>
      <c r="B255" t="s">
        <v>3771</v>
      </c>
      <c r="C255" s="30">
        <v>0</v>
      </c>
      <c r="D255" s="30">
        <v>0</v>
      </c>
      <c r="E255" s="30">
        <v>0</v>
      </c>
      <c r="F255" s="30">
        <v>0</v>
      </c>
      <c r="G255" s="30">
        <v>0</v>
      </c>
      <c r="H255" s="38">
        <v>0</v>
      </c>
      <c r="I255" s="38">
        <v>0</v>
      </c>
    </row>
    <row r="256" spans="1:9" x14ac:dyDescent="0.25">
      <c r="A256">
        <v>51202</v>
      </c>
      <c r="B256" t="s">
        <v>3772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8">
        <v>0</v>
      </c>
      <c r="I256" s="38">
        <v>0</v>
      </c>
    </row>
    <row r="257" spans="1:9" x14ac:dyDescent="0.25">
      <c r="A257">
        <v>51203</v>
      </c>
      <c r="B257" t="s">
        <v>3773</v>
      </c>
      <c r="C257" s="30">
        <v>0</v>
      </c>
      <c r="D257" s="30">
        <v>0</v>
      </c>
      <c r="E257" s="30">
        <v>0</v>
      </c>
      <c r="F257" s="30">
        <v>0</v>
      </c>
      <c r="G257" s="30">
        <v>0</v>
      </c>
      <c r="H257" s="38">
        <v>0</v>
      </c>
      <c r="I257" s="38">
        <v>0</v>
      </c>
    </row>
    <row r="258" spans="1:9" x14ac:dyDescent="0.25">
      <c r="A258">
        <v>51204</v>
      </c>
      <c r="B258" t="s">
        <v>2823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8">
        <v>0</v>
      </c>
      <c r="I258" s="38">
        <v>26770219</v>
      </c>
    </row>
    <row r="259" spans="1:9" x14ac:dyDescent="0.25">
      <c r="A259">
        <v>51205</v>
      </c>
      <c r="B259" t="s">
        <v>2824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8">
        <v>0</v>
      </c>
      <c r="I259" s="38">
        <v>223574288</v>
      </c>
    </row>
    <row r="260" spans="1:9" x14ac:dyDescent="0.25">
      <c r="A260">
        <v>51206</v>
      </c>
      <c r="B260" t="s">
        <v>2825</v>
      </c>
      <c r="C260" s="30">
        <v>0</v>
      </c>
      <c r="D260" s="30">
        <v>0</v>
      </c>
      <c r="E260" s="30">
        <v>0</v>
      </c>
      <c r="F260" s="30">
        <v>0</v>
      </c>
      <c r="G260" s="30">
        <v>0</v>
      </c>
      <c r="H260" s="38">
        <v>0</v>
      </c>
      <c r="I260" s="38">
        <v>2560574</v>
      </c>
    </row>
    <row r="261" spans="1:9" x14ac:dyDescent="0.25">
      <c r="A261">
        <v>51207</v>
      </c>
      <c r="B261" t="s">
        <v>1363</v>
      </c>
      <c r="C261" s="30">
        <v>0</v>
      </c>
      <c r="D261" s="30">
        <v>0</v>
      </c>
      <c r="E261" s="30">
        <v>0</v>
      </c>
      <c r="F261" s="30">
        <v>0</v>
      </c>
      <c r="G261" s="30">
        <v>0</v>
      </c>
      <c r="H261" s="38">
        <v>0</v>
      </c>
      <c r="I261" s="38">
        <v>27703708</v>
      </c>
    </row>
    <row r="262" spans="1:9" x14ac:dyDescent="0.25">
      <c r="A262">
        <v>51208</v>
      </c>
      <c r="B262" t="s">
        <v>2826</v>
      </c>
      <c r="C262" s="30">
        <v>0</v>
      </c>
      <c r="D262" s="30">
        <v>0</v>
      </c>
      <c r="E262" s="30">
        <v>0</v>
      </c>
      <c r="F262" s="30">
        <v>0</v>
      </c>
      <c r="G262" s="30">
        <v>0</v>
      </c>
      <c r="H262" s="38">
        <v>0</v>
      </c>
      <c r="I262" s="38">
        <v>26760061.5</v>
      </c>
    </row>
    <row r="263" spans="1:9" x14ac:dyDescent="0.25">
      <c r="A263">
        <v>51209</v>
      </c>
      <c r="B263" t="s">
        <v>2827</v>
      </c>
      <c r="C263" s="30">
        <v>0</v>
      </c>
      <c r="D263" s="30">
        <v>0</v>
      </c>
      <c r="E263" s="30">
        <v>0</v>
      </c>
      <c r="F263" s="30">
        <v>0</v>
      </c>
      <c r="G263" s="30">
        <v>0</v>
      </c>
      <c r="H263" s="38">
        <v>0</v>
      </c>
      <c r="I263" s="38">
        <v>154525119</v>
      </c>
    </row>
    <row r="264" spans="1:9" x14ac:dyDescent="0.25">
      <c r="A264">
        <v>51210</v>
      </c>
      <c r="B264" t="s">
        <v>2828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8">
        <v>0</v>
      </c>
      <c r="I264" s="38">
        <v>39214845</v>
      </c>
    </row>
    <row r="265" spans="1:9" x14ac:dyDescent="0.25">
      <c r="A265">
        <v>51211</v>
      </c>
      <c r="B265" t="s">
        <v>2829</v>
      </c>
      <c r="C265" s="30">
        <v>0</v>
      </c>
      <c r="D265" s="30">
        <v>0</v>
      </c>
      <c r="E265" s="30">
        <v>0</v>
      </c>
      <c r="F265" s="30">
        <v>0</v>
      </c>
      <c r="G265" s="30">
        <v>0</v>
      </c>
      <c r="H265" s="38">
        <v>0</v>
      </c>
      <c r="I265" s="38">
        <v>2010578</v>
      </c>
    </row>
    <row r="266" spans="1:9" x14ac:dyDescent="0.25">
      <c r="A266">
        <v>51212</v>
      </c>
      <c r="B266" t="s">
        <v>3774</v>
      </c>
      <c r="C266" s="30">
        <v>0</v>
      </c>
      <c r="D266" s="30">
        <v>0</v>
      </c>
      <c r="E266" s="30">
        <v>0</v>
      </c>
      <c r="F266" s="30">
        <v>0</v>
      </c>
      <c r="G266" s="30">
        <v>0</v>
      </c>
      <c r="H266" s="38">
        <v>0</v>
      </c>
      <c r="I266" s="38">
        <v>0</v>
      </c>
    </row>
    <row r="267" spans="1:9" x14ac:dyDescent="0.25">
      <c r="A267">
        <v>13101</v>
      </c>
      <c r="B267" t="s">
        <v>1476</v>
      </c>
      <c r="C267" s="30">
        <v>184478471659</v>
      </c>
      <c r="D267" s="30">
        <v>0</v>
      </c>
      <c r="E267" s="30">
        <v>0</v>
      </c>
      <c r="F267" s="30">
        <v>946435956</v>
      </c>
      <c r="G267" s="30">
        <v>0</v>
      </c>
      <c r="H267" s="38">
        <v>185424907615</v>
      </c>
      <c r="I267" s="38">
        <v>185424907615</v>
      </c>
    </row>
    <row r="268" spans="1:9" x14ac:dyDescent="0.25">
      <c r="A268">
        <v>13103</v>
      </c>
      <c r="B268" t="s">
        <v>1379</v>
      </c>
      <c r="C268" s="30">
        <v>10452849384</v>
      </c>
      <c r="D268" s="30">
        <v>0</v>
      </c>
      <c r="E268" s="30">
        <v>323157373</v>
      </c>
      <c r="F268" s="30">
        <v>926069445</v>
      </c>
      <c r="G268" s="30">
        <v>0</v>
      </c>
      <c r="H268" s="38">
        <v>11055761456</v>
      </c>
      <c r="I268" s="38">
        <v>11055761456</v>
      </c>
    </row>
    <row r="269" spans="1:9" x14ac:dyDescent="0.25">
      <c r="A269">
        <v>13104</v>
      </c>
      <c r="B269" t="s">
        <v>1380</v>
      </c>
      <c r="C269" s="30">
        <v>32595768858</v>
      </c>
      <c r="D269" s="30">
        <v>0</v>
      </c>
      <c r="E269" s="30">
        <v>21157473831</v>
      </c>
      <c r="F269" s="30">
        <v>0</v>
      </c>
      <c r="G269" s="30">
        <v>946435956</v>
      </c>
      <c r="H269" s="38">
        <v>10491859071</v>
      </c>
      <c r="I269" s="38">
        <v>10491859071</v>
      </c>
    </row>
    <row r="270" spans="1:9" x14ac:dyDescent="0.25">
      <c r="A270">
        <v>13105</v>
      </c>
      <c r="B270" t="s">
        <v>1381</v>
      </c>
      <c r="C270" s="30">
        <v>2791484897</v>
      </c>
      <c r="D270" s="30">
        <v>0</v>
      </c>
      <c r="E270" s="30">
        <v>0</v>
      </c>
      <c r="F270" s="30">
        <v>0</v>
      </c>
      <c r="G270" s="30">
        <v>331797760</v>
      </c>
      <c r="H270" s="38">
        <v>2459687137</v>
      </c>
      <c r="I270" s="38">
        <v>2459687137</v>
      </c>
    </row>
    <row r="271" spans="1:9" x14ac:dyDescent="0.25">
      <c r="A271">
        <v>13107</v>
      </c>
      <c r="B271" t="s">
        <v>1382</v>
      </c>
      <c r="C271" s="30">
        <v>1199906683</v>
      </c>
      <c r="D271" s="30">
        <v>0</v>
      </c>
      <c r="E271" s="30">
        <v>0</v>
      </c>
      <c r="F271" s="30">
        <v>7238558</v>
      </c>
      <c r="G271" s="30">
        <v>0</v>
      </c>
      <c r="H271" s="38">
        <v>1207145241</v>
      </c>
      <c r="I271" s="38">
        <v>1207145241</v>
      </c>
    </row>
    <row r="272" spans="1:9" x14ac:dyDescent="0.25">
      <c r="A272">
        <v>13108</v>
      </c>
      <c r="B272" t="s">
        <v>1871</v>
      </c>
      <c r="C272" s="30">
        <v>1549226205</v>
      </c>
      <c r="D272" s="30">
        <v>0</v>
      </c>
      <c r="E272" s="30">
        <v>0</v>
      </c>
      <c r="F272" s="30">
        <v>126100000</v>
      </c>
      <c r="G272" s="30">
        <v>0</v>
      </c>
      <c r="H272" s="38">
        <v>1675326205</v>
      </c>
      <c r="I272" s="38">
        <v>1675326205</v>
      </c>
    </row>
    <row r="273" spans="1:9" x14ac:dyDescent="0.25">
      <c r="A273">
        <v>13110</v>
      </c>
      <c r="B273" t="s">
        <v>1383</v>
      </c>
      <c r="C273" s="30">
        <v>2964130866</v>
      </c>
      <c r="D273" s="30">
        <v>0</v>
      </c>
      <c r="E273" s="30">
        <v>189833218</v>
      </c>
      <c r="F273" s="30">
        <v>528443863</v>
      </c>
      <c r="G273" s="30">
        <v>0</v>
      </c>
      <c r="H273" s="38">
        <v>3302741511</v>
      </c>
      <c r="I273" s="38">
        <v>3302741511</v>
      </c>
    </row>
    <row r="274" spans="1:9" x14ac:dyDescent="0.25">
      <c r="A274">
        <v>13112</v>
      </c>
      <c r="B274" t="s">
        <v>1872</v>
      </c>
      <c r="C274" s="30">
        <v>5642811235</v>
      </c>
      <c r="D274" s="30">
        <v>0</v>
      </c>
      <c r="E274" s="30">
        <v>96104588</v>
      </c>
      <c r="F274" s="30">
        <v>0</v>
      </c>
      <c r="G274" s="30">
        <v>1005171271</v>
      </c>
      <c r="H274" s="38">
        <v>4541535376</v>
      </c>
      <c r="I274" s="38">
        <v>4541535376</v>
      </c>
    </row>
    <row r="275" spans="1:9" x14ac:dyDescent="0.25">
      <c r="A275">
        <v>13115</v>
      </c>
      <c r="B275" t="s">
        <v>1873</v>
      </c>
      <c r="C275" s="30">
        <v>294253854</v>
      </c>
      <c r="D275" s="30">
        <v>0</v>
      </c>
      <c r="E275" s="30">
        <v>0</v>
      </c>
      <c r="F275" s="30">
        <v>0</v>
      </c>
      <c r="G275" s="30">
        <v>9569093</v>
      </c>
      <c r="H275" s="38">
        <v>284684761</v>
      </c>
      <c r="I275" s="38">
        <v>284684761</v>
      </c>
    </row>
    <row r="276" spans="1:9" x14ac:dyDescent="0.25">
      <c r="A276">
        <v>13116</v>
      </c>
      <c r="B276" t="s">
        <v>1874</v>
      </c>
      <c r="C276" s="30">
        <v>142062508</v>
      </c>
      <c r="D276" s="30">
        <v>0</v>
      </c>
      <c r="E276" s="30">
        <v>0</v>
      </c>
      <c r="F276" s="30">
        <v>0</v>
      </c>
      <c r="G276" s="30">
        <v>23239719</v>
      </c>
      <c r="H276" s="38">
        <v>118822789</v>
      </c>
      <c r="I276" s="38">
        <v>118822789</v>
      </c>
    </row>
    <row r="277" spans="1:9" x14ac:dyDescent="0.25">
      <c r="A277">
        <v>13117</v>
      </c>
      <c r="B277" t="s">
        <v>2921</v>
      </c>
      <c r="C277" s="30">
        <v>0</v>
      </c>
      <c r="D277" s="30">
        <v>7172280772</v>
      </c>
      <c r="E277" s="30">
        <v>0</v>
      </c>
      <c r="F277" s="30">
        <v>0</v>
      </c>
      <c r="G277" s="30">
        <v>0</v>
      </c>
      <c r="H277" s="38">
        <v>7172280772</v>
      </c>
      <c r="I277" s="38">
        <v>7172280772</v>
      </c>
    </row>
    <row r="278" spans="1:9" x14ac:dyDescent="0.25">
      <c r="A278">
        <v>13118</v>
      </c>
      <c r="B278" t="s">
        <v>2922</v>
      </c>
      <c r="C278" s="30">
        <v>0</v>
      </c>
      <c r="D278" s="30">
        <v>20498932241</v>
      </c>
      <c r="E278" s="30">
        <v>0</v>
      </c>
      <c r="F278" s="30">
        <v>0</v>
      </c>
      <c r="G278" s="30">
        <v>0</v>
      </c>
      <c r="H278" s="38">
        <v>20498932241</v>
      </c>
      <c r="I278" s="38">
        <v>20498932241</v>
      </c>
    </row>
    <row r="279" spans="1:9" x14ac:dyDescent="0.25">
      <c r="A279">
        <v>13125</v>
      </c>
      <c r="B279" t="s">
        <v>1478</v>
      </c>
      <c r="C279" s="30">
        <v>676260720</v>
      </c>
      <c r="D279" s="30">
        <v>0</v>
      </c>
      <c r="E279" s="30">
        <v>0</v>
      </c>
      <c r="F279" s="30">
        <v>0</v>
      </c>
      <c r="G279" s="30">
        <v>122491052</v>
      </c>
      <c r="H279" s="38">
        <v>553769668</v>
      </c>
      <c r="I279" s="38">
        <v>553769668</v>
      </c>
    </row>
    <row r="280" spans="1:9" x14ac:dyDescent="0.25">
      <c r="A280">
        <v>13150</v>
      </c>
      <c r="B280" t="s">
        <v>1384</v>
      </c>
      <c r="C280" s="30">
        <v>737564180</v>
      </c>
      <c r="D280" s="30">
        <v>0</v>
      </c>
      <c r="E280" s="30">
        <v>0</v>
      </c>
      <c r="F280" s="30">
        <v>116990</v>
      </c>
      <c r="G280" s="30">
        <v>0</v>
      </c>
      <c r="H280" s="38">
        <v>737681170</v>
      </c>
      <c r="I280" s="38">
        <v>737681170</v>
      </c>
    </row>
    <row r="281" spans="1:9" x14ac:dyDescent="0.25">
      <c r="A281">
        <v>13151</v>
      </c>
      <c r="B281" t="s">
        <v>1385</v>
      </c>
      <c r="C281" s="30">
        <v>60765635</v>
      </c>
      <c r="D281" s="30">
        <v>0</v>
      </c>
      <c r="E281" s="30">
        <v>0</v>
      </c>
      <c r="F281" s="30">
        <v>30400039</v>
      </c>
      <c r="G281" s="30">
        <v>0</v>
      </c>
      <c r="H281" s="38">
        <v>91165674</v>
      </c>
      <c r="I281" s="38">
        <v>91165674</v>
      </c>
    </row>
    <row r="282" spans="1:9" x14ac:dyDescent="0.25">
      <c r="A282">
        <v>13152</v>
      </c>
      <c r="B282" t="s">
        <v>1479</v>
      </c>
      <c r="C282" s="30">
        <v>5966116756</v>
      </c>
      <c r="D282" s="30">
        <v>1473905580</v>
      </c>
      <c r="E282" s="30">
        <v>0</v>
      </c>
      <c r="F282" s="30">
        <v>0</v>
      </c>
      <c r="G282" s="30">
        <v>0</v>
      </c>
      <c r="H282" s="38">
        <v>7440022336</v>
      </c>
      <c r="I282" s="38">
        <v>7440022336</v>
      </c>
    </row>
    <row r="283" spans="1:9" x14ac:dyDescent="0.25">
      <c r="A283">
        <v>13153</v>
      </c>
      <c r="B283" t="s">
        <v>1480</v>
      </c>
      <c r="C283" s="30">
        <v>493965620</v>
      </c>
      <c r="D283" s="30">
        <v>458616719</v>
      </c>
      <c r="E283" s="30">
        <v>0</v>
      </c>
      <c r="F283" s="30">
        <v>0</v>
      </c>
      <c r="G283" s="30">
        <v>0</v>
      </c>
      <c r="H283" s="38">
        <v>952582339</v>
      </c>
      <c r="I283" s="38">
        <v>952582339</v>
      </c>
    </row>
    <row r="284" spans="1:9" x14ac:dyDescent="0.25">
      <c r="A284">
        <v>13160</v>
      </c>
      <c r="B284" t="s">
        <v>1481</v>
      </c>
      <c r="C284" s="30">
        <v>15674409335</v>
      </c>
      <c r="D284" s="30">
        <v>1547232363</v>
      </c>
      <c r="E284" s="30">
        <v>0</v>
      </c>
      <c r="F284" s="30">
        <v>0</v>
      </c>
      <c r="G284" s="30">
        <v>0</v>
      </c>
      <c r="H284" s="38">
        <v>17221641698</v>
      </c>
      <c r="I284" s="38">
        <v>17221641698</v>
      </c>
    </row>
    <row r="285" spans="1:9" x14ac:dyDescent="0.25">
      <c r="A285">
        <v>13161</v>
      </c>
      <c r="B285" t="s">
        <v>1482</v>
      </c>
      <c r="C285" s="30">
        <v>1532729127</v>
      </c>
      <c r="D285" s="30">
        <v>280075262</v>
      </c>
      <c r="E285" s="30">
        <v>0</v>
      </c>
      <c r="F285" s="30">
        <v>0</v>
      </c>
      <c r="G285" s="30">
        <v>0</v>
      </c>
      <c r="H285" s="38">
        <v>1812804389</v>
      </c>
      <c r="I285" s="38">
        <v>1812804389</v>
      </c>
    </row>
    <row r="286" spans="1:9" x14ac:dyDescent="0.25">
      <c r="A286">
        <v>13162</v>
      </c>
      <c r="B286" t="s">
        <v>1483</v>
      </c>
      <c r="C286" s="30">
        <v>1251783209</v>
      </c>
      <c r="D286" s="30">
        <v>107820083</v>
      </c>
      <c r="E286" s="30">
        <v>0</v>
      </c>
      <c r="F286" s="30">
        <v>0</v>
      </c>
      <c r="G286" s="30">
        <v>0</v>
      </c>
      <c r="H286" s="38">
        <v>1359603292</v>
      </c>
      <c r="I286" s="38">
        <v>1359603292</v>
      </c>
    </row>
    <row r="287" spans="1:9" x14ac:dyDescent="0.25">
      <c r="A287">
        <v>13170</v>
      </c>
      <c r="B287" t="s">
        <v>1484</v>
      </c>
      <c r="C287" s="30">
        <v>1479276625</v>
      </c>
      <c r="D287" s="30">
        <v>766263838</v>
      </c>
      <c r="E287" s="30">
        <v>0</v>
      </c>
      <c r="F287" s="30">
        <v>0</v>
      </c>
      <c r="G287" s="30">
        <v>0</v>
      </c>
      <c r="H287" s="38">
        <v>2245540463</v>
      </c>
      <c r="I287" s="38">
        <v>2245540463</v>
      </c>
    </row>
    <row r="288" spans="1:9" x14ac:dyDescent="0.25">
      <c r="A288">
        <v>13171</v>
      </c>
      <c r="B288" t="s">
        <v>1485</v>
      </c>
      <c r="C288" s="30">
        <v>144651726</v>
      </c>
      <c r="D288" s="30">
        <v>91720954</v>
      </c>
      <c r="E288" s="30">
        <v>0</v>
      </c>
      <c r="F288" s="30">
        <v>0</v>
      </c>
      <c r="G288" s="30">
        <v>0</v>
      </c>
      <c r="H288" s="38">
        <v>236372680</v>
      </c>
      <c r="I288" s="38">
        <v>236372680</v>
      </c>
    </row>
    <row r="289" spans="1:9" x14ac:dyDescent="0.25">
      <c r="A289">
        <v>13172</v>
      </c>
      <c r="B289" t="s">
        <v>1486</v>
      </c>
      <c r="C289" s="30">
        <v>102455156</v>
      </c>
      <c r="D289" s="30">
        <v>74824354</v>
      </c>
      <c r="E289" s="30">
        <v>0</v>
      </c>
      <c r="F289" s="30">
        <v>0</v>
      </c>
      <c r="G289" s="30">
        <v>0</v>
      </c>
      <c r="H289" s="38">
        <v>177279510</v>
      </c>
      <c r="I289" s="38">
        <v>177279510</v>
      </c>
    </row>
    <row r="290" spans="1:9" x14ac:dyDescent="0.25">
      <c r="A290">
        <v>22202</v>
      </c>
      <c r="B290" t="s">
        <v>1396</v>
      </c>
      <c r="C290" s="30">
        <v>132091000</v>
      </c>
      <c r="D290" s="30">
        <v>0</v>
      </c>
      <c r="E290" s="30">
        <v>0</v>
      </c>
      <c r="F290" s="30">
        <v>0</v>
      </c>
      <c r="G290" s="30">
        <v>18634</v>
      </c>
      <c r="H290" s="38">
        <v>132072366</v>
      </c>
      <c r="I290" s="38">
        <v>128812336.7</v>
      </c>
    </row>
    <row r="291" spans="1:9" x14ac:dyDescent="0.25">
      <c r="A291">
        <v>22203</v>
      </c>
      <c r="B291" t="s">
        <v>1397</v>
      </c>
      <c r="C291" s="30">
        <v>110737000</v>
      </c>
      <c r="D291" s="30">
        <v>0</v>
      </c>
      <c r="E291" s="30">
        <v>0</v>
      </c>
      <c r="F291" s="30">
        <v>0</v>
      </c>
      <c r="G291" s="30">
        <v>0</v>
      </c>
      <c r="H291" s="38">
        <v>110737000</v>
      </c>
      <c r="I291" s="38">
        <v>912589211.53999996</v>
      </c>
    </row>
    <row r="292" spans="1:9" x14ac:dyDescent="0.25">
      <c r="A292">
        <v>22204</v>
      </c>
      <c r="B292" t="s">
        <v>1398</v>
      </c>
      <c r="C292" s="30">
        <v>110200000</v>
      </c>
      <c r="D292" s="30">
        <v>0</v>
      </c>
      <c r="E292" s="30">
        <v>0</v>
      </c>
      <c r="F292" s="30">
        <v>0</v>
      </c>
      <c r="G292" s="30">
        <v>0</v>
      </c>
      <c r="H292" s="38">
        <v>110200000</v>
      </c>
      <c r="I292" s="38">
        <v>464315398.29000002</v>
      </c>
    </row>
    <row r="293" spans="1:9" x14ac:dyDescent="0.25">
      <c r="A293">
        <v>22209</v>
      </c>
      <c r="B293" t="s">
        <v>1399</v>
      </c>
      <c r="C293" s="30">
        <v>8309000</v>
      </c>
      <c r="D293" s="30">
        <v>0</v>
      </c>
      <c r="E293" s="30">
        <v>0</v>
      </c>
      <c r="F293" s="30">
        <v>0</v>
      </c>
      <c r="G293" s="30">
        <v>0</v>
      </c>
      <c r="H293" s="38">
        <v>8309000</v>
      </c>
      <c r="I293" s="38">
        <v>151919712</v>
      </c>
    </row>
    <row r="294" spans="1:9" x14ac:dyDescent="0.25">
      <c r="A294">
        <v>23121</v>
      </c>
      <c r="B294" t="s">
        <v>3775</v>
      </c>
      <c r="C294" s="30">
        <v>0</v>
      </c>
      <c r="D294" s="30">
        <v>0</v>
      </c>
      <c r="E294" s="30">
        <v>0</v>
      </c>
      <c r="F294" s="30">
        <v>0</v>
      </c>
      <c r="G294" s="30">
        <v>0</v>
      </c>
      <c r="H294" s="38">
        <v>0</v>
      </c>
      <c r="I294" s="38">
        <v>97567887</v>
      </c>
    </row>
    <row r="295" spans="1:9" s="37" customFormat="1" x14ac:dyDescent="0.25">
      <c r="A295" s="37">
        <v>23122</v>
      </c>
      <c r="B295" s="37" t="s">
        <v>3839</v>
      </c>
      <c r="C295" s="38">
        <v>0</v>
      </c>
      <c r="D295" s="38">
        <v>83326161</v>
      </c>
      <c r="E295" s="38">
        <v>0</v>
      </c>
      <c r="F295" s="38">
        <v>0</v>
      </c>
      <c r="G295" s="38">
        <v>0</v>
      </c>
      <c r="H295" s="38">
        <v>83326161</v>
      </c>
      <c r="I295" s="38">
        <v>83326161</v>
      </c>
    </row>
    <row r="296" spans="1:9" x14ac:dyDescent="0.25">
      <c r="A296">
        <v>25201</v>
      </c>
      <c r="B296" t="s">
        <v>2973</v>
      </c>
      <c r="C296" s="30">
        <v>0</v>
      </c>
      <c r="D296" s="30">
        <v>2469586134</v>
      </c>
      <c r="E296" s="30">
        <v>0</v>
      </c>
      <c r="F296" s="30">
        <v>18634</v>
      </c>
      <c r="G296" s="30">
        <v>0</v>
      </c>
      <c r="H296" s="38">
        <v>2469604768</v>
      </c>
      <c r="I296" s="38">
        <v>2469604768</v>
      </c>
    </row>
    <row r="297" spans="1:9" x14ac:dyDescent="0.25">
      <c r="A297">
        <v>25208</v>
      </c>
      <c r="B297" t="s">
        <v>2974</v>
      </c>
      <c r="C297" s="30">
        <v>0</v>
      </c>
      <c r="D297" s="30">
        <v>18634</v>
      </c>
      <c r="E297" s="30">
        <v>0</v>
      </c>
      <c r="F297" s="30">
        <v>0</v>
      </c>
      <c r="G297" s="30">
        <v>0</v>
      </c>
      <c r="H297" s="38">
        <v>18634</v>
      </c>
      <c r="I297" s="38">
        <v>18634</v>
      </c>
    </row>
    <row r="298" spans="1:9" x14ac:dyDescent="0.25">
      <c r="A298">
        <v>25240</v>
      </c>
      <c r="B298" t="s">
        <v>1510</v>
      </c>
      <c r="C298" s="30">
        <v>367776888</v>
      </c>
      <c r="D298" s="30">
        <v>3932359852</v>
      </c>
      <c r="E298" s="30">
        <v>0</v>
      </c>
      <c r="F298" s="30">
        <v>0</v>
      </c>
      <c r="G298" s="30">
        <v>0</v>
      </c>
      <c r="H298" s="38">
        <v>4300136740</v>
      </c>
      <c r="I298" s="38">
        <v>4300136740</v>
      </c>
    </row>
    <row r="299" spans="1:9" x14ac:dyDescent="0.25">
      <c r="A299">
        <v>25242</v>
      </c>
      <c r="B299" t="s">
        <v>2975</v>
      </c>
      <c r="C299" s="30">
        <v>0</v>
      </c>
      <c r="D299" s="30">
        <v>247679270</v>
      </c>
      <c r="E299" s="30">
        <v>0</v>
      </c>
      <c r="F299" s="30">
        <v>0</v>
      </c>
      <c r="G299" s="30">
        <v>0</v>
      </c>
      <c r="H299" s="38">
        <v>247679270</v>
      </c>
      <c r="I299" s="38">
        <v>247679270</v>
      </c>
    </row>
    <row r="300" spans="1:9" x14ac:dyDescent="0.25">
      <c r="A300">
        <v>25243</v>
      </c>
      <c r="B300" t="s">
        <v>2976</v>
      </c>
      <c r="C300" s="30">
        <v>0</v>
      </c>
      <c r="D300" s="30">
        <v>211499370</v>
      </c>
      <c r="E300" s="30">
        <v>0</v>
      </c>
      <c r="F300" s="30">
        <v>0</v>
      </c>
      <c r="G300" s="30">
        <v>0</v>
      </c>
      <c r="H300" s="38">
        <v>211499370</v>
      </c>
      <c r="I300" s="38">
        <v>211499370</v>
      </c>
    </row>
    <row r="301" spans="1:9" x14ac:dyDescent="0.25">
      <c r="A301">
        <v>25244</v>
      </c>
      <c r="B301" t="s">
        <v>1906</v>
      </c>
      <c r="C301" s="30">
        <v>274298424</v>
      </c>
      <c r="D301" s="30">
        <v>0</v>
      </c>
      <c r="E301" s="30">
        <v>0</v>
      </c>
      <c r="F301" s="30">
        <v>0</v>
      </c>
      <c r="G301" s="30">
        <v>0</v>
      </c>
      <c r="H301" s="38">
        <v>274298424</v>
      </c>
      <c r="I301" s="38">
        <v>274298424</v>
      </c>
    </row>
    <row r="302" spans="1:9" x14ac:dyDescent="0.25">
      <c r="A302">
        <v>41131</v>
      </c>
      <c r="B302" t="s">
        <v>1421</v>
      </c>
      <c r="C302" s="30">
        <v>41978759233</v>
      </c>
      <c r="D302" s="30">
        <v>3079671725</v>
      </c>
      <c r="E302" s="30">
        <v>0</v>
      </c>
      <c r="F302" s="30">
        <v>3573848797</v>
      </c>
      <c r="G302" s="30">
        <v>0</v>
      </c>
      <c r="H302" s="38">
        <v>48632279755</v>
      </c>
      <c r="I302" s="38">
        <v>48631771419.900002</v>
      </c>
    </row>
    <row r="303" spans="1:9" x14ac:dyDescent="0.25">
      <c r="A303">
        <v>41133</v>
      </c>
      <c r="B303" t="s">
        <v>1422</v>
      </c>
      <c r="C303" s="30">
        <v>3573848797</v>
      </c>
      <c r="D303" s="30">
        <v>6040747202</v>
      </c>
      <c r="E303" s="30">
        <v>0</v>
      </c>
      <c r="F303" s="30">
        <v>0</v>
      </c>
      <c r="G303" s="30">
        <v>3573848797</v>
      </c>
      <c r="H303" s="38">
        <v>6040747202</v>
      </c>
      <c r="I303" s="38">
        <v>6040747202</v>
      </c>
    </row>
    <row r="304" spans="1:9" x14ac:dyDescent="0.25">
      <c r="A304">
        <v>42130</v>
      </c>
      <c r="B304" t="s">
        <v>1429</v>
      </c>
      <c r="C304" s="30">
        <v>4312351725</v>
      </c>
      <c r="D304" s="30">
        <v>146240777</v>
      </c>
      <c r="E304" s="30">
        <v>0</v>
      </c>
      <c r="F304" s="30">
        <v>0</v>
      </c>
      <c r="G304" s="30">
        <v>0</v>
      </c>
      <c r="H304" s="38">
        <v>4458592502</v>
      </c>
      <c r="I304" s="38">
        <v>4458592502</v>
      </c>
    </row>
    <row r="305" spans="1:9" x14ac:dyDescent="0.25">
      <c r="A305">
        <v>42131</v>
      </c>
      <c r="B305" t="s">
        <v>1430</v>
      </c>
      <c r="C305" s="30">
        <v>391859994</v>
      </c>
      <c r="D305" s="30">
        <v>227214234</v>
      </c>
      <c r="E305" s="30">
        <v>0</v>
      </c>
      <c r="F305" s="30">
        <v>0</v>
      </c>
      <c r="G305" s="30">
        <v>0</v>
      </c>
      <c r="H305" s="38">
        <v>619074228</v>
      </c>
      <c r="I305" s="38">
        <v>619074228</v>
      </c>
    </row>
    <row r="306" spans="1:9" x14ac:dyDescent="0.25">
      <c r="A306">
        <v>42220</v>
      </c>
      <c r="B306" t="s">
        <v>1431</v>
      </c>
      <c r="C306" s="30">
        <v>34484000</v>
      </c>
      <c r="D306" s="30">
        <v>0</v>
      </c>
      <c r="E306" s="30">
        <v>0</v>
      </c>
      <c r="F306" s="30">
        <v>0</v>
      </c>
      <c r="G306" s="30">
        <v>0</v>
      </c>
      <c r="H306" s="38">
        <v>34484000</v>
      </c>
      <c r="I306" s="38">
        <v>58740756.840000004</v>
      </c>
    </row>
    <row r="307" spans="1:9" x14ac:dyDescent="0.25">
      <c r="A307">
        <v>42253</v>
      </c>
      <c r="B307" t="s">
        <v>1519</v>
      </c>
      <c r="C307" s="30">
        <v>900000000</v>
      </c>
      <c r="D307" s="30">
        <v>669264865</v>
      </c>
      <c r="E307" s="30">
        <v>0</v>
      </c>
      <c r="F307" s="30">
        <v>0</v>
      </c>
      <c r="G307" s="30">
        <v>0</v>
      </c>
      <c r="H307" s="38">
        <v>1569264865</v>
      </c>
      <c r="I307" s="38">
        <v>1569264865</v>
      </c>
    </row>
    <row r="308" spans="1:9" x14ac:dyDescent="0.25">
      <c r="A308">
        <v>25502</v>
      </c>
      <c r="B308" t="s">
        <v>2999</v>
      </c>
      <c r="C308" s="30">
        <v>0</v>
      </c>
      <c r="D308" s="30">
        <v>692000000</v>
      </c>
      <c r="E308" s="30">
        <v>0</v>
      </c>
      <c r="F308" s="30">
        <v>0</v>
      </c>
      <c r="G308" s="30">
        <v>0</v>
      </c>
      <c r="H308" s="30">
        <v>692000000</v>
      </c>
      <c r="I308" s="38">
        <v>692000000</v>
      </c>
    </row>
    <row r="309" spans="1:9" x14ac:dyDescent="0.25">
      <c r="C309" s="31"/>
      <c r="D309" s="31"/>
      <c r="E309" s="31"/>
      <c r="F309" s="31"/>
      <c r="G309" s="31"/>
      <c r="H309" s="31"/>
      <c r="I309" s="31"/>
    </row>
    <row r="310" spans="1:9" x14ac:dyDescent="0.25">
      <c r="C310" s="31"/>
      <c r="D310" s="31"/>
      <c r="E310" s="31"/>
      <c r="F310" s="31"/>
      <c r="G310" s="31"/>
      <c r="H310" s="31"/>
      <c r="I310" s="31"/>
    </row>
    <row r="312" spans="1:9" s="3" customFormat="1" x14ac:dyDescent="0.25">
      <c r="C312" s="34">
        <f t="shared" ref="C312:I312" si="0">SUBTOTAL(9,C5:C311)</f>
        <v>901313119534</v>
      </c>
      <c r="D312" s="34">
        <f t="shared" si="0"/>
        <v>186361929845.53998</v>
      </c>
      <c r="E312" s="34">
        <f t="shared" si="0"/>
        <v>47668052493.059998</v>
      </c>
      <c r="F312" s="34">
        <f t="shared" si="0"/>
        <v>12785454776</v>
      </c>
      <c r="G312" s="34">
        <f t="shared" si="0"/>
        <v>12785454776</v>
      </c>
      <c r="H312" s="34">
        <f t="shared" si="0"/>
        <v>1040006996886.48</v>
      </c>
      <c r="I312" s="34">
        <f t="shared" si="0"/>
        <v>1048624540444.0796</v>
      </c>
    </row>
    <row r="314" spans="1:9" x14ac:dyDescent="0.25">
      <c r="I314" s="35">
        <f>+I312/C312</f>
        <v>1.1634408927568292</v>
      </c>
    </row>
    <row r="315" spans="1:9" x14ac:dyDescent="0.25">
      <c r="C315" s="32"/>
      <c r="D315" s="32"/>
      <c r="E315" s="32"/>
      <c r="F315" s="32"/>
      <c r="G315" s="32"/>
      <c r="H315" s="32"/>
      <c r="I315" s="35">
        <f>+I312/H312</f>
        <v>1.0082860438279726</v>
      </c>
    </row>
    <row r="316" spans="1:9" x14ac:dyDescent="0.25">
      <c r="I316" s="32"/>
    </row>
    <row r="317" spans="1:9" x14ac:dyDescent="0.25">
      <c r="I317" s="32"/>
    </row>
  </sheetData>
  <mergeCells count="2">
    <mergeCell ref="A1:I1"/>
    <mergeCell ref="A2:I2"/>
  </mergeCell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1"/>
  <sheetViews>
    <sheetView tabSelected="1" zoomScaleNormal="100" workbookViewId="0">
      <pane xSplit="11" ySplit="4" topLeftCell="L5" activePane="bottomRight" state="frozen"/>
      <selection pane="topRight" activeCell="AR1" sqref="AR1"/>
      <selection pane="bottomLeft" activeCell="A2" sqref="A2"/>
      <selection pane="bottomRight" activeCell="T14" sqref="T14"/>
    </sheetView>
  </sheetViews>
  <sheetFormatPr baseColWidth="10" defaultColWidth="9.28515625" defaultRowHeight="15" x14ac:dyDescent="0.25"/>
  <cols>
    <col min="1" max="1" width="4.7109375" style="39" customWidth="1"/>
    <col min="2" max="2" width="5.85546875" style="39" customWidth="1"/>
    <col min="3" max="3" width="6.140625" style="39" customWidth="1"/>
    <col min="4" max="4" width="6.28515625" style="39" customWidth="1"/>
    <col min="5" max="6" width="5.85546875" style="39" customWidth="1"/>
    <col min="7" max="7" width="5.42578125" style="39" customWidth="1"/>
    <col min="8" max="8" width="5.85546875" style="39" customWidth="1"/>
    <col min="9" max="9" width="42.28515625" style="39" hidden="1" customWidth="1"/>
    <col min="10" max="10" width="27.28515625" style="39" hidden="1" customWidth="1"/>
    <col min="11" max="11" width="57.85546875" style="39" customWidth="1"/>
    <col min="12" max="12" width="18.85546875" style="40" customWidth="1"/>
    <col min="13" max="13" width="17.7109375" style="40" hidden="1" customWidth="1"/>
    <col min="14" max="14" width="15.28515625" style="40" hidden="1" customWidth="1"/>
    <col min="15" max="15" width="17.7109375" style="40" hidden="1" customWidth="1"/>
    <col min="16" max="16" width="21.7109375" style="40" hidden="1" customWidth="1"/>
    <col min="17" max="17" width="22" style="40" customWidth="1"/>
    <col min="18" max="18" width="20" style="40" customWidth="1"/>
    <col min="19" max="23" width="18.5703125" style="40" customWidth="1"/>
    <col min="24" max="16384" width="9.28515625" style="39"/>
  </cols>
  <sheetData>
    <row r="1" spans="1:23" x14ac:dyDescent="0.25">
      <c r="A1" s="50" t="s">
        <v>3840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x14ac:dyDescent="0.25">
      <c r="A2" s="50" t="s">
        <v>3856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4" spans="1:23" s="41" customFormat="1" x14ac:dyDescent="0.25">
      <c r="A4" s="45" t="s">
        <v>3848</v>
      </c>
      <c r="B4" s="45" t="s">
        <v>3849</v>
      </c>
      <c r="C4" s="45" t="s">
        <v>3850</v>
      </c>
      <c r="D4" s="45" t="s">
        <v>3851</v>
      </c>
      <c r="E4" s="45" t="s">
        <v>3852</v>
      </c>
      <c r="F4" s="45" t="s">
        <v>3853</v>
      </c>
      <c r="G4" s="45" t="s">
        <v>3854</v>
      </c>
      <c r="H4" s="45" t="s">
        <v>3855</v>
      </c>
      <c r="I4" s="45" t="s">
        <v>39</v>
      </c>
      <c r="J4" s="45" t="s">
        <v>40</v>
      </c>
      <c r="K4" s="45" t="s">
        <v>41</v>
      </c>
      <c r="L4" s="46" t="s">
        <v>42</v>
      </c>
      <c r="M4" s="46" t="s">
        <v>43</v>
      </c>
      <c r="N4" s="46" t="s">
        <v>44</v>
      </c>
      <c r="O4" s="46" t="s">
        <v>45</v>
      </c>
      <c r="P4" s="46" t="s">
        <v>46</v>
      </c>
      <c r="Q4" s="46" t="s">
        <v>47</v>
      </c>
      <c r="R4" s="46" t="s">
        <v>48</v>
      </c>
      <c r="S4" s="46" t="s">
        <v>49</v>
      </c>
      <c r="T4" s="46" t="s">
        <v>50</v>
      </c>
      <c r="U4" s="46" t="s">
        <v>51</v>
      </c>
      <c r="V4" s="46" t="s">
        <v>52</v>
      </c>
      <c r="W4" s="46" t="s">
        <v>53</v>
      </c>
    </row>
    <row r="5" spans="1:23" x14ac:dyDescent="0.25">
      <c r="A5" s="42">
        <v>14</v>
      </c>
      <c r="B5" s="42">
        <v>1</v>
      </c>
      <c r="C5" s="42">
        <v>3</v>
      </c>
      <c r="D5" s="42">
        <v>11</v>
      </c>
      <c r="E5" s="42">
        <v>3</v>
      </c>
      <c r="F5" s="42">
        <v>1</v>
      </c>
      <c r="G5" s="42">
        <v>7</v>
      </c>
      <c r="H5" s="42">
        <v>0</v>
      </c>
      <c r="I5" s="42" t="s">
        <v>853</v>
      </c>
      <c r="J5" s="42" t="s">
        <v>966</v>
      </c>
      <c r="K5" s="42" t="s">
        <v>1931</v>
      </c>
      <c r="L5" s="43">
        <v>570000000</v>
      </c>
      <c r="M5" s="43">
        <v>0</v>
      </c>
      <c r="N5" s="43">
        <v>0</v>
      </c>
      <c r="O5" s="43">
        <v>0</v>
      </c>
      <c r="P5" s="43">
        <v>500597890</v>
      </c>
      <c r="Q5" s="43">
        <v>69402110</v>
      </c>
      <c r="R5" s="43">
        <v>65577934</v>
      </c>
      <c r="S5" s="43">
        <v>65577934</v>
      </c>
      <c r="T5" s="43">
        <v>51836878</v>
      </c>
      <c r="U5" s="43">
        <v>51836878</v>
      </c>
      <c r="V5" s="43">
        <v>3824176</v>
      </c>
      <c r="W5" s="43">
        <v>0</v>
      </c>
    </row>
    <row r="6" spans="1:23" x14ac:dyDescent="0.25">
      <c r="A6" s="42">
        <v>14</v>
      </c>
      <c r="B6" s="42">
        <v>1</v>
      </c>
      <c r="C6" s="42">
        <v>3</v>
      </c>
      <c r="D6" s="42">
        <v>11</v>
      </c>
      <c r="E6" s="42">
        <v>3</v>
      </c>
      <c r="F6" s="42">
        <v>1</v>
      </c>
      <c r="G6" s="42">
        <v>7</v>
      </c>
      <c r="H6" s="42">
        <v>1</v>
      </c>
      <c r="I6" s="42" t="s">
        <v>853</v>
      </c>
      <c r="J6" s="42" t="s">
        <v>967</v>
      </c>
      <c r="K6" s="42" t="s">
        <v>1932</v>
      </c>
      <c r="L6" s="43">
        <v>2895584814</v>
      </c>
      <c r="M6" s="43">
        <v>0</v>
      </c>
      <c r="N6" s="43">
        <v>0</v>
      </c>
      <c r="O6" s="43">
        <v>0</v>
      </c>
      <c r="P6" s="43">
        <v>2895584814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</row>
    <row r="7" spans="1:23" x14ac:dyDescent="0.25">
      <c r="A7" s="42">
        <v>14</v>
      </c>
      <c r="B7" s="42">
        <v>1</v>
      </c>
      <c r="C7" s="42">
        <v>3</v>
      </c>
      <c r="D7" s="42">
        <v>11</v>
      </c>
      <c r="E7" s="42">
        <v>3</v>
      </c>
      <c r="F7" s="42">
        <v>1</v>
      </c>
      <c r="G7" s="42">
        <v>70</v>
      </c>
      <c r="H7" s="42">
        <v>0</v>
      </c>
      <c r="I7" s="42" t="s">
        <v>855</v>
      </c>
      <c r="J7" s="42" t="s">
        <v>968</v>
      </c>
      <c r="K7" s="42" t="s">
        <v>1244</v>
      </c>
      <c r="L7" s="43">
        <v>4186000000</v>
      </c>
      <c r="M7" s="43">
        <v>0</v>
      </c>
      <c r="N7" s="43">
        <v>0</v>
      </c>
      <c r="O7" s="43">
        <v>0</v>
      </c>
      <c r="P7" s="43">
        <v>1069869631.2</v>
      </c>
      <c r="Q7" s="43">
        <v>3116130368.8000002</v>
      </c>
      <c r="R7" s="43">
        <v>3103032819</v>
      </c>
      <c r="S7" s="43">
        <v>3103032819</v>
      </c>
      <c r="T7" s="43">
        <v>3103032819</v>
      </c>
      <c r="U7" s="43">
        <v>2303602672.4899998</v>
      </c>
      <c r="V7" s="43">
        <v>13097549.800000001</v>
      </c>
      <c r="W7" s="43">
        <v>0</v>
      </c>
    </row>
    <row r="8" spans="1:23" x14ac:dyDescent="0.25">
      <c r="A8" s="42">
        <v>14</v>
      </c>
      <c r="B8" s="42">
        <v>1</v>
      </c>
      <c r="C8" s="42">
        <v>3</v>
      </c>
      <c r="D8" s="42">
        <v>11</v>
      </c>
      <c r="E8" s="42">
        <v>3</v>
      </c>
      <c r="F8" s="42">
        <v>1</v>
      </c>
      <c r="G8" s="42">
        <v>70</v>
      </c>
      <c r="H8" s="42">
        <v>1</v>
      </c>
      <c r="I8" s="42" t="s">
        <v>856</v>
      </c>
      <c r="J8" s="42" t="s">
        <v>1935</v>
      </c>
      <c r="K8" s="42" t="s">
        <v>1244</v>
      </c>
      <c r="L8" s="43">
        <v>500000000</v>
      </c>
      <c r="M8" s="43">
        <v>0</v>
      </c>
      <c r="N8" s="43">
        <v>0</v>
      </c>
      <c r="O8" s="43">
        <v>4805000000</v>
      </c>
      <c r="P8" s="43">
        <v>3928156329</v>
      </c>
      <c r="Q8" s="43">
        <v>1376843671</v>
      </c>
      <c r="R8" s="43">
        <v>1376843671</v>
      </c>
      <c r="S8" s="43">
        <v>1376843671</v>
      </c>
      <c r="T8" s="43">
        <v>1376843671</v>
      </c>
      <c r="U8" s="43">
        <v>1158219979</v>
      </c>
      <c r="V8" s="43">
        <v>0</v>
      </c>
      <c r="W8" s="43">
        <v>0</v>
      </c>
    </row>
    <row r="9" spans="1:23" x14ac:dyDescent="0.25">
      <c r="A9" s="42">
        <v>14</v>
      </c>
      <c r="B9" s="42">
        <v>1</v>
      </c>
      <c r="C9" s="42">
        <v>3</v>
      </c>
      <c r="D9" s="42">
        <v>11</v>
      </c>
      <c r="E9" s="42">
        <v>3</v>
      </c>
      <c r="F9" s="42">
        <v>1</v>
      </c>
      <c r="G9" s="42">
        <v>70</v>
      </c>
      <c r="H9" s="42">
        <v>3</v>
      </c>
      <c r="I9" s="42" t="s">
        <v>854</v>
      </c>
      <c r="J9" s="42" t="s">
        <v>1938</v>
      </c>
      <c r="K9" s="42" t="s">
        <v>1244</v>
      </c>
      <c r="L9" s="43">
        <v>287000000</v>
      </c>
      <c r="M9" s="43">
        <v>0</v>
      </c>
      <c r="N9" s="43">
        <v>0</v>
      </c>
      <c r="O9" s="43">
        <v>0</v>
      </c>
      <c r="P9" s="43">
        <v>209715000</v>
      </c>
      <c r="Q9" s="43">
        <v>77285000</v>
      </c>
      <c r="R9" s="43">
        <v>72917500</v>
      </c>
      <c r="S9" s="43">
        <v>72917500</v>
      </c>
      <c r="T9" s="43">
        <v>72917500</v>
      </c>
      <c r="U9" s="43">
        <v>58517500</v>
      </c>
      <c r="V9" s="43">
        <v>4367500</v>
      </c>
      <c r="W9" s="43">
        <v>0</v>
      </c>
    </row>
    <row r="10" spans="1:23" x14ac:dyDescent="0.25">
      <c r="A10" s="42">
        <v>14</v>
      </c>
      <c r="B10" s="42">
        <v>1</v>
      </c>
      <c r="C10" s="42">
        <v>3</v>
      </c>
      <c r="D10" s="42">
        <v>11</v>
      </c>
      <c r="E10" s="42">
        <v>3</v>
      </c>
      <c r="F10" s="42">
        <v>1</v>
      </c>
      <c r="G10" s="42">
        <v>70</v>
      </c>
      <c r="H10" s="42">
        <v>4</v>
      </c>
      <c r="I10" s="42" t="s">
        <v>851</v>
      </c>
      <c r="J10" s="42" t="s">
        <v>1941</v>
      </c>
      <c r="K10" s="42" t="s">
        <v>1244</v>
      </c>
      <c r="L10" s="43">
        <v>424500000</v>
      </c>
      <c r="M10" s="43">
        <v>0</v>
      </c>
      <c r="N10" s="43">
        <v>0</v>
      </c>
      <c r="O10" s="43">
        <v>0</v>
      </c>
      <c r="P10" s="43">
        <v>23053244</v>
      </c>
      <c r="Q10" s="43">
        <v>401446756</v>
      </c>
      <c r="R10" s="43">
        <v>291372953</v>
      </c>
      <c r="S10" s="43">
        <v>291372953</v>
      </c>
      <c r="T10" s="43">
        <v>291372953</v>
      </c>
      <c r="U10" s="43">
        <v>275367953</v>
      </c>
      <c r="V10" s="43">
        <v>110073803</v>
      </c>
      <c r="W10" s="43">
        <v>0</v>
      </c>
    </row>
    <row r="11" spans="1:23" x14ac:dyDescent="0.25">
      <c r="A11" s="42">
        <v>14</v>
      </c>
      <c r="B11" s="42">
        <v>1</v>
      </c>
      <c r="C11" s="42">
        <v>3</v>
      </c>
      <c r="D11" s="42">
        <v>11</v>
      </c>
      <c r="E11" s="42">
        <v>3</v>
      </c>
      <c r="F11" s="42">
        <v>1</v>
      </c>
      <c r="G11" s="42">
        <v>80</v>
      </c>
      <c r="H11" s="42">
        <v>0</v>
      </c>
      <c r="I11" s="42" t="s">
        <v>874</v>
      </c>
      <c r="J11" s="42" t="s">
        <v>1531</v>
      </c>
      <c r="K11" s="42" t="s">
        <v>1942</v>
      </c>
      <c r="L11" s="43">
        <v>155000000</v>
      </c>
      <c r="M11" s="43">
        <v>0</v>
      </c>
      <c r="N11" s="43">
        <v>0</v>
      </c>
      <c r="O11" s="43">
        <v>0</v>
      </c>
      <c r="P11" s="43">
        <v>111000000</v>
      </c>
      <c r="Q11" s="43">
        <v>44000000</v>
      </c>
      <c r="R11" s="43">
        <v>44000000</v>
      </c>
      <c r="S11" s="43">
        <v>44000000</v>
      </c>
      <c r="T11" s="43">
        <v>44000000</v>
      </c>
      <c r="U11" s="43">
        <v>36000000</v>
      </c>
      <c r="V11" s="43">
        <v>0</v>
      </c>
      <c r="W11" s="43">
        <v>0</v>
      </c>
    </row>
    <row r="12" spans="1:23" ht="15" customHeight="1" x14ac:dyDescent="0.25">
      <c r="A12" s="42">
        <v>14</v>
      </c>
      <c r="B12" s="42">
        <v>1</v>
      </c>
      <c r="C12" s="42">
        <v>3</v>
      </c>
      <c r="D12" s="42">
        <v>11</v>
      </c>
      <c r="E12" s="42">
        <v>3</v>
      </c>
      <c r="F12" s="42">
        <v>1</v>
      </c>
      <c r="G12" s="42">
        <v>80</v>
      </c>
      <c r="H12" s="42">
        <v>1</v>
      </c>
      <c r="I12" s="42" t="s">
        <v>1533</v>
      </c>
      <c r="J12" s="42" t="s">
        <v>1945</v>
      </c>
      <c r="K12" s="42" t="s">
        <v>1942</v>
      </c>
      <c r="L12" s="43">
        <v>2189000000</v>
      </c>
      <c r="M12" s="43">
        <v>0</v>
      </c>
      <c r="N12" s="43">
        <v>0</v>
      </c>
      <c r="O12" s="43">
        <v>0</v>
      </c>
      <c r="P12" s="43">
        <v>955082859</v>
      </c>
      <c r="Q12" s="43">
        <v>1233917141</v>
      </c>
      <c r="R12" s="43">
        <v>1201476609.24</v>
      </c>
      <c r="S12" s="43">
        <v>1201476609.24</v>
      </c>
      <c r="T12" s="43">
        <v>1092000499.24</v>
      </c>
      <c r="U12" s="43">
        <v>815189903.24000001</v>
      </c>
      <c r="V12" s="43">
        <v>32440531.760000002</v>
      </c>
      <c r="W12" s="43">
        <v>0</v>
      </c>
    </row>
    <row r="13" spans="1:23" ht="15" customHeight="1" x14ac:dyDescent="0.25">
      <c r="A13" s="42">
        <v>14</v>
      </c>
      <c r="B13" s="42">
        <v>1</v>
      </c>
      <c r="C13" s="42">
        <v>3</v>
      </c>
      <c r="D13" s="42">
        <v>11</v>
      </c>
      <c r="E13" s="42">
        <v>3</v>
      </c>
      <c r="F13" s="42">
        <v>4</v>
      </c>
      <c r="G13" s="42">
        <v>7</v>
      </c>
      <c r="H13" s="42">
        <v>0</v>
      </c>
      <c r="I13" s="42" t="s">
        <v>857</v>
      </c>
      <c r="J13" s="42" t="s">
        <v>969</v>
      </c>
      <c r="K13" s="42" t="s">
        <v>1931</v>
      </c>
      <c r="L13" s="43">
        <v>60000000</v>
      </c>
      <c r="M13" s="43">
        <v>0</v>
      </c>
      <c r="N13" s="43">
        <v>0</v>
      </c>
      <c r="O13" s="43">
        <v>0</v>
      </c>
      <c r="P13" s="43">
        <v>60000000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</row>
    <row r="14" spans="1:23" ht="15" customHeight="1" x14ac:dyDescent="0.25">
      <c r="A14" s="42">
        <v>14</v>
      </c>
      <c r="B14" s="42">
        <v>1</v>
      </c>
      <c r="C14" s="42">
        <v>3</v>
      </c>
      <c r="D14" s="42">
        <v>11</v>
      </c>
      <c r="E14" s="42">
        <v>3</v>
      </c>
      <c r="F14" s="42">
        <v>4</v>
      </c>
      <c r="G14" s="42">
        <v>7</v>
      </c>
      <c r="H14" s="42">
        <v>1</v>
      </c>
      <c r="I14" s="42" t="s">
        <v>857</v>
      </c>
      <c r="J14" s="42" t="s">
        <v>970</v>
      </c>
      <c r="K14" s="42" t="s">
        <v>1931</v>
      </c>
      <c r="L14" s="43">
        <v>2199000000</v>
      </c>
      <c r="M14" s="43">
        <v>0</v>
      </c>
      <c r="N14" s="43">
        <v>0</v>
      </c>
      <c r="O14" s="43">
        <v>0</v>
      </c>
      <c r="P14" s="43">
        <v>2199000000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</row>
    <row r="15" spans="1:23" ht="15" customHeight="1" x14ac:dyDescent="0.25">
      <c r="A15" s="42">
        <v>14</v>
      </c>
      <c r="B15" s="42">
        <v>1</v>
      </c>
      <c r="C15" s="42">
        <v>3</v>
      </c>
      <c r="D15" s="42">
        <v>11</v>
      </c>
      <c r="E15" s="42">
        <v>3</v>
      </c>
      <c r="F15" s="42">
        <v>4</v>
      </c>
      <c r="G15" s="42">
        <v>7</v>
      </c>
      <c r="H15" s="42">
        <v>2</v>
      </c>
      <c r="I15" s="42" t="s">
        <v>857</v>
      </c>
      <c r="J15" s="42" t="s">
        <v>971</v>
      </c>
      <c r="K15" s="42" t="s">
        <v>1931</v>
      </c>
      <c r="L15" s="43">
        <v>5000000</v>
      </c>
      <c r="M15" s="43">
        <v>0</v>
      </c>
      <c r="N15" s="43">
        <v>0</v>
      </c>
      <c r="O15" s="43">
        <v>0</v>
      </c>
      <c r="P15" s="43">
        <v>5000000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</row>
    <row r="16" spans="1:23" ht="15" customHeight="1" x14ac:dyDescent="0.25">
      <c r="A16" s="42">
        <v>14</v>
      </c>
      <c r="B16" s="42">
        <v>1</v>
      </c>
      <c r="C16" s="42">
        <v>3</v>
      </c>
      <c r="D16" s="42">
        <v>11</v>
      </c>
      <c r="E16" s="42">
        <v>3</v>
      </c>
      <c r="F16" s="42">
        <v>5</v>
      </c>
      <c r="G16" s="42">
        <v>7</v>
      </c>
      <c r="H16" s="42">
        <v>0</v>
      </c>
      <c r="I16" s="42" t="s">
        <v>852</v>
      </c>
      <c r="J16" s="42" t="s">
        <v>972</v>
      </c>
      <c r="K16" s="42" t="s">
        <v>1931</v>
      </c>
      <c r="L16" s="43">
        <v>645000000</v>
      </c>
      <c r="M16" s="43">
        <v>0</v>
      </c>
      <c r="N16" s="43">
        <v>0</v>
      </c>
      <c r="O16" s="43">
        <v>0</v>
      </c>
      <c r="P16" s="43">
        <v>609500000</v>
      </c>
      <c r="Q16" s="43">
        <v>35500000</v>
      </c>
      <c r="R16" s="43">
        <v>34088708</v>
      </c>
      <c r="S16" s="43">
        <v>34088708</v>
      </c>
      <c r="T16" s="43">
        <v>25619791</v>
      </c>
      <c r="U16" s="43">
        <v>25619791</v>
      </c>
      <c r="V16" s="43">
        <v>1411292</v>
      </c>
      <c r="W16" s="43">
        <v>0</v>
      </c>
    </row>
    <row r="17" spans="1:23" ht="15" customHeight="1" x14ac:dyDescent="0.25">
      <c r="A17" s="42">
        <v>14</v>
      </c>
      <c r="B17" s="42">
        <v>1</v>
      </c>
      <c r="C17" s="42">
        <v>3</v>
      </c>
      <c r="D17" s="42">
        <v>11</v>
      </c>
      <c r="E17" s="42">
        <v>3</v>
      </c>
      <c r="F17" s="42">
        <v>7</v>
      </c>
      <c r="G17" s="42">
        <v>7</v>
      </c>
      <c r="H17" s="42">
        <v>0</v>
      </c>
      <c r="I17" s="42" t="s">
        <v>853</v>
      </c>
      <c r="J17" s="42" t="s">
        <v>973</v>
      </c>
      <c r="K17" s="42" t="s">
        <v>1931</v>
      </c>
      <c r="L17" s="43">
        <v>50000000</v>
      </c>
      <c r="M17" s="43">
        <v>0</v>
      </c>
      <c r="N17" s="43">
        <v>0</v>
      </c>
      <c r="O17" s="43">
        <v>0</v>
      </c>
      <c r="P17" s="43">
        <v>16250000</v>
      </c>
      <c r="Q17" s="43">
        <v>33750000</v>
      </c>
      <c r="R17" s="43">
        <v>31050000</v>
      </c>
      <c r="S17" s="43">
        <v>31050000</v>
      </c>
      <c r="T17" s="43">
        <v>31050000</v>
      </c>
      <c r="U17" s="43">
        <v>26550000</v>
      </c>
      <c r="V17" s="43">
        <v>2700000</v>
      </c>
      <c r="W17" s="43">
        <v>0</v>
      </c>
    </row>
    <row r="18" spans="1:23" ht="15" customHeight="1" x14ac:dyDescent="0.25">
      <c r="A18" s="42">
        <v>14</v>
      </c>
      <c r="B18" s="42">
        <v>1</v>
      </c>
      <c r="C18" s="42">
        <v>3</v>
      </c>
      <c r="D18" s="42">
        <v>11</v>
      </c>
      <c r="E18" s="42">
        <v>3</v>
      </c>
      <c r="F18" s="42">
        <v>8</v>
      </c>
      <c r="G18" s="42">
        <v>7</v>
      </c>
      <c r="H18" s="42">
        <v>0</v>
      </c>
      <c r="I18" s="42" t="s">
        <v>858</v>
      </c>
      <c r="J18" s="42" t="s">
        <v>974</v>
      </c>
      <c r="K18" s="42" t="s">
        <v>1931</v>
      </c>
      <c r="L18" s="43">
        <v>250000000</v>
      </c>
      <c r="M18" s="43">
        <v>0</v>
      </c>
      <c r="N18" s="43">
        <v>0</v>
      </c>
      <c r="O18" s="43">
        <v>0</v>
      </c>
      <c r="P18" s="43">
        <v>150000000</v>
      </c>
      <c r="Q18" s="43">
        <v>100000000</v>
      </c>
      <c r="R18" s="43">
        <v>99942497</v>
      </c>
      <c r="S18" s="43">
        <v>99942497</v>
      </c>
      <c r="T18" s="43">
        <v>99942497</v>
      </c>
      <c r="U18" s="43">
        <v>55848775</v>
      </c>
      <c r="V18" s="43">
        <v>57503</v>
      </c>
      <c r="W18" s="43">
        <v>0</v>
      </c>
    </row>
    <row r="19" spans="1:23" ht="15" customHeight="1" x14ac:dyDescent="0.25">
      <c r="A19" s="42">
        <v>14</v>
      </c>
      <c r="B19" s="42">
        <v>1</v>
      </c>
      <c r="C19" s="42">
        <v>3</v>
      </c>
      <c r="D19" s="42">
        <v>11</v>
      </c>
      <c r="E19" s="42">
        <v>3</v>
      </c>
      <c r="F19" s="42">
        <v>8</v>
      </c>
      <c r="G19" s="42">
        <v>7</v>
      </c>
      <c r="H19" s="42">
        <v>1</v>
      </c>
      <c r="I19" s="42" t="s">
        <v>858</v>
      </c>
      <c r="J19" s="42" t="s">
        <v>975</v>
      </c>
      <c r="K19" s="42" t="s">
        <v>1931</v>
      </c>
      <c r="L19" s="43">
        <v>537000000</v>
      </c>
      <c r="M19" s="43">
        <v>0</v>
      </c>
      <c r="N19" s="43">
        <v>0</v>
      </c>
      <c r="O19" s="43">
        <v>0</v>
      </c>
      <c r="P19" s="43">
        <v>477797890</v>
      </c>
      <c r="Q19" s="43">
        <v>59202110</v>
      </c>
      <c r="R19" s="43">
        <v>57071094</v>
      </c>
      <c r="S19" s="43">
        <v>57071094</v>
      </c>
      <c r="T19" s="43">
        <v>41198177</v>
      </c>
      <c r="U19" s="43">
        <v>41198177</v>
      </c>
      <c r="V19" s="43">
        <v>2131016</v>
      </c>
      <c r="W19" s="43">
        <v>0</v>
      </c>
    </row>
    <row r="20" spans="1:23" ht="15" customHeight="1" x14ac:dyDescent="0.25">
      <c r="A20" s="42">
        <v>14</v>
      </c>
      <c r="B20" s="42">
        <v>1</v>
      </c>
      <c r="C20" s="42">
        <v>3</v>
      </c>
      <c r="D20" s="42">
        <v>11</v>
      </c>
      <c r="E20" s="42">
        <v>3</v>
      </c>
      <c r="F20" s="42">
        <v>101</v>
      </c>
      <c r="G20" s="42">
        <v>7</v>
      </c>
      <c r="H20" s="42">
        <v>40</v>
      </c>
      <c r="I20" s="42" t="s">
        <v>853</v>
      </c>
      <c r="J20" s="42" t="s">
        <v>3152</v>
      </c>
      <c r="K20" s="42" t="s">
        <v>3153</v>
      </c>
      <c r="L20" s="43">
        <v>0</v>
      </c>
      <c r="M20" s="43">
        <v>0</v>
      </c>
      <c r="N20" s="43">
        <v>0</v>
      </c>
      <c r="O20" s="43">
        <v>281129730</v>
      </c>
      <c r="P20" s="43">
        <v>0</v>
      </c>
      <c r="Q20" s="43">
        <v>281129730</v>
      </c>
      <c r="R20" s="43">
        <v>4250000</v>
      </c>
      <c r="S20" s="43">
        <v>4250000</v>
      </c>
      <c r="T20" s="43">
        <v>4250000</v>
      </c>
      <c r="U20" s="43">
        <v>3400000</v>
      </c>
      <c r="V20" s="43">
        <v>276879730</v>
      </c>
      <c r="W20" s="43">
        <v>0</v>
      </c>
    </row>
    <row r="21" spans="1:23" ht="15" customHeight="1" x14ac:dyDescent="0.25">
      <c r="A21" s="42">
        <v>14</v>
      </c>
      <c r="B21" s="42">
        <v>1</v>
      </c>
      <c r="C21" s="42">
        <v>3</v>
      </c>
      <c r="D21" s="42">
        <v>11</v>
      </c>
      <c r="E21" s="42">
        <v>3</v>
      </c>
      <c r="F21" s="42">
        <v>102</v>
      </c>
      <c r="G21" s="42">
        <v>7</v>
      </c>
      <c r="H21" s="42">
        <v>40</v>
      </c>
      <c r="I21" s="42" t="s">
        <v>852</v>
      </c>
      <c r="J21" s="42" t="s">
        <v>3154</v>
      </c>
      <c r="K21" s="42" t="s">
        <v>3155</v>
      </c>
      <c r="L21" s="43">
        <v>0</v>
      </c>
      <c r="M21" s="43">
        <v>0</v>
      </c>
      <c r="N21" s="43">
        <v>0</v>
      </c>
      <c r="O21" s="43">
        <v>56434009</v>
      </c>
      <c r="P21" s="43">
        <v>0</v>
      </c>
      <c r="Q21" s="43">
        <v>56434009</v>
      </c>
      <c r="R21" s="43">
        <v>0</v>
      </c>
      <c r="S21" s="43">
        <v>0</v>
      </c>
      <c r="T21" s="43">
        <v>0</v>
      </c>
      <c r="U21" s="43">
        <v>0</v>
      </c>
      <c r="V21" s="43">
        <v>56434009</v>
      </c>
      <c r="W21" s="43">
        <v>0</v>
      </c>
    </row>
    <row r="22" spans="1:23" ht="15" customHeight="1" x14ac:dyDescent="0.25">
      <c r="A22" s="42">
        <v>14</v>
      </c>
      <c r="B22" s="42">
        <v>1</v>
      </c>
      <c r="C22" s="42">
        <v>3</v>
      </c>
      <c r="D22" s="42">
        <v>11</v>
      </c>
      <c r="E22" s="42">
        <v>3</v>
      </c>
      <c r="F22" s="42">
        <v>103</v>
      </c>
      <c r="G22" s="42">
        <v>80</v>
      </c>
      <c r="H22" s="42">
        <v>40</v>
      </c>
      <c r="I22" s="42" t="s">
        <v>1533</v>
      </c>
      <c r="J22" s="42" t="s">
        <v>3156</v>
      </c>
      <c r="K22" s="42" t="s">
        <v>3157</v>
      </c>
      <c r="L22" s="43">
        <v>0</v>
      </c>
      <c r="M22" s="43">
        <v>0</v>
      </c>
      <c r="N22" s="43">
        <v>0</v>
      </c>
      <c r="O22" s="43">
        <v>937723859</v>
      </c>
      <c r="P22" s="43">
        <v>0</v>
      </c>
      <c r="Q22" s="43">
        <v>937723859</v>
      </c>
      <c r="R22" s="43">
        <v>738671902.57000005</v>
      </c>
      <c r="S22" s="43">
        <v>738671902.57000005</v>
      </c>
      <c r="T22" s="43">
        <v>738671902.57000005</v>
      </c>
      <c r="U22" s="43">
        <v>141992343</v>
      </c>
      <c r="V22" s="43">
        <v>199051956.43000001</v>
      </c>
      <c r="W22" s="43">
        <v>0</v>
      </c>
    </row>
    <row r="23" spans="1:23" ht="15" customHeight="1" x14ac:dyDescent="0.25">
      <c r="A23" s="42">
        <v>14</v>
      </c>
      <c r="B23" s="42">
        <v>1</v>
      </c>
      <c r="C23" s="42">
        <v>3</v>
      </c>
      <c r="D23" s="42">
        <v>11</v>
      </c>
      <c r="E23" s="42">
        <v>3</v>
      </c>
      <c r="F23" s="42">
        <v>104</v>
      </c>
      <c r="G23" s="42">
        <v>7</v>
      </c>
      <c r="H23" s="42">
        <v>40</v>
      </c>
      <c r="I23" s="42" t="s">
        <v>857</v>
      </c>
      <c r="J23" s="42" t="s">
        <v>3158</v>
      </c>
      <c r="K23" s="42" t="s">
        <v>3159</v>
      </c>
      <c r="L23" s="43">
        <v>0</v>
      </c>
      <c r="M23" s="43">
        <v>0</v>
      </c>
      <c r="N23" s="43">
        <v>0</v>
      </c>
      <c r="O23" s="43">
        <v>574000000</v>
      </c>
      <c r="P23" s="43">
        <v>200000000</v>
      </c>
      <c r="Q23" s="43">
        <v>374000000</v>
      </c>
      <c r="R23" s="43">
        <v>13861059</v>
      </c>
      <c r="S23" s="43">
        <v>13861059</v>
      </c>
      <c r="T23" s="43">
        <v>13861059</v>
      </c>
      <c r="U23" s="43">
        <v>9003003</v>
      </c>
      <c r="V23" s="43">
        <v>360138941</v>
      </c>
      <c r="W23" s="43">
        <v>0</v>
      </c>
    </row>
    <row r="24" spans="1:23" ht="15" customHeight="1" x14ac:dyDescent="0.25">
      <c r="A24" s="42">
        <v>14</v>
      </c>
      <c r="B24" s="42">
        <v>1</v>
      </c>
      <c r="C24" s="42">
        <v>3</v>
      </c>
      <c r="D24" s="42">
        <v>11</v>
      </c>
      <c r="E24" s="42">
        <v>3</v>
      </c>
      <c r="F24" s="42">
        <v>105</v>
      </c>
      <c r="G24" s="42">
        <v>7</v>
      </c>
      <c r="H24" s="42">
        <v>40</v>
      </c>
      <c r="I24" s="42" t="s">
        <v>853</v>
      </c>
      <c r="J24" s="42" t="s">
        <v>3160</v>
      </c>
      <c r="K24" s="42" t="s">
        <v>3161</v>
      </c>
      <c r="L24" s="43">
        <v>0</v>
      </c>
      <c r="M24" s="43">
        <v>0</v>
      </c>
      <c r="N24" s="43">
        <v>0</v>
      </c>
      <c r="O24" s="43">
        <v>6250000</v>
      </c>
      <c r="P24" s="43">
        <v>0</v>
      </c>
      <c r="Q24" s="43">
        <v>6250000</v>
      </c>
      <c r="R24" s="43">
        <v>0</v>
      </c>
      <c r="S24" s="43">
        <v>0</v>
      </c>
      <c r="T24" s="43">
        <v>0</v>
      </c>
      <c r="U24" s="43">
        <v>0</v>
      </c>
      <c r="V24" s="43">
        <v>6250000</v>
      </c>
      <c r="W24" s="43">
        <v>0</v>
      </c>
    </row>
    <row r="25" spans="1:23" ht="15" customHeight="1" x14ac:dyDescent="0.25">
      <c r="A25" s="42">
        <v>14</v>
      </c>
      <c r="B25" s="42">
        <v>1</v>
      </c>
      <c r="C25" s="42">
        <v>3</v>
      </c>
      <c r="D25" s="42">
        <v>11</v>
      </c>
      <c r="E25" s="42">
        <v>3</v>
      </c>
      <c r="F25" s="42">
        <v>105</v>
      </c>
      <c r="G25" s="42">
        <v>7</v>
      </c>
      <c r="H25" s="42">
        <v>40</v>
      </c>
      <c r="I25" s="42" t="s">
        <v>858</v>
      </c>
      <c r="J25" s="42" t="s">
        <v>3162</v>
      </c>
      <c r="K25" s="42" t="s">
        <v>3161</v>
      </c>
      <c r="L25" s="43">
        <v>0</v>
      </c>
      <c r="M25" s="43">
        <v>0</v>
      </c>
      <c r="N25" s="43">
        <v>0</v>
      </c>
      <c r="O25" s="43">
        <v>311297890</v>
      </c>
      <c r="P25" s="43">
        <v>0</v>
      </c>
      <c r="Q25" s="43">
        <v>311297890</v>
      </c>
      <c r="R25" s="43">
        <v>94625900</v>
      </c>
      <c r="S25" s="43">
        <v>94625900</v>
      </c>
      <c r="T25" s="43">
        <v>94625900</v>
      </c>
      <c r="U25" s="43">
        <v>0</v>
      </c>
      <c r="V25" s="43">
        <v>216671990</v>
      </c>
      <c r="W25" s="43">
        <v>0</v>
      </c>
    </row>
    <row r="26" spans="1:23" ht="15" customHeight="1" x14ac:dyDescent="0.25">
      <c r="A26" s="42">
        <v>14</v>
      </c>
      <c r="B26" s="42">
        <v>1</v>
      </c>
      <c r="C26" s="42">
        <v>3</v>
      </c>
      <c r="D26" s="42">
        <v>11</v>
      </c>
      <c r="E26" s="42">
        <v>3</v>
      </c>
      <c r="F26" s="42">
        <v>106</v>
      </c>
      <c r="G26" s="42">
        <v>70</v>
      </c>
      <c r="H26" s="42">
        <v>40</v>
      </c>
      <c r="I26" s="42" t="s">
        <v>855</v>
      </c>
      <c r="J26" s="42" t="s">
        <v>3163</v>
      </c>
      <c r="K26" s="42" t="s">
        <v>3164</v>
      </c>
      <c r="L26" s="43">
        <v>0</v>
      </c>
      <c r="M26" s="43">
        <v>0</v>
      </c>
      <c r="N26" s="43">
        <v>0</v>
      </c>
      <c r="O26" s="43">
        <v>2812912127.1999998</v>
      </c>
      <c r="P26" s="43">
        <v>770000000</v>
      </c>
      <c r="Q26" s="43">
        <v>2042912127.2</v>
      </c>
      <c r="R26" s="43">
        <v>936961130</v>
      </c>
      <c r="S26" s="43">
        <v>936961130</v>
      </c>
      <c r="T26" s="43">
        <v>936961130</v>
      </c>
      <c r="U26" s="43">
        <v>218291437</v>
      </c>
      <c r="V26" s="43">
        <v>1105950997.2</v>
      </c>
      <c r="W26" s="43">
        <v>0</v>
      </c>
    </row>
    <row r="27" spans="1:23" ht="15" customHeight="1" x14ac:dyDescent="0.25">
      <c r="A27" s="42">
        <v>14</v>
      </c>
      <c r="B27" s="42">
        <v>1</v>
      </c>
      <c r="C27" s="42">
        <v>3</v>
      </c>
      <c r="D27" s="42">
        <v>11</v>
      </c>
      <c r="E27" s="42">
        <v>3</v>
      </c>
      <c r="F27" s="42">
        <v>106</v>
      </c>
      <c r="G27" s="42">
        <v>70</v>
      </c>
      <c r="H27" s="42">
        <v>40</v>
      </c>
      <c r="I27" s="42" t="s">
        <v>856</v>
      </c>
      <c r="J27" s="42" t="s">
        <v>3165</v>
      </c>
      <c r="K27" s="42" t="s">
        <v>3166</v>
      </c>
      <c r="L27" s="43">
        <v>0</v>
      </c>
      <c r="M27" s="43">
        <v>0</v>
      </c>
      <c r="N27" s="43">
        <v>0</v>
      </c>
      <c r="O27" s="43">
        <v>1020323992</v>
      </c>
      <c r="P27" s="43">
        <v>0</v>
      </c>
      <c r="Q27" s="43">
        <v>1020323992</v>
      </c>
      <c r="R27" s="43">
        <v>390201071</v>
      </c>
      <c r="S27" s="43">
        <v>390201071</v>
      </c>
      <c r="T27" s="43">
        <v>390201071</v>
      </c>
      <c r="U27" s="43">
        <v>0</v>
      </c>
      <c r="V27" s="43">
        <v>630122921</v>
      </c>
      <c r="W27" s="43">
        <v>0</v>
      </c>
    </row>
    <row r="28" spans="1:23" ht="15" customHeight="1" x14ac:dyDescent="0.25">
      <c r="A28" s="42">
        <v>14</v>
      </c>
      <c r="B28" s="42">
        <v>1</v>
      </c>
      <c r="C28" s="42">
        <v>3</v>
      </c>
      <c r="D28" s="42">
        <v>22</v>
      </c>
      <c r="E28" s="42">
        <v>3</v>
      </c>
      <c r="F28" s="42">
        <v>1</v>
      </c>
      <c r="G28" s="42">
        <v>7</v>
      </c>
      <c r="H28" s="42">
        <v>0</v>
      </c>
      <c r="I28" s="42" t="s">
        <v>853</v>
      </c>
      <c r="J28" s="42" t="s">
        <v>976</v>
      </c>
      <c r="K28" s="42" t="s">
        <v>1946</v>
      </c>
      <c r="L28" s="43">
        <v>570960000</v>
      </c>
      <c r="M28" s="43">
        <v>0</v>
      </c>
      <c r="N28" s="43">
        <v>0</v>
      </c>
      <c r="O28" s="43">
        <v>0</v>
      </c>
      <c r="P28" s="43">
        <v>570960000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</row>
    <row r="29" spans="1:23" ht="15" customHeight="1" x14ac:dyDescent="0.25">
      <c r="A29" s="42">
        <v>14</v>
      </c>
      <c r="B29" s="42">
        <v>1</v>
      </c>
      <c r="C29" s="42">
        <v>3</v>
      </c>
      <c r="D29" s="42">
        <v>22</v>
      </c>
      <c r="E29" s="42">
        <v>3</v>
      </c>
      <c r="F29" s="42">
        <v>1</v>
      </c>
      <c r="G29" s="42">
        <v>7</v>
      </c>
      <c r="H29" s="42">
        <v>1</v>
      </c>
      <c r="I29" s="42" t="s">
        <v>853</v>
      </c>
      <c r="J29" s="42" t="s">
        <v>1949</v>
      </c>
      <c r="K29" s="42" t="s">
        <v>1950</v>
      </c>
      <c r="L29" s="43">
        <v>45000000</v>
      </c>
      <c r="M29" s="43">
        <v>0</v>
      </c>
      <c r="N29" s="43">
        <v>0</v>
      </c>
      <c r="O29" s="43">
        <v>0</v>
      </c>
      <c r="P29" s="43">
        <v>45000000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</row>
    <row r="30" spans="1:23" ht="15" customHeight="1" x14ac:dyDescent="0.25">
      <c r="A30" s="42">
        <v>14</v>
      </c>
      <c r="B30" s="42">
        <v>1</v>
      </c>
      <c r="C30" s="42">
        <v>3</v>
      </c>
      <c r="D30" s="42">
        <v>22</v>
      </c>
      <c r="E30" s="42">
        <v>3</v>
      </c>
      <c r="F30" s="42">
        <v>1</v>
      </c>
      <c r="G30" s="42">
        <v>7</v>
      </c>
      <c r="H30" s="42">
        <v>2</v>
      </c>
      <c r="I30" s="42" t="s">
        <v>853</v>
      </c>
      <c r="J30" s="42" t="s">
        <v>1953</v>
      </c>
      <c r="K30" s="42" t="s">
        <v>1954</v>
      </c>
      <c r="L30" s="43">
        <v>345000</v>
      </c>
      <c r="M30" s="43">
        <v>0</v>
      </c>
      <c r="N30" s="43">
        <v>0</v>
      </c>
      <c r="O30" s="43">
        <v>0</v>
      </c>
      <c r="P30" s="43">
        <v>345000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</row>
    <row r="31" spans="1:23" ht="15" customHeight="1" x14ac:dyDescent="0.25">
      <c r="A31" s="42">
        <v>14</v>
      </c>
      <c r="B31" s="42">
        <v>1</v>
      </c>
      <c r="C31" s="42">
        <v>3</v>
      </c>
      <c r="D31" s="42">
        <v>22</v>
      </c>
      <c r="E31" s="42">
        <v>3</v>
      </c>
      <c r="F31" s="42">
        <v>1</v>
      </c>
      <c r="G31" s="42">
        <v>7</v>
      </c>
      <c r="H31" s="42">
        <v>3</v>
      </c>
      <c r="I31" s="42" t="s">
        <v>853</v>
      </c>
      <c r="J31" s="42" t="s">
        <v>1957</v>
      </c>
      <c r="K31" s="42" t="s">
        <v>1958</v>
      </c>
      <c r="L31" s="43">
        <v>147000</v>
      </c>
      <c r="M31" s="43">
        <v>0</v>
      </c>
      <c r="N31" s="43">
        <v>0</v>
      </c>
      <c r="O31" s="43">
        <v>0</v>
      </c>
      <c r="P31" s="43">
        <v>147000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</row>
    <row r="32" spans="1:23" ht="15" customHeight="1" x14ac:dyDescent="0.25">
      <c r="A32" s="42">
        <v>14</v>
      </c>
      <c r="B32" s="42">
        <v>1</v>
      </c>
      <c r="C32" s="42">
        <v>3</v>
      </c>
      <c r="D32" s="42">
        <v>22</v>
      </c>
      <c r="E32" s="42">
        <v>3</v>
      </c>
      <c r="F32" s="42">
        <v>1</v>
      </c>
      <c r="G32" s="42">
        <v>70</v>
      </c>
      <c r="H32" s="42">
        <v>0</v>
      </c>
      <c r="I32" s="42" t="s">
        <v>855</v>
      </c>
      <c r="J32" s="42" t="s">
        <v>2929</v>
      </c>
      <c r="K32" s="42" t="s">
        <v>2930</v>
      </c>
      <c r="L32" s="43">
        <v>0</v>
      </c>
      <c r="M32" s="43">
        <v>0</v>
      </c>
      <c r="N32" s="43">
        <v>0</v>
      </c>
      <c r="O32" s="43">
        <v>570960000</v>
      </c>
      <c r="P32" s="43">
        <v>0</v>
      </c>
      <c r="Q32" s="43">
        <v>570960000</v>
      </c>
      <c r="R32" s="43">
        <v>552342597</v>
      </c>
      <c r="S32" s="43">
        <v>552342597</v>
      </c>
      <c r="T32" s="43">
        <v>552342597</v>
      </c>
      <c r="U32" s="43">
        <v>552342597</v>
      </c>
      <c r="V32" s="43">
        <v>18617403</v>
      </c>
      <c r="W32" s="43">
        <v>0</v>
      </c>
    </row>
    <row r="33" spans="1:23" ht="15" customHeight="1" x14ac:dyDescent="0.25">
      <c r="A33" s="42">
        <v>14</v>
      </c>
      <c r="B33" s="42">
        <v>1</v>
      </c>
      <c r="C33" s="42">
        <v>3</v>
      </c>
      <c r="D33" s="42">
        <v>22</v>
      </c>
      <c r="E33" s="42">
        <v>3</v>
      </c>
      <c r="F33" s="42">
        <v>1</v>
      </c>
      <c r="G33" s="42">
        <v>70</v>
      </c>
      <c r="H33" s="42">
        <v>1</v>
      </c>
      <c r="I33" s="42" t="s">
        <v>855</v>
      </c>
      <c r="J33" s="42" t="s">
        <v>2933</v>
      </c>
      <c r="K33" s="42" t="s">
        <v>2934</v>
      </c>
      <c r="L33" s="43">
        <v>0</v>
      </c>
      <c r="M33" s="43">
        <v>0</v>
      </c>
      <c r="N33" s="43">
        <v>0</v>
      </c>
      <c r="O33" s="43">
        <v>45000000</v>
      </c>
      <c r="P33" s="43">
        <v>0</v>
      </c>
      <c r="Q33" s="43">
        <v>45000000</v>
      </c>
      <c r="R33" s="43">
        <v>45000000</v>
      </c>
      <c r="S33" s="43">
        <v>45000000</v>
      </c>
      <c r="T33" s="43">
        <v>45000000</v>
      </c>
      <c r="U33" s="43">
        <v>45000000</v>
      </c>
      <c r="V33" s="43">
        <v>0</v>
      </c>
      <c r="W33" s="43">
        <v>0</v>
      </c>
    </row>
    <row r="34" spans="1:23" ht="15" customHeight="1" x14ac:dyDescent="0.25">
      <c r="A34" s="42">
        <v>14</v>
      </c>
      <c r="B34" s="42">
        <v>1</v>
      </c>
      <c r="C34" s="42">
        <v>3</v>
      </c>
      <c r="D34" s="42">
        <v>22</v>
      </c>
      <c r="E34" s="42">
        <v>3</v>
      </c>
      <c r="F34" s="42">
        <v>1</v>
      </c>
      <c r="G34" s="42">
        <v>70</v>
      </c>
      <c r="H34" s="42">
        <v>2</v>
      </c>
      <c r="I34" s="42" t="s">
        <v>855</v>
      </c>
      <c r="J34" s="42" t="s">
        <v>2937</v>
      </c>
      <c r="K34" s="42" t="s">
        <v>2938</v>
      </c>
      <c r="L34" s="43">
        <v>0</v>
      </c>
      <c r="M34" s="43">
        <v>0</v>
      </c>
      <c r="N34" s="43">
        <v>0</v>
      </c>
      <c r="O34" s="43">
        <v>345000</v>
      </c>
      <c r="P34" s="43">
        <v>0</v>
      </c>
      <c r="Q34" s="43">
        <v>345000</v>
      </c>
      <c r="R34" s="43">
        <v>345000</v>
      </c>
      <c r="S34" s="43">
        <v>345000</v>
      </c>
      <c r="T34" s="43">
        <v>345000</v>
      </c>
      <c r="U34" s="43">
        <v>345000</v>
      </c>
      <c r="V34" s="43">
        <v>0</v>
      </c>
      <c r="W34" s="43">
        <v>0</v>
      </c>
    </row>
    <row r="35" spans="1:23" ht="15" customHeight="1" x14ac:dyDescent="0.25">
      <c r="A35" s="42">
        <v>14</v>
      </c>
      <c r="B35" s="42">
        <v>1</v>
      </c>
      <c r="C35" s="42">
        <v>3</v>
      </c>
      <c r="D35" s="42">
        <v>22</v>
      </c>
      <c r="E35" s="42">
        <v>3</v>
      </c>
      <c r="F35" s="42">
        <v>1</v>
      </c>
      <c r="G35" s="42">
        <v>70</v>
      </c>
      <c r="H35" s="42">
        <v>3</v>
      </c>
      <c r="I35" s="42" t="s">
        <v>855</v>
      </c>
      <c r="J35" s="42" t="s">
        <v>2941</v>
      </c>
      <c r="K35" s="42" t="s">
        <v>2942</v>
      </c>
      <c r="L35" s="43">
        <v>0</v>
      </c>
      <c r="M35" s="43">
        <v>0</v>
      </c>
      <c r="N35" s="43">
        <v>0</v>
      </c>
      <c r="O35" s="43">
        <v>147000</v>
      </c>
      <c r="P35" s="43">
        <v>0</v>
      </c>
      <c r="Q35" s="43">
        <v>147000</v>
      </c>
      <c r="R35" s="43">
        <v>147000</v>
      </c>
      <c r="S35" s="43">
        <v>147000</v>
      </c>
      <c r="T35" s="43">
        <v>147000</v>
      </c>
      <c r="U35" s="43">
        <v>147000</v>
      </c>
      <c r="V35" s="43">
        <v>0</v>
      </c>
      <c r="W35" s="43">
        <v>0</v>
      </c>
    </row>
    <row r="36" spans="1:23" ht="15" customHeight="1" x14ac:dyDescent="0.25">
      <c r="A36" s="42">
        <v>14</v>
      </c>
      <c r="B36" s="42">
        <v>1</v>
      </c>
      <c r="C36" s="42">
        <v>3</v>
      </c>
      <c r="D36" s="42">
        <v>22</v>
      </c>
      <c r="E36" s="42">
        <v>3</v>
      </c>
      <c r="F36" s="42">
        <v>1</v>
      </c>
      <c r="G36" s="42">
        <v>80</v>
      </c>
      <c r="H36" s="42">
        <v>0</v>
      </c>
      <c r="I36" s="42" t="s">
        <v>1533</v>
      </c>
      <c r="J36" s="42" t="s">
        <v>1961</v>
      </c>
      <c r="K36" s="42" t="s">
        <v>1962</v>
      </c>
      <c r="L36" s="43">
        <v>10000</v>
      </c>
      <c r="M36" s="43">
        <v>0</v>
      </c>
      <c r="N36" s="43">
        <v>0</v>
      </c>
      <c r="O36" s="43">
        <v>0</v>
      </c>
      <c r="P36" s="43">
        <v>10000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</row>
    <row r="37" spans="1:23" ht="15" customHeight="1" x14ac:dyDescent="0.25">
      <c r="A37" s="42">
        <v>14</v>
      </c>
      <c r="B37" s="42">
        <v>1</v>
      </c>
      <c r="C37" s="42">
        <v>3</v>
      </c>
      <c r="D37" s="42">
        <v>22</v>
      </c>
      <c r="E37" s="42">
        <v>3</v>
      </c>
      <c r="F37" s="42">
        <v>1</v>
      </c>
      <c r="G37" s="42">
        <v>80</v>
      </c>
      <c r="H37" s="42">
        <v>1</v>
      </c>
      <c r="I37" s="42" t="s">
        <v>1533</v>
      </c>
      <c r="J37" s="42" t="s">
        <v>1965</v>
      </c>
      <c r="K37" s="42" t="s">
        <v>1966</v>
      </c>
      <c r="L37" s="43">
        <v>3549000</v>
      </c>
      <c r="M37" s="43">
        <v>0</v>
      </c>
      <c r="N37" s="43">
        <v>0</v>
      </c>
      <c r="O37" s="43">
        <v>0</v>
      </c>
      <c r="P37" s="43">
        <v>3549000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</row>
    <row r="38" spans="1:23" ht="15" customHeight="1" x14ac:dyDescent="0.25">
      <c r="A38" s="42">
        <v>14</v>
      </c>
      <c r="B38" s="42">
        <v>1</v>
      </c>
      <c r="C38" s="42">
        <v>3</v>
      </c>
      <c r="D38" s="42">
        <v>22</v>
      </c>
      <c r="E38" s="42">
        <v>3</v>
      </c>
      <c r="F38" s="42">
        <v>5</v>
      </c>
      <c r="G38" s="42">
        <v>7</v>
      </c>
      <c r="H38" s="42">
        <v>0</v>
      </c>
      <c r="I38" s="42" t="s">
        <v>852</v>
      </c>
      <c r="J38" s="42" t="s">
        <v>977</v>
      </c>
      <c r="K38" s="42" t="s">
        <v>1967</v>
      </c>
      <c r="L38" s="43">
        <v>168422740</v>
      </c>
      <c r="M38" s="43">
        <v>0</v>
      </c>
      <c r="N38" s="43">
        <v>0</v>
      </c>
      <c r="O38" s="43">
        <v>0</v>
      </c>
      <c r="P38" s="43">
        <v>168422740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</row>
    <row r="39" spans="1:23" ht="15" customHeight="1" x14ac:dyDescent="0.25">
      <c r="A39" s="42">
        <v>14</v>
      </c>
      <c r="B39" s="42">
        <v>1</v>
      </c>
      <c r="C39" s="42">
        <v>3</v>
      </c>
      <c r="D39" s="42">
        <v>22</v>
      </c>
      <c r="E39" s="42">
        <v>3</v>
      </c>
      <c r="F39" s="42">
        <v>101</v>
      </c>
      <c r="G39" s="42">
        <v>7</v>
      </c>
      <c r="H39" s="42">
        <v>41</v>
      </c>
      <c r="I39" s="42" t="s">
        <v>853</v>
      </c>
      <c r="J39" s="42" t="s">
        <v>3167</v>
      </c>
      <c r="K39" s="42" t="s">
        <v>3168</v>
      </c>
      <c r="L39" s="43">
        <v>0</v>
      </c>
      <c r="M39" s="43">
        <v>0</v>
      </c>
      <c r="N39" s="43">
        <v>113737692.79000001</v>
      </c>
      <c r="O39" s="43">
        <v>2909322506.79</v>
      </c>
      <c r="P39" s="43">
        <v>13737692.789999999</v>
      </c>
      <c r="Q39" s="43">
        <v>2781847121.21</v>
      </c>
      <c r="R39" s="43">
        <v>0</v>
      </c>
      <c r="S39" s="43">
        <v>0</v>
      </c>
      <c r="T39" s="43">
        <v>0</v>
      </c>
      <c r="U39" s="43">
        <v>0</v>
      </c>
      <c r="V39" s="43">
        <v>2781847121.21</v>
      </c>
      <c r="W39" s="43">
        <v>0</v>
      </c>
    </row>
    <row r="40" spans="1:23" ht="15" customHeight="1" x14ac:dyDescent="0.25">
      <c r="A40" s="42">
        <v>14</v>
      </c>
      <c r="B40" s="42">
        <v>1</v>
      </c>
      <c r="C40" s="42">
        <v>3</v>
      </c>
      <c r="D40" s="42">
        <v>22</v>
      </c>
      <c r="E40" s="42">
        <v>3</v>
      </c>
      <c r="F40" s="42">
        <v>102</v>
      </c>
      <c r="G40" s="42">
        <v>7</v>
      </c>
      <c r="H40" s="42">
        <v>43</v>
      </c>
      <c r="I40" s="42" t="s">
        <v>852</v>
      </c>
      <c r="J40" s="42" t="s">
        <v>3169</v>
      </c>
      <c r="K40" s="42" t="s">
        <v>3170</v>
      </c>
      <c r="L40" s="43">
        <v>0</v>
      </c>
      <c r="M40" s="43">
        <v>0</v>
      </c>
      <c r="N40" s="43">
        <v>0</v>
      </c>
      <c r="O40" s="43">
        <v>168422740</v>
      </c>
      <c r="P40" s="43">
        <v>0</v>
      </c>
      <c r="Q40" s="43">
        <v>168422740</v>
      </c>
      <c r="R40" s="43">
        <v>167717540</v>
      </c>
      <c r="S40" s="43">
        <v>167717540</v>
      </c>
      <c r="T40" s="43">
        <v>167717540</v>
      </c>
      <c r="U40" s="43">
        <v>18000000</v>
      </c>
      <c r="V40" s="43">
        <v>705200</v>
      </c>
      <c r="W40" s="43">
        <v>0</v>
      </c>
    </row>
    <row r="41" spans="1:23" ht="15" customHeight="1" x14ac:dyDescent="0.25">
      <c r="A41" s="42">
        <v>14</v>
      </c>
      <c r="B41" s="42">
        <v>1</v>
      </c>
      <c r="C41" s="42">
        <v>3</v>
      </c>
      <c r="D41" s="42">
        <v>22</v>
      </c>
      <c r="E41" s="42">
        <v>3</v>
      </c>
      <c r="F41" s="42">
        <v>103</v>
      </c>
      <c r="G41" s="42">
        <v>80</v>
      </c>
      <c r="H41" s="42">
        <v>53</v>
      </c>
      <c r="I41" s="42" t="s">
        <v>874</v>
      </c>
      <c r="J41" s="42" t="s">
        <v>3171</v>
      </c>
      <c r="K41" s="42" t="s">
        <v>3172</v>
      </c>
      <c r="L41" s="43">
        <v>0</v>
      </c>
      <c r="M41" s="43">
        <v>0</v>
      </c>
      <c r="N41" s="43">
        <v>0</v>
      </c>
      <c r="O41" s="43">
        <v>3549000</v>
      </c>
      <c r="P41" s="43">
        <v>0</v>
      </c>
      <c r="Q41" s="43">
        <v>3549000</v>
      </c>
      <c r="R41" s="43">
        <v>0</v>
      </c>
      <c r="S41" s="43">
        <v>0</v>
      </c>
      <c r="T41" s="43">
        <v>0</v>
      </c>
      <c r="U41" s="43">
        <v>0</v>
      </c>
      <c r="V41" s="43">
        <v>3549000</v>
      </c>
      <c r="W41" s="43">
        <v>0</v>
      </c>
    </row>
    <row r="42" spans="1:23" ht="15" customHeight="1" x14ac:dyDescent="0.25">
      <c r="A42" s="42">
        <v>14</v>
      </c>
      <c r="B42" s="42">
        <v>1</v>
      </c>
      <c r="C42" s="42">
        <v>3</v>
      </c>
      <c r="D42" s="42">
        <v>22</v>
      </c>
      <c r="E42" s="42">
        <v>3</v>
      </c>
      <c r="F42" s="42">
        <v>103</v>
      </c>
      <c r="G42" s="42">
        <v>80</v>
      </c>
      <c r="H42" s="42">
        <v>54</v>
      </c>
      <c r="I42" s="42" t="s">
        <v>874</v>
      </c>
      <c r="J42" s="42" t="s">
        <v>3173</v>
      </c>
      <c r="K42" s="42" t="s">
        <v>3172</v>
      </c>
      <c r="L42" s="43">
        <v>0</v>
      </c>
      <c r="M42" s="43">
        <v>0</v>
      </c>
      <c r="N42" s="43">
        <v>0</v>
      </c>
      <c r="O42" s="43">
        <v>10000</v>
      </c>
      <c r="P42" s="43">
        <v>0</v>
      </c>
      <c r="Q42" s="43">
        <v>10000</v>
      </c>
      <c r="R42" s="43">
        <v>0</v>
      </c>
      <c r="S42" s="43">
        <v>0</v>
      </c>
      <c r="T42" s="43">
        <v>0</v>
      </c>
      <c r="U42" s="43">
        <v>0</v>
      </c>
      <c r="V42" s="43">
        <v>10000</v>
      </c>
      <c r="W42" s="43">
        <v>0</v>
      </c>
    </row>
    <row r="43" spans="1:23" ht="15" customHeight="1" x14ac:dyDescent="0.25">
      <c r="A43" s="42">
        <v>14</v>
      </c>
      <c r="B43" s="42">
        <v>1</v>
      </c>
      <c r="C43" s="42">
        <v>3</v>
      </c>
      <c r="D43" s="42">
        <v>44</v>
      </c>
      <c r="E43" s="42">
        <v>3</v>
      </c>
      <c r="F43" s="42">
        <v>106</v>
      </c>
      <c r="G43" s="42">
        <v>70</v>
      </c>
      <c r="H43" s="42">
        <v>40</v>
      </c>
      <c r="I43" s="42" t="s">
        <v>855</v>
      </c>
      <c r="J43" s="42" t="s">
        <v>3715</v>
      </c>
      <c r="K43" s="42" t="s">
        <v>3716</v>
      </c>
      <c r="L43" s="43">
        <v>0</v>
      </c>
      <c r="M43" s="43">
        <v>0</v>
      </c>
      <c r="N43" s="43">
        <v>0</v>
      </c>
      <c r="O43" s="43">
        <v>770000000</v>
      </c>
      <c r="P43" s="43">
        <v>0</v>
      </c>
      <c r="Q43" s="43">
        <v>770000000</v>
      </c>
      <c r="R43" s="43">
        <v>770000000</v>
      </c>
      <c r="S43" s="43">
        <v>770000000</v>
      </c>
      <c r="T43" s="43">
        <v>770000000</v>
      </c>
      <c r="U43" s="43">
        <v>770000000</v>
      </c>
      <c r="V43" s="43">
        <v>0</v>
      </c>
      <c r="W43" s="43">
        <v>0</v>
      </c>
    </row>
    <row r="44" spans="1:23" ht="15" customHeight="1" x14ac:dyDescent="0.25">
      <c r="A44" s="42">
        <v>14</v>
      </c>
      <c r="B44" s="42">
        <v>1</v>
      </c>
      <c r="C44" s="42">
        <v>3</v>
      </c>
      <c r="D44" s="42">
        <v>82</v>
      </c>
      <c r="E44" s="42">
        <v>3</v>
      </c>
      <c r="F44" s="42">
        <v>1</v>
      </c>
      <c r="G44" s="42">
        <v>7</v>
      </c>
      <c r="H44" s="42">
        <v>0</v>
      </c>
      <c r="I44" s="42" t="s">
        <v>853</v>
      </c>
      <c r="J44" s="42" t="s">
        <v>1546</v>
      </c>
      <c r="K44" s="42" t="s">
        <v>1968</v>
      </c>
      <c r="L44" s="43">
        <v>501510000</v>
      </c>
      <c r="M44" s="43">
        <v>0</v>
      </c>
      <c r="N44" s="43">
        <v>0</v>
      </c>
      <c r="O44" s="43">
        <v>0</v>
      </c>
      <c r="P44" s="43">
        <v>501510000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</row>
    <row r="45" spans="1:23" ht="15" customHeight="1" x14ac:dyDescent="0.25">
      <c r="A45" s="42">
        <v>14</v>
      </c>
      <c r="B45" s="42">
        <v>1</v>
      </c>
      <c r="C45" s="42">
        <v>3</v>
      </c>
      <c r="D45" s="42">
        <v>82</v>
      </c>
      <c r="E45" s="42">
        <v>3</v>
      </c>
      <c r="F45" s="42">
        <v>1</v>
      </c>
      <c r="G45" s="42">
        <v>7</v>
      </c>
      <c r="H45" s="42">
        <v>1</v>
      </c>
      <c r="I45" s="42" t="s">
        <v>853</v>
      </c>
      <c r="J45" s="42" t="s">
        <v>3022</v>
      </c>
      <c r="K45" s="42" t="s">
        <v>3023</v>
      </c>
      <c r="L45" s="43">
        <v>0</v>
      </c>
      <c r="M45" s="43">
        <v>3943096945</v>
      </c>
      <c r="N45" s="43">
        <v>0</v>
      </c>
      <c r="O45" s="43">
        <v>0</v>
      </c>
      <c r="P45" s="43">
        <v>3943096945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</row>
    <row r="46" spans="1:23" ht="15" customHeight="1" x14ac:dyDescent="0.25">
      <c r="A46" s="42">
        <v>14</v>
      </c>
      <c r="B46" s="42">
        <v>1</v>
      </c>
      <c r="C46" s="42">
        <v>3</v>
      </c>
      <c r="D46" s="42">
        <v>82</v>
      </c>
      <c r="E46" s="42">
        <v>3</v>
      </c>
      <c r="F46" s="42">
        <v>1</v>
      </c>
      <c r="G46" s="42">
        <v>7</v>
      </c>
      <c r="H46" s="42">
        <v>1</v>
      </c>
      <c r="I46" s="42" t="s">
        <v>852</v>
      </c>
      <c r="J46" s="42" t="s">
        <v>3028</v>
      </c>
      <c r="K46" s="42" t="s">
        <v>3029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</row>
    <row r="47" spans="1:23" ht="15" customHeight="1" x14ac:dyDescent="0.25">
      <c r="A47" s="42">
        <v>14</v>
      </c>
      <c r="B47" s="42">
        <v>1</v>
      </c>
      <c r="C47" s="42">
        <v>3</v>
      </c>
      <c r="D47" s="42">
        <v>82</v>
      </c>
      <c r="E47" s="42">
        <v>3</v>
      </c>
      <c r="F47" s="42">
        <v>1</v>
      </c>
      <c r="G47" s="42">
        <v>70</v>
      </c>
      <c r="H47" s="42">
        <v>0</v>
      </c>
      <c r="I47" s="42" t="s">
        <v>855</v>
      </c>
      <c r="J47" s="42" t="s">
        <v>2945</v>
      </c>
      <c r="K47" s="42" t="s">
        <v>2946</v>
      </c>
      <c r="L47" s="43">
        <v>0</v>
      </c>
      <c r="M47" s="43">
        <v>1408790333</v>
      </c>
      <c r="N47" s="43">
        <v>0</v>
      </c>
      <c r="O47" s="43">
        <v>501510000</v>
      </c>
      <c r="P47" s="43">
        <v>1408790333</v>
      </c>
      <c r="Q47" s="43">
        <v>501510000</v>
      </c>
      <c r="R47" s="43">
        <v>501510000</v>
      </c>
      <c r="S47" s="43">
        <v>501510000</v>
      </c>
      <c r="T47" s="43">
        <v>501510000</v>
      </c>
      <c r="U47" s="43">
        <v>501510000</v>
      </c>
      <c r="V47" s="43">
        <v>0</v>
      </c>
      <c r="W47" s="43">
        <v>0</v>
      </c>
    </row>
    <row r="48" spans="1:23" ht="15" customHeight="1" x14ac:dyDescent="0.25">
      <c r="A48" s="42">
        <v>14</v>
      </c>
      <c r="B48" s="42">
        <v>1</v>
      </c>
      <c r="C48" s="42">
        <v>3</v>
      </c>
      <c r="D48" s="42">
        <v>82</v>
      </c>
      <c r="E48" s="42">
        <v>3</v>
      </c>
      <c r="F48" s="42">
        <v>1</v>
      </c>
      <c r="G48" s="42">
        <v>70</v>
      </c>
      <c r="H48" s="42">
        <v>1</v>
      </c>
      <c r="I48" s="42" t="s">
        <v>855</v>
      </c>
      <c r="J48" s="42" t="s">
        <v>3035</v>
      </c>
      <c r="K48" s="42" t="s">
        <v>3036</v>
      </c>
      <c r="L48" s="43">
        <v>0</v>
      </c>
      <c r="M48" s="43">
        <v>8479081</v>
      </c>
      <c r="N48" s="43">
        <v>0</v>
      </c>
      <c r="O48" s="43">
        <v>0</v>
      </c>
      <c r="P48" s="43">
        <v>8479081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</row>
    <row r="49" spans="1:23" ht="15" customHeight="1" x14ac:dyDescent="0.25">
      <c r="A49" s="42">
        <v>14</v>
      </c>
      <c r="B49" s="42">
        <v>1</v>
      </c>
      <c r="C49" s="42">
        <v>3</v>
      </c>
      <c r="D49" s="42">
        <v>82</v>
      </c>
      <c r="E49" s="42">
        <v>3</v>
      </c>
      <c r="F49" s="42">
        <v>1</v>
      </c>
      <c r="G49" s="42">
        <v>70</v>
      </c>
      <c r="H49" s="42">
        <v>3</v>
      </c>
      <c r="I49" s="42" t="s">
        <v>855</v>
      </c>
      <c r="J49" s="42" t="s">
        <v>3024</v>
      </c>
      <c r="K49" s="42" t="s">
        <v>3025</v>
      </c>
      <c r="L49" s="43">
        <v>0</v>
      </c>
      <c r="M49" s="43">
        <v>3623653</v>
      </c>
      <c r="N49" s="43">
        <v>0</v>
      </c>
      <c r="O49" s="43">
        <v>0</v>
      </c>
      <c r="P49" s="43">
        <v>3623653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</row>
    <row r="50" spans="1:23" ht="15" customHeight="1" x14ac:dyDescent="0.25">
      <c r="A50" s="42">
        <v>14</v>
      </c>
      <c r="B50" s="42">
        <v>1</v>
      </c>
      <c r="C50" s="42">
        <v>3</v>
      </c>
      <c r="D50" s="42">
        <v>82</v>
      </c>
      <c r="E50" s="42">
        <v>3</v>
      </c>
      <c r="F50" s="42">
        <v>1</v>
      </c>
      <c r="G50" s="42">
        <v>80</v>
      </c>
      <c r="H50" s="42">
        <v>1</v>
      </c>
      <c r="I50" s="42" t="s">
        <v>1533</v>
      </c>
      <c r="J50" s="42" t="s">
        <v>3026</v>
      </c>
      <c r="K50" s="42" t="s">
        <v>3027</v>
      </c>
      <c r="L50" s="43">
        <v>0</v>
      </c>
      <c r="M50" s="43">
        <v>386668</v>
      </c>
      <c r="N50" s="43">
        <v>0</v>
      </c>
      <c r="O50" s="43">
        <v>0</v>
      </c>
      <c r="P50" s="43">
        <v>386668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</row>
    <row r="51" spans="1:23" ht="15" customHeight="1" x14ac:dyDescent="0.25">
      <c r="A51" s="42">
        <v>14</v>
      </c>
      <c r="B51" s="42">
        <v>1</v>
      </c>
      <c r="C51" s="42">
        <v>3</v>
      </c>
      <c r="D51" s="42">
        <v>82</v>
      </c>
      <c r="E51" s="42">
        <v>3</v>
      </c>
      <c r="F51" s="42">
        <v>5</v>
      </c>
      <c r="G51" s="42">
        <v>7</v>
      </c>
      <c r="H51" s="42">
        <v>0</v>
      </c>
      <c r="I51" s="42" t="s">
        <v>852</v>
      </c>
      <c r="J51" s="42" t="s">
        <v>3030</v>
      </c>
      <c r="K51" s="42" t="s">
        <v>3031</v>
      </c>
      <c r="L51" s="43">
        <v>0</v>
      </c>
      <c r="M51" s="43">
        <v>21439372</v>
      </c>
      <c r="N51" s="43">
        <v>0</v>
      </c>
      <c r="O51" s="43">
        <v>0</v>
      </c>
      <c r="P51" s="43">
        <v>21439372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</row>
    <row r="52" spans="1:23" ht="15" customHeight="1" x14ac:dyDescent="0.25">
      <c r="A52" s="42">
        <v>14</v>
      </c>
      <c r="B52" s="42">
        <v>1</v>
      </c>
      <c r="C52" s="42">
        <v>3</v>
      </c>
      <c r="D52" s="42">
        <v>82</v>
      </c>
      <c r="E52" s="42">
        <v>3</v>
      </c>
      <c r="F52" s="42">
        <v>5</v>
      </c>
      <c r="G52" s="42">
        <v>7</v>
      </c>
      <c r="H52" s="42">
        <v>1</v>
      </c>
      <c r="I52" s="42" t="s">
        <v>852</v>
      </c>
      <c r="J52" s="42" t="s">
        <v>3037</v>
      </c>
      <c r="K52" s="42" t="s">
        <v>3029</v>
      </c>
      <c r="L52" s="43">
        <v>0</v>
      </c>
      <c r="M52" s="43">
        <v>290615399</v>
      </c>
      <c r="N52" s="43">
        <v>0</v>
      </c>
      <c r="O52" s="43">
        <v>0</v>
      </c>
      <c r="P52" s="43">
        <v>290615399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</row>
    <row r="53" spans="1:23" ht="15" customHeight="1" x14ac:dyDescent="0.25">
      <c r="A53" s="42">
        <v>14</v>
      </c>
      <c r="B53" s="42">
        <v>1</v>
      </c>
      <c r="C53" s="42">
        <v>3</v>
      </c>
      <c r="D53" s="42">
        <v>82</v>
      </c>
      <c r="E53" s="42">
        <v>3</v>
      </c>
      <c r="F53" s="42">
        <v>101</v>
      </c>
      <c r="G53" s="42">
        <v>7</v>
      </c>
      <c r="H53" s="42">
        <v>42</v>
      </c>
      <c r="I53" s="42" t="s">
        <v>853</v>
      </c>
      <c r="J53" s="42" t="s">
        <v>3174</v>
      </c>
      <c r="K53" s="42" t="s">
        <v>3175</v>
      </c>
      <c r="L53" s="43">
        <v>0</v>
      </c>
      <c r="M53" s="43">
        <v>0</v>
      </c>
      <c r="N53" s="43">
        <v>0</v>
      </c>
      <c r="O53" s="43">
        <v>3943096945</v>
      </c>
      <c r="P53" s="43">
        <v>0</v>
      </c>
      <c r="Q53" s="43">
        <v>3943096945</v>
      </c>
      <c r="R53" s="43">
        <v>3534410718.0100002</v>
      </c>
      <c r="S53" s="43">
        <v>3534410718.0100002</v>
      </c>
      <c r="T53" s="43">
        <v>3534410718.0100002</v>
      </c>
      <c r="U53" s="43">
        <v>3323306040.0100002</v>
      </c>
      <c r="V53" s="43">
        <v>408686226.99000001</v>
      </c>
      <c r="W53" s="43">
        <v>0</v>
      </c>
    </row>
    <row r="54" spans="1:23" ht="15" customHeight="1" x14ac:dyDescent="0.25">
      <c r="A54" s="42">
        <v>14</v>
      </c>
      <c r="B54" s="42">
        <v>1</v>
      </c>
      <c r="C54" s="42">
        <v>3</v>
      </c>
      <c r="D54" s="42">
        <v>82</v>
      </c>
      <c r="E54" s="42">
        <v>3</v>
      </c>
      <c r="F54" s="42">
        <v>102</v>
      </c>
      <c r="G54" s="42">
        <v>7</v>
      </c>
      <c r="H54" s="42">
        <v>44</v>
      </c>
      <c r="I54" s="42" t="s">
        <v>852</v>
      </c>
      <c r="J54" s="42" t="s">
        <v>3176</v>
      </c>
      <c r="K54" s="42" t="s">
        <v>3177</v>
      </c>
      <c r="L54" s="43">
        <v>0</v>
      </c>
      <c r="M54" s="43">
        <v>0</v>
      </c>
      <c r="N54" s="43">
        <v>0</v>
      </c>
      <c r="O54" s="43">
        <v>21439372</v>
      </c>
      <c r="P54" s="43">
        <v>0</v>
      </c>
      <c r="Q54" s="43">
        <v>21439372</v>
      </c>
      <c r="R54" s="43">
        <v>0</v>
      </c>
      <c r="S54" s="43">
        <v>0</v>
      </c>
      <c r="T54" s="43">
        <v>0</v>
      </c>
      <c r="U54" s="43">
        <v>0</v>
      </c>
      <c r="V54" s="43">
        <v>21439372</v>
      </c>
      <c r="W54" s="43">
        <v>0</v>
      </c>
    </row>
    <row r="55" spans="1:23" ht="15" customHeight="1" x14ac:dyDescent="0.25">
      <c r="A55" s="42">
        <v>14</v>
      </c>
      <c r="B55" s="42">
        <v>1</v>
      </c>
      <c r="C55" s="42">
        <v>3</v>
      </c>
      <c r="D55" s="42">
        <v>82</v>
      </c>
      <c r="E55" s="42">
        <v>3</v>
      </c>
      <c r="F55" s="42">
        <v>102</v>
      </c>
      <c r="G55" s="42">
        <v>7</v>
      </c>
      <c r="H55" s="42">
        <v>45</v>
      </c>
      <c r="I55" s="42" t="s">
        <v>852</v>
      </c>
      <c r="J55" s="42" t="s">
        <v>3178</v>
      </c>
      <c r="K55" s="42" t="s">
        <v>3179</v>
      </c>
      <c r="L55" s="43">
        <v>0</v>
      </c>
      <c r="M55" s="43">
        <v>0</v>
      </c>
      <c r="N55" s="43">
        <v>0</v>
      </c>
      <c r="O55" s="43">
        <v>290615399</v>
      </c>
      <c r="P55" s="43">
        <v>0</v>
      </c>
      <c r="Q55" s="43">
        <v>290615399</v>
      </c>
      <c r="R55" s="43">
        <v>0</v>
      </c>
      <c r="S55" s="43">
        <v>0</v>
      </c>
      <c r="T55" s="43">
        <v>0</v>
      </c>
      <c r="U55" s="43">
        <v>0</v>
      </c>
      <c r="V55" s="43">
        <v>290615399</v>
      </c>
      <c r="W55" s="43">
        <v>0</v>
      </c>
    </row>
    <row r="56" spans="1:23" ht="15" customHeight="1" x14ac:dyDescent="0.25">
      <c r="A56" s="42">
        <v>14</v>
      </c>
      <c r="B56" s="42">
        <v>1</v>
      </c>
      <c r="C56" s="42">
        <v>3</v>
      </c>
      <c r="D56" s="42">
        <v>82</v>
      </c>
      <c r="E56" s="42">
        <v>3</v>
      </c>
      <c r="F56" s="42">
        <v>103</v>
      </c>
      <c r="G56" s="42">
        <v>80</v>
      </c>
      <c r="H56" s="42">
        <v>55</v>
      </c>
      <c r="I56" s="42" t="s">
        <v>874</v>
      </c>
      <c r="J56" s="42" t="s">
        <v>3180</v>
      </c>
      <c r="K56" s="42" t="s">
        <v>3172</v>
      </c>
      <c r="L56" s="43">
        <v>0</v>
      </c>
      <c r="M56" s="43">
        <v>0</v>
      </c>
      <c r="N56" s="43">
        <v>0</v>
      </c>
      <c r="O56" s="43">
        <v>386668</v>
      </c>
      <c r="P56" s="43">
        <v>0</v>
      </c>
      <c r="Q56" s="43">
        <v>386668</v>
      </c>
      <c r="R56" s="43">
        <v>0</v>
      </c>
      <c r="S56" s="43">
        <v>0</v>
      </c>
      <c r="T56" s="43">
        <v>0</v>
      </c>
      <c r="U56" s="43">
        <v>0</v>
      </c>
      <c r="V56" s="43">
        <v>386668</v>
      </c>
      <c r="W56" s="43">
        <v>0</v>
      </c>
    </row>
    <row r="57" spans="1:23" ht="15" customHeight="1" x14ac:dyDescent="0.25">
      <c r="A57" s="42">
        <v>14</v>
      </c>
      <c r="B57" s="42">
        <v>1</v>
      </c>
      <c r="C57" s="42">
        <v>3</v>
      </c>
      <c r="D57" s="42">
        <v>82</v>
      </c>
      <c r="E57" s="42">
        <v>3</v>
      </c>
      <c r="F57" s="42">
        <v>106</v>
      </c>
      <c r="G57" s="42">
        <v>70</v>
      </c>
      <c r="H57" s="42">
        <v>50</v>
      </c>
      <c r="I57" s="42" t="s">
        <v>855</v>
      </c>
      <c r="J57" s="42" t="s">
        <v>3181</v>
      </c>
      <c r="K57" s="42" t="s">
        <v>3182</v>
      </c>
      <c r="L57" s="43">
        <v>0</v>
      </c>
      <c r="M57" s="43">
        <v>0</v>
      </c>
      <c r="N57" s="43">
        <v>0</v>
      </c>
      <c r="O57" s="43">
        <v>1408790333</v>
      </c>
      <c r="P57" s="43">
        <v>0</v>
      </c>
      <c r="Q57" s="43">
        <v>1408790333</v>
      </c>
      <c r="R57" s="43">
        <v>1408790333</v>
      </c>
      <c r="S57" s="43">
        <v>1408790333</v>
      </c>
      <c r="T57" s="43">
        <v>1408790333</v>
      </c>
      <c r="U57" s="43">
        <v>173530902</v>
      </c>
      <c r="V57" s="43">
        <v>0</v>
      </c>
      <c r="W57" s="43">
        <v>0</v>
      </c>
    </row>
    <row r="58" spans="1:23" ht="15" customHeight="1" x14ac:dyDescent="0.25">
      <c r="A58" s="42">
        <v>14</v>
      </c>
      <c r="B58" s="42">
        <v>1</v>
      </c>
      <c r="C58" s="42">
        <v>3</v>
      </c>
      <c r="D58" s="42">
        <v>82</v>
      </c>
      <c r="E58" s="42">
        <v>3</v>
      </c>
      <c r="F58" s="42">
        <v>106</v>
      </c>
      <c r="G58" s="42">
        <v>70</v>
      </c>
      <c r="H58" s="42">
        <v>51</v>
      </c>
      <c r="I58" s="42" t="s">
        <v>855</v>
      </c>
      <c r="J58" s="42" t="s">
        <v>3183</v>
      </c>
      <c r="K58" s="42" t="s">
        <v>3184</v>
      </c>
      <c r="L58" s="43">
        <v>0</v>
      </c>
      <c r="M58" s="43">
        <v>0</v>
      </c>
      <c r="N58" s="43">
        <v>0</v>
      </c>
      <c r="O58" s="43">
        <v>3623653</v>
      </c>
      <c r="P58" s="43">
        <v>0</v>
      </c>
      <c r="Q58" s="43">
        <v>3623653</v>
      </c>
      <c r="R58" s="43">
        <v>3623653</v>
      </c>
      <c r="S58" s="43">
        <v>3623653</v>
      </c>
      <c r="T58" s="43">
        <v>3623653</v>
      </c>
      <c r="U58" s="43">
        <v>0</v>
      </c>
      <c r="V58" s="43">
        <v>0</v>
      </c>
      <c r="W58" s="43">
        <v>0</v>
      </c>
    </row>
    <row r="59" spans="1:23" ht="15" customHeight="1" x14ac:dyDescent="0.25">
      <c r="A59" s="42">
        <v>14</v>
      </c>
      <c r="B59" s="42">
        <v>1</v>
      </c>
      <c r="C59" s="42">
        <v>3</v>
      </c>
      <c r="D59" s="42">
        <v>82</v>
      </c>
      <c r="E59" s="42">
        <v>3</v>
      </c>
      <c r="F59" s="42">
        <v>106</v>
      </c>
      <c r="G59" s="42">
        <v>70</v>
      </c>
      <c r="H59" s="42">
        <v>52</v>
      </c>
      <c r="I59" s="42" t="s">
        <v>855</v>
      </c>
      <c r="J59" s="42" t="s">
        <v>3185</v>
      </c>
      <c r="K59" s="42" t="s">
        <v>3186</v>
      </c>
      <c r="L59" s="43">
        <v>0</v>
      </c>
      <c r="M59" s="43">
        <v>0</v>
      </c>
      <c r="N59" s="43">
        <v>0</v>
      </c>
      <c r="O59" s="43">
        <v>8479081</v>
      </c>
      <c r="P59" s="43">
        <v>0</v>
      </c>
      <c r="Q59" s="43">
        <v>8479081</v>
      </c>
      <c r="R59" s="43">
        <v>8479081</v>
      </c>
      <c r="S59" s="43">
        <v>8479081</v>
      </c>
      <c r="T59" s="43">
        <v>8479081</v>
      </c>
      <c r="U59" s="43">
        <v>0</v>
      </c>
      <c r="V59" s="43">
        <v>0</v>
      </c>
      <c r="W59" s="43">
        <v>0</v>
      </c>
    </row>
    <row r="60" spans="1:23" ht="15" customHeight="1" x14ac:dyDescent="0.25">
      <c r="A60" s="42">
        <v>16</v>
      </c>
      <c r="B60" s="42">
        <v>1</v>
      </c>
      <c r="C60" s="42">
        <v>3</v>
      </c>
      <c r="D60" s="42">
        <v>11</v>
      </c>
      <c r="E60" s="42">
        <v>1</v>
      </c>
      <c r="F60" s="42">
        <v>4</v>
      </c>
      <c r="G60" s="42">
        <v>52</v>
      </c>
      <c r="H60" s="42">
        <v>0</v>
      </c>
      <c r="I60" s="42" t="s">
        <v>919</v>
      </c>
      <c r="J60" s="42" t="s">
        <v>2866</v>
      </c>
      <c r="K60" s="42" t="s">
        <v>2488</v>
      </c>
      <c r="L60" s="43">
        <v>0</v>
      </c>
      <c r="M60" s="43">
        <v>0</v>
      </c>
      <c r="N60" s="43">
        <v>0</v>
      </c>
      <c r="O60" s="43">
        <v>176800000</v>
      </c>
      <c r="P60" s="43">
        <v>176800000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</row>
    <row r="61" spans="1:23" ht="15" customHeight="1" x14ac:dyDescent="0.25">
      <c r="A61" s="42">
        <v>16</v>
      </c>
      <c r="B61" s="42">
        <v>1</v>
      </c>
      <c r="C61" s="42">
        <v>3</v>
      </c>
      <c r="D61" s="42">
        <v>11</v>
      </c>
      <c r="E61" s="42">
        <v>1</v>
      </c>
      <c r="F61" s="42">
        <v>4</v>
      </c>
      <c r="G61" s="42">
        <v>52</v>
      </c>
      <c r="H61" s="42">
        <v>1</v>
      </c>
      <c r="I61" s="42" t="s">
        <v>920</v>
      </c>
      <c r="J61" s="42" t="s">
        <v>2869</v>
      </c>
      <c r="K61" s="42" t="s">
        <v>2488</v>
      </c>
      <c r="L61" s="43">
        <v>0</v>
      </c>
      <c r="M61" s="43">
        <v>0</v>
      </c>
      <c r="N61" s="43">
        <v>0</v>
      </c>
      <c r="O61" s="43">
        <v>714821991</v>
      </c>
      <c r="P61" s="43">
        <v>500000000</v>
      </c>
      <c r="Q61" s="43">
        <v>214821991</v>
      </c>
      <c r="R61" s="43">
        <v>0</v>
      </c>
      <c r="S61" s="43">
        <v>0</v>
      </c>
      <c r="T61" s="43">
        <v>0</v>
      </c>
      <c r="U61" s="43">
        <v>0</v>
      </c>
      <c r="V61" s="43">
        <v>214821991</v>
      </c>
      <c r="W61" s="43">
        <v>0</v>
      </c>
    </row>
    <row r="62" spans="1:23" ht="15" customHeight="1" x14ac:dyDescent="0.25">
      <c r="A62" s="42">
        <v>16</v>
      </c>
      <c r="B62" s="42">
        <v>1</v>
      </c>
      <c r="C62" s="42">
        <v>3</v>
      </c>
      <c r="D62" s="42">
        <v>11</v>
      </c>
      <c r="E62" s="42">
        <v>1</v>
      </c>
      <c r="F62" s="42">
        <v>4</v>
      </c>
      <c r="G62" s="42">
        <v>52</v>
      </c>
      <c r="H62" s="42">
        <v>2</v>
      </c>
      <c r="I62" s="42" t="s">
        <v>917</v>
      </c>
      <c r="J62" s="42" t="s">
        <v>2872</v>
      </c>
      <c r="K62" s="42" t="s">
        <v>2488</v>
      </c>
      <c r="L62" s="43">
        <v>0</v>
      </c>
      <c r="M62" s="43">
        <v>0</v>
      </c>
      <c r="N62" s="43">
        <v>0</v>
      </c>
      <c r="O62" s="43">
        <v>579116565</v>
      </c>
      <c r="P62" s="43">
        <v>579116565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</row>
    <row r="63" spans="1:23" ht="15" customHeight="1" x14ac:dyDescent="0.25">
      <c r="A63" s="42">
        <v>16</v>
      </c>
      <c r="B63" s="42">
        <v>1</v>
      </c>
      <c r="C63" s="42">
        <v>3</v>
      </c>
      <c r="D63" s="42">
        <v>11</v>
      </c>
      <c r="E63" s="42">
        <v>1</v>
      </c>
      <c r="F63" s="42">
        <v>4</v>
      </c>
      <c r="G63" s="42">
        <v>52</v>
      </c>
      <c r="H63" s="42">
        <v>4</v>
      </c>
      <c r="I63" s="42" t="s">
        <v>918</v>
      </c>
      <c r="J63" s="42" t="s">
        <v>2875</v>
      </c>
      <c r="K63" s="42" t="s">
        <v>2488</v>
      </c>
      <c r="L63" s="43">
        <v>0</v>
      </c>
      <c r="M63" s="43">
        <v>0</v>
      </c>
      <c r="N63" s="43">
        <v>0</v>
      </c>
      <c r="O63" s="43">
        <v>1240034601</v>
      </c>
      <c r="P63" s="43">
        <v>1240034601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</row>
    <row r="64" spans="1:23" ht="15" customHeight="1" x14ac:dyDescent="0.25">
      <c r="A64" s="42">
        <v>16</v>
      </c>
      <c r="B64" s="42">
        <v>1</v>
      </c>
      <c r="C64" s="42">
        <v>3</v>
      </c>
      <c r="D64" s="42">
        <v>11</v>
      </c>
      <c r="E64" s="42">
        <v>1</v>
      </c>
      <c r="F64" s="42">
        <v>502</v>
      </c>
      <c r="G64" s="42">
        <v>52</v>
      </c>
      <c r="H64" s="42">
        <v>40</v>
      </c>
      <c r="I64" s="42" t="s">
        <v>917</v>
      </c>
      <c r="J64" s="42" t="s">
        <v>3187</v>
      </c>
      <c r="K64" s="42" t="s">
        <v>3188</v>
      </c>
      <c r="L64" s="43">
        <v>0</v>
      </c>
      <c r="M64" s="43">
        <v>0</v>
      </c>
      <c r="N64" s="43">
        <v>0</v>
      </c>
      <c r="O64" s="43">
        <v>285178009</v>
      </c>
      <c r="P64" s="43">
        <v>285178009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</row>
    <row r="65" spans="1:23" ht="15" customHeight="1" x14ac:dyDescent="0.25">
      <c r="A65" s="42">
        <v>16</v>
      </c>
      <c r="B65" s="42">
        <v>1</v>
      </c>
      <c r="C65" s="42">
        <v>3</v>
      </c>
      <c r="D65" s="42">
        <v>11</v>
      </c>
      <c r="E65" s="42">
        <v>1</v>
      </c>
      <c r="F65" s="42">
        <v>502</v>
      </c>
      <c r="G65" s="42">
        <v>52</v>
      </c>
      <c r="H65" s="42">
        <v>40</v>
      </c>
      <c r="I65" s="42" t="s">
        <v>920</v>
      </c>
      <c r="J65" s="42" t="s">
        <v>3189</v>
      </c>
      <c r="K65" s="42" t="s">
        <v>3188</v>
      </c>
      <c r="L65" s="43">
        <v>0</v>
      </c>
      <c r="M65" s="43">
        <v>0</v>
      </c>
      <c r="N65" s="43">
        <v>0</v>
      </c>
      <c r="O65" s="43">
        <v>389463515</v>
      </c>
      <c r="P65" s="43">
        <v>314821991</v>
      </c>
      <c r="Q65" s="43">
        <v>74641524</v>
      </c>
      <c r="R65" s="43">
        <v>0</v>
      </c>
      <c r="S65" s="43">
        <v>0</v>
      </c>
      <c r="T65" s="43">
        <v>0</v>
      </c>
      <c r="U65" s="43">
        <v>0</v>
      </c>
      <c r="V65" s="43">
        <v>74641524</v>
      </c>
      <c r="W65" s="43">
        <v>0</v>
      </c>
    </row>
    <row r="66" spans="1:23" ht="15" customHeight="1" x14ac:dyDescent="0.25">
      <c r="A66" s="42">
        <v>16</v>
      </c>
      <c r="B66" s="42">
        <v>1</v>
      </c>
      <c r="C66" s="42">
        <v>3</v>
      </c>
      <c r="D66" s="42">
        <v>11</v>
      </c>
      <c r="E66" s="42">
        <v>1</v>
      </c>
      <c r="F66" s="42">
        <v>502</v>
      </c>
      <c r="G66" s="42">
        <v>52</v>
      </c>
      <c r="H66" s="42">
        <v>40</v>
      </c>
      <c r="I66" s="42" t="s">
        <v>918</v>
      </c>
      <c r="J66" s="42" t="s">
        <v>3668</v>
      </c>
      <c r="K66" s="42" t="s">
        <v>3669</v>
      </c>
      <c r="L66" s="43">
        <v>0</v>
      </c>
      <c r="M66" s="43">
        <v>0</v>
      </c>
      <c r="N66" s="43">
        <v>0</v>
      </c>
      <c r="O66" s="43">
        <v>10351057</v>
      </c>
      <c r="P66" s="43">
        <v>0</v>
      </c>
      <c r="Q66" s="43">
        <v>10351057</v>
      </c>
      <c r="R66" s="43">
        <v>0</v>
      </c>
      <c r="S66" s="43">
        <v>0</v>
      </c>
      <c r="T66" s="43">
        <v>0</v>
      </c>
      <c r="U66" s="43">
        <v>0</v>
      </c>
      <c r="V66" s="43">
        <v>10351057</v>
      </c>
      <c r="W66" s="43">
        <v>0</v>
      </c>
    </row>
    <row r="67" spans="1:23" ht="15" customHeight="1" x14ac:dyDescent="0.25">
      <c r="A67" s="42">
        <v>16</v>
      </c>
      <c r="B67" s="42">
        <v>1</v>
      </c>
      <c r="C67" s="42">
        <v>3</v>
      </c>
      <c r="D67" s="42">
        <v>22</v>
      </c>
      <c r="E67" s="42">
        <v>1</v>
      </c>
      <c r="F67" s="42">
        <v>4</v>
      </c>
      <c r="G67" s="42">
        <v>52</v>
      </c>
      <c r="H67" s="42">
        <v>0</v>
      </c>
      <c r="I67" s="42" t="s">
        <v>918</v>
      </c>
      <c r="J67" s="42" t="s">
        <v>2878</v>
      </c>
      <c r="K67" s="42" t="s">
        <v>2537</v>
      </c>
      <c r="L67" s="43">
        <v>0</v>
      </c>
      <c r="M67" s="43">
        <v>4105000000</v>
      </c>
      <c r="N67" s="43">
        <v>0</v>
      </c>
      <c r="O67" s="43">
        <v>1067897509</v>
      </c>
      <c r="P67" s="43">
        <v>4152897509</v>
      </c>
      <c r="Q67" s="43">
        <v>1020000000</v>
      </c>
      <c r="R67" s="43">
        <v>1009554663</v>
      </c>
      <c r="S67" s="43">
        <v>1009554663</v>
      </c>
      <c r="T67" s="43">
        <v>1009554663</v>
      </c>
      <c r="U67" s="43">
        <v>422306427</v>
      </c>
      <c r="V67" s="43">
        <v>10445337</v>
      </c>
      <c r="W67" s="43">
        <v>0</v>
      </c>
    </row>
    <row r="68" spans="1:23" ht="15" customHeight="1" x14ac:dyDescent="0.25">
      <c r="A68" s="42">
        <v>16</v>
      </c>
      <c r="B68" s="42">
        <v>1</v>
      </c>
      <c r="C68" s="42">
        <v>3</v>
      </c>
      <c r="D68" s="42">
        <v>22</v>
      </c>
      <c r="E68" s="42">
        <v>1</v>
      </c>
      <c r="F68" s="42">
        <v>4</v>
      </c>
      <c r="G68" s="42">
        <v>52</v>
      </c>
      <c r="H68" s="42">
        <v>0</v>
      </c>
      <c r="I68" s="42" t="s">
        <v>917</v>
      </c>
      <c r="J68" s="42" t="s">
        <v>3119</v>
      </c>
      <c r="K68" s="42" t="s">
        <v>2537</v>
      </c>
      <c r="L68" s="43">
        <v>0</v>
      </c>
      <c r="M68" s="43">
        <v>470000000</v>
      </c>
      <c r="N68" s="43">
        <v>251781380</v>
      </c>
      <c r="O68" s="43">
        <v>0</v>
      </c>
      <c r="P68" s="43">
        <v>178561603</v>
      </c>
      <c r="Q68" s="43">
        <v>39657017</v>
      </c>
      <c r="R68" s="43">
        <v>32364904</v>
      </c>
      <c r="S68" s="43">
        <v>32364904</v>
      </c>
      <c r="T68" s="43">
        <v>32364904</v>
      </c>
      <c r="U68" s="43">
        <v>32364904</v>
      </c>
      <c r="V68" s="43">
        <v>7292113</v>
      </c>
      <c r="W68" s="43">
        <v>0</v>
      </c>
    </row>
    <row r="69" spans="1:23" ht="15" customHeight="1" x14ac:dyDescent="0.25">
      <c r="A69" s="42">
        <v>16</v>
      </c>
      <c r="B69" s="42">
        <v>1</v>
      </c>
      <c r="C69" s="42">
        <v>3</v>
      </c>
      <c r="D69" s="42">
        <v>22</v>
      </c>
      <c r="E69" s="42">
        <v>1</v>
      </c>
      <c r="F69" s="42">
        <v>4</v>
      </c>
      <c r="G69" s="42">
        <v>52</v>
      </c>
      <c r="H69" s="42">
        <v>1</v>
      </c>
      <c r="I69" s="42" t="s">
        <v>920</v>
      </c>
      <c r="J69" s="42" t="s">
        <v>2881</v>
      </c>
      <c r="K69" s="42" t="s">
        <v>2537</v>
      </c>
      <c r="L69" s="43">
        <v>0</v>
      </c>
      <c r="M69" s="43">
        <v>0</v>
      </c>
      <c r="N69" s="43">
        <v>0</v>
      </c>
      <c r="O69" s="43">
        <v>438049000</v>
      </c>
      <c r="P69" s="43">
        <v>366489000</v>
      </c>
      <c r="Q69" s="43">
        <v>71560000</v>
      </c>
      <c r="R69" s="43">
        <v>71560000</v>
      </c>
      <c r="S69" s="43">
        <v>71560000</v>
      </c>
      <c r="T69" s="43">
        <v>71560000</v>
      </c>
      <c r="U69" s="43">
        <v>71560000</v>
      </c>
      <c r="V69" s="43">
        <v>0</v>
      </c>
      <c r="W69" s="43">
        <v>0</v>
      </c>
    </row>
    <row r="70" spans="1:23" ht="15" customHeight="1" x14ac:dyDescent="0.25">
      <c r="A70" s="42">
        <v>16</v>
      </c>
      <c r="B70" s="42">
        <v>1</v>
      </c>
      <c r="C70" s="42">
        <v>3</v>
      </c>
      <c r="D70" s="42">
        <v>22</v>
      </c>
      <c r="E70" s="42">
        <v>1</v>
      </c>
      <c r="F70" s="42">
        <v>4</v>
      </c>
      <c r="G70" s="42">
        <v>52</v>
      </c>
      <c r="H70" s="42">
        <v>2</v>
      </c>
      <c r="I70" s="42" t="s">
        <v>920</v>
      </c>
      <c r="J70" s="42" t="s">
        <v>2884</v>
      </c>
      <c r="K70" s="42" t="s">
        <v>2537</v>
      </c>
      <c r="L70" s="43">
        <v>0</v>
      </c>
      <c r="M70" s="43">
        <v>640141392</v>
      </c>
      <c r="N70" s="43">
        <v>0</v>
      </c>
      <c r="O70" s="43">
        <v>148679555</v>
      </c>
      <c r="P70" s="43">
        <v>788820947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</row>
    <row r="71" spans="1:23" ht="15" customHeight="1" x14ac:dyDescent="0.25">
      <c r="A71" s="42">
        <v>16</v>
      </c>
      <c r="B71" s="42">
        <v>1</v>
      </c>
      <c r="C71" s="42">
        <v>3</v>
      </c>
      <c r="D71" s="42">
        <v>22</v>
      </c>
      <c r="E71" s="42">
        <v>1</v>
      </c>
      <c r="F71" s="42">
        <v>4</v>
      </c>
      <c r="G71" s="42">
        <v>52</v>
      </c>
      <c r="H71" s="42">
        <v>2</v>
      </c>
      <c r="I71" s="42" t="s">
        <v>921</v>
      </c>
      <c r="J71" s="42" t="s">
        <v>2916</v>
      </c>
      <c r="K71" s="42" t="s">
        <v>2537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</row>
    <row r="72" spans="1:23" ht="15" customHeight="1" x14ac:dyDescent="0.25">
      <c r="A72" s="42">
        <v>16</v>
      </c>
      <c r="B72" s="42">
        <v>1</v>
      </c>
      <c r="C72" s="42">
        <v>3</v>
      </c>
      <c r="D72" s="42">
        <v>22</v>
      </c>
      <c r="E72" s="42">
        <v>1</v>
      </c>
      <c r="F72" s="42">
        <v>4</v>
      </c>
      <c r="G72" s="42">
        <v>52</v>
      </c>
      <c r="H72" s="42">
        <v>3</v>
      </c>
      <c r="I72" s="42" t="s">
        <v>921</v>
      </c>
      <c r="J72" s="42" t="s">
        <v>2887</v>
      </c>
      <c r="K72" s="42" t="s">
        <v>2888</v>
      </c>
      <c r="L72" s="43">
        <v>0</v>
      </c>
      <c r="M72" s="43">
        <v>0</v>
      </c>
      <c r="N72" s="43">
        <v>0</v>
      </c>
      <c r="O72" s="43">
        <v>12000000</v>
      </c>
      <c r="P72" s="43">
        <v>12000000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</row>
    <row r="73" spans="1:23" ht="15" customHeight="1" x14ac:dyDescent="0.25">
      <c r="A73" s="42">
        <v>16</v>
      </c>
      <c r="B73" s="42">
        <v>1</v>
      </c>
      <c r="C73" s="42">
        <v>3</v>
      </c>
      <c r="D73" s="42">
        <v>22</v>
      </c>
      <c r="E73" s="42">
        <v>1</v>
      </c>
      <c r="F73" s="42">
        <v>4</v>
      </c>
      <c r="G73" s="42">
        <v>52</v>
      </c>
      <c r="H73" s="42">
        <v>4</v>
      </c>
      <c r="I73" s="42" t="s">
        <v>921</v>
      </c>
      <c r="J73" s="42" t="s">
        <v>2891</v>
      </c>
      <c r="K73" s="42" t="s">
        <v>2892</v>
      </c>
      <c r="L73" s="43">
        <v>0</v>
      </c>
      <c r="M73" s="43">
        <v>0</v>
      </c>
      <c r="N73" s="43">
        <v>0</v>
      </c>
      <c r="O73" s="43">
        <v>1440000</v>
      </c>
      <c r="P73" s="43">
        <v>1440000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</row>
    <row r="74" spans="1:23" ht="15" customHeight="1" x14ac:dyDescent="0.25">
      <c r="A74" s="42">
        <v>16</v>
      </c>
      <c r="B74" s="42">
        <v>1</v>
      </c>
      <c r="C74" s="42">
        <v>3</v>
      </c>
      <c r="D74" s="42">
        <v>22</v>
      </c>
      <c r="E74" s="42">
        <v>1</v>
      </c>
      <c r="F74" s="42">
        <v>4</v>
      </c>
      <c r="G74" s="42">
        <v>52</v>
      </c>
      <c r="H74" s="42">
        <v>5</v>
      </c>
      <c r="I74" s="42" t="s">
        <v>921</v>
      </c>
      <c r="J74" s="42" t="s">
        <v>2895</v>
      </c>
      <c r="K74" s="42" t="s">
        <v>2896</v>
      </c>
      <c r="L74" s="43">
        <v>0</v>
      </c>
      <c r="M74" s="43">
        <v>0</v>
      </c>
      <c r="N74" s="43">
        <v>0</v>
      </c>
      <c r="O74" s="43">
        <v>250000000</v>
      </c>
      <c r="P74" s="43">
        <v>250000000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</row>
    <row r="75" spans="1:23" ht="15" customHeight="1" x14ac:dyDescent="0.25">
      <c r="A75" s="42">
        <v>16</v>
      </c>
      <c r="B75" s="42">
        <v>1</v>
      </c>
      <c r="C75" s="42">
        <v>3</v>
      </c>
      <c r="D75" s="42">
        <v>22</v>
      </c>
      <c r="E75" s="42">
        <v>1</v>
      </c>
      <c r="F75" s="42">
        <v>502</v>
      </c>
      <c r="G75" s="42">
        <v>52</v>
      </c>
      <c r="H75" s="42">
        <v>41</v>
      </c>
      <c r="I75" s="42" t="s">
        <v>918</v>
      </c>
      <c r="J75" s="42" t="s">
        <v>3190</v>
      </c>
      <c r="K75" s="42" t="s">
        <v>3191</v>
      </c>
      <c r="L75" s="43">
        <v>0</v>
      </c>
      <c r="M75" s="43">
        <v>0</v>
      </c>
      <c r="N75" s="43">
        <v>1631686833</v>
      </c>
      <c r="O75" s="43">
        <v>3415186833</v>
      </c>
      <c r="P75" s="43">
        <v>0</v>
      </c>
      <c r="Q75" s="43">
        <v>1783500000</v>
      </c>
      <c r="R75" s="43">
        <v>1722614594</v>
      </c>
      <c r="S75" s="43">
        <v>1722614594</v>
      </c>
      <c r="T75" s="43">
        <v>1722614594</v>
      </c>
      <c r="U75" s="43">
        <v>1567170000</v>
      </c>
      <c r="V75" s="43">
        <v>60885406</v>
      </c>
      <c r="W75" s="43">
        <v>0</v>
      </c>
    </row>
    <row r="76" spans="1:23" ht="15" customHeight="1" x14ac:dyDescent="0.25">
      <c r="A76" s="42">
        <v>16</v>
      </c>
      <c r="B76" s="42">
        <v>1</v>
      </c>
      <c r="C76" s="42">
        <v>3</v>
      </c>
      <c r="D76" s="42">
        <v>22</v>
      </c>
      <c r="E76" s="42">
        <v>1</v>
      </c>
      <c r="F76" s="42">
        <v>502</v>
      </c>
      <c r="G76" s="42">
        <v>52</v>
      </c>
      <c r="H76" s="42">
        <v>41</v>
      </c>
      <c r="I76" s="42" t="s">
        <v>920</v>
      </c>
      <c r="J76" s="42" t="s">
        <v>3192</v>
      </c>
      <c r="K76" s="42" t="s">
        <v>3191</v>
      </c>
      <c r="L76" s="43">
        <v>0</v>
      </c>
      <c r="M76" s="43">
        <v>0</v>
      </c>
      <c r="N76" s="43">
        <v>586299243</v>
      </c>
      <c r="O76" s="43">
        <v>1713951884</v>
      </c>
      <c r="P76" s="43">
        <v>250321991</v>
      </c>
      <c r="Q76" s="43">
        <v>877330650</v>
      </c>
      <c r="R76" s="43">
        <v>592241719.88999999</v>
      </c>
      <c r="S76" s="43">
        <v>592241719.88999999</v>
      </c>
      <c r="T76" s="43">
        <v>541239835.88999999</v>
      </c>
      <c r="U76" s="43">
        <v>298621733.02999997</v>
      </c>
      <c r="V76" s="43">
        <v>285088930.11000001</v>
      </c>
      <c r="W76" s="43">
        <v>0</v>
      </c>
    </row>
    <row r="77" spans="1:23" ht="15" customHeight="1" x14ac:dyDescent="0.25">
      <c r="A77" s="42">
        <v>16</v>
      </c>
      <c r="B77" s="42">
        <v>1</v>
      </c>
      <c r="C77" s="42">
        <v>3</v>
      </c>
      <c r="D77" s="42">
        <v>22</v>
      </c>
      <c r="E77" s="42">
        <v>1</v>
      </c>
      <c r="F77" s="42">
        <v>502</v>
      </c>
      <c r="G77" s="42">
        <v>52</v>
      </c>
      <c r="H77" s="42">
        <v>41</v>
      </c>
      <c r="I77" s="42" t="s">
        <v>921</v>
      </c>
      <c r="J77" s="42" t="s">
        <v>3193</v>
      </c>
      <c r="K77" s="42" t="s">
        <v>3194</v>
      </c>
      <c r="L77" s="43">
        <v>0</v>
      </c>
      <c r="M77" s="43">
        <v>0</v>
      </c>
      <c r="N77" s="43">
        <v>0</v>
      </c>
      <c r="O77" s="43">
        <v>1440000</v>
      </c>
      <c r="P77" s="43">
        <v>0</v>
      </c>
      <c r="Q77" s="43">
        <v>1440000</v>
      </c>
      <c r="R77" s="43">
        <v>0</v>
      </c>
      <c r="S77" s="43">
        <v>0</v>
      </c>
      <c r="T77" s="43">
        <v>0</v>
      </c>
      <c r="U77" s="43">
        <v>0</v>
      </c>
      <c r="V77" s="43">
        <v>1440000</v>
      </c>
      <c r="W77" s="43">
        <v>0</v>
      </c>
    </row>
    <row r="78" spans="1:23" ht="15" customHeight="1" x14ac:dyDescent="0.25">
      <c r="A78" s="42">
        <v>16</v>
      </c>
      <c r="B78" s="42">
        <v>1</v>
      </c>
      <c r="C78" s="42">
        <v>3</v>
      </c>
      <c r="D78" s="42">
        <v>22</v>
      </c>
      <c r="E78" s="42">
        <v>1</v>
      </c>
      <c r="F78" s="42">
        <v>502</v>
      </c>
      <c r="G78" s="42">
        <v>52</v>
      </c>
      <c r="H78" s="42">
        <v>41</v>
      </c>
      <c r="I78" s="42" t="s">
        <v>917</v>
      </c>
      <c r="J78" s="42" t="s">
        <v>3654</v>
      </c>
      <c r="K78" s="42" t="s">
        <v>3655</v>
      </c>
      <c r="L78" s="43">
        <v>0</v>
      </c>
      <c r="M78" s="43">
        <v>0</v>
      </c>
      <c r="N78" s="43">
        <v>0</v>
      </c>
      <c r="O78" s="43">
        <v>607952333</v>
      </c>
      <c r="P78" s="43">
        <v>0</v>
      </c>
      <c r="Q78" s="43">
        <v>607952333</v>
      </c>
      <c r="R78" s="43">
        <v>531994023</v>
      </c>
      <c r="S78" s="43">
        <v>531994023</v>
      </c>
      <c r="T78" s="43">
        <v>432039237</v>
      </c>
      <c r="U78" s="43">
        <v>105727557</v>
      </c>
      <c r="V78" s="43">
        <v>75958310</v>
      </c>
      <c r="W78" s="43">
        <v>0</v>
      </c>
    </row>
    <row r="79" spans="1:23" ht="15" customHeight="1" x14ac:dyDescent="0.25">
      <c r="A79" s="42">
        <v>16</v>
      </c>
      <c r="B79" s="42">
        <v>1</v>
      </c>
      <c r="C79" s="42">
        <v>3</v>
      </c>
      <c r="D79" s="42">
        <v>22</v>
      </c>
      <c r="E79" s="42">
        <v>1</v>
      </c>
      <c r="F79" s="42">
        <v>502</v>
      </c>
      <c r="G79" s="42">
        <v>52</v>
      </c>
      <c r="H79" s="42">
        <v>42</v>
      </c>
      <c r="I79" s="42" t="s">
        <v>918</v>
      </c>
      <c r="J79" s="42" t="s">
        <v>3195</v>
      </c>
      <c r="K79" s="42" t="s">
        <v>3191</v>
      </c>
      <c r="L79" s="43">
        <v>0</v>
      </c>
      <c r="M79" s="43">
        <v>0</v>
      </c>
      <c r="N79" s="43">
        <v>0</v>
      </c>
      <c r="O79" s="43">
        <v>12000000</v>
      </c>
      <c r="P79" s="43">
        <v>0</v>
      </c>
      <c r="Q79" s="43">
        <v>12000000</v>
      </c>
      <c r="R79" s="43">
        <v>12000000</v>
      </c>
      <c r="S79" s="43">
        <v>12000000</v>
      </c>
      <c r="T79" s="43">
        <v>12000000</v>
      </c>
      <c r="U79" s="43">
        <v>12000000</v>
      </c>
      <c r="V79" s="43">
        <v>0</v>
      </c>
      <c r="W79" s="43">
        <v>0</v>
      </c>
    </row>
    <row r="80" spans="1:23" ht="15" customHeight="1" x14ac:dyDescent="0.25">
      <c r="A80" s="42">
        <v>16</v>
      </c>
      <c r="B80" s="42">
        <v>1</v>
      </c>
      <c r="C80" s="42">
        <v>3</v>
      </c>
      <c r="D80" s="42">
        <v>22</v>
      </c>
      <c r="E80" s="42">
        <v>1</v>
      </c>
      <c r="F80" s="42">
        <v>502</v>
      </c>
      <c r="G80" s="42">
        <v>52</v>
      </c>
      <c r="H80" s="42">
        <v>42</v>
      </c>
      <c r="I80" s="42" t="s">
        <v>921</v>
      </c>
      <c r="J80" s="42" t="s">
        <v>3196</v>
      </c>
      <c r="K80" s="42" t="s">
        <v>3194</v>
      </c>
      <c r="L80" s="43">
        <v>0</v>
      </c>
      <c r="M80" s="43">
        <v>0</v>
      </c>
      <c r="N80" s="43">
        <v>45000000</v>
      </c>
      <c r="O80" s="43">
        <v>250000000</v>
      </c>
      <c r="P80" s="43">
        <v>0</v>
      </c>
      <c r="Q80" s="43">
        <v>205000000</v>
      </c>
      <c r="R80" s="43">
        <v>0</v>
      </c>
      <c r="S80" s="43">
        <v>0</v>
      </c>
      <c r="T80" s="43">
        <v>0</v>
      </c>
      <c r="U80" s="43">
        <v>0</v>
      </c>
      <c r="V80" s="43">
        <v>205000000</v>
      </c>
      <c r="W80" s="43">
        <v>0</v>
      </c>
    </row>
    <row r="81" spans="1:23" ht="15" customHeight="1" x14ac:dyDescent="0.25">
      <c r="A81" s="42">
        <v>16</v>
      </c>
      <c r="B81" s="42">
        <v>1</v>
      </c>
      <c r="C81" s="42">
        <v>3</v>
      </c>
      <c r="D81" s="42">
        <v>22</v>
      </c>
      <c r="E81" s="42">
        <v>1</v>
      </c>
      <c r="F81" s="42">
        <v>502</v>
      </c>
      <c r="G81" s="42">
        <v>52</v>
      </c>
      <c r="H81" s="42">
        <v>43</v>
      </c>
      <c r="I81" s="42" t="s">
        <v>917</v>
      </c>
      <c r="J81" s="42" t="s">
        <v>3819</v>
      </c>
      <c r="K81" s="42" t="s">
        <v>3820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</row>
    <row r="82" spans="1:23" ht="15" customHeight="1" x14ac:dyDescent="0.25">
      <c r="A82" s="42">
        <v>16</v>
      </c>
      <c r="B82" s="42">
        <v>1</v>
      </c>
      <c r="C82" s="42">
        <v>3</v>
      </c>
      <c r="D82" s="42">
        <v>22</v>
      </c>
      <c r="E82" s="42">
        <v>1</v>
      </c>
      <c r="F82" s="42">
        <v>502</v>
      </c>
      <c r="G82" s="42">
        <v>52</v>
      </c>
      <c r="H82" s="42">
        <v>43</v>
      </c>
      <c r="I82" s="42" t="s">
        <v>918</v>
      </c>
      <c r="J82" s="42" t="s">
        <v>3821</v>
      </c>
      <c r="K82" s="42" t="s">
        <v>3822</v>
      </c>
      <c r="L82" s="43">
        <v>0</v>
      </c>
      <c r="M82" s="43">
        <v>150000000</v>
      </c>
      <c r="N82" s="43">
        <v>0</v>
      </c>
      <c r="O82" s="43">
        <v>0</v>
      </c>
      <c r="P82" s="43">
        <v>0</v>
      </c>
      <c r="Q82" s="43">
        <v>150000000</v>
      </c>
      <c r="R82" s="43">
        <v>0</v>
      </c>
      <c r="S82" s="43">
        <v>0</v>
      </c>
      <c r="T82" s="43">
        <v>0</v>
      </c>
      <c r="U82" s="43">
        <v>0</v>
      </c>
      <c r="V82" s="43">
        <v>150000000</v>
      </c>
      <c r="W82" s="43">
        <v>0</v>
      </c>
    </row>
    <row r="83" spans="1:23" ht="15" customHeight="1" x14ac:dyDescent="0.25">
      <c r="A83" s="42">
        <v>16</v>
      </c>
      <c r="B83" s="42">
        <v>1</v>
      </c>
      <c r="C83" s="42">
        <v>3</v>
      </c>
      <c r="D83" s="42">
        <v>33</v>
      </c>
      <c r="E83" s="42">
        <v>1</v>
      </c>
      <c r="F83" s="42">
        <v>4</v>
      </c>
      <c r="G83" s="42">
        <v>52</v>
      </c>
      <c r="H83" s="42">
        <v>1</v>
      </c>
      <c r="I83" s="42" t="s">
        <v>917</v>
      </c>
      <c r="J83" s="42" t="s">
        <v>2899</v>
      </c>
      <c r="K83" s="42" t="s">
        <v>2900</v>
      </c>
      <c r="L83" s="43">
        <v>0</v>
      </c>
      <c r="M83" s="43">
        <v>0</v>
      </c>
      <c r="N83" s="43">
        <v>0</v>
      </c>
      <c r="O83" s="43">
        <v>107683200</v>
      </c>
      <c r="P83" s="43">
        <v>107683200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</row>
    <row r="84" spans="1:23" ht="15" customHeight="1" x14ac:dyDescent="0.25">
      <c r="A84" s="42">
        <v>16</v>
      </c>
      <c r="B84" s="42">
        <v>1</v>
      </c>
      <c r="C84" s="42">
        <v>3</v>
      </c>
      <c r="D84" s="42">
        <v>33</v>
      </c>
      <c r="E84" s="42">
        <v>1</v>
      </c>
      <c r="F84" s="42">
        <v>4</v>
      </c>
      <c r="G84" s="42">
        <v>52</v>
      </c>
      <c r="H84" s="42">
        <v>2</v>
      </c>
      <c r="I84" s="42" t="s">
        <v>920</v>
      </c>
      <c r="J84" s="42" t="s">
        <v>2903</v>
      </c>
      <c r="K84" s="42" t="s">
        <v>2900</v>
      </c>
      <c r="L84" s="43">
        <v>0</v>
      </c>
      <c r="M84" s="43">
        <v>0</v>
      </c>
      <c r="N84" s="43">
        <v>0</v>
      </c>
      <c r="O84" s="43">
        <v>354587880</v>
      </c>
      <c r="P84" s="43">
        <v>354587880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</row>
    <row r="85" spans="1:23" ht="15" customHeight="1" x14ac:dyDescent="0.25">
      <c r="A85" s="42">
        <v>16</v>
      </c>
      <c r="B85" s="42">
        <v>1</v>
      </c>
      <c r="C85" s="42">
        <v>3</v>
      </c>
      <c r="D85" s="42">
        <v>33</v>
      </c>
      <c r="E85" s="42">
        <v>1</v>
      </c>
      <c r="F85" s="42">
        <v>4</v>
      </c>
      <c r="G85" s="42">
        <v>52</v>
      </c>
      <c r="H85" s="42">
        <v>3</v>
      </c>
      <c r="I85" s="42" t="s">
        <v>918</v>
      </c>
      <c r="J85" s="42" t="s">
        <v>2906</v>
      </c>
      <c r="K85" s="42" t="s">
        <v>2900</v>
      </c>
      <c r="L85" s="43">
        <v>0</v>
      </c>
      <c r="M85" s="43">
        <v>0</v>
      </c>
      <c r="N85" s="43">
        <v>0</v>
      </c>
      <c r="O85" s="43">
        <v>524407885</v>
      </c>
      <c r="P85" s="43">
        <v>454207885</v>
      </c>
      <c r="Q85" s="43">
        <v>70200000</v>
      </c>
      <c r="R85" s="43">
        <v>70200000</v>
      </c>
      <c r="S85" s="43">
        <v>70200000</v>
      </c>
      <c r="T85" s="43">
        <v>70200000</v>
      </c>
      <c r="U85" s="43">
        <v>70200000</v>
      </c>
      <c r="V85" s="43">
        <v>0</v>
      </c>
      <c r="W85" s="43">
        <v>0</v>
      </c>
    </row>
    <row r="86" spans="1:23" ht="15" customHeight="1" x14ac:dyDescent="0.25">
      <c r="A86" s="42">
        <v>16</v>
      </c>
      <c r="B86" s="42">
        <v>1</v>
      </c>
      <c r="C86" s="42">
        <v>3</v>
      </c>
      <c r="D86" s="42">
        <v>33</v>
      </c>
      <c r="E86" s="42">
        <v>1</v>
      </c>
      <c r="F86" s="42">
        <v>502</v>
      </c>
      <c r="G86" s="42">
        <v>52</v>
      </c>
      <c r="H86" s="42">
        <v>43</v>
      </c>
      <c r="I86" s="42" t="s">
        <v>917</v>
      </c>
      <c r="J86" s="42" t="s">
        <v>3197</v>
      </c>
      <c r="K86" s="42" t="s">
        <v>3198</v>
      </c>
      <c r="L86" s="43">
        <v>0</v>
      </c>
      <c r="M86" s="43">
        <v>50000000</v>
      </c>
      <c r="N86" s="43">
        <v>0</v>
      </c>
      <c r="O86" s="43">
        <v>250000000</v>
      </c>
      <c r="P86" s="43">
        <v>0</v>
      </c>
      <c r="Q86" s="43">
        <v>300000000</v>
      </c>
      <c r="R86" s="43">
        <v>237221585</v>
      </c>
      <c r="S86" s="43">
        <v>237221585</v>
      </c>
      <c r="T86" s="43">
        <v>237221585</v>
      </c>
      <c r="U86" s="43">
        <v>230621585</v>
      </c>
      <c r="V86" s="43">
        <v>62778415</v>
      </c>
      <c r="W86" s="43">
        <v>0</v>
      </c>
    </row>
    <row r="87" spans="1:23" ht="15" customHeight="1" x14ac:dyDescent="0.25">
      <c r="A87" s="42">
        <v>16</v>
      </c>
      <c r="B87" s="42">
        <v>1</v>
      </c>
      <c r="C87" s="42">
        <v>3</v>
      </c>
      <c r="D87" s="42">
        <v>33</v>
      </c>
      <c r="E87" s="42">
        <v>1</v>
      </c>
      <c r="F87" s="42">
        <v>502</v>
      </c>
      <c r="G87" s="42">
        <v>52</v>
      </c>
      <c r="H87" s="42">
        <v>43</v>
      </c>
      <c r="I87" s="42" t="s">
        <v>918</v>
      </c>
      <c r="J87" s="42" t="s">
        <v>3199</v>
      </c>
      <c r="K87" s="42" t="s">
        <v>3198</v>
      </c>
      <c r="L87" s="43">
        <v>0</v>
      </c>
      <c r="M87" s="43">
        <v>74824354</v>
      </c>
      <c r="N87" s="43">
        <v>0</v>
      </c>
      <c r="O87" s="43">
        <v>368000000</v>
      </c>
      <c r="P87" s="43">
        <v>0</v>
      </c>
      <c r="Q87" s="43">
        <v>442824354</v>
      </c>
      <c r="R87" s="43">
        <v>282793335</v>
      </c>
      <c r="S87" s="43">
        <v>282793335</v>
      </c>
      <c r="T87" s="43">
        <v>282793335</v>
      </c>
      <c r="U87" s="43">
        <v>282793335</v>
      </c>
      <c r="V87" s="43">
        <v>160031019</v>
      </c>
      <c r="W87" s="43">
        <v>0</v>
      </c>
    </row>
    <row r="88" spans="1:23" ht="15" customHeight="1" x14ac:dyDescent="0.25">
      <c r="A88" s="42">
        <v>16</v>
      </c>
      <c r="B88" s="42">
        <v>1</v>
      </c>
      <c r="C88" s="42">
        <v>3</v>
      </c>
      <c r="D88" s="42">
        <v>33</v>
      </c>
      <c r="E88" s="42">
        <v>1</v>
      </c>
      <c r="F88" s="42">
        <v>502</v>
      </c>
      <c r="G88" s="42">
        <v>52</v>
      </c>
      <c r="H88" s="42">
        <v>43</v>
      </c>
      <c r="I88" s="42" t="s">
        <v>920</v>
      </c>
      <c r="J88" s="42" t="s">
        <v>3200</v>
      </c>
      <c r="K88" s="42" t="s">
        <v>3198</v>
      </c>
      <c r="L88" s="43">
        <v>0</v>
      </c>
      <c r="M88" s="43">
        <v>57820083</v>
      </c>
      <c r="N88" s="43">
        <v>0</v>
      </c>
      <c r="O88" s="43">
        <v>298478965</v>
      </c>
      <c r="P88" s="43">
        <v>0</v>
      </c>
      <c r="Q88" s="43">
        <v>356299048</v>
      </c>
      <c r="R88" s="43">
        <v>29500534</v>
      </c>
      <c r="S88" s="43">
        <v>29500534</v>
      </c>
      <c r="T88" s="43">
        <v>29500534</v>
      </c>
      <c r="U88" s="43">
        <v>29500534</v>
      </c>
      <c r="V88" s="43">
        <v>326798514</v>
      </c>
      <c r="W88" s="43">
        <v>0</v>
      </c>
    </row>
    <row r="89" spans="1:23" ht="15" customHeight="1" x14ac:dyDescent="0.25">
      <c r="A89" s="42">
        <v>16</v>
      </c>
      <c r="B89" s="42">
        <v>1</v>
      </c>
      <c r="C89" s="42">
        <v>3</v>
      </c>
      <c r="D89" s="42">
        <v>44</v>
      </c>
      <c r="E89" s="42">
        <v>1</v>
      </c>
      <c r="F89" s="42">
        <v>502</v>
      </c>
      <c r="G89" s="42">
        <v>52</v>
      </c>
      <c r="H89" s="42">
        <v>40</v>
      </c>
      <c r="I89" s="42" t="s">
        <v>920</v>
      </c>
      <c r="J89" s="42" t="s">
        <v>3717</v>
      </c>
      <c r="K89" s="42" t="s">
        <v>3718</v>
      </c>
      <c r="L89" s="43">
        <v>0</v>
      </c>
      <c r="M89" s="43">
        <v>0</v>
      </c>
      <c r="N89" s="43">
        <v>0</v>
      </c>
      <c r="O89" s="43">
        <v>600000000</v>
      </c>
      <c r="P89" s="43">
        <v>0</v>
      </c>
      <c r="Q89" s="43">
        <v>600000000</v>
      </c>
      <c r="R89" s="43">
        <v>600000000</v>
      </c>
      <c r="S89" s="43">
        <v>600000000</v>
      </c>
      <c r="T89" s="43">
        <v>600000000</v>
      </c>
      <c r="U89" s="43">
        <v>600000000</v>
      </c>
      <c r="V89" s="43">
        <v>0</v>
      </c>
      <c r="W89" s="43">
        <v>0</v>
      </c>
    </row>
    <row r="90" spans="1:23" ht="15" customHeight="1" x14ac:dyDescent="0.25">
      <c r="A90" s="42">
        <v>16</v>
      </c>
      <c r="B90" s="42">
        <v>1</v>
      </c>
      <c r="C90" s="42">
        <v>3</v>
      </c>
      <c r="D90" s="42">
        <v>81</v>
      </c>
      <c r="E90" s="42">
        <v>1</v>
      </c>
      <c r="F90" s="42">
        <v>4</v>
      </c>
      <c r="G90" s="42">
        <v>52</v>
      </c>
      <c r="H90" s="42">
        <v>0</v>
      </c>
      <c r="I90" s="42" t="s">
        <v>918</v>
      </c>
      <c r="J90" s="42" t="s">
        <v>2909</v>
      </c>
      <c r="K90" s="42" t="s">
        <v>2488</v>
      </c>
      <c r="L90" s="43">
        <v>0</v>
      </c>
      <c r="M90" s="43">
        <v>0</v>
      </c>
      <c r="N90" s="43">
        <v>0</v>
      </c>
      <c r="O90" s="43">
        <v>3090000000</v>
      </c>
      <c r="P90" s="43">
        <v>870000000</v>
      </c>
      <c r="Q90" s="43">
        <v>2220000000</v>
      </c>
      <c r="R90" s="43">
        <v>2220000000</v>
      </c>
      <c r="S90" s="43">
        <v>2220000000</v>
      </c>
      <c r="T90" s="43">
        <v>2220000000</v>
      </c>
      <c r="U90" s="43">
        <v>2220000000</v>
      </c>
      <c r="V90" s="43">
        <v>0</v>
      </c>
      <c r="W90" s="43">
        <v>0</v>
      </c>
    </row>
    <row r="91" spans="1:23" ht="15" customHeight="1" x14ac:dyDescent="0.25">
      <c r="A91" s="42">
        <v>16</v>
      </c>
      <c r="B91" s="42">
        <v>1</v>
      </c>
      <c r="C91" s="42">
        <v>3</v>
      </c>
      <c r="D91" s="42">
        <v>82</v>
      </c>
      <c r="E91" s="42">
        <v>1</v>
      </c>
      <c r="F91" s="42">
        <v>4</v>
      </c>
      <c r="G91" s="42">
        <v>52</v>
      </c>
      <c r="H91" s="42">
        <v>1</v>
      </c>
      <c r="I91" s="42" t="s">
        <v>920</v>
      </c>
      <c r="J91" s="42" t="s">
        <v>3032</v>
      </c>
      <c r="K91" s="42" t="s">
        <v>3033</v>
      </c>
      <c r="L91" s="43">
        <v>0</v>
      </c>
      <c r="M91" s="43">
        <v>730776720</v>
      </c>
      <c r="N91" s="43">
        <v>0</v>
      </c>
      <c r="O91" s="43">
        <v>0</v>
      </c>
      <c r="P91" s="43">
        <v>730776720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</row>
    <row r="92" spans="1:23" ht="15" customHeight="1" x14ac:dyDescent="0.25">
      <c r="A92" s="42">
        <v>16</v>
      </c>
      <c r="B92" s="42">
        <v>1</v>
      </c>
      <c r="C92" s="42">
        <v>3</v>
      </c>
      <c r="D92" s="42">
        <v>82</v>
      </c>
      <c r="E92" s="42">
        <v>1</v>
      </c>
      <c r="F92" s="42">
        <v>4</v>
      </c>
      <c r="G92" s="42">
        <v>52</v>
      </c>
      <c r="H92" s="42">
        <v>5</v>
      </c>
      <c r="I92" s="42" t="s">
        <v>921</v>
      </c>
      <c r="J92" s="42" t="s">
        <v>3034</v>
      </c>
      <c r="K92" s="42" t="s">
        <v>2896</v>
      </c>
      <c r="L92" s="43">
        <v>0</v>
      </c>
      <c r="M92" s="43">
        <v>486763766</v>
      </c>
      <c r="N92" s="43">
        <v>0</v>
      </c>
      <c r="O92" s="43">
        <v>0</v>
      </c>
      <c r="P92" s="43">
        <v>486763766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</row>
    <row r="93" spans="1:23" ht="15" customHeight="1" x14ac:dyDescent="0.25">
      <c r="A93" s="42">
        <v>16</v>
      </c>
      <c r="B93" s="42">
        <v>1</v>
      </c>
      <c r="C93" s="42">
        <v>3</v>
      </c>
      <c r="D93" s="42">
        <v>82</v>
      </c>
      <c r="E93" s="42">
        <v>1</v>
      </c>
      <c r="F93" s="42">
        <v>502</v>
      </c>
      <c r="G93" s="42">
        <v>52</v>
      </c>
      <c r="H93" s="42">
        <v>41</v>
      </c>
      <c r="I93" s="42" t="s">
        <v>920</v>
      </c>
      <c r="J93" s="42" t="s">
        <v>3201</v>
      </c>
      <c r="K93" s="42" t="s">
        <v>3188</v>
      </c>
      <c r="L93" s="43">
        <v>0</v>
      </c>
      <c r="M93" s="43">
        <v>0</v>
      </c>
      <c r="N93" s="43">
        <v>0</v>
      </c>
      <c r="O93" s="43">
        <v>730776720</v>
      </c>
      <c r="P93" s="43">
        <v>125844380</v>
      </c>
      <c r="Q93" s="43">
        <v>604932340</v>
      </c>
      <c r="R93" s="43">
        <v>209289925</v>
      </c>
      <c r="S93" s="43">
        <v>209289925</v>
      </c>
      <c r="T93" s="43">
        <v>209289925</v>
      </c>
      <c r="U93" s="43">
        <v>201110985</v>
      </c>
      <c r="V93" s="43">
        <v>395642415</v>
      </c>
      <c r="W93" s="43">
        <v>0</v>
      </c>
    </row>
    <row r="94" spans="1:23" ht="15" customHeight="1" x14ac:dyDescent="0.25">
      <c r="A94" s="42">
        <v>16</v>
      </c>
      <c r="B94" s="42">
        <v>1</v>
      </c>
      <c r="C94" s="42">
        <v>3</v>
      </c>
      <c r="D94" s="42">
        <v>82</v>
      </c>
      <c r="E94" s="42">
        <v>1</v>
      </c>
      <c r="F94" s="42">
        <v>502</v>
      </c>
      <c r="G94" s="42">
        <v>52</v>
      </c>
      <c r="H94" s="42">
        <v>41</v>
      </c>
      <c r="I94" s="42" t="s">
        <v>921</v>
      </c>
      <c r="J94" s="42" t="s">
        <v>3202</v>
      </c>
      <c r="K94" s="42" t="s">
        <v>3194</v>
      </c>
      <c r="L94" s="43">
        <v>0</v>
      </c>
      <c r="M94" s="43">
        <v>0</v>
      </c>
      <c r="N94" s="43">
        <v>0</v>
      </c>
      <c r="O94" s="43">
        <v>486763766</v>
      </c>
      <c r="P94" s="43">
        <v>0</v>
      </c>
      <c r="Q94" s="43">
        <v>486763766</v>
      </c>
      <c r="R94" s="43">
        <v>0</v>
      </c>
      <c r="S94" s="43">
        <v>0</v>
      </c>
      <c r="T94" s="43">
        <v>0</v>
      </c>
      <c r="U94" s="43">
        <v>0</v>
      </c>
      <c r="V94" s="43">
        <v>486763766</v>
      </c>
      <c r="W94" s="43">
        <v>0</v>
      </c>
    </row>
    <row r="95" spans="1:23" ht="15" customHeight="1" x14ac:dyDescent="0.25">
      <c r="A95" s="42">
        <v>16</v>
      </c>
      <c r="B95" s="42">
        <v>1</v>
      </c>
      <c r="C95" s="42">
        <v>3</v>
      </c>
      <c r="D95" s="42">
        <v>82</v>
      </c>
      <c r="E95" s="42">
        <v>1</v>
      </c>
      <c r="F95" s="42">
        <v>502</v>
      </c>
      <c r="G95" s="42">
        <v>52</v>
      </c>
      <c r="H95" s="42">
        <v>42</v>
      </c>
      <c r="I95" s="42" t="s">
        <v>920</v>
      </c>
      <c r="J95" s="42" t="s">
        <v>3750</v>
      </c>
      <c r="K95" s="42" t="s">
        <v>3751</v>
      </c>
      <c r="L95" s="43">
        <v>0</v>
      </c>
      <c r="M95" s="43">
        <v>0</v>
      </c>
      <c r="N95" s="43">
        <v>0</v>
      </c>
      <c r="O95" s="43">
        <v>125844380</v>
      </c>
      <c r="P95" s="43">
        <v>0</v>
      </c>
      <c r="Q95" s="43">
        <v>125844380</v>
      </c>
      <c r="R95" s="43">
        <v>125844380</v>
      </c>
      <c r="S95" s="43">
        <v>125844380</v>
      </c>
      <c r="T95" s="43">
        <v>125844380</v>
      </c>
      <c r="U95" s="43">
        <v>125844380</v>
      </c>
      <c r="V95" s="43">
        <v>0</v>
      </c>
      <c r="W95" s="43">
        <v>0</v>
      </c>
    </row>
    <row r="96" spans="1:23" ht="15" customHeight="1" x14ac:dyDescent="0.25">
      <c r="A96" s="42">
        <v>16</v>
      </c>
      <c r="B96" s="42">
        <v>1</v>
      </c>
      <c r="C96" s="42">
        <v>3</v>
      </c>
      <c r="D96" s="42">
        <v>83</v>
      </c>
      <c r="E96" s="42">
        <v>1</v>
      </c>
      <c r="F96" s="42">
        <v>4</v>
      </c>
      <c r="G96" s="42">
        <v>52</v>
      </c>
      <c r="H96" s="42">
        <v>0</v>
      </c>
      <c r="I96" s="42" t="s">
        <v>920</v>
      </c>
      <c r="J96" s="42" t="s">
        <v>2912</v>
      </c>
      <c r="K96" s="42" t="s">
        <v>2913</v>
      </c>
      <c r="L96" s="43">
        <v>0</v>
      </c>
      <c r="M96" s="43">
        <v>0</v>
      </c>
      <c r="N96" s="43">
        <v>0</v>
      </c>
      <c r="O96" s="43">
        <v>274298424</v>
      </c>
      <c r="P96" s="43">
        <v>274298424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</row>
    <row r="97" spans="1:23" ht="15" customHeight="1" x14ac:dyDescent="0.25">
      <c r="A97" s="42">
        <v>16</v>
      </c>
      <c r="B97" s="42">
        <v>1</v>
      </c>
      <c r="C97" s="42">
        <v>3</v>
      </c>
      <c r="D97" s="42">
        <v>83</v>
      </c>
      <c r="E97" s="42">
        <v>1</v>
      </c>
      <c r="F97" s="42">
        <v>502</v>
      </c>
      <c r="G97" s="42">
        <v>52</v>
      </c>
      <c r="H97" s="42">
        <v>43</v>
      </c>
      <c r="I97" s="42" t="s">
        <v>920</v>
      </c>
      <c r="J97" s="42" t="s">
        <v>3203</v>
      </c>
      <c r="K97" s="42" t="s">
        <v>3198</v>
      </c>
      <c r="L97" s="43">
        <v>0</v>
      </c>
      <c r="M97" s="43">
        <v>0</v>
      </c>
      <c r="N97" s="43">
        <v>0</v>
      </c>
      <c r="O97" s="43">
        <v>274298424</v>
      </c>
      <c r="P97" s="43">
        <v>0</v>
      </c>
      <c r="Q97" s="43">
        <v>274298424</v>
      </c>
      <c r="R97" s="43">
        <v>274298424</v>
      </c>
      <c r="S97" s="43">
        <v>274298424</v>
      </c>
      <c r="T97" s="43">
        <v>178508424</v>
      </c>
      <c r="U97" s="43">
        <v>0</v>
      </c>
      <c r="V97" s="43">
        <v>0</v>
      </c>
      <c r="W97" s="43">
        <v>0</v>
      </c>
    </row>
    <row r="98" spans="1:23" ht="15" customHeight="1" x14ac:dyDescent="0.25">
      <c r="A98" s="42">
        <v>20</v>
      </c>
      <c r="B98" s="42">
        <v>1</v>
      </c>
      <c r="C98" s="42">
        <v>3</v>
      </c>
      <c r="D98" s="42">
        <v>11</v>
      </c>
      <c r="E98" s="42">
        <v>1</v>
      </c>
      <c r="F98" s="42">
        <v>302</v>
      </c>
      <c r="G98" s="42">
        <v>28</v>
      </c>
      <c r="H98" s="42">
        <v>40</v>
      </c>
      <c r="I98" s="42" t="s">
        <v>915</v>
      </c>
      <c r="J98" s="42" t="s">
        <v>3204</v>
      </c>
      <c r="K98" s="42" t="s">
        <v>3205</v>
      </c>
      <c r="L98" s="43">
        <v>0</v>
      </c>
      <c r="M98" s="43">
        <v>0</v>
      </c>
      <c r="N98" s="43">
        <v>246230518.38999999</v>
      </c>
      <c r="O98" s="43">
        <v>596230518.38999999</v>
      </c>
      <c r="P98" s="43">
        <v>0</v>
      </c>
      <c r="Q98" s="43">
        <v>350000000</v>
      </c>
      <c r="R98" s="43">
        <v>268542537</v>
      </c>
      <c r="S98" s="43">
        <v>268542537</v>
      </c>
      <c r="T98" s="43">
        <v>268542537</v>
      </c>
      <c r="U98" s="43">
        <v>92628097</v>
      </c>
      <c r="V98" s="43">
        <v>81457463</v>
      </c>
      <c r="W98" s="43">
        <v>0</v>
      </c>
    </row>
    <row r="99" spans="1:23" ht="15" customHeight="1" x14ac:dyDescent="0.25">
      <c r="A99" s="42">
        <v>20</v>
      </c>
      <c r="B99" s="42">
        <v>1</v>
      </c>
      <c r="C99" s="42">
        <v>3</v>
      </c>
      <c r="D99" s="42">
        <v>11</v>
      </c>
      <c r="E99" s="42">
        <v>1</v>
      </c>
      <c r="F99" s="42">
        <v>302</v>
      </c>
      <c r="G99" s="42">
        <v>28</v>
      </c>
      <c r="H99" s="42">
        <v>41</v>
      </c>
      <c r="I99" s="42" t="s">
        <v>880</v>
      </c>
      <c r="J99" s="42" t="s">
        <v>3206</v>
      </c>
      <c r="K99" s="42" t="s">
        <v>3207</v>
      </c>
      <c r="L99" s="43">
        <v>0</v>
      </c>
      <c r="M99" s="43">
        <v>0</v>
      </c>
      <c r="N99" s="43">
        <v>200000000</v>
      </c>
      <c r="O99" s="43">
        <v>250000000</v>
      </c>
      <c r="P99" s="43">
        <v>0</v>
      </c>
      <c r="Q99" s="43">
        <v>50000000</v>
      </c>
      <c r="R99" s="43">
        <v>50000000</v>
      </c>
      <c r="S99" s="43">
        <v>50000000</v>
      </c>
      <c r="T99" s="43">
        <v>50000000</v>
      </c>
      <c r="U99" s="43">
        <v>46090000</v>
      </c>
      <c r="V99" s="43">
        <v>0</v>
      </c>
      <c r="W99" s="43">
        <v>0</v>
      </c>
    </row>
    <row r="100" spans="1:23" ht="15" customHeight="1" x14ac:dyDescent="0.25">
      <c r="A100" s="42">
        <v>20</v>
      </c>
      <c r="B100" s="42">
        <v>1</v>
      </c>
      <c r="C100" s="42">
        <v>3</v>
      </c>
      <c r="D100" s="42">
        <v>11</v>
      </c>
      <c r="E100" s="42">
        <v>1</v>
      </c>
      <c r="F100" s="42">
        <v>302</v>
      </c>
      <c r="G100" s="42">
        <v>28</v>
      </c>
      <c r="H100" s="42">
        <v>42</v>
      </c>
      <c r="I100" s="42" t="s">
        <v>924</v>
      </c>
      <c r="J100" s="42" t="s">
        <v>3208</v>
      </c>
      <c r="K100" s="42" t="s">
        <v>3209</v>
      </c>
      <c r="L100" s="43">
        <v>0</v>
      </c>
      <c r="M100" s="43">
        <v>0</v>
      </c>
      <c r="N100" s="43">
        <v>261983000</v>
      </c>
      <c r="O100" s="43">
        <v>1011983000</v>
      </c>
      <c r="P100" s="43">
        <v>0</v>
      </c>
      <c r="Q100" s="43">
        <v>750000000</v>
      </c>
      <c r="R100" s="43">
        <v>287342070</v>
      </c>
      <c r="S100" s="43">
        <v>287342070</v>
      </c>
      <c r="T100" s="43">
        <v>287342070</v>
      </c>
      <c r="U100" s="43">
        <v>172697030</v>
      </c>
      <c r="V100" s="43">
        <v>462657930</v>
      </c>
      <c r="W100" s="43">
        <v>0</v>
      </c>
    </row>
    <row r="101" spans="1:23" ht="15" customHeight="1" x14ac:dyDescent="0.25">
      <c r="A101" s="42">
        <v>20</v>
      </c>
      <c r="B101" s="42">
        <v>1</v>
      </c>
      <c r="C101" s="42">
        <v>3</v>
      </c>
      <c r="D101" s="42">
        <v>11</v>
      </c>
      <c r="E101" s="42">
        <v>1</v>
      </c>
      <c r="F101" s="42">
        <v>302</v>
      </c>
      <c r="G101" s="42">
        <v>28</v>
      </c>
      <c r="H101" s="42">
        <v>43</v>
      </c>
      <c r="I101" s="42" t="s">
        <v>925</v>
      </c>
      <c r="J101" s="42" t="s">
        <v>3210</v>
      </c>
      <c r="K101" s="42" t="s">
        <v>3209</v>
      </c>
      <c r="L101" s="43">
        <v>0</v>
      </c>
      <c r="M101" s="43">
        <v>0</v>
      </c>
      <c r="N101" s="43">
        <v>160000000</v>
      </c>
      <c r="O101" s="43">
        <v>160000000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</row>
    <row r="102" spans="1:23" ht="15" customHeight="1" x14ac:dyDescent="0.25">
      <c r="A102" s="42">
        <v>20</v>
      </c>
      <c r="B102" s="42">
        <v>1</v>
      </c>
      <c r="C102" s="42">
        <v>3</v>
      </c>
      <c r="D102" s="42">
        <v>11</v>
      </c>
      <c r="E102" s="42">
        <v>1</v>
      </c>
      <c r="F102" s="42">
        <v>303</v>
      </c>
      <c r="G102" s="42">
        <v>27</v>
      </c>
      <c r="H102" s="42">
        <v>40</v>
      </c>
      <c r="I102" s="42" t="s">
        <v>922</v>
      </c>
      <c r="J102" s="42" t="s">
        <v>3211</v>
      </c>
      <c r="K102" s="42" t="s">
        <v>3212</v>
      </c>
      <c r="L102" s="43">
        <v>0</v>
      </c>
      <c r="M102" s="43">
        <v>0</v>
      </c>
      <c r="N102" s="43">
        <v>50000000</v>
      </c>
      <c r="O102" s="43">
        <v>150000000</v>
      </c>
      <c r="P102" s="43">
        <v>0</v>
      </c>
      <c r="Q102" s="43">
        <v>100000000</v>
      </c>
      <c r="R102" s="43">
        <v>42245000</v>
      </c>
      <c r="S102" s="43">
        <v>42245000</v>
      </c>
      <c r="T102" s="43">
        <v>42245000</v>
      </c>
      <c r="U102" s="43">
        <v>0</v>
      </c>
      <c r="V102" s="43">
        <v>57755000</v>
      </c>
      <c r="W102" s="43">
        <v>0</v>
      </c>
    </row>
    <row r="103" spans="1:23" ht="15" customHeight="1" x14ac:dyDescent="0.25">
      <c r="A103" s="42">
        <v>20</v>
      </c>
      <c r="B103" s="42">
        <v>1</v>
      </c>
      <c r="C103" s="42">
        <v>3</v>
      </c>
      <c r="D103" s="42">
        <v>11</v>
      </c>
      <c r="E103" s="42">
        <v>1</v>
      </c>
      <c r="F103" s="42">
        <v>303</v>
      </c>
      <c r="G103" s="42">
        <v>27</v>
      </c>
      <c r="H103" s="42">
        <v>40</v>
      </c>
      <c r="I103" s="42" t="s">
        <v>923</v>
      </c>
      <c r="J103" s="42" t="s">
        <v>3213</v>
      </c>
      <c r="K103" s="42" t="s">
        <v>3214</v>
      </c>
      <c r="L103" s="43">
        <v>0</v>
      </c>
      <c r="M103" s="43">
        <v>0</v>
      </c>
      <c r="N103" s="43">
        <v>256303919</v>
      </c>
      <c r="O103" s="43">
        <v>783431687</v>
      </c>
      <c r="P103" s="43">
        <v>0</v>
      </c>
      <c r="Q103" s="43">
        <v>527127768</v>
      </c>
      <c r="R103" s="43">
        <v>423011863</v>
      </c>
      <c r="S103" s="43">
        <v>423011863</v>
      </c>
      <c r="T103" s="43">
        <v>363506527</v>
      </c>
      <c r="U103" s="43">
        <v>78053212</v>
      </c>
      <c r="V103" s="43">
        <v>104115905</v>
      </c>
      <c r="W103" s="43">
        <v>0</v>
      </c>
    </row>
    <row r="104" spans="1:23" ht="15" customHeight="1" x14ac:dyDescent="0.25">
      <c r="A104" s="42">
        <v>20</v>
      </c>
      <c r="B104" s="42">
        <v>1</v>
      </c>
      <c r="C104" s="42">
        <v>3</v>
      </c>
      <c r="D104" s="42">
        <v>11</v>
      </c>
      <c r="E104" s="42">
        <v>4</v>
      </c>
      <c r="F104" s="42">
        <v>202</v>
      </c>
      <c r="G104" s="42">
        <v>10</v>
      </c>
      <c r="H104" s="42">
        <v>40</v>
      </c>
      <c r="I104" s="42" t="s">
        <v>860</v>
      </c>
      <c r="J104" s="42" t="s">
        <v>3215</v>
      </c>
      <c r="K104" s="42" t="s">
        <v>3216</v>
      </c>
      <c r="L104" s="43">
        <v>0</v>
      </c>
      <c r="M104" s="43">
        <v>0</v>
      </c>
      <c r="N104" s="43">
        <v>0</v>
      </c>
      <c r="O104" s="43">
        <v>155615000</v>
      </c>
      <c r="P104" s="43">
        <v>0</v>
      </c>
      <c r="Q104" s="43">
        <v>155615000</v>
      </c>
      <c r="R104" s="43">
        <v>152756125</v>
      </c>
      <c r="S104" s="43">
        <v>152756125</v>
      </c>
      <c r="T104" s="43">
        <v>138342265</v>
      </c>
      <c r="U104" s="43">
        <v>108734290</v>
      </c>
      <c r="V104" s="43">
        <v>2858875</v>
      </c>
      <c r="W104" s="43">
        <v>0</v>
      </c>
    </row>
    <row r="105" spans="1:23" ht="15" customHeight="1" x14ac:dyDescent="0.25">
      <c r="A105" s="42">
        <v>20</v>
      </c>
      <c r="B105" s="42">
        <v>1</v>
      </c>
      <c r="C105" s="42">
        <v>3</v>
      </c>
      <c r="D105" s="42">
        <v>11</v>
      </c>
      <c r="E105" s="42">
        <v>4</v>
      </c>
      <c r="F105" s="42">
        <v>202</v>
      </c>
      <c r="G105" s="42">
        <v>10</v>
      </c>
      <c r="H105" s="42">
        <v>40</v>
      </c>
      <c r="I105" s="42" t="s">
        <v>861</v>
      </c>
      <c r="J105" s="42" t="s">
        <v>3217</v>
      </c>
      <c r="K105" s="42" t="s">
        <v>3218</v>
      </c>
      <c r="L105" s="43">
        <v>0</v>
      </c>
      <c r="M105" s="43">
        <v>0</v>
      </c>
      <c r="N105" s="43">
        <v>0</v>
      </c>
      <c r="O105" s="43">
        <v>53935000</v>
      </c>
      <c r="P105" s="43">
        <v>0</v>
      </c>
      <c r="Q105" s="43">
        <v>53935000</v>
      </c>
      <c r="R105" s="43">
        <v>42900000</v>
      </c>
      <c r="S105" s="43">
        <v>42900000</v>
      </c>
      <c r="T105" s="43">
        <v>42900000</v>
      </c>
      <c r="U105" s="43">
        <v>0</v>
      </c>
      <c r="V105" s="43">
        <v>11035000</v>
      </c>
      <c r="W105" s="43">
        <v>0</v>
      </c>
    </row>
    <row r="106" spans="1:23" ht="15" customHeight="1" x14ac:dyDescent="0.25">
      <c r="A106" s="42">
        <v>20</v>
      </c>
      <c r="B106" s="42">
        <v>1</v>
      </c>
      <c r="C106" s="42">
        <v>3</v>
      </c>
      <c r="D106" s="42">
        <v>11</v>
      </c>
      <c r="E106" s="42">
        <v>5</v>
      </c>
      <c r="F106" s="42">
        <v>1</v>
      </c>
      <c r="G106" s="42">
        <v>10</v>
      </c>
      <c r="H106" s="42">
        <v>0</v>
      </c>
      <c r="I106" s="42" t="s">
        <v>860</v>
      </c>
      <c r="J106" s="42" t="s">
        <v>979</v>
      </c>
      <c r="K106" s="42" t="s">
        <v>1969</v>
      </c>
      <c r="L106" s="43">
        <v>946065000</v>
      </c>
      <c r="M106" s="43">
        <v>0</v>
      </c>
      <c r="N106" s="43">
        <v>0</v>
      </c>
      <c r="O106" s="43">
        <v>0</v>
      </c>
      <c r="P106" s="43">
        <v>155615000</v>
      </c>
      <c r="Q106" s="43">
        <v>790450000</v>
      </c>
      <c r="R106" s="43">
        <v>790449999</v>
      </c>
      <c r="S106" s="43">
        <v>790449999</v>
      </c>
      <c r="T106" s="43">
        <v>790449999</v>
      </c>
      <c r="U106" s="43">
        <v>665499999</v>
      </c>
      <c r="V106" s="43">
        <v>1</v>
      </c>
      <c r="W106" s="43">
        <v>0</v>
      </c>
    </row>
    <row r="107" spans="1:23" ht="15" customHeight="1" x14ac:dyDescent="0.25">
      <c r="A107" s="42">
        <v>20</v>
      </c>
      <c r="B107" s="42">
        <v>1</v>
      </c>
      <c r="C107" s="42">
        <v>3</v>
      </c>
      <c r="D107" s="42">
        <v>11</v>
      </c>
      <c r="E107" s="42">
        <v>5</v>
      </c>
      <c r="F107" s="42">
        <v>1</v>
      </c>
      <c r="G107" s="42">
        <v>10</v>
      </c>
      <c r="H107" s="42">
        <v>1</v>
      </c>
      <c r="I107" s="42" t="s">
        <v>861</v>
      </c>
      <c r="J107" s="42" t="s">
        <v>1972</v>
      </c>
      <c r="K107" s="42" t="s">
        <v>1969</v>
      </c>
      <c r="L107" s="43">
        <v>53935000</v>
      </c>
      <c r="M107" s="43">
        <v>0</v>
      </c>
      <c r="N107" s="43">
        <v>0</v>
      </c>
      <c r="O107" s="43">
        <v>0</v>
      </c>
      <c r="P107" s="43">
        <v>53935000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</row>
    <row r="108" spans="1:23" ht="15" customHeight="1" x14ac:dyDescent="0.25">
      <c r="A108" s="42">
        <v>20</v>
      </c>
      <c r="B108" s="42">
        <v>1</v>
      </c>
      <c r="C108" s="42">
        <v>3</v>
      </c>
      <c r="D108" s="42">
        <v>22</v>
      </c>
      <c r="E108" s="42">
        <v>1</v>
      </c>
      <c r="F108" s="42">
        <v>303</v>
      </c>
      <c r="G108" s="42">
        <v>27</v>
      </c>
      <c r="H108" s="42">
        <v>40</v>
      </c>
      <c r="I108" s="42" t="s">
        <v>923</v>
      </c>
      <c r="J108" s="42" t="s">
        <v>3219</v>
      </c>
      <c r="K108" s="42" t="s">
        <v>3220</v>
      </c>
      <c r="L108" s="43">
        <v>0</v>
      </c>
      <c r="M108" s="43">
        <v>0</v>
      </c>
      <c r="N108" s="43">
        <v>0</v>
      </c>
      <c r="O108" s="43">
        <v>46334227</v>
      </c>
      <c r="P108" s="43">
        <v>0</v>
      </c>
      <c r="Q108" s="43">
        <v>46334227</v>
      </c>
      <c r="R108" s="43">
        <v>27500000</v>
      </c>
      <c r="S108" s="43">
        <v>27500000</v>
      </c>
      <c r="T108" s="43">
        <v>27500000</v>
      </c>
      <c r="U108" s="43">
        <v>13750000</v>
      </c>
      <c r="V108" s="43">
        <v>18834227</v>
      </c>
      <c r="W108" s="43">
        <v>0</v>
      </c>
    </row>
    <row r="109" spans="1:23" ht="15" customHeight="1" x14ac:dyDescent="0.25">
      <c r="A109" s="42">
        <v>20</v>
      </c>
      <c r="B109" s="42">
        <v>1</v>
      </c>
      <c r="C109" s="42">
        <v>3</v>
      </c>
      <c r="D109" s="42">
        <v>22</v>
      </c>
      <c r="E109" s="42">
        <v>1</v>
      </c>
      <c r="F109" s="42">
        <v>303</v>
      </c>
      <c r="G109" s="42">
        <v>27</v>
      </c>
      <c r="H109" s="42">
        <v>41</v>
      </c>
      <c r="I109" s="42" t="s">
        <v>923</v>
      </c>
      <c r="J109" s="42" t="s">
        <v>3221</v>
      </c>
      <c r="K109" s="42" t="s">
        <v>3220</v>
      </c>
      <c r="L109" s="43">
        <v>0</v>
      </c>
      <c r="M109" s="43">
        <v>0</v>
      </c>
      <c r="N109" s="43">
        <v>0</v>
      </c>
      <c r="O109" s="43">
        <v>100000</v>
      </c>
      <c r="P109" s="43">
        <v>0</v>
      </c>
      <c r="Q109" s="43">
        <v>100000</v>
      </c>
      <c r="R109" s="43">
        <v>0</v>
      </c>
      <c r="S109" s="43">
        <v>0</v>
      </c>
      <c r="T109" s="43">
        <v>0</v>
      </c>
      <c r="U109" s="43">
        <v>0</v>
      </c>
      <c r="V109" s="43">
        <v>100000</v>
      </c>
      <c r="W109" s="43">
        <v>0</v>
      </c>
    </row>
    <row r="110" spans="1:23" ht="15" customHeight="1" x14ac:dyDescent="0.25">
      <c r="A110" s="42">
        <v>21</v>
      </c>
      <c r="B110" s="42">
        <v>1</v>
      </c>
      <c r="C110" s="42">
        <v>3</v>
      </c>
      <c r="D110" s="42">
        <v>11</v>
      </c>
      <c r="E110" s="42">
        <v>4</v>
      </c>
      <c r="F110" s="42">
        <v>204</v>
      </c>
      <c r="G110" s="42">
        <v>3</v>
      </c>
      <c r="H110" s="42">
        <v>40</v>
      </c>
      <c r="I110" s="42" t="s">
        <v>862</v>
      </c>
      <c r="J110" s="42" t="s">
        <v>3222</v>
      </c>
      <c r="K110" s="42" t="s">
        <v>1973</v>
      </c>
      <c r="L110" s="43">
        <v>0</v>
      </c>
      <c r="M110" s="43">
        <v>0</v>
      </c>
      <c r="N110" s="43">
        <v>0</v>
      </c>
      <c r="O110" s="43">
        <v>352317453</v>
      </c>
      <c r="P110" s="43">
        <v>0</v>
      </c>
      <c r="Q110" s="43">
        <v>352317453</v>
      </c>
      <c r="R110" s="43">
        <v>269431057</v>
      </c>
      <c r="S110" s="43">
        <v>269431057</v>
      </c>
      <c r="T110" s="43">
        <v>269431057</v>
      </c>
      <c r="U110" s="43">
        <v>12500000</v>
      </c>
      <c r="V110" s="43">
        <v>82886396</v>
      </c>
      <c r="W110" s="43">
        <v>0</v>
      </c>
    </row>
    <row r="111" spans="1:23" ht="15" customHeight="1" x14ac:dyDescent="0.25">
      <c r="A111" s="42">
        <v>21</v>
      </c>
      <c r="B111" s="42">
        <v>1</v>
      </c>
      <c r="C111" s="42">
        <v>3</v>
      </c>
      <c r="D111" s="42">
        <v>11</v>
      </c>
      <c r="E111" s="42">
        <v>4</v>
      </c>
      <c r="F111" s="42">
        <v>204</v>
      </c>
      <c r="G111" s="42">
        <v>3</v>
      </c>
      <c r="H111" s="42">
        <v>41</v>
      </c>
      <c r="I111" s="42" t="s">
        <v>862</v>
      </c>
      <c r="J111" s="42" t="s">
        <v>3223</v>
      </c>
      <c r="K111" s="42" t="s">
        <v>1973</v>
      </c>
      <c r="L111" s="43">
        <v>0</v>
      </c>
      <c r="M111" s="43">
        <v>0</v>
      </c>
      <c r="N111" s="43">
        <v>0</v>
      </c>
      <c r="O111" s="43">
        <v>152032740</v>
      </c>
      <c r="P111" s="43">
        <v>0</v>
      </c>
      <c r="Q111" s="43">
        <v>152032740</v>
      </c>
      <c r="R111" s="43">
        <v>150000000</v>
      </c>
      <c r="S111" s="43">
        <v>150000000</v>
      </c>
      <c r="T111" s="43">
        <v>150000000</v>
      </c>
      <c r="U111" s="43">
        <v>0</v>
      </c>
      <c r="V111" s="43">
        <v>2032740</v>
      </c>
      <c r="W111" s="43">
        <v>0</v>
      </c>
    </row>
    <row r="112" spans="1:23" ht="15" customHeight="1" x14ac:dyDescent="0.25">
      <c r="A112" s="42">
        <v>21</v>
      </c>
      <c r="B112" s="42">
        <v>1</v>
      </c>
      <c r="C112" s="42">
        <v>3</v>
      </c>
      <c r="D112" s="42">
        <v>11</v>
      </c>
      <c r="E112" s="42">
        <v>4</v>
      </c>
      <c r="F112" s="42">
        <v>204</v>
      </c>
      <c r="G112" s="42">
        <v>3</v>
      </c>
      <c r="H112" s="42">
        <v>42</v>
      </c>
      <c r="I112" s="42" t="s">
        <v>863</v>
      </c>
      <c r="J112" s="42" t="s">
        <v>3224</v>
      </c>
      <c r="K112" s="42" t="s">
        <v>1973</v>
      </c>
      <c r="L112" s="43">
        <v>0</v>
      </c>
      <c r="M112" s="43">
        <v>0</v>
      </c>
      <c r="N112" s="43">
        <v>0</v>
      </c>
      <c r="O112" s="43">
        <v>62000000</v>
      </c>
      <c r="P112" s="43">
        <v>0</v>
      </c>
      <c r="Q112" s="43">
        <v>62000000</v>
      </c>
      <c r="R112" s="43">
        <v>61153500</v>
      </c>
      <c r="S112" s="43">
        <v>61153500</v>
      </c>
      <c r="T112" s="43">
        <v>61153500</v>
      </c>
      <c r="U112" s="43">
        <v>0</v>
      </c>
      <c r="V112" s="43">
        <v>846500</v>
      </c>
      <c r="W112" s="43">
        <v>0</v>
      </c>
    </row>
    <row r="113" spans="1:23" ht="15" customHeight="1" x14ac:dyDescent="0.25">
      <c r="A113" s="42">
        <v>21</v>
      </c>
      <c r="B113" s="42">
        <v>1</v>
      </c>
      <c r="C113" s="42">
        <v>3</v>
      </c>
      <c r="D113" s="42">
        <v>11</v>
      </c>
      <c r="E113" s="42">
        <v>5</v>
      </c>
      <c r="F113" s="42">
        <v>1</v>
      </c>
      <c r="G113" s="42">
        <v>3</v>
      </c>
      <c r="H113" s="42">
        <v>0</v>
      </c>
      <c r="I113" s="42" t="s">
        <v>862</v>
      </c>
      <c r="J113" s="42" t="s">
        <v>983</v>
      </c>
      <c r="K113" s="42" t="s">
        <v>1973</v>
      </c>
      <c r="L113" s="43">
        <v>1138000000</v>
      </c>
      <c r="M113" s="43">
        <v>0</v>
      </c>
      <c r="N113" s="43">
        <v>0</v>
      </c>
      <c r="O113" s="43">
        <v>0</v>
      </c>
      <c r="P113" s="43">
        <v>504350193</v>
      </c>
      <c r="Q113" s="43">
        <v>633649807</v>
      </c>
      <c r="R113" s="43">
        <v>617310013</v>
      </c>
      <c r="S113" s="43">
        <v>617310013</v>
      </c>
      <c r="T113" s="43">
        <v>617310013</v>
      </c>
      <c r="U113" s="43">
        <v>614406967</v>
      </c>
      <c r="V113" s="43">
        <v>16339794</v>
      </c>
      <c r="W113" s="43">
        <v>0</v>
      </c>
    </row>
    <row r="114" spans="1:23" ht="15" customHeight="1" x14ac:dyDescent="0.25">
      <c r="A114" s="42">
        <v>21</v>
      </c>
      <c r="B114" s="42">
        <v>1</v>
      </c>
      <c r="C114" s="42">
        <v>3</v>
      </c>
      <c r="D114" s="42">
        <v>11</v>
      </c>
      <c r="E114" s="42">
        <v>5</v>
      </c>
      <c r="F114" s="42">
        <v>1</v>
      </c>
      <c r="G114" s="42">
        <v>3</v>
      </c>
      <c r="H114" s="42">
        <v>1</v>
      </c>
      <c r="I114" s="42" t="s">
        <v>863</v>
      </c>
      <c r="J114" s="42" t="s">
        <v>1976</v>
      </c>
      <c r="K114" s="42" t="s">
        <v>1973</v>
      </c>
      <c r="L114" s="43">
        <v>62000000</v>
      </c>
      <c r="M114" s="43">
        <v>0</v>
      </c>
      <c r="N114" s="43">
        <v>0</v>
      </c>
      <c r="O114" s="43">
        <v>0</v>
      </c>
      <c r="P114" s="43">
        <v>62000000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0</v>
      </c>
    </row>
    <row r="115" spans="1:23" ht="15" customHeight="1" x14ac:dyDescent="0.25">
      <c r="A115" s="42">
        <v>21</v>
      </c>
      <c r="B115" s="42">
        <v>1</v>
      </c>
      <c r="C115" s="42">
        <v>3</v>
      </c>
      <c r="D115" s="42">
        <v>82</v>
      </c>
      <c r="E115" s="42">
        <v>4</v>
      </c>
      <c r="F115" s="42">
        <v>203</v>
      </c>
      <c r="G115" s="42">
        <v>5</v>
      </c>
      <c r="H115" s="42">
        <v>45</v>
      </c>
      <c r="I115" s="42" t="s">
        <v>864</v>
      </c>
      <c r="J115" s="42" t="s">
        <v>3225</v>
      </c>
      <c r="K115" s="42" t="s">
        <v>3039</v>
      </c>
      <c r="L115" s="43">
        <v>0</v>
      </c>
      <c r="M115" s="43">
        <v>0</v>
      </c>
      <c r="N115" s="43">
        <v>0</v>
      </c>
      <c r="O115" s="43">
        <v>309264</v>
      </c>
      <c r="P115" s="43">
        <v>0</v>
      </c>
      <c r="Q115" s="43">
        <v>309264</v>
      </c>
      <c r="R115" s="43">
        <v>0</v>
      </c>
      <c r="S115" s="43">
        <v>0</v>
      </c>
      <c r="T115" s="43">
        <v>0</v>
      </c>
      <c r="U115" s="43">
        <v>0</v>
      </c>
      <c r="V115" s="43">
        <v>309264</v>
      </c>
      <c r="W115" s="43">
        <v>0</v>
      </c>
    </row>
    <row r="116" spans="1:23" ht="15" customHeight="1" x14ac:dyDescent="0.25">
      <c r="A116" s="42">
        <v>21</v>
      </c>
      <c r="B116" s="42">
        <v>1</v>
      </c>
      <c r="C116" s="42">
        <v>3</v>
      </c>
      <c r="D116" s="42">
        <v>82</v>
      </c>
      <c r="E116" s="42">
        <v>4</v>
      </c>
      <c r="F116" s="42">
        <v>203</v>
      </c>
      <c r="G116" s="42">
        <v>5</v>
      </c>
      <c r="H116" s="42">
        <v>46</v>
      </c>
      <c r="I116" s="42" t="s">
        <v>864</v>
      </c>
      <c r="J116" s="42" t="s">
        <v>3226</v>
      </c>
      <c r="K116" s="42" t="s">
        <v>3039</v>
      </c>
      <c r="L116" s="43">
        <v>0</v>
      </c>
      <c r="M116" s="43">
        <v>0</v>
      </c>
      <c r="N116" s="43">
        <v>0</v>
      </c>
      <c r="O116" s="43">
        <v>25988483</v>
      </c>
      <c r="P116" s="43">
        <v>0</v>
      </c>
      <c r="Q116" s="43">
        <v>25988483</v>
      </c>
      <c r="R116" s="43">
        <v>0</v>
      </c>
      <c r="S116" s="43">
        <v>0</v>
      </c>
      <c r="T116" s="43">
        <v>0</v>
      </c>
      <c r="U116" s="43">
        <v>0</v>
      </c>
      <c r="V116" s="43">
        <v>25988483</v>
      </c>
      <c r="W116" s="43">
        <v>0</v>
      </c>
    </row>
    <row r="117" spans="1:23" ht="15" customHeight="1" x14ac:dyDescent="0.25">
      <c r="A117" s="42">
        <v>21</v>
      </c>
      <c r="B117" s="42">
        <v>1</v>
      </c>
      <c r="C117" s="42">
        <v>3</v>
      </c>
      <c r="D117" s="42">
        <v>82</v>
      </c>
      <c r="E117" s="42">
        <v>5</v>
      </c>
      <c r="F117" s="42">
        <v>1</v>
      </c>
      <c r="G117" s="42">
        <v>5</v>
      </c>
      <c r="H117" s="42">
        <v>1</v>
      </c>
      <c r="I117" s="42" t="s">
        <v>864</v>
      </c>
      <c r="J117" s="42" t="s">
        <v>3038</v>
      </c>
      <c r="K117" s="42" t="s">
        <v>3039</v>
      </c>
      <c r="L117" s="43">
        <v>0</v>
      </c>
      <c r="M117" s="43">
        <v>309264</v>
      </c>
      <c r="N117" s="43">
        <v>0</v>
      </c>
      <c r="O117" s="43">
        <v>0</v>
      </c>
      <c r="P117" s="43">
        <v>309264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</row>
    <row r="118" spans="1:23" ht="15" customHeight="1" x14ac:dyDescent="0.25">
      <c r="A118" s="42">
        <v>21</v>
      </c>
      <c r="B118" s="42">
        <v>1</v>
      </c>
      <c r="C118" s="42">
        <v>3</v>
      </c>
      <c r="D118" s="42">
        <v>82</v>
      </c>
      <c r="E118" s="42">
        <v>5</v>
      </c>
      <c r="F118" s="42">
        <v>1</v>
      </c>
      <c r="G118" s="42">
        <v>5</v>
      </c>
      <c r="H118" s="42">
        <v>2</v>
      </c>
      <c r="I118" s="42" t="s">
        <v>864</v>
      </c>
      <c r="J118" s="42" t="s">
        <v>3040</v>
      </c>
      <c r="K118" s="42" t="s">
        <v>3041</v>
      </c>
      <c r="L118" s="43">
        <v>0</v>
      </c>
      <c r="M118" s="43">
        <v>25988483</v>
      </c>
      <c r="N118" s="43">
        <v>0</v>
      </c>
      <c r="O118" s="43">
        <v>0</v>
      </c>
      <c r="P118" s="43">
        <v>25988483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</row>
    <row r="119" spans="1:23" ht="15" customHeight="1" x14ac:dyDescent="0.25">
      <c r="A119" s="42">
        <v>21</v>
      </c>
      <c r="B119" s="42">
        <v>4</v>
      </c>
      <c r="C119" s="42">
        <v>3</v>
      </c>
      <c r="D119" s="42">
        <v>11</v>
      </c>
      <c r="E119" s="42">
        <v>4</v>
      </c>
      <c r="F119" s="42">
        <v>203</v>
      </c>
      <c r="G119" s="42">
        <v>5</v>
      </c>
      <c r="H119" s="42">
        <v>41</v>
      </c>
      <c r="I119" s="42" t="s">
        <v>863</v>
      </c>
      <c r="J119" s="42" t="s">
        <v>3227</v>
      </c>
      <c r="K119" s="42" t="s">
        <v>3228</v>
      </c>
      <c r="L119" s="43">
        <v>0</v>
      </c>
      <c r="M119" s="43">
        <v>0</v>
      </c>
      <c r="N119" s="43">
        <v>0</v>
      </c>
      <c r="O119" s="43">
        <v>10000000</v>
      </c>
      <c r="P119" s="43">
        <v>0</v>
      </c>
      <c r="Q119" s="43">
        <v>10000000</v>
      </c>
      <c r="R119" s="43">
        <v>0</v>
      </c>
      <c r="S119" s="43">
        <v>0</v>
      </c>
      <c r="T119" s="43">
        <v>0</v>
      </c>
      <c r="U119" s="43">
        <v>0</v>
      </c>
      <c r="V119" s="43">
        <v>10000000</v>
      </c>
      <c r="W119" s="43">
        <v>0</v>
      </c>
    </row>
    <row r="120" spans="1:23" ht="15" customHeight="1" x14ac:dyDescent="0.25">
      <c r="A120" s="42">
        <v>21</v>
      </c>
      <c r="B120" s="42">
        <v>4</v>
      </c>
      <c r="C120" s="42">
        <v>3</v>
      </c>
      <c r="D120" s="42">
        <v>11</v>
      </c>
      <c r="E120" s="42">
        <v>5</v>
      </c>
      <c r="F120" s="42">
        <v>1</v>
      </c>
      <c r="G120" s="42">
        <v>5</v>
      </c>
      <c r="H120" s="42">
        <v>0</v>
      </c>
      <c r="I120" s="42" t="s">
        <v>864</v>
      </c>
      <c r="J120" s="42" t="s">
        <v>984</v>
      </c>
      <c r="K120" s="42" t="s">
        <v>1550</v>
      </c>
      <c r="L120" s="43">
        <v>370000000</v>
      </c>
      <c r="M120" s="43">
        <v>0</v>
      </c>
      <c r="N120" s="43">
        <v>0</v>
      </c>
      <c r="O120" s="43">
        <v>90000000</v>
      </c>
      <c r="P120" s="43">
        <v>0</v>
      </c>
      <c r="Q120" s="43">
        <v>460000000</v>
      </c>
      <c r="R120" s="43">
        <v>460000000</v>
      </c>
      <c r="S120" s="43">
        <v>460000000</v>
      </c>
      <c r="T120" s="43">
        <v>460000000</v>
      </c>
      <c r="U120" s="43">
        <v>368153497.31999999</v>
      </c>
      <c r="V120" s="43">
        <v>0</v>
      </c>
      <c r="W120" s="43">
        <v>0</v>
      </c>
    </row>
    <row r="121" spans="1:23" ht="15" customHeight="1" x14ac:dyDescent="0.25">
      <c r="A121" s="42">
        <v>21</v>
      </c>
      <c r="B121" s="42">
        <v>4</v>
      </c>
      <c r="C121" s="42">
        <v>3</v>
      </c>
      <c r="D121" s="42">
        <v>11</v>
      </c>
      <c r="E121" s="42">
        <v>5</v>
      </c>
      <c r="F121" s="42">
        <v>1</v>
      </c>
      <c r="G121" s="42">
        <v>5</v>
      </c>
      <c r="H121" s="42">
        <v>1</v>
      </c>
      <c r="I121" s="42" t="s">
        <v>863</v>
      </c>
      <c r="J121" s="42" t="s">
        <v>1979</v>
      </c>
      <c r="K121" s="42" t="s">
        <v>1550</v>
      </c>
      <c r="L121" s="43">
        <v>100000000</v>
      </c>
      <c r="M121" s="43">
        <v>0</v>
      </c>
      <c r="N121" s="43">
        <v>0</v>
      </c>
      <c r="O121" s="43">
        <v>0</v>
      </c>
      <c r="P121" s="43">
        <v>10000000</v>
      </c>
      <c r="Q121" s="43">
        <v>90000000</v>
      </c>
      <c r="R121" s="43">
        <v>68377730</v>
      </c>
      <c r="S121" s="43">
        <v>68377730</v>
      </c>
      <c r="T121" s="43">
        <v>68377730</v>
      </c>
      <c r="U121" s="43">
        <v>44095880</v>
      </c>
      <c r="V121" s="43">
        <v>21622270</v>
      </c>
      <c r="W121" s="43">
        <v>0</v>
      </c>
    </row>
    <row r="122" spans="1:23" ht="15" customHeight="1" x14ac:dyDescent="0.25">
      <c r="A122" s="42">
        <v>21</v>
      </c>
      <c r="B122" s="42">
        <v>5</v>
      </c>
      <c r="C122" s="42">
        <v>3</v>
      </c>
      <c r="D122" s="42">
        <v>11</v>
      </c>
      <c r="E122" s="42">
        <v>4</v>
      </c>
      <c r="F122" s="42">
        <v>203</v>
      </c>
      <c r="G122" s="42">
        <v>5</v>
      </c>
      <c r="H122" s="42">
        <v>42</v>
      </c>
      <c r="I122" s="42" t="s">
        <v>864</v>
      </c>
      <c r="J122" s="42" t="s">
        <v>3229</v>
      </c>
      <c r="K122" s="42" t="s">
        <v>3230</v>
      </c>
      <c r="L122" s="43">
        <v>0</v>
      </c>
      <c r="M122" s="43">
        <v>0</v>
      </c>
      <c r="N122" s="43">
        <v>0</v>
      </c>
      <c r="O122" s="43">
        <v>98864000</v>
      </c>
      <c r="P122" s="43">
        <v>0</v>
      </c>
      <c r="Q122" s="43">
        <v>98864000</v>
      </c>
      <c r="R122" s="43">
        <v>0</v>
      </c>
      <c r="S122" s="43">
        <v>0</v>
      </c>
      <c r="T122" s="43">
        <v>0</v>
      </c>
      <c r="U122" s="43">
        <v>0</v>
      </c>
      <c r="V122" s="43">
        <v>98864000</v>
      </c>
      <c r="W122" s="43">
        <v>0</v>
      </c>
    </row>
    <row r="123" spans="1:23" ht="15" customHeight="1" x14ac:dyDescent="0.25">
      <c r="A123" s="42">
        <v>21</v>
      </c>
      <c r="B123" s="42">
        <v>5</v>
      </c>
      <c r="C123" s="42">
        <v>3</v>
      </c>
      <c r="D123" s="42">
        <v>11</v>
      </c>
      <c r="E123" s="42">
        <v>5</v>
      </c>
      <c r="F123" s="42">
        <v>1</v>
      </c>
      <c r="G123" s="42">
        <v>5</v>
      </c>
      <c r="H123" s="42">
        <v>0</v>
      </c>
      <c r="I123" s="42" t="s">
        <v>864</v>
      </c>
      <c r="J123" s="42" t="s">
        <v>985</v>
      </c>
      <c r="K123" s="42" t="s">
        <v>1550</v>
      </c>
      <c r="L123" s="43">
        <v>260000000</v>
      </c>
      <c r="M123" s="43">
        <v>0</v>
      </c>
      <c r="N123" s="43">
        <v>0</v>
      </c>
      <c r="O123" s="43">
        <v>0</v>
      </c>
      <c r="P123" s="43">
        <v>98864000</v>
      </c>
      <c r="Q123" s="43">
        <v>161136000</v>
      </c>
      <c r="R123" s="43">
        <v>28495520</v>
      </c>
      <c r="S123" s="43">
        <v>28495520</v>
      </c>
      <c r="T123" s="43">
        <v>28495520</v>
      </c>
      <c r="U123" s="43">
        <v>21691000</v>
      </c>
      <c r="V123" s="43">
        <v>132640480</v>
      </c>
      <c r="W123" s="43">
        <v>0</v>
      </c>
    </row>
    <row r="124" spans="1:23" ht="15" customHeight="1" x14ac:dyDescent="0.25">
      <c r="A124" s="42">
        <v>21</v>
      </c>
      <c r="B124" s="42">
        <v>5</v>
      </c>
      <c r="C124" s="42">
        <v>3</v>
      </c>
      <c r="D124" s="42">
        <v>22</v>
      </c>
      <c r="E124" s="42">
        <v>4</v>
      </c>
      <c r="F124" s="42">
        <v>203</v>
      </c>
      <c r="G124" s="42">
        <v>5</v>
      </c>
      <c r="H124" s="42">
        <v>43</v>
      </c>
      <c r="I124" s="42" t="s">
        <v>864</v>
      </c>
      <c r="J124" s="42" t="s">
        <v>3231</v>
      </c>
      <c r="K124" s="42" t="s">
        <v>1980</v>
      </c>
      <c r="L124" s="43">
        <v>0</v>
      </c>
      <c r="M124" s="43">
        <v>0</v>
      </c>
      <c r="N124" s="43">
        <v>0</v>
      </c>
      <c r="O124" s="43">
        <v>2819734</v>
      </c>
      <c r="P124" s="43">
        <v>0</v>
      </c>
      <c r="Q124" s="43">
        <v>2819734</v>
      </c>
      <c r="R124" s="43">
        <v>0</v>
      </c>
      <c r="S124" s="43">
        <v>0</v>
      </c>
      <c r="T124" s="43">
        <v>0</v>
      </c>
      <c r="U124" s="43">
        <v>0</v>
      </c>
      <c r="V124" s="43">
        <v>2819734</v>
      </c>
      <c r="W124" s="43">
        <v>0</v>
      </c>
    </row>
    <row r="125" spans="1:23" ht="15" customHeight="1" x14ac:dyDescent="0.25">
      <c r="A125" s="42">
        <v>21</v>
      </c>
      <c r="B125" s="42">
        <v>5</v>
      </c>
      <c r="C125" s="42">
        <v>3</v>
      </c>
      <c r="D125" s="42">
        <v>22</v>
      </c>
      <c r="E125" s="42">
        <v>4</v>
      </c>
      <c r="F125" s="42">
        <v>203</v>
      </c>
      <c r="G125" s="42">
        <v>5</v>
      </c>
      <c r="H125" s="42">
        <v>44</v>
      </c>
      <c r="I125" s="42" t="s">
        <v>864</v>
      </c>
      <c r="J125" s="42" t="s">
        <v>3232</v>
      </c>
      <c r="K125" s="42" t="s">
        <v>3233</v>
      </c>
      <c r="L125" s="43">
        <v>0</v>
      </c>
      <c r="M125" s="43">
        <v>0</v>
      </c>
      <c r="N125" s="43">
        <v>60000000</v>
      </c>
      <c r="O125" s="43">
        <v>320717580</v>
      </c>
      <c r="P125" s="43">
        <v>0</v>
      </c>
      <c r="Q125" s="43">
        <v>260717580</v>
      </c>
      <c r="R125" s="43">
        <v>142032040.97999999</v>
      </c>
      <c r="S125" s="43">
        <v>142032040.97999999</v>
      </c>
      <c r="T125" s="43">
        <v>142032040.97999999</v>
      </c>
      <c r="U125" s="43">
        <v>56595691.979999997</v>
      </c>
      <c r="V125" s="43">
        <v>118685539.02</v>
      </c>
      <c r="W125" s="43">
        <v>0</v>
      </c>
    </row>
    <row r="126" spans="1:23" ht="15" customHeight="1" x14ac:dyDescent="0.25">
      <c r="A126" s="42">
        <v>21</v>
      </c>
      <c r="B126" s="42">
        <v>5</v>
      </c>
      <c r="C126" s="42">
        <v>3</v>
      </c>
      <c r="D126" s="42">
        <v>22</v>
      </c>
      <c r="E126" s="42">
        <v>5</v>
      </c>
      <c r="F126" s="42">
        <v>1</v>
      </c>
      <c r="G126" s="42">
        <v>5</v>
      </c>
      <c r="H126" s="42">
        <v>1</v>
      </c>
      <c r="I126" s="42" t="s">
        <v>864</v>
      </c>
      <c r="J126" s="42" t="s">
        <v>986</v>
      </c>
      <c r="K126" s="42" t="s">
        <v>1980</v>
      </c>
      <c r="L126" s="43">
        <v>2819734</v>
      </c>
      <c r="M126" s="43">
        <v>0</v>
      </c>
      <c r="N126" s="43">
        <v>0</v>
      </c>
      <c r="O126" s="43">
        <v>0</v>
      </c>
      <c r="P126" s="43">
        <v>2819734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</row>
    <row r="127" spans="1:23" ht="15" customHeight="1" x14ac:dyDescent="0.25">
      <c r="A127" s="42">
        <v>21</v>
      </c>
      <c r="B127" s="42">
        <v>5</v>
      </c>
      <c r="C127" s="42">
        <v>3</v>
      </c>
      <c r="D127" s="42">
        <v>22</v>
      </c>
      <c r="E127" s="42">
        <v>5</v>
      </c>
      <c r="F127" s="42">
        <v>1</v>
      </c>
      <c r="G127" s="42">
        <v>5</v>
      </c>
      <c r="H127" s="42">
        <v>2</v>
      </c>
      <c r="I127" s="42" t="s">
        <v>864</v>
      </c>
      <c r="J127" s="42" t="s">
        <v>987</v>
      </c>
      <c r="K127" s="42" t="s">
        <v>1981</v>
      </c>
      <c r="L127" s="43">
        <v>66955790</v>
      </c>
      <c r="M127" s="43">
        <v>254713790</v>
      </c>
      <c r="N127" s="43">
        <v>0</v>
      </c>
      <c r="O127" s="43">
        <v>0</v>
      </c>
      <c r="P127" s="43">
        <v>320717580</v>
      </c>
      <c r="Q127" s="43">
        <v>952000</v>
      </c>
      <c r="R127" s="43">
        <v>952000</v>
      </c>
      <c r="S127" s="43">
        <v>952000</v>
      </c>
      <c r="T127" s="43">
        <v>952000</v>
      </c>
      <c r="U127" s="43">
        <v>952000</v>
      </c>
      <c r="V127" s="43">
        <v>0</v>
      </c>
      <c r="W127" s="43">
        <v>0</v>
      </c>
    </row>
    <row r="128" spans="1:23" ht="15" customHeight="1" x14ac:dyDescent="0.25">
      <c r="A128" s="42">
        <v>22</v>
      </c>
      <c r="B128" s="42">
        <v>1</v>
      </c>
      <c r="C128" s="42">
        <v>3</v>
      </c>
      <c r="D128" s="42">
        <v>11</v>
      </c>
      <c r="E128" s="42">
        <v>1</v>
      </c>
      <c r="F128" s="42">
        <v>7</v>
      </c>
      <c r="G128" s="42">
        <v>68</v>
      </c>
      <c r="H128" s="42">
        <v>0</v>
      </c>
      <c r="I128" s="42" t="s">
        <v>866</v>
      </c>
      <c r="J128" s="42" t="s">
        <v>2000</v>
      </c>
      <c r="K128" s="42" t="s">
        <v>2001</v>
      </c>
      <c r="L128" s="43">
        <v>415000000</v>
      </c>
      <c r="M128" s="43">
        <v>0</v>
      </c>
      <c r="N128" s="43">
        <v>0</v>
      </c>
      <c r="O128" s="43">
        <v>0</v>
      </c>
      <c r="P128" s="43">
        <v>237516934</v>
      </c>
      <c r="Q128" s="43">
        <v>177483066</v>
      </c>
      <c r="R128" s="43">
        <v>169900259</v>
      </c>
      <c r="S128" s="43">
        <v>169900259</v>
      </c>
      <c r="T128" s="43">
        <v>158666702</v>
      </c>
      <c r="U128" s="43">
        <v>158666702</v>
      </c>
      <c r="V128" s="43">
        <v>7582807</v>
      </c>
      <c r="W128" s="43">
        <v>0</v>
      </c>
    </row>
    <row r="129" spans="1:23" ht="15" customHeight="1" x14ac:dyDescent="0.25">
      <c r="A129" s="42">
        <v>22</v>
      </c>
      <c r="B129" s="42">
        <v>1</v>
      </c>
      <c r="C129" s="42">
        <v>3</v>
      </c>
      <c r="D129" s="42">
        <v>11</v>
      </c>
      <c r="E129" s="42">
        <v>3</v>
      </c>
      <c r="F129" s="42">
        <v>1</v>
      </c>
      <c r="G129" s="42">
        <v>12</v>
      </c>
      <c r="H129" s="42">
        <v>0</v>
      </c>
      <c r="I129" s="42" t="s">
        <v>868</v>
      </c>
      <c r="J129" s="42" t="s">
        <v>2004</v>
      </c>
      <c r="K129" s="42" t="s">
        <v>2005</v>
      </c>
      <c r="L129" s="43">
        <v>3109686350</v>
      </c>
      <c r="M129" s="43">
        <v>0</v>
      </c>
      <c r="N129" s="43">
        <v>0</v>
      </c>
      <c r="O129" s="43">
        <v>7359699489</v>
      </c>
      <c r="P129" s="43">
        <v>10013139558</v>
      </c>
      <c r="Q129" s="43">
        <v>456246281</v>
      </c>
      <c r="R129" s="43">
        <v>456246281</v>
      </c>
      <c r="S129" s="43">
        <v>456246281</v>
      </c>
      <c r="T129" s="43">
        <v>456246281</v>
      </c>
      <c r="U129" s="43">
        <v>456246281</v>
      </c>
      <c r="V129" s="43">
        <v>0</v>
      </c>
      <c r="W129" s="43">
        <v>0</v>
      </c>
    </row>
    <row r="130" spans="1:23" ht="15" customHeight="1" x14ac:dyDescent="0.25">
      <c r="A130" s="42">
        <v>22</v>
      </c>
      <c r="B130" s="42">
        <v>1</v>
      </c>
      <c r="C130" s="42">
        <v>3</v>
      </c>
      <c r="D130" s="42">
        <v>11</v>
      </c>
      <c r="E130" s="42">
        <v>4</v>
      </c>
      <c r="F130" s="42">
        <v>101</v>
      </c>
      <c r="G130" s="42">
        <v>11</v>
      </c>
      <c r="H130" s="42">
        <v>40</v>
      </c>
      <c r="I130" s="42" t="s">
        <v>854</v>
      </c>
      <c r="J130" s="42" t="s">
        <v>3234</v>
      </c>
      <c r="K130" s="42" t="s">
        <v>3235</v>
      </c>
      <c r="L130" s="43">
        <v>0</v>
      </c>
      <c r="M130" s="43">
        <v>0</v>
      </c>
      <c r="N130" s="43">
        <v>0</v>
      </c>
      <c r="O130" s="43">
        <v>344722845</v>
      </c>
      <c r="P130" s="43">
        <v>0</v>
      </c>
      <c r="Q130" s="43">
        <v>344722845</v>
      </c>
      <c r="R130" s="43">
        <v>0</v>
      </c>
      <c r="S130" s="43">
        <v>0</v>
      </c>
      <c r="T130" s="43">
        <v>0</v>
      </c>
      <c r="U130" s="43">
        <v>0</v>
      </c>
      <c r="V130" s="43">
        <v>344722845</v>
      </c>
      <c r="W130" s="43">
        <v>0</v>
      </c>
    </row>
    <row r="131" spans="1:23" ht="15" customHeight="1" x14ac:dyDescent="0.25">
      <c r="A131" s="42">
        <v>22</v>
      </c>
      <c r="B131" s="42">
        <v>1</v>
      </c>
      <c r="C131" s="42">
        <v>3</v>
      </c>
      <c r="D131" s="42">
        <v>11</v>
      </c>
      <c r="E131" s="42">
        <v>4</v>
      </c>
      <c r="F131" s="42">
        <v>101</v>
      </c>
      <c r="G131" s="42">
        <v>12</v>
      </c>
      <c r="H131" s="42">
        <v>40</v>
      </c>
      <c r="I131" s="42" t="s">
        <v>868</v>
      </c>
      <c r="J131" s="42" t="s">
        <v>3236</v>
      </c>
      <c r="K131" s="42" t="s">
        <v>3237</v>
      </c>
      <c r="L131" s="43">
        <v>0</v>
      </c>
      <c r="M131" s="43">
        <v>0</v>
      </c>
      <c r="N131" s="43">
        <v>6575591486</v>
      </c>
      <c r="O131" s="43">
        <v>9332674245</v>
      </c>
      <c r="P131" s="43">
        <v>0</v>
      </c>
      <c r="Q131" s="43">
        <v>2757082759</v>
      </c>
      <c r="R131" s="43">
        <v>1287777702.03</v>
      </c>
      <c r="S131" s="43">
        <v>1287777702.03</v>
      </c>
      <c r="T131" s="43">
        <v>1287777702.03</v>
      </c>
      <c r="U131" s="43">
        <v>970198391</v>
      </c>
      <c r="V131" s="43">
        <v>1469305056.97</v>
      </c>
      <c r="W131" s="43">
        <v>0</v>
      </c>
    </row>
    <row r="132" spans="1:23" ht="15" customHeight="1" x14ac:dyDescent="0.25">
      <c r="A132" s="42">
        <v>22</v>
      </c>
      <c r="B132" s="42">
        <v>1</v>
      </c>
      <c r="C132" s="42">
        <v>3</v>
      </c>
      <c r="D132" s="42">
        <v>11</v>
      </c>
      <c r="E132" s="42">
        <v>4</v>
      </c>
      <c r="F132" s="42">
        <v>101</v>
      </c>
      <c r="G132" s="42">
        <v>13</v>
      </c>
      <c r="H132" s="42">
        <v>40</v>
      </c>
      <c r="I132" s="42" t="s">
        <v>865</v>
      </c>
      <c r="J132" s="42" t="s">
        <v>3238</v>
      </c>
      <c r="K132" s="42" t="s">
        <v>3239</v>
      </c>
      <c r="L132" s="43">
        <v>0</v>
      </c>
      <c r="M132" s="43">
        <v>0</v>
      </c>
      <c r="N132" s="43">
        <v>0</v>
      </c>
      <c r="O132" s="43">
        <v>195000000</v>
      </c>
      <c r="P132" s="43">
        <v>0</v>
      </c>
      <c r="Q132" s="43">
        <v>195000000</v>
      </c>
      <c r="R132" s="43">
        <v>10000000</v>
      </c>
      <c r="S132" s="43">
        <v>10000000</v>
      </c>
      <c r="T132" s="43">
        <v>10000000</v>
      </c>
      <c r="U132" s="43">
        <v>0</v>
      </c>
      <c r="V132" s="43">
        <v>185000000</v>
      </c>
      <c r="W132" s="43">
        <v>0</v>
      </c>
    </row>
    <row r="133" spans="1:23" ht="15" customHeight="1" x14ac:dyDescent="0.25">
      <c r="A133" s="42">
        <v>22</v>
      </c>
      <c r="B133" s="42">
        <v>1</v>
      </c>
      <c r="C133" s="42">
        <v>3</v>
      </c>
      <c r="D133" s="42">
        <v>11</v>
      </c>
      <c r="E133" s="42">
        <v>4</v>
      </c>
      <c r="F133" s="42">
        <v>101</v>
      </c>
      <c r="G133" s="42">
        <v>13</v>
      </c>
      <c r="H133" s="42">
        <v>40</v>
      </c>
      <c r="I133" s="42" t="s">
        <v>869</v>
      </c>
      <c r="J133" s="42" t="s">
        <v>3240</v>
      </c>
      <c r="K133" s="42" t="s">
        <v>3241</v>
      </c>
      <c r="L133" s="43">
        <v>0</v>
      </c>
      <c r="M133" s="43">
        <v>0</v>
      </c>
      <c r="N133" s="43">
        <v>0</v>
      </c>
      <c r="O133" s="43">
        <v>598000000</v>
      </c>
      <c r="P133" s="43">
        <v>0</v>
      </c>
      <c r="Q133" s="43">
        <v>598000000</v>
      </c>
      <c r="R133" s="43">
        <v>208094077</v>
      </c>
      <c r="S133" s="43">
        <v>208094077</v>
      </c>
      <c r="T133" s="43">
        <v>208094077</v>
      </c>
      <c r="U133" s="43">
        <v>74467197</v>
      </c>
      <c r="V133" s="43">
        <v>389905923</v>
      </c>
      <c r="W133" s="43">
        <v>0</v>
      </c>
    </row>
    <row r="134" spans="1:23" ht="15" customHeight="1" x14ac:dyDescent="0.25">
      <c r="A134" s="42">
        <v>22</v>
      </c>
      <c r="B134" s="42">
        <v>1</v>
      </c>
      <c r="C134" s="42">
        <v>3</v>
      </c>
      <c r="D134" s="42">
        <v>11</v>
      </c>
      <c r="E134" s="42">
        <v>4</v>
      </c>
      <c r="F134" s="42">
        <v>101</v>
      </c>
      <c r="G134" s="42">
        <v>13</v>
      </c>
      <c r="H134" s="42">
        <v>40</v>
      </c>
      <c r="I134" s="42" t="s">
        <v>870</v>
      </c>
      <c r="J134" s="42" t="s">
        <v>3242</v>
      </c>
      <c r="K134" s="42" t="s">
        <v>3243</v>
      </c>
      <c r="L134" s="43">
        <v>0</v>
      </c>
      <c r="M134" s="43">
        <v>0</v>
      </c>
      <c r="N134" s="43">
        <v>0</v>
      </c>
      <c r="O134" s="43">
        <v>476404263</v>
      </c>
      <c r="P134" s="43">
        <v>0</v>
      </c>
      <c r="Q134" s="43">
        <v>476404263</v>
      </c>
      <c r="R134" s="43">
        <v>250753333</v>
      </c>
      <c r="S134" s="43">
        <v>250753333</v>
      </c>
      <c r="T134" s="43">
        <v>250753333</v>
      </c>
      <c r="U134" s="43">
        <v>243553333</v>
      </c>
      <c r="V134" s="43">
        <v>225650930</v>
      </c>
      <c r="W134" s="43">
        <v>0</v>
      </c>
    </row>
    <row r="135" spans="1:23" ht="15" customHeight="1" x14ac:dyDescent="0.25">
      <c r="A135" s="42">
        <v>22</v>
      </c>
      <c r="B135" s="42">
        <v>1</v>
      </c>
      <c r="C135" s="42">
        <v>3</v>
      </c>
      <c r="D135" s="42">
        <v>11</v>
      </c>
      <c r="E135" s="42">
        <v>4</v>
      </c>
      <c r="F135" s="42">
        <v>101</v>
      </c>
      <c r="G135" s="42">
        <v>13</v>
      </c>
      <c r="H135" s="42">
        <v>40</v>
      </c>
      <c r="I135" s="42" t="s">
        <v>3244</v>
      </c>
      <c r="J135" s="42" t="s">
        <v>3245</v>
      </c>
      <c r="K135" s="42" t="s">
        <v>3246</v>
      </c>
      <c r="L135" s="43">
        <v>0</v>
      </c>
      <c r="M135" s="43">
        <v>0</v>
      </c>
      <c r="N135" s="43">
        <v>0</v>
      </c>
      <c r="O135" s="43">
        <v>600000000</v>
      </c>
      <c r="P135" s="43">
        <v>0</v>
      </c>
      <c r="Q135" s="43">
        <v>600000000</v>
      </c>
      <c r="R135" s="43">
        <v>0</v>
      </c>
      <c r="S135" s="43">
        <v>0</v>
      </c>
      <c r="T135" s="43">
        <v>0</v>
      </c>
      <c r="U135" s="43">
        <v>0</v>
      </c>
      <c r="V135" s="43">
        <v>600000000</v>
      </c>
      <c r="W135" s="43">
        <v>0</v>
      </c>
    </row>
    <row r="136" spans="1:23" ht="15" customHeight="1" x14ac:dyDescent="0.25">
      <c r="A136" s="42">
        <v>22</v>
      </c>
      <c r="B136" s="42">
        <v>1</v>
      </c>
      <c r="C136" s="42">
        <v>3</v>
      </c>
      <c r="D136" s="42">
        <v>11</v>
      </c>
      <c r="E136" s="42">
        <v>4</v>
      </c>
      <c r="F136" s="42">
        <v>101</v>
      </c>
      <c r="G136" s="42">
        <v>13</v>
      </c>
      <c r="H136" s="42">
        <v>40</v>
      </c>
      <c r="I136" s="42" t="s">
        <v>871</v>
      </c>
      <c r="J136" s="42" t="s">
        <v>3247</v>
      </c>
      <c r="K136" s="42" t="s">
        <v>3239</v>
      </c>
      <c r="L136" s="43">
        <v>0</v>
      </c>
      <c r="M136" s="43">
        <v>0</v>
      </c>
      <c r="N136" s="43">
        <v>0</v>
      </c>
      <c r="O136" s="43">
        <v>1361778</v>
      </c>
      <c r="P136" s="43">
        <v>0</v>
      </c>
      <c r="Q136" s="43">
        <v>1361778</v>
      </c>
      <c r="R136" s="43">
        <v>0</v>
      </c>
      <c r="S136" s="43">
        <v>0</v>
      </c>
      <c r="T136" s="43">
        <v>0</v>
      </c>
      <c r="U136" s="43">
        <v>0</v>
      </c>
      <c r="V136" s="43">
        <v>1361778</v>
      </c>
      <c r="W136" s="43">
        <v>0</v>
      </c>
    </row>
    <row r="137" spans="1:23" ht="15" customHeight="1" x14ac:dyDescent="0.25">
      <c r="A137" s="42">
        <v>22</v>
      </c>
      <c r="B137" s="42">
        <v>1</v>
      </c>
      <c r="C137" s="42">
        <v>3</v>
      </c>
      <c r="D137" s="42">
        <v>11</v>
      </c>
      <c r="E137" s="42">
        <v>4</v>
      </c>
      <c r="F137" s="42">
        <v>101</v>
      </c>
      <c r="G137" s="42">
        <v>13</v>
      </c>
      <c r="H137" s="42">
        <v>44</v>
      </c>
      <c r="I137" s="42" t="s">
        <v>871</v>
      </c>
      <c r="J137" s="42" t="s">
        <v>3248</v>
      </c>
      <c r="K137" s="42" t="s">
        <v>3239</v>
      </c>
      <c r="L137" s="43">
        <v>0</v>
      </c>
      <c r="M137" s="43">
        <v>0</v>
      </c>
      <c r="N137" s="43">
        <v>0</v>
      </c>
      <c r="O137" s="43">
        <v>133935805</v>
      </c>
      <c r="P137" s="43">
        <v>0</v>
      </c>
      <c r="Q137" s="43">
        <v>133935805</v>
      </c>
      <c r="R137" s="43">
        <v>0</v>
      </c>
      <c r="S137" s="43">
        <v>0</v>
      </c>
      <c r="T137" s="43">
        <v>0</v>
      </c>
      <c r="U137" s="43">
        <v>0</v>
      </c>
      <c r="V137" s="43">
        <v>133935805</v>
      </c>
      <c r="W137" s="43">
        <v>0</v>
      </c>
    </row>
    <row r="138" spans="1:23" ht="15" customHeight="1" x14ac:dyDescent="0.25">
      <c r="A138" s="42">
        <v>22</v>
      </c>
      <c r="B138" s="42">
        <v>1</v>
      </c>
      <c r="C138" s="42">
        <v>3</v>
      </c>
      <c r="D138" s="42">
        <v>11</v>
      </c>
      <c r="E138" s="42">
        <v>4</v>
      </c>
      <c r="F138" s="42">
        <v>101</v>
      </c>
      <c r="G138" s="42">
        <v>68</v>
      </c>
      <c r="H138" s="42">
        <v>40</v>
      </c>
      <c r="I138" s="42" t="s">
        <v>866</v>
      </c>
      <c r="J138" s="42" t="s">
        <v>3249</v>
      </c>
      <c r="K138" s="42" t="s">
        <v>3250</v>
      </c>
      <c r="L138" s="43">
        <v>0</v>
      </c>
      <c r="M138" s="43">
        <v>0</v>
      </c>
      <c r="N138" s="43">
        <v>0</v>
      </c>
      <c r="O138" s="43">
        <v>237516934</v>
      </c>
      <c r="P138" s="43">
        <v>0</v>
      </c>
      <c r="Q138" s="43">
        <v>237516934</v>
      </c>
      <c r="R138" s="43">
        <v>47733551</v>
      </c>
      <c r="S138" s="43">
        <v>47733551</v>
      </c>
      <c r="T138" s="43">
        <v>47733551</v>
      </c>
      <c r="U138" s="43">
        <v>30073551</v>
      </c>
      <c r="V138" s="43">
        <v>189783383</v>
      </c>
      <c r="W138" s="43">
        <v>0</v>
      </c>
    </row>
    <row r="139" spans="1:23" ht="15" customHeight="1" x14ac:dyDescent="0.25">
      <c r="A139" s="42">
        <v>22</v>
      </c>
      <c r="B139" s="42">
        <v>1</v>
      </c>
      <c r="C139" s="42">
        <v>3</v>
      </c>
      <c r="D139" s="42">
        <v>11</v>
      </c>
      <c r="E139" s="42">
        <v>4</v>
      </c>
      <c r="F139" s="42">
        <v>202</v>
      </c>
      <c r="G139" s="42">
        <v>13</v>
      </c>
      <c r="H139" s="42">
        <v>40</v>
      </c>
      <c r="I139" s="42" t="s">
        <v>870</v>
      </c>
      <c r="J139" s="42" t="s">
        <v>3651</v>
      </c>
      <c r="K139" s="42" t="s">
        <v>3243</v>
      </c>
      <c r="L139" s="43">
        <v>0</v>
      </c>
      <c r="M139" s="43">
        <v>0</v>
      </c>
      <c r="N139" s="43">
        <v>0</v>
      </c>
      <c r="O139" s="43">
        <v>7000000</v>
      </c>
      <c r="P139" s="43">
        <v>0</v>
      </c>
      <c r="Q139" s="43">
        <v>7000000</v>
      </c>
      <c r="R139" s="43">
        <v>0</v>
      </c>
      <c r="S139" s="43">
        <v>0</v>
      </c>
      <c r="T139" s="43">
        <v>0</v>
      </c>
      <c r="U139" s="43">
        <v>0</v>
      </c>
      <c r="V139" s="43">
        <v>7000000</v>
      </c>
      <c r="W139" s="43">
        <v>0</v>
      </c>
    </row>
    <row r="140" spans="1:23" ht="15" customHeight="1" x14ac:dyDescent="0.25">
      <c r="A140" s="42">
        <v>22</v>
      </c>
      <c r="B140" s="42">
        <v>1</v>
      </c>
      <c r="C140" s="42">
        <v>3</v>
      </c>
      <c r="D140" s="42">
        <v>11</v>
      </c>
      <c r="E140" s="42">
        <v>5</v>
      </c>
      <c r="F140" s="42">
        <v>1</v>
      </c>
      <c r="G140" s="42">
        <v>11</v>
      </c>
      <c r="H140" s="42">
        <v>0</v>
      </c>
      <c r="I140" s="42" t="s">
        <v>854</v>
      </c>
      <c r="J140" s="42" t="s">
        <v>2008</v>
      </c>
      <c r="K140" s="42" t="s">
        <v>2009</v>
      </c>
      <c r="L140" s="43">
        <v>1300000000</v>
      </c>
      <c r="M140" s="43">
        <v>0</v>
      </c>
      <c r="N140" s="43">
        <v>0</v>
      </c>
      <c r="O140" s="43">
        <v>0</v>
      </c>
      <c r="P140" s="43">
        <v>1089722845</v>
      </c>
      <c r="Q140" s="43">
        <v>210277155</v>
      </c>
      <c r="R140" s="43">
        <v>203297546</v>
      </c>
      <c r="S140" s="43">
        <v>203297546</v>
      </c>
      <c r="T140" s="43">
        <v>167020815</v>
      </c>
      <c r="U140" s="43">
        <v>167020815</v>
      </c>
      <c r="V140" s="43">
        <v>6979609</v>
      </c>
      <c r="W140" s="43">
        <v>0</v>
      </c>
    </row>
    <row r="141" spans="1:23" ht="15" customHeight="1" x14ac:dyDescent="0.25">
      <c r="A141" s="42">
        <v>22</v>
      </c>
      <c r="B141" s="42">
        <v>1</v>
      </c>
      <c r="C141" s="42">
        <v>3</v>
      </c>
      <c r="D141" s="42">
        <v>11</v>
      </c>
      <c r="E141" s="42">
        <v>5</v>
      </c>
      <c r="F141" s="42">
        <v>1</v>
      </c>
      <c r="G141" s="42">
        <v>11</v>
      </c>
      <c r="H141" s="42">
        <v>1</v>
      </c>
      <c r="I141" s="42" t="s">
        <v>854</v>
      </c>
      <c r="J141" s="42" t="s">
        <v>3134</v>
      </c>
      <c r="K141" s="42" t="s">
        <v>2009</v>
      </c>
      <c r="L141" s="43">
        <v>0</v>
      </c>
      <c r="M141" s="43">
        <v>0</v>
      </c>
      <c r="N141" s="43">
        <v>0</v>
      </c>
      <c r="O141" s="43">
        <v>200000000</v>
      </c>
      <c r="P141" s="43">
        <v>200000000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</row>
    <row r="142" spans="1:23" ht="15" customHeight="1" x14ac:dyDescent="0.25">
      <c r="A142" s="42">
        <v>22</v>
      </c>
      <c r="B142" s="42">
        <v>1</v>
      </c>
      <c r="C142" s="42">
        <v>3</v>
      </c>
      <c r="D142" s="42">
        <v>11</v>
      </c>
      <c r="E142" s="42">
        <v>5</v>
      </c>
      <c r="F142" s="42">
        <v>1</v>
      </c>
      <c r="G142" s="42">
        <v>13</v>
      </c>
      <c r="H142" s="42">
        <v>0</v>
      </c>
      <c r="I142" s="42" t="s">
        <v>865</v>
      </c>
      <c r="J142" s="42" t="s">
        <v>2012</v>
      </c>
      <c r="K142" s="42" t="s">
        <v>2013</v>
      </c>
      <c r="L142" s="43">
        <v>65000000</v>
      </c>
      <c r="M142" s="43">
        <v>0</v>
      </c>
      <c r="N142" s="43">
        <v>0</v>
      </c>
      <c r="O142" s="43">
        <v>960000000</v>
      </c>
      <c r="P142" s="43">
        <v>7000000</v>
      </c>
      <c r="Q142" s="43">
        <v>1018000000</v>
      </c>
      <c r="R142" s="43">
        <v>1007237620</v>
      </c>
      <c r="S142" s="43">
        <v>1007237620</v>
      </c>
      <c r="T142" s="43">
        <v>1007237620</v>
      </c>
      <c r="U142" s="43">
        <v>945584464</v>
      </c>
      <c r="V142" s="43">
        <v>10762380</v>
      </c>
      <c r="W142" s="43">
        <v>0</v>
      </c>
    </row>
    <row r="143" spans="1:23" ht="15" customHeight="1" x14ac:dyDescent="0.25">
      <c r="A143" s="42">
        <v>22</v>
      </c>
      <c r="B143" s="42">
        <v>1</v>
      </c>
      <c r="C143" s="42">
        <v>3</v>
      </c>
      <c r="D143" s="42">
        <v>11</v>
      </c>
      <c r="E143" s="42">
        <v>5</v>
      </c>
      <c r="F143" s="42">
        <v>1</v>
      </c>
      <c r="G143" s="42">
        <v>13</v>
      </c>
      <c r="H143" s="42">
        <v>1</v>
      </c>
      <c r="I143" s="42" t="s">
        <v>870</v>
      </c>
      <c r="J143" s="42" t="s">
        <v>2016</v>
      </c>
      <c r="K143" s="42" t="s">
        <v>2013</v>
      </c>
      <c r="L143" s="43">
        <v>408000000</v>
      </c>
      <c r="M143" s="43">
        <v>0</v>
      </c>
      <c r="N143" s="43">
        <v>0</v>
      </c>
      <c r="O143" s="43">
        <v>1553440068</v>
      </c>
      <c r="P143" s="43">
        <v>1558340068</v>
      </c>
      <c r="Q143" s="43">
        <v>403100000</v>
      </c>
      <c r="R143" s="43">
        <v>350629839</v>
      </c>
      <c r="S143" s="43">
        <v>350629839</v>
      </c>
      <c r="T143" s="43">
        <v>350629839</v>
      </c>
      <c r="U143" s="43">
        <v>350629839</v>
      </c>
      <c r="V143" s="43">
        <v>52470161</v>
      </c>
      <c r="W143" s="43">
        <v>0</v>
      </c>
    </row>
    <row r="144" spans="1:23" ht="15" customHeight="1" x14ac:dyDescent="0.25">
      <c r="A144" s="42">
        <v>22</v>
      </c>
      <c r="B144" s="42">
        <v>1</v>
      </c>
      <c r="C144" s="42">
        <v>3</v>
      </c>
      <c r="D144" s="42">
        <v>11</v>
      </c>
      <c r="E144" s="42">
        <v>5</v>
      </c>
      <c r="F144" s="42">
        <v>1</v>
      </c>
      <c r="G144" s="42">
        <v>13</v>
      </c>
      <c r="H144" s="42">
        <v>2</v>
      </c>
      <c r="I144" s="42" t="s">
        <v>869</v>
      </c>
      <c r="J144" s="42" t="s">
        <v>2019</v>
      </c>
      <c r="K144" s="42" t="s">
        <v>2013</v>
      </c>
      <c r="L144" s="43">
        <v>145000000</v>
      </c>
      <c r="M144" s="43">
        <v>0</v>
      </c>
      <c r="N144" s="43">
        <v>0</v>
      </c>
      <c r="O144" s="43">
        <v>400000000</v>
      </c>
      <c r="P144" s="43">
        <v>460000000</v>
      </c>
      <c r="Q144" s="43">
        <v>85000000</v>
      </c>
      <c r="R144" s="43">
        <v>85000000</v>
      </c>
      <c r="S144" s="43">
        <v>85000000</v>
      </c>
      <c r="T144" s="43">
        <v>85000000</v>
      </c>
      <c r="U144" s="43">
        <v>85000000</v>
      </c>
      <c r="V144" s="43">
        <v>0</v>
      </c>
      <c r="W144" s="43">
        <v>0</v>
      </c>
    </row>
    <row r="145" spans="1:23" ht="15" customHeight="1" x14ac:dyDescent="0.25">
      <c r="A145" s="42">
        <v>22</v>
      </c>
      <c r="B145" s="42">
        <v>1</v>
      </c>
      <c r="C145" s="42">
        <v>3</v>
      </c>
      <c r="D145" s="42">
        <v>11</v>
      </c>
      <c r="E145" s="42">
        <v>5</v>
      </c>
      <c r="F145" s="42">
        <v>1</v>
      </c>
      <c r="G145" s="42">
        <v>13</v>
      </c>
      <c r="H145" s="42">
        <v>3</v>
      </c>
      <c r="I145" s="42" t="s">
        <v>871</v>
      </c>
      <c r="J145" s="42" t="s">
        <v>2022</v>
      </c>
      <c r="K145" s="42" t="s">
        <v>2013</v>
      </c>
      <c r="L145" s="43">
        <v>227094619</v>
      </c>
      <c r="M145" s="43">
        <v>0</v>
      </c>
      <c r="N145" s="43">
        <v>0</v>
      </c>
      <c r="O145" s="43">
        <v>0</v>
      </c>
      <c r="P145" s="43">
        <v>0</v>
      </c>
      <c r="Q145" s="43">
        <v>227094619</v>
      </c>
      <c r="R145" s="43">
        <v>227094619</v>
      </c>
      <c r="S145" s="43">
        <v>227094619</v>
      </c>
      <c r="T145" s="43">
        <v>227094619</v>
      </c>
      <c r="U145" s="43">
        <v>227094619</v>
      </c>
      <c r="V145" s="43">
        <v>0</v>
      </c>
      <c r="W145" s="43">
        <v>0</v>
      </c>
    </row>
    <row r="146" spans="1:23" ht="15" customHeight="1" x14ac:dyDescent="0.25">
      <c r="A146" s="42">
        <v>22</v>
      </c>
      <c r="B146" s="42">
        <v>1</v>
      </c>
      <c r="C146" s="42">
        <v>3</v>
      </c>
      <c r="D146" s="42">
        <v>11</v>
      </c>
      <c r="E146" s="42">
        <v>5</v>
      </c>
      <c r="F146" s="42">
        <v>1</v>
      </c>
      <c r="G146" s="42">
        <v>69</v>
      </c>
      <c r="H146" s="42">
        <v>0</v>
      </c>
      <c r="I146" s="42" t="s">
        <v>873</v>
      </c>
      <c r="J146" s="42" t="s">
        <v>2025</v>
      </c>
      <c r="K146" s="42" t="s">
        <v>2026</v>
      </c>
      <c r="L146" s="43">
        <v>12000000</v>
      </c>
      <c r="M146" s="43">
        <v>0</v>
      </c>
      <c r="N146" s="43">
        <v>0</v>
      </c>
      <c r="O146" s="43">
        <v>0</v>
      </c>
      <c r="P146" s="43">
        <v>0</v>
      </c>
      <c r="Q146" s="43">
        <v>12000000</v>
      </c>
      <c r="R146" s="43">
        <v>12000000</v>
      </c>
      <c r="S146" s="43">
        <v>12000000</v>
      </c>
      <c r="T146" s="43">
        <v>12000000</v>
      </c>
      <c r="U146" s="43">
        <v>12000000</v>
      </c>
      <c r="V146" s="43">
        <v>0</v>
      </c>
      <c r="W146" s="43">
        <v>0</v>
      </c>
    </row>
    <row r="147" spans="1:23" ht="15" customHeight="1" x14ac:dyDescent="0.25">
      <c r="A147" s="42">
        <v>22</v>
      </c>
      <c r="B147" s="42">
        <v>1</v>
      </c>
      <c r="C147" s="42">
        <v>3</v>
      </c>
      <c r="D147" s="42">
        <v>22</v>
      </c>
      <c r="E147" s="42">
        <v>4</v>
      </c>
      <c r="F147" s="42">
        <v>101</v>
      </c>
      <c r="G147" s="42">
        <v>13</v>
      </c>
      <c r="H147" s="42">
        <v>40</v>
      </c>
      <c r="I147" s="42" t="s">
        <v>870</v>
      </c>
      <c r="J147" s="42" t="s">
        <v>3251</v>
      </c>
      <c r="K147" s="42" t="s">
        <v>3243</v>
      </c>
      <c r="L147" s="43">
        <v>0</v>
      </c>
      <c r="M147" s="43">
        <v>0</v>
      </c>
      <c r="N147" s="43">
        <v>50000000</v>
      </c>
      <c r="O147" s="43">
        <v>53589071</v>
      </c>
      <c r="P147" s="43">
        <v>0</v>
      </c>
      <c r="Q147" s="43">
        <v>3589071</v>
      </c>
      <c r="R147" s="43">
        <v>0</v>
      </c>
      <c r="S147" s="43">
        <v>0</v>
      </c>
      <c r="T147" s="43">
        <v>0</v>
      </c>
      <c r="U147" s="43">
        <v>0</v>
      </c>
      <c r="V147" s="43">
        <v>3589071</v>
      </c>
      <c r="W147" s="43">
        <v>0</v>
      </c>
    </row>
    <row r="148" spans="1:23" ht="15" customHeight="1" x14ac:dyDescent="0.25">
      <c r="A148" s="42">
        <v>22</v>
      </c>
      <c r="B148" s="42">
        <v>1</v>
      </c>
      <c r="C148" s="42">
        <v>3</v>
      </c>
      <c r="D148" s="42">
        <v>22</v>
      </c>
      <c r="E148" s="42">
        <v>4</v>
      </c>
      <c r="F148" s="42">
        <v>101</v>
      </c>
      <c r="G148" s="42">
        <v>69</v>
      </c>
      <c r="H148" s="42">
        <v>40</v>
      </c>
      <c r="I148" s="42" t="s">
        <v>872</v>
      </c>
      <c r="J148" s="42" t="s">
        <v>3252</v>
      </c>
      <c r="K148" s="42" t="s">
        <v>3253</v>
      </c>
      <c r="L148" s="43">
        <v>0</v>
      </c>
      <c r="M148" s="43">
        <v>0</v>
      </c>
      <c r="N148" s="43">
        <v>80000000</v>
      </c>
      <c r="O148" s="43">
        <v>83355062</v>
      </c>
      <c r="P148" s="43">
        <v>0</v>
      </c>
      <c r="Q148" s="43">
        <v>3355062</v>
      </c>
      <c r="R148" s="43">
        <v>0</v>
      </c>
      <c r="S148" s="43">
        <v>0</v>
      </c>
      <c r="T148" s="43">
        <v>0</v>
      </c>
      <c r="U148" s="43">
        <v>0</v>
      </c>
      <c r="V148" s="43">
        <v>3355062</v>
      </c>
      <c r="W148" s="43">
        <v>0</v>
      </c>
    </row>
    <row r="149" spans="1:23" ht="15" customHeight="1" x14ac:dyDescent="0.25">
      <c r="A149" s="42">
        <v>22</v>
      </c>
      <c r="B149" s="42">
        <v>1</v>
      </c>
      <c r="C149" s="42">
        <v>3</v>
      </c>
      <c r="D149" s="42">
        <v>22</v>
      </c>
      <c r="E149" s="42">
        <v>5</v>
      </c>
      <c r="F149" s="42">
        <v>1</v>
      </c>
      <c r="G149" s="42">
        <v>13</v>
      </c>
      <c r="H149" s="42">
        <v>0</v>
      </c>
      <c r="I149" s="42" t="s">
        <v>870</v>
      </c>
      <c r="J149" s="42" t="s">
        <v>1043</v>
      </c>
      <c r="K149" s="42" t="s">
        <v>2027</v>
      </c>
      <c r="L149" s="43">
        <v>289495737</v>
      </c>
      <c r="M149" s="43">
        <v>0</v>
      </c>
      <c r="N149" s="43">
        <v>0</v>
      </c>
      <c r="O149" s="43">
        <v>0</v>
      </c>
      <c r="P149" s="43">
        <v>53589071</v>
      </c>
      <c r="Q149" s="43">
        <v>235906666</v>
      </c>
      <c r="R149" s="43">
        <v>233333261.40000001</v>
      </c>
      <c r="S149" s="43">
        <v>233333261.40000001</v>
      </c>
      <c r="T149" s="43">
        <v>233333261.40000001</v>
      </c>
      <c r="U149" s="43">
        <v>232913626</v>
      </c>
      <c r="V149" s="43">
        <v>2573404.6</v>
      </c>
      <c r="W149" s="43">
        <v>0</v>
      </c>
    </row>
    <row r="150" spans="1:23" ht="15" customHeight="1" x14ac:dyDescent="0.25">
      <c r="A150" s="42">
        <v>22</v>
      </c>
      <c r="B150" s="42">
        <v>1</v>
      </c>
      <c r="C150" s="42">
        <v>3</v>
      </c>
      <c r="D150" s="42">
        <v>22</v>
      </c>
      <c r="E150" s="42">
        <v>5</v>
      </c>
      <c r="F150" s="42">
        <v>1</v>
      </c>
      <c r="G150" s="42">
        <v>69</v>
      </c>
      <c r="H150" s="42">
        <v>0</v>
      </c>
      <c r="I150" s="42" t="s">
        <v>873</v>
      </c>
      <c r="J150" s="42" t="s">
        <v>1044</v>
      </c>
      <c r="K150" s="42" t="s">
        <v>2026</v>
      </c>
      <c r="L150" s="43">
        <v>58600000</v>
      </c>
      <c r="M150" s="43">
        <v>0</v>
      </c>
      <c r="N150" s="43">
        <v>0</v>
      </c>
      <c r="O150" s="43">
        <v>0</v>
      </c>
      <c r="P150" s="43">
        <v>24355062</v>
      </c>
      <c r="Q150" s="43">
        <v>34244938</v>
      </c>
      <c r="R150" s="43">
        <v>27085268</v>
      </c>
      <c r="S150" s="43">
        <v>27085268</v>
      </c>
      <c r="T150" s="43">
        <v>27085268</v>
      </c>
      <c r="U150" s="43">
        <v>27085268</v>
      </c>
      <c r="V150" s="43">
        <v>7159670</v>
      </c>
      <c r="W150" s="43">
        <v>0</v>
      </c>
    </row>
    <row r="151" spans="1:23" ht="15" customHeight="1" x14ac:dyDescent="0.25">
      <c r="A151" s="42">
        <v>22</v>
      </c>
      <c r="B151" s="42">
        <v>1</v>
      </c>
      <c r="C151" s="42">
        <v>3</v>
      </c>
      <c r="D151" s="42">
        <v>22</v>
      </c>
      <c r="E151" s="42">
        <v>5</v>
      </c>
      <c r="F151" s="42">
        <v>1</v>
      </c>
      <c r="G151" s="42">
        <v>69</v>
      </c>
      <c r="H151" s="42">
        <v>1</v>
      </c>
      <c r="I151" s="42" t="s">
        <v>872</v>
      </c>
      <c r="J151" s="42" t="s">
        <v>1045</v>
      </c>
      <c r="K151" s="42" t="s">
        <v>2030</v>
      </c>
      <c r="L151" s="43">
        <v>73400000</v>
      </c>
      <c r="M151" s="43">
        <v>0</v>
      </c>
      <c r="N151" s="43">
        <v>0</v>
      </c>
      <c r="O151" s="43">
        <v>0</v>
      </c>
      <c r="P151" s="43">
        <v>59000000</v>
      </c>
      <c r="Q151" s="43">
        <v>14400000</v>
      </c>
      <c r="R151" s="43">
        <v>14400000</v>
      </c>
      <c r="S151" s="43">
        <v>14400000</v>
      </c>
      <c r="T151" s="43">
        <v>14400000</v>
      </c>
      <c r="U151" s="43">
        <v>14400000</v>
      </c>
      <c r="V151" s="43">
        <v>0</v>
      </c>
      <c r="W151" s="43">
        <v>0</v>
      </c>
    </row>
    <row r="152" spans="1:23" ht="15" customHeight="1" x14ac:dyDescent="0.25">
      <c r="A152" s="42">
        <v>22</v>
      </c>
      <c r="B152" s="42">
        <v>1</v>
      </c>
      <c r="C152" s="42">
        <v>3</v>
      </c>
      <c r="D152" s="42">
        <v>22</v>
      </c>
      <c r="E152" s="42">
        <v>5</v>
      </c>
      <c r="F152" s="42">
        <v>1</v>
      </c>
      <c r="G152" s="42">
        <v>69</v>
      </c>
      <c r="H152" s="42">
        <v>2</v>
      </c>
      <c r="I152" s="42" t="s">
        <v>872</v>
      </c>
      <c r="J152" s="42" t="s">
        <v>2033</v>
      </c>
      <c r="K152" s="42" t="s">
        <v>2034</v>
      </c>
      <c r="L152" s="43">
        <v>4000000</v>
      </c>
      <c r="M152" s="43">
        <v>0</v>
      </c>
      <c r="N152" s="43">
        <v>0</v>
      </c>
      <c r="O152" s="43">
        <v>0</v>
      </c>
      <c r="P152" s="43">
        <v>0</v>
      </c>
      <c r="Q152" s="43">
        <v>4000000</v>
      </c>
      <c r="R152" s="43">
        <v>0</v>
      </c>
      <c r="S152" s="43">
        <v>0</v>
      </c>
      <c r="T152" s="43">
        <v>0</v>
      </c>
      <c r="U152" s="43">
        <v>0</v>
      </c>
      <c r="V152" s="43">
        <v>4000000</v>
      </c>
      <c r="W152" s="43">
        <v>0</v>
      </c>
    </row>
    <row r="153" spans="1:23" ht="15" customHeight="1" x14ac:dyDescent="0.25">
      <c r="A153" s="42">
        <v>22</v>
      </c>
      <c r="B153" s="42">
        <v>1</v>
      </c>
      <c r="C153" s="42">
        <v>3</v>
      </c>
      <c r="D153" s="42">
        <v>81</v>
      </c>
      <c r="E153" s="42">
        <v>4</v>
      </c>
      <c r="F153" s="42">
        <v>101</v>
      </c>
      <c r="G153" s="42">
        <v>11</v>
      </c>
      <c r="H153" s="42">
        <v>40</v>
      </c>
      <c r="I153" s="42" t="s">
        <v>854</v>
      </c>
      <c r="J153" s="42" t="s">
        <v>3254</v>
      </c>
      <c r="K153" s="42" t="s">
        <v>3235</v>
      </c>
      <c r="L153" s="43">
        <v>0</v>
      </c>
      <c r="M153" s="43">
        <v>0</v>
      </c>
      <c r="N153" s="43">
        <v>0</v>
      </c>
      <c r="O153" s="43">
        <v>500000000</v>
      </c>
      <c r="P153" s="43">
        <v>0</v>
      </c>
      <c r="Q153" s="43">
        <v>500000000</v>
      </c>
      <c r="R153" s="43">
        <v>171639998</v>
      </c>
      <c r="S153" s="43">
        <v>171639998</v>
      </c>
      <c r="T153" s="43">
        <v>171639998</v>
      </c>
      <c r="U153" s="43">
        <v>167019998</v>
      </c>
      <c r="V153" s="43">
        <v>328360002</v>
      </c>
      <c r="W153" s="43">
        <v>0</v>
      </c>
    </row>
    <row r="154" spans="1:23" ht="15" customHeight="1" x14ac:dyDescent="0.25">
      <c r="A154" s="42">
        <v>22</v>
      </c>
      <c r="B154" s="42">
        <v>1</v>
      </c>
      <c r="C154" s="42">
        <v>3</v>
      </c>
      <c r="D154" s="42">
        <v>81</v>
      </c>
      <c r="E154" s="42">
        <v>5</v>
      </c>
      <c r="F154" s="42">
        <v>1</v>
      </c>
      <c r="G154" s="42">
        <v>11</v>
      </c>
      <c r="H154" s="42">
        <v>1</v>
      </c>
      <c r="I154" s="42" t="s">
        <v>854</v>
      </c>
      <c r="J154" s="42" t="s">
        <v>3135</v>
      </c>
      <c r="K154" s="42" t="s">
        <v>2009</v>
      </c>
      <c r="L154" s="43">
        <v>0</v>
      </c>
      <c r="M154" s="43">
        <v>0</v>
      </c>
      <c r="N154" s="43">
        <v>0</v>
      </c>
      <c r="O154" s="43">
        <v>500000000</v>
      </c>
      <c r="P154" s="43">
        <v>500000000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</row>
    <row r="155" spans="1:23" ht="15" customHeight="1" x14ac:dyDescent="0.25">
      <c r="A155" s="42">
        <v>22</v>
      </c>
      <c r="B155" s="42">
        <v>1</v>
      </c>
      <c r="C155" s="42">
        <v>3</v>
      </c>
      <c r="D155" s="42">
        <v>82</v>
      </c>
      <c r="E155" s="42">
        <v>4</v>
      </c>
      <c r="F155" s="42">
        <v>101</v>
      </c>
      <c r="G155" s="42">
        <v>13</v>
      </c>
      <c r="H155" s="42">
        <v>40</v>
      </c>
      <c r="I155" s="42" t="s">
        <v>865</v>
      </c>
      <c r="J155" s="42" t="s">
        <v>3255</v>
      </c>
      <c r="K155" s="42" t="s">
        <v>3239</v>
      </c>
      <c r="L155" s="43">
        <v>0</v>
      </c>
      <c r="M155" s="43">
        <v>0</v>
      </c>
      <c r="N155" s="43">
        <v>0</v>
      </c>
      <c r="O155" s="43">
        <v>32155595</v>
      </c>
      <c r="P155" s="43">
        <v>0</v>
      </c>
      <c r="Q155" s="43">
        <v>32155595</v>
      </c>
      <c r="R155" s="43">
        <v>0</v>
      </c>
      <c r="S155" s="43">
        <v>0</v>
      </c>
      <c r="T155" s="43">
        <v>0</v>
      </c>
      <c r="U155" s="43">
        <v>0</v>
      </c>
      <c r="V155" s="43">
        <v>32155595</v>
      </c>
      <c r="W155" s="43">
        <v>0</v>
      </c>
    </row>
    <row r="156" spans="1:23" ht="15" customHeight="1" x14ac:dyDescent="0.25">
      <c r="A156" s="42">
        <v>22</v>
      </c>
      <c r="B156" s="42">
        <v>1</v>
      </c>
      <c r="C156" s="42">
        <v>3</v>
      </c>
      <c r="D156" s="42">
        <v>82</v>
      </c>
      <c r="E156" s="42">
        <v>4</v>
      </c>
      <c r="F156" s="42">
        <v>101</v>
      </c>
      <c r="G156" s="42">
        <v>13</v>
      </c>
      <c r="H156" s="42">
        <v>40</v>
      </c>
      <c r="I156" s="42" t="s">
        <v>869</v>
      </c>
      <c r="J156" s="42" t="s">
        <v>3256</v>
      </c>
      <c r="K156" s="42" t="s">
        <v>3241</v>
      </c>
      <c r="L156" s="43">
        <v>0</v>
      </c>
      <c r="M156" s="43">
        <v>0</v>
      </c>
      <c r="N156" s="43">
        <v>0</v>
      </c>
      <c r="O156" s="43">
        <v>27600000</v>
      </c>
      <c r="P156" s="43">
        <v>0</v>
      </c>
      <c r="Q156" s="43">
        <v>27600000</v>
      </c>
      <c r="R156" s="43">
        <v>27600000</v>
      </c>
      <c r="S156" s="43">
        <v>27600000</v>
      </c>
      <c r="T156" s="43">
        <v>27600000</v>
      </c>
      <c r="U156" s="43">
        <v>0</v>
      </c>
      <c r="V156" s="43">
        <v>0</v>
      </c>
      <c r="W156" s="43">
        <v>0</v>
      </c>
    </row>
    <row r="157" spans="1:23" ht="15" customHeight="1" x14ac:dyDescent="0.25">
      <c r="A157" s="42">
        <v>22</v>
      </c>
      <c r="B157" s="42">
        <v>1</v>
      </c>
      <c r="C157" s="42">
        <v>3</v>
      </c>
      <c r="D157" s="42">
        <v>82</v>
      </c>
      <c r="E157" s="42">
        <v>4</v>
      </c>
      <c r="F157" s="42">
        <v>101</v>
      </c>
      <c r="G157" s="42">
        <v>13</v>
      </c>
      <c r="H157" s="42">
        <v>40</v>
      </c>
      <c r="I157" s="42" t="s">
        <v>870</v>
      </c>
      <c r="J157" s="42" t="s">
        <v>3257</v>
      </c>
      <c r="K157" s="42" t="s">
        <v>3243</v>
      </c>
      <c r="L157" s="43">
        <v>0</v>
      </c>
      <c r="M157" s="43">
        <v>0</v>
      </c>
      <c r="N157" s="43">
        <v>0</v>
      </c>
      <c r="O157" s="43">
        <v>172000000</v>
      </c>
      <c r="P157" s="43">
        <v>0</v>
      </c>
      <c r="Q157" s="43">
        <v>172000000</v>
      </c>
      <c r="R157" s="43">
        <v>141980000</v>
      </c>
      <c r="S157" s="43">
        <v>141980000</v>
      </c>
      <c r="T157" s="43">
        <v>141980000</v>
      </c>
      <c r="U157" s="43">
        <v>136940000</v>
      </c>
      <c r="V157" s="43">
        <v>30020000</v>
      </c>
      <c r="W157" s="43">
        <v>0</v>
      </c>
    </row>
    <row r="158" spans="1:23" ht="15" customHeight="1" x14ac:dyDescent="0.25">
      <c r="A158" s="42">
        <v>22</v>
      </c>
      <c r="B158" s="42">
        <v>1</v>
      </c>
      <c r="C158" s="42">
        <v>3</v>
      </c>
      <c r="D158" s="42">
        <v>82</v>
      </c>
      <c r="E158" s="42">
        <v>4</v>
      </c>
      <c r="F158" s="42">
        <v>101</v>
      </c>
      <c r="G158" s="42">
        <v>69</v>
      </c>
      <c r="H158" s="42">
        <v>40</v>
      </c>
      <c r="I158" s="42" t="s">
        <v>873</v>
      </c>
      <c r="J158" s="42" t="s">
        <v>3258</v>
      </c>
      <c r="K158" s="42" t="s">
        <v>3253</v>
      </c>
      <c r="L158" s="43">
        <v>0</v>
      </c>
      <c r="M158" s="43">
        <v>0</v>
      </c>
      <c r="N158" s="43">
        <v>0</v>
      </c>
      <c r="O158" s="43">
        <v>63889554</v>
      </c>
      <c r="P158" s="43">
        <v>0</v>
      </c>
      <c r="Q158" s="43">
        <v>63889554</v>
      </c>
      <c r="R158" s="43">
        <v>0</v>
      </c>
      <c r="S158" s="43">
        <v>0</v>
      </c>
      <c r="T158" s="43">
        <v>0</v>
      </c>
      <c r="U158" s="43">
        <v>0</v>
      </c>
      <c r="V158" s="43">
        <v>63889554</v>
      </c>
      <c r="W158" s="43">
        <v>0</v>
      </c>
    </row>
    <row r="159" spans="1:23" ht="15" customHeight="1" x14ac:dyDescent="0.25">
      <c r="A159" s="42">
        <v>22</v>
      </c>
      <c r="B159" s="42">
        <v>1</v>
      </c>
      <c r="C159" s="42">
        <v>3</v>
      </c>
      <c r="D159" s="42">
        <v>82</v>
      </c>
      <c r="E159" s="42">
        <v>5</v>
      </c>
      <c r="F159" s="42">
        <v>1</v>
      </c>
      <c r="G159" s="42">
        <v>13</v>
      </c>
      <c r="H159" s="42">
        <v>0</v>
      </c>
      <c r="I159" s="42" t="s">
        <v>871</v>
      </c>
      <c r="J159" s="42" t="s">
        <v>3042</v>
      </c>
      <c r="K159" s="42" t="s">
        <v>3043</v>
      </c>
      <c r="L159" s="43">
        <v>0</v>
      </c>
      <c r="M159" s="43">
        <v>172000000</v>
      </c>
      <c r="N159" s="43">
        <v>0</v>
      </c>
      <c r="O159" s="43">
        <v>0</v>
      </c>
      <c r="P159" s="43">
        <v>172000000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</row>
    <row r="160" spans="1:23" ht="15" customHeight="1" x14ac:dyDescent="0.25">
      <c r="A160" s="42">
        <v>22</v>
      </c>
      <c r="B160" s="42">
        <v>1</v>
      </c>
      <c r="C160" s="42">
        <v>3</v>
      </c>
      <c r="D160" s="42">
        <v>82</v>
      </c>
      <c r="E160" s="42">
        <v>5</v>
      </c>
      <c r="F160" s="42">
        <v>1</v>
      </c>
      <c r="G160" s="42">
        <v>13</v>
      </c>
      <c r="H160" s="42">
        <v>0</v>
      </c>
      <c r="I160" s="42" t="s">
        <v>870</v>
      </c>
      <c r="J160" s="42" t="s">
        <v>3044</v>
      </c>
      <c r="K160" s="42" t="s">
        <v>3043</v>
      </c>
      <c r="L160" s="43">
        <v>0</v>
      </c>
      <c r="M160" s="43">
        <v>59755595</v>
      </c>
      <c r="N160" s="43">
        <v>0</v>
      </c>
      <c r="O160" s="43">
        <v>0</v>
      </c>
      <c r="P160" s="43">
        <v>59755595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</row>
    <row r="161" spans="1:23" ht="15" customHeight="1" x14ac:dyDescent="0.25">
      <c r="A161" s="42">
        <v>22</v>
      </c>
      <c r="B161" s="42">
        <v>1</v>
      </c>
      <c r="C161" s="42">
        <v>3</v>
      </c>
      <c r="D161" s="42">
        <v>82</v>
      </c>
      <c r="E161" s="42">
        <v>5</v>
      </c>
      <c r="F161" s="42">
        <v>1</v>
      </c>
      <c r="G161" s="42">
        <v>69</v>
      </c>
      <c r="H161" s="42">
        <v>0</v>
      </c>
      <c r="I161" s="42" t="s">
        <v>873</v>
      </c>
      <c r="J161" s="42" t="s">
        <v>3045</v>
      </c>
      <c r="K161" s="42" t="s">
        <v>2026</v>
      </c>
      <c r="L161" s="43">
        <v>0</v>
      </c>
      <c r="M161" s="43">
        <v>63889554</v>
      </c>
      <c r="N161" s="43">
        <v>0</v>
      </c>
      <c r="O161" s="43">
        <v>0</v>
      </c>
      <c r="P161" s="43">
        <v>63889554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</row>
    <row r="162" spans="1:23" ht="15" customHeight="1" x14ac:dyDescent="0.25">
      <c r="A162" s="42">
        <v>23</v>
      </c>
      <c r="B162" s="42">
        <v>1</v>
      </c>
      <c r="C162" s="42">
        <v>3</v>
      </c>
      <c r="D162" s="42">
        <v>11</v>
      </c>
      <c r="E162" s="42">
        <v>3</v>
      </c>
      <c r="F162" s="42">
        <v>201</v>
      </c>
      <c r="G162" s="42">
        <v>76</v>
      </c>
      <c r="H162" s="42">
        <v>40</v>
      </c>
      <c r="I162" s="42" t="s">
        <v>876</v>
      </c>
      <c r="J162" s="42" t="s">
        <v>3259</v>
      </c>
      <c r="K162" s="42" t="s">
        <v>1459</v>
      </c>
      <c r="L162" s="43">
        <v>0</v>
      </c>
      <c r="M162" s="43">
        <v>0</v>
      </c>
      <c r="N162" s="43">
        <v>0</v>
      </c>
      <c r="O162" s="43">
        <v>614500000</v>
      </c>
      <c r="P162" s="43">
        <v>0</v>
      </c>
      <c r="Q162" s="43">
        <v>614500000</v>
      </c>
      <c r="R162" s="43">
        <v>474166425.37</v>
      </c>
      <c r="S162" s="43">
        <v>474166425.37</v>
      </c>
      <c r="T162" s="43">
        <v>468470111.37</v>
      </c>
      <c r="U162" s="43">
        <v>113573587</v>
      </c>
      <c r="V162" s="43">
        <v>140333574.63</v>
      </c>
      <c r="W162" s="43">
        <v>0</v>
      </c>
    </row>
    <row r="163" spans="1:23" ht="15" customHeight="1" x14ac:dyDescent="0.25">
      <c r="A163" s="42">
        <v>23</v>
      </c>
      <c r="B163" s="42">
        <v>1</v>
      </c>
      <c r="C163" s="42">
        <v>3</v>
      </c>
      <c r="D163" s="42">
        <v>11</v>
      </c>
      <c r="E163" s="42">
        <v>3</v>
      </c>
      <c r="F163" s="42">
        <v>201</v>
      </c>
      <c r="G163" s="42">
        <v>76</v>
      </c>
      <c r="H163" s="42">
        <v>40</v>
      </c>
      <c r="I163" s="42" t="s">
        <v>877</v>
      </c>
      <c r="J163" s="42" t="s">
        <v>3260</v>
      </c>
      <c r="K163" s="42" t="s">
        <v>1459</v>
      </c>
      <c r="L163" s="43">
        <v>0</v>
      </c>
      <c r="M163" s="43">
        <v>0</v>
      </c>
      <c r="N163" s="43">
        <v>0</v>
      </c>
      <c r="O163" s="43">
        <v>15000000</v>
      </c>
      <c r="P163" s="43">
        <v>0</v>
      </c>
      <c r="Q163" s="43">
        <v>15000000</v>
      </c>
      <c r="R163" s="43">
        <v>0</v>
      </c>
      <c r="S163" s="43">
        <v>0</v>
      </c>
      <c r="T163" s="43">
        <v>0</v>
      </c>
      <c r="U163" s="43">
        <v>0</v>
      </c>
      <c r="V163" s="43">
        <v>15000000</v>
      </c>
      <c r="W163" s="43">
        <v>0</v>
      </c>
    </row>
    <row r="164" spans="1:23" ht="15" customHeight="1" x14ac:dyDescent="0.25">
      <c r="A164" s="42">
        <v>23</v>
      </c>
      <c r="B164" s="42">
        <v>1</v>
      </c>
      <c r="C164" s="42">
        <v>3</v>
      </c>
      <c r="D164" s="42">
        <v>11</v>
      </c>
      <c r="E164" s="42">
        <v>3</v>
      </c>
      <c r="F164" s="42">
        <v>201</v>
      </c>
      <c r="G164" s="42">
        <v>76</v>
      </c>
      <c r="H164" s="42">
        <v>40</v>
      </c>
      <c r="I164" s="42" t="s">
        <v>878</v>
      </c>
      <c r="J164" s="42" t="s">
        <v>3261</v>
      </c>
      <c r="K164" s="42" t="s">
        <v>1459</v>
      </c>
      <c r="L164" s="43">
        <v>0</v>
      </c>
      <c r="M164" s="43">
        <v>0</v>
      </c>
      <c r="N164" s="43">
        <v>0</v>
      </c>
      <c r="O164" s="43">
        <v>879675275</v>
      </c>
      <c r="P164" s="43">
        <v>130000000</v>
      </c>
      <c r="Q164" s="43">
        <v>749675275</v>
      </c>
      <c r="R164" s="43">
        <v>213225275</v>
      </c>
      <c r="S164" s="43">
        <v>213225275</v>
      </c>
      <c r="T164" s="43">
        <v>179689510</v>
      </c>
      <c r="U164" s="43">
        <v>173689510</v>
      </c>
      <c r="V164" s="43">
        <v>536450000</v>
      </c>
      <c r="W164" s="43">
        <v>0</v>
      </c>
    </row>
    <row r="165" spans="1:23" ht="15" customHeight="1" x14ac:dyDescent="0.25">
      <c r="A165" s="42">
        <v>23</v>
      </c>
      <c r="B165" s="42">
        <v>1</v>
      </c>
      <c r="C165" s="42">
        <v>3</v>
      </c>
      <c r="D165" s="42">
        <v>11</v>
      </c>
      <c r="E165" s="42">
        <v>4</v>
      </c>
      <c r="F165" s="42">
        <v>1</v>
      </c>
      <c r="G165" s="42">
        <v>76</v>
      </c>
      <c r="H165" s="42">
        <v>0</v>
      </c>
      <c r="I165" s="42" t="s">
        <v>876</v>
      </c>
      <c r="J165" s="42" t="s">
        <v>1047</v>
      </c>
      <c r="K165" s="42" t="s">
        <v>1459</v>
      </c>
      <c r="L165" s="43">
        <v>300000000</v>
      </c>
      <c r="M165" s="43">
        <v>0</v>
      </c>
      <c r="N165" s="43">
        <v>0</v>
      </c>
      <c r="O165" s="43">
        <v>0</v>
      </c>
      <c r="P165" s="43">
        <v>133500000</v>
      </c>
      <c r="Q165" s="43">
        <v>166500000</v>
      </c>
      <c r="R165" s="43">
        <v>166436088</v>
      </c>
      <c r="S165" s="43">
        <v>166436088</v>
      </c>
      <c r="T165" s="43">
        <v>166436088</v>
      </c>
      <c r="U165" s="43">
        <v>166436088</v>
      </c>
      <c r="V165" s="43">
        <v>63912</v>
      </c>
      <c r="W165" s="43">
        <v>0</v>
      </c>
    </row>
    <row r="166" spans="1:23" ht="15" customHeight="1" x14ac:dyDescent="0.25">
      <c r="A166" s="42">
        <v>23</v>
      </c>
      <c r="B166" s="42">
        <v>1</v>
      </c>
      <c r="C166" s="42">
        <v>3</v>
      </c>
      <c r="D166" s="42">
        <v>11</v>
      </c>
      <c r="E166" s="42">
        <v>4</v>
      </c>
      <c r="F166" s="42">
        <v>1</v>
      </c>
      <c r="G166" s="42">
        <v>76</v>
      </c>
      <c r="H166" s="42">
        <v>1</v>
      </c>
      <c r="I166" s="42" t="s">
        <v>878</v>
      </c>
      <c r="J166" s="42" t="s">
        <v>2037</v>
      </c>
      <c r="K166" s="42" t="s">
        <v>1459</v>
      </c>
      <c r="L166" s="43">
        <v>1463000000</v>
      </c>
      <c r="M166" s="43">
        <v>0</v>
      </c>
      <c r="N166" s="43">
        <v>0</v>
      </c>
      <c r="O166" s="43">
        <v>0</v>
      </c>
      <c r="P166" s="43">
        <v>1463000000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</row>
    <row r="167" spans="1:23" ht="15" customHeight="1" x14ac:dyDescent="0.25">
      <c r="A167" s="42">
        <v>23</v>
      </c>
      <c r="B167" s="42">
        <v>1</v>
      </c>
      <c r="C167" s="42">
        <v>3</v>
      </c>
      <c r="D167" s="42">
        <v>11</v>
      </c>
      <c r="E167" s="42">
        <v>4</v>
      </c>
      <c r="F167" s="42">
        <v>2</v>
      </c>
      <c r="G167" s="42">
        <v>76</v>
      </c>
      <c r="H167" s="42">
        <v>0</v>
      </c>
      <c r="I167" s="42" t="s">
        <v>876</v>
      </c>
      <c r="J167" s="42" t="s">
        <v>1048</v>
      </c>
      <c r="K167" s="42" t="s">
        <v>1459</v>
      </c>
      <c r="L167" s="43">
        <v>740000000</v>
      </c>
      <c r="M167" s="43">
        <v>0</v>
      </c>
      <c r="N167" s="43">
        <v>0</v>
      </c>
      <c r="O167" s="43">
        <v>190269000</v>
      </c>
      <c r="P167" s="43">
        <v>630269000</v>
      </c>
      <c r="Q167" s="43">
        <v>300000000</v>
      </c>
      <c r="R167" s="43">
        <v>300000000</v>
      </c>
      <c r="S167" s="43">
        <v>300000000</v>
      </c>
      <c r="T167" s="43">
        <v>300000000</v>
      </c>
      <c r="U167" s="43">
        <v>263345529</v>
      </c>
      <c r="V167" s="43">
        <v>0</v>
      </c>
      <c r="W167" s="43">
        <v>0</v>
      </c>
    </row>
    <row r="168" spans="1:23" ht="15" customHeight="1" x14ac:dyDescent="0.25">
      <c r="A168" s="42">
        <v>23</v>
      </c>
      <c r="B168" s="42">
        <v>1</v>
      </c>
      <c r="C168" s="42">
        <v>3</v>
      </c>
      <c r="D168" s="42">
        <v>11</v>
      </c>
      <c r="E168" s="42">
        <v>4</v>
      </c>
      <c r="F168" s="42">
        <v>2</v>
      </c>
      <c r="G168" s="42">
        <v>76</v>
      </c>
      <c r="H168" s="42">
        <v>0</v>
      </c>
      <c r="I168" s="42" t="s">
        <v>874</v>
      </c>
      <c r="J168" s="42" t="s">
        <v>1049</v>
      </c>
      <c r="K168" s="42" t="s">
        <v>2038</v>
      </c>
      <c r="L168" s="43">
        <v>0</v>
      </c>
      <c r="M168" s="43">
        <v>0</v>
      </c>
      <c r="N168" s="43">
        <v>0</v>
      </c>
      <c r="O168" s="43">
        <v>170000000</v>
      </c>
      <c r="P168" s="43">
        <v>0</v>
      </c>
      <c r="Q168" s="43">
        <v>170000000</v>
      </c>
      <c r="R168" s="43">
        <v>170000000</v>
      </c>
      <c r="S168" s="43">
        <v>170000000</v>
      </c>
      <c r="T168" s="43">
        <v>170000000</v>
      </c>
      <c r="U168" s="43">
        <v>160412340</v>
      </c>
      <c r="V168" s="43">
        <v>0</v>
      </c>
      <c r="W168" s="43">
        <v>0</v>
      </c>
    </row>
    <row r="169" spans="1:23" ht="15" customHeight="1" x14ac:dyDescent="0.25">
      <c r="A169" s="42">
        <v>23</v>
      </c>
      <c r="B169" s="42">
        <v>1</v>
      </c>
      <c r="C169" s="42">
        <v>3</v>
      </c>
      <c r="D169" s="42">
        <v>11</v>
      </c>
      <c r="E169" s="42">
        <v>4</v>
      </c>
      <c r="F169" s="42">
        <v>2</v>
      </c>
      <c r="G169" s="42">
        <v>76</v>
      </c>
      <c r="H169" s="42">
        <v>0</v>
      </c>
      <c r="I169" s="42" t="s">
        <v>877</v>
      </c>
      <c r="J169" s="42" t="s">
        <v>3020</v>
      </c>
      <c r="K169" s="42" t="s">
        <v>3021</v>
      </c>
      <c r="L169" s="43">
        <v>0</v>
      </c>
      <c r="M169" s="43">
        <v>0</v>
      </c>
      <c r="N169" s="43">
        <v>0</v>
      </c>
      <c r="O169" s="43">
        <v>190269000</v>
      </c>
      <c r="P169" s="43">
        <v>0</v>
      </c>
      <c r="Q169" s="43">
        <v>190269000</v>
      </c>
      <c r="R169" s="43">
        <v>190174810</v>
      </c>
      <c r="S169" s="43">
        <v>190174810</v>
      </c>
      <c r="T169" s="43">
        <v>190174810</v>
      </c>
      <c r="U169" s="43">
        <v>190174810</v>
      </c>
      <c r="V169" s="43">
        <v>94190</v>
      </c>
      <c r="W169" s="43">
        <v>0</v>
      </c>
    </row>
    <row r="170" spans="1:23" ht="15" customHeight="1" x14ac:dyDescent="0.25">
      <c r="A170" s="42">
        <v>23</v>
      </c>
      <c r="B170" s="42">
        <v>1</v>
      </c>
      <c r="C170" s="42">
        <v>3</v>
      </c>
      <c r="D170" s="42">
        <v>11</v>
      </c>
      <c r="E170" s="42">
        <v>4</v>
      </c>
      <c r="F170" s="42">
        <v>2</v>
      </c>
      <c r="G170" s="42">
        <v>76</v>
      </c>
      <c r="H170" s="42">
        <v>1</v>
      </c>
      <c r="I170" s="42" t="s">
        <v>874</v>
      </c>
      <c r="J170" s="42" t="s">
        <v>2041</v>
      </c>
      <c r="K170" s="42" t="s">
        <v>1459</v>
      </c>
      <c r="L170" s="43">
        <v>15000000</v>
      </c>
      <c r="M170" s="43">
        <v>0</v>
      </c>
      <c r="N170" s="43">
        <v>0</v>
      </c>
      <c r="O170" s="43">
        <v>0</v>
      </c>
      <c r="P170" s="43">
        <v>15000000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</row>
    <row r="171" spans="1:23" ht="15" customHeight="1" x14ac:dyDescent="0.25">
      <c r="A171" s="42">
        <v>23</v>
      </c>
      <c r="B171" s="42">
        <v>1</v>
      </c>
      <c r="C171" s="42">
        <v>3</v>
      </c>
      <c r="D171" s="42">
        <v>11</v>
      </c>
      <c r="E171" s="42">
        <v>4</v>
      </c>
      <c r="F171" s="42">
        <v>2</v>
      </c>
      <c r="G171" s="42">
        <v>76</v>
      </c>
      <c r="H171" s="42">
        <v>2</v>
      </c>
      <c r="I171" s="42" t="s">
        <v>878</v>
      </c>
      <c r="J171" s="42" t="s">
        <v>2044</v>
      </c>
      <c r="K171" s="42" t="s">
        <v>1459</v>
      </c>
      <c r="L171" s="43">
        <v>4835494825</v>
      </c>
      <c r="M171" s="43">
        <v>0</v>
      </c>
      <c r="N171" s="43">
        <v>0</v>
      </c>
      <c r="O171" s="43">
        <v>774955273</v>
      </c>
      <c r="P171" s="43">
        <v>806675275</v>
      </c>
      <c r="Q171" s="43">
        <v>4803774823</v>
      </c>
      <c r="R171" s="43">
        <v>4744969784</v>
      </c>
      <c r="S171" s="43">
        <v>4744969784</v>
      </c>
      <c r="T171" s="43">
        <v>3807512898</v>
      </c>
      <c r="U171" s="43">
        <v>3799412898</v>
      </c>
      <c r="V171" s="43">
        <v>58805039</v>
      </c>
      <c r="W171" s="43">
        <v>0</v>
      </c>
    </row>
    <row r="172" spans="1:23" ht="15" customHeight="1" x14ac:dyDescent="0.25">
      <c r="A172" s="42">
        <v>23</v>
      </c>
      <c r="B172" s="42">
        <v>1</v>
      </c>
      <c r="C172" s="42">
        <v>3</v>
      </c>
      <c r="D172" s="42">
        <v>11</v>
      </c>
      <c r="E172" s="42">
        <v>4</v>
      </c>
      <c r="F172" s="42">
        <v>2</v>
      </c>
      <c r="G172" s="42">
        <v>76</v>
      </c>
      <c r="H172" s="42">
        <v>4</v>
      </c>
      <c r="I172" s="42" t="s">
        <v>878</v>
      </c>
      <c r="J172" s="42" t="s">
        <v>3136</v>
      </c>
      <c r="K172" s="42" t="s">
        <v>3137</v>
      </c>
      <c r="L172" s="43">
        <v>0</v>
      </c>
      <c r="M172" s="43">
        <v>0</v>
      </c>
      <c r="N172" s="43">
        <v>0</v>
      </c>
      <c r="O172" s="43">
        <v>81000000</v>
      </c>
      <c r="P172" s="43">
        <v>81000000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</row>
    <row r="173" spans="1:23" ht="15" customHeight="1" x14ac:dyDescent="0.25">
      <c r="A173" s="42">
        <v>23</v>
      </c>
      <c r="B173" s="42">
        <v>1</v>
      </c>
      <c r="C173" s="42">
        <v>3</v>
      </c>
      <c r="D173" s="42">
        <v>11</v>
      </c>
      <c r="E173" s="42">
        <v>4</v>
      </c>
      <c r="F173" s="42">
        <v>3</v>
      </c>
      <c r="G173" s="42">
        <v>76</v>
      </c>
      <c r="H173" s="42">
        <v>0</v>
      </c>
      <c r="I173" s="42" t="s">
        <v>876</v>
      </c>
      <c r="J173" s="42" t="s">
        <v>2047</v>
      </c>
      <c r="K173" s="42" t="s">
        <v>1459</v>
      </c>
      <c r="L173" s="43">
        <v>73000000</v>
      </c>
      <c r="M173" s="43">
        <v>0</v>
      </c>
      <c r="N173" s="43">
        <v>0</v>
      </c>
      <c r="O173" s="43">
        <v>0</v>
      </c>
      <c r="P173" s="43">
        <v>73000000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</row>
    <row r="174" spans="1:23" ht="15" customHeight="1" x14ac:dyDescent="0.25">
      <c r="A174" s="42">
        <v>23</v>
      </c>
      <c r="B174" s="42">
        <v>1</v>
      </c>
      <c r="C174" s="42">
        <v>3</v>
      </c>
      <c r="D174" s="42">
        <v>22</v>
      </c>
      <c r="E174" s="42">
        <v>3</v>
      </c>
      <c r="F174" s="42">
        <v>201</v>
      </c>
      <c r="G174" s="42">
        <v>76</v>
      </c>
      <c r="H174" s="42">
        <v>41</v>
      </c>
      <c r="I174" s="42" t="s">
        <v>876</v>
      </c>
      <c r="J174" s="42" t="s">
        <v>3262</v>
      </c>
      <c r="K174" s="42" t="s">
        <v>1459</v>
      </c>
      <c r="L174" s="43">
        <v>0</v>
      </c>
      <c r="M174" s="43">
        <v>0</v>
      </c>
      <c r="N174" s="43">
        <v>0</v>
      </c>
      <c r="O174" s="43">
        <v>18000000</v>
      </c>
      <c r="P174" s="43">
        <v>0</v>
      </c>
      <c r="Q174" s="43">
        <v>18000000</v>
      </c>
      <c r="R174" s="43">
        <v>18000000</v>
      </c>
      <c r="S174" s="43">
        <v>18000000</v>
      </c>
      <c r="T174" s="43">
        <v>18000000</v>
      </c>
      <c r="U174" s="43">
        <v>18000000</v>
      </c>
      <c r="V174" s="43">
        <v>0</v>
      </c>
      <c r="W174" s="43">
        <v>0</v>
      </c>
    </row>
    <row r="175" spans="1:23" ht="15" customHeight="1" x14ac:dyDescent="0.25">
      <c r="A175" s="42">
        <v>23</v>
      </c>
      <c r="B175" s="42">
        <v>1</v>
      </c>
      <c r="C175" s="42">
        <v>3</v>
      </c>
      <c r="D175" s="42">
        <v>22</v>
      </c>
      <c r="E175" s="42">
        <v>3</v>
      </c>
      <c r="F175" s="42">
        <v>201</v>
      </c>
      <c r="G175" s="42">
        <v>76</v>
      </c>
      <c r="H175" s="42">
        <v>41</v>
      </c>
      <c r="I175" s="42" t="s">
        <v>878</v>
      </c>
      <c r="J175" s="42" t="s">
        <v>3263</v>
      </c>
      <c r="K175" s="42" t="s">
        <v>1459</v>
      </c>
      <c r="L175" s="43">
        <v>0</v>
      </c>
      <c r="M175" s="43">
        <v>0</v>
      </c>
      <c r="N175" s="43">
        <v>0</v>
      </c>
      <c r="O175" s="43">
        <v>204046964</v>
      </c>
      <c r="P175" s="43">
        <v>0</v>
      </c>
      <c r="Q175" s="43">
        <v>204046964</v>
      </c>
      <c r="R175" s="43">
        <v>166812078</v>
      </c>
      <c r="S175" s="43">
        <v>166812078</v>
      </c>
      <c r="T175" s="43">
        <v>89157543</v>
      </c>
      <c r="U175" s="43">
        <v>69184839</v>
      </c>
      <c r="V175" s="43">
        <v>37234886</v>
      </c>
      <c r="W175" s="43">
        <v>0</v>
      </c>
    </row>
    <row r="176" spans="1:23" ht="15" customHeight="1" x14ac:dyDescent="0.25">
      <c r="A176" s="42">
        <v>23</v>
      </c>
      <c r="B176" s="42">
        <v>1</v>
      </c>
      <c r="C176" s="42">
        <v>3</v>
      </c>
      <c r="D176" s="42">
        <v>22</v>
      </c>
      <c r="E176" s="42">
        <v>3</v>
      </c>
      <c r="F176" s="42">
        <v>201</v>
      </c>
      <c r="G176" s="42">
        <v>76</v>
      </c>
      <c r="H176" s="42">
        <v>41</v>
      </c>
      <c r="I176" s="42" t="s">
        <v>877</v>
      </c>
      <c r="J176" s="42" t="s">
        <v>3660</v>
      </c>
      <c r="K176" s="42" t="s">
        <v>3661</v>
      </c>
      <c r="L176" s="43">
        <v>0</v>
      </c>
      <c r="M176" s="43">
        <v>0</v>
      </c>
      <c r="N176" s="43">
        <v>0</v>
      </c>
      <c r="O176" s="43">
        <v>40000000</v>
      </c>
      <c r="P176" s="43">
        <v>40000000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</row>
    <row r="177" spans="1:23" ht="15" customHeight="1" x14ac:dyDescent="0.25">
      <c r="A177" s="42">
        <v>23</v>
      </c>
      <c r="B177" s="42">
        <v>1</v>
      </c>
      <c r="C177" s="42">
        <v>3</v>
      </c>
      <c r="D177" s="42">
        <v>22</v>
      </c>
      <c r="E177" s="42">
        <v>4</v>
      </c>
      <c r="F177" s="42">
        <v>1</v>
      </c>
      <c r="G177" s="42">
        <v>76</v>
      </c>
      <c r="H177" s="42">
        <v>0</v>
      </c>
      <c r="I177" s="42" t="s">
        <v>876</v>
      </c>
      <c r="J177" s="42" t="s">
        <v>1050</v>
      </c>
      <c r="K177" s="42" t="s">
        <v>2048</v>
      </c>
      <c r="L177" s="43">
        <v>40000000</v>
      </c>
      <c r="M177" s="43">
        <v>0</v>
      </c>
      <c r="N177" s="43">
        <v>0</v>
      </c>
      <c r="O177" s="43">
        <v>0</v>
      </c>
      <c r="P177" s="43">
        <v>18000000</v>
      </c>
      <c r="Q177" s="43">
        <v>22000000</v>
      </c>
      <c r="R177" s="43">
        <v>22000000</v>
      </c>
      <c r="S177" s="43">
        <v>22000000</v>
      </c>
      <c r="T177" s="43">
        <v>22000000</v>
      </c>
      <c r="U177" s="43">
        <v>22000000</v>
      </c>
      <c r="V177" s="43">
        <v>0</v>
      </c>
      <c r="W177" s="43">
        <v>0</v>
      </c>
    </row>
    <row r="178" spans="1:23" ht="15" customHeight="1" x14ac:dyDescent="0.25">
      <c r="A178" s="42">
        <v>23</v>
      </c>
      <c r="B178" s="42">
        <v>1</v>
      </c>
      <c r="C178" s="42">
        <v>3</v>
      </c>
      <c r="D178" s="42">
        <v>22</v>
      </c>
      <c r="E178" s="42">
        <v>4</v>
      </c>
      <c r="F178" s="42">
        <v>2</v>
      </c>
      <c r="G178" s="42">
        <v>76</v>
      </c>
      <c r="H178" s="42">
        <v>0</v>
      </c>
      <c r="I178" s="42" t="s">
        <v>878</v>
      </c>
      <c r="J178" s="42" t="s">
        <v>1051</v>
      </c>
      <c r="K178" s="42" t="s">
        <v>2048</v>
      </c>
      <c r="L178" s="43">
        <v>1000000000</v>
      </c>
      <c r="M178" s="43">
        <v>0</v>
      </c>
      <c r="N178" s="43">
        <v>0</v>
      </c>
      <c r="O178" s="43">
        <v>0</v>
      </c>
      <c r="P178" s="43">
        <v>28794888</v>
      </c>
      <c r="Q178" s="43">
        <v>971205112</v>
      </c>
      <c r="R178" s="43">
        <v>971205112</v>
      </c>
      <c r="S178" s="43">
        <v>971205112</v>
      </c>
      <c r="T178" s="43">
        <v>971205112</v>
      </c>
      <c r="U178" s="43">
        <v>971205112</v>
      </c>
      <c r="V178" s="43">
        <v>0</v>
      </c>
      <c r="W178" s="43">
        <v>0</v>
      </c>
    </row>
    <row r="179" spans="1:23" ht="15" customHeight="1" x14ac:dyDescent="0.25">
      <c r="A179" s="42">
        <v>23</v>
      </c>
      <c r="B179" s="42">
        <v>1</v>
      </c>
      <c r="C179" s="42">
        <v>3</v>
      </c>
      <c r="D179" s="42">
        <v>22</v>
      </c>
      <c r="E179" s="42">
        <v>4</v>
      </c>
      <c r="F179" s="42">
        <v>2</v>
      </c>
      <c r="G179" s="42">
        <v>76</v>
      </c>
      <c r="H179" s="42">
        <v>1</v>
      </c>
      <c r="I179" s="42" t="s">
        <v>876</v>
      </c>
      <c r="J179" s="42" t="s">
        <v>1052</v>
      </c>
      <c r="K179" s="42" t="s">
        <v>2048</v>
      </c>
      <c r="L179" s="43">
        <v>20000000</v>
      </c>
      <c r="M179" s="43">
        <v>0</v>
      </c>
      <c r="N179" s="43">
        <v>0</v>
      </c>
      <c r="O179" s="43">
        <v>0</v>
      </c>
      <c r="P179" s="43">
        <v>20000000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</row>
    <row r="180" spans="1:23" ht="15" customHeight="1" x14ac:dyDescent="0.25">
      <c r="A180" s="42">
        <v>23</v>
      </c>
      <c r="B180" s="42">
        <v>1</v>
      </c>
      <c r="C180" s="42">
        <v>3</v>
      </c>
      <c r="D180" s="42">
        <v>22</v>
      </c>
      <c r="E180" s="42">
        <v>4</v>
      </c>
      <c r="F180" s="42">
        <v>2</v>
      </c>
      <c r="G180" s="42">
        <v>76</v>
      </c>
      <c r="H180" s="42">
        <v>1</v>
      </c>
      <c r="I180" s="42" t="s">
        <v>874</v>
      </c>
      <c r="J180" s="42" t="s">
        <v>1053</v>
      </c>
      <c r="K180" s="42" t="s">
        <v>2053</v>
      </c>
      <c r="L180" s="43">
        <v>0</v>
      </c>
      <c r="M180" s="43">
        <v>0</v>
      </c>
      <c r="N180" s="43">
        <v>0</v>
      </c>
      <c r="O180" s="43">
        <v>20000000</v>
      </c>
      <c r="P180" s="43">
        <v>0</v>
      </c>
      <c r="Q180" s="43">
        <v>20000000</v>
      </c>
      <c r="R180" s="43">
        <v>19983460</v>
      </c>
      <c r="S180" s="43">
        <v>19983460</v>
      </c>
      <c r="T180" s="43">
        <v>19983460</v>
      </c>
      <c r="U180" s="43">
        <v>19447917</v>
      </c>
      <c r="V180" s="43">
        <v>16540</v>
      </c>
      <c r="W180" s="43">
        <v>0</v>
      </c>
    </row>
    <row r="181" spans="1:23" ht="15" customHeight="1" x14ac:dyDescent="0.25">
      <c r="A181" s="42">
        <v>23</v>
      </c>
      <c r="B181" s="42">
        <v>1</v>
      </c>
      <c r="C181" s="42">
        <v>3</v>
      </c>
      <c r="D181" s="42">
        <v>22</v>
      </c>
      <c r="E181" s="42">
        <v>4</v>
      </c>
      <c r="F181" s="42">
        <v>2</v>
      </c>
      <c r="G181" s="42">
        <v>76</v>
      </c>
      <c r="H181" s="42">
        <v>2</v>
      </c>
      <c r="I181" s="42" t="s">
        <v>874</v>
      </c>
      <c r="J181" s="42" t="s">
        <v>2056</v>
      </c>
      <c r="K181" s="42" t="s">
        <v>2048</v>
      </c>
      <c r="L181" s="43">
        <v>28000000</v>
      </c>
      <c r="M181" s="43">
        <v>0</v>
      </c>
      <c r="N181" s="43">
        <v>0</v>
      </c>
      <c r="O181" s="43">
        <v>0</v>
      </c>
      <c r="P181" s="43">
        <v>25000000</v>
      </c>
      <c r="Q181" s="43">
        <v>3000000</v>
      </c>
      <c r="R181" s="43">
        <v>2313925</v>
      </c>
      <c r="S181" s="43">
        <v>2313925</v>
      </c>
      <c r="T181" s="43">
        <v>2313925</v>
      </c>
      <c r="U181" s="43">
        <v>2313925</v>
      </c>
      <c r="V181" s="43">
        <v>686075</v>
      </c>
      <c r="W181" s="43">
        <v>0</v>
      </c>
    </row>
    <row r="182" spans="1:23" ht="15" customHeight="1" x14ac:dyDescent="0.25">
      <c r="A182" s="42">
        <v>23</v>
      </c>
      <c r="B182" s="42">
        <v>1</v>
      </c>
      <c r="C182" s="42">
        <v>3</v>
      </c>
      <c r="D182" s="42">
        <v>22</v>
      </c>
      <c r="E182" s="42">
        <v>4</v>
      </c>
      <c r="F182" s="42">
        <v>2</v>
      </c>
      <c r="G182" s="42">
        <v>76</v>
      </c>
      <c r="H182" s="42">
        <v>3</v>
      </c>
      <c r="I182" s="42" t="s">
        <v>877</v>
      </c>
      <c r="J182" s="42" t="s">
        <v>2059</v>
      </c>
      <c r="K182" s="42" t="s">
        <v>2048</v>
      </c>
      <c r="L182" s="43">
        <v>237168000</v>
      </c>
      <c r="M182" s="43">
        <v>0</v>
      </c>
      <c r="N182" s="43">
        <v>0</v>
      </c>
      <c r="O182" s="43">
        <v>0</v>
      </c>
      <c r="P182" s="43">
        <v>0</v>
      </c>
      <c r="Q182" s="43">
        <v>237168000</v>
      </c>
      <c r="R182" s="43">
        <v>237168000</v>
      </c>
      <c r="S182" s="43">
        <v>237168000</v>
      </c>
      <c r="T182" s="43">
        <v>237168000</v>
      </c>
      <c r="U182" s="43">
        <v>231699506.15000001</v>
      </c>
      <c r="V182" s="43">
        <v>0</v>
      </c>
      <c r="W182" s="43">
        <v>0</v>
      </c>
    </row>
    <row r="183" spans="1:23" ht="15" customHeight="1" x14ac:dyDescent="0.25">
      <c r="A183" s="42">
        <v>23</v>
      </c>
      <c r="B183" s="42">
        <v>1</v>
      </c>
      <c r="C183" s="42">
        <v>3</v>
      </c>
      <c r="D183" s="42">
        <v>22</v>
      </c>
      <c r="E183" s="42">
        <v>4</v>
      </c>
      <c r="F183" s="42">
        <v>2</v>
      </c>
      <c r="G183" s="42">
        <v>76</v>
      </c>
      <c r="H183" s="42">
        <v>4</v>
      </c>
      <c r="I183" s="42" t="s">
        <v>878</v>
      </c>
      <c r="J183" s="42" t="s">
        <v>2062</v>
      </c>
      <c r="K183" s="42" t="s">
        <v>2048</v>
      </c>
      <c r="L183" s="43">
        <v>1473543171</v>
      </c>
      <c r="M183" s="43">
        <v>0</v>
      </c>
      <c r="N183" s="43">
        <v>0</v>
      </c>
      <c r="O183" s="43">
        <v>0</v>
      </c>
      <c r="P183" s="43">
        <v>160252076</v>
      </c>
      <c r="Q183" s="43">
        <v>1313291095</v>
      </c>
      <c r="R183" s="43">
        <v>1261297773.9400001</v>
      </c>
      <c r="S183" s="43">
        <v>1261297773.9400001</v>
      </c>
      <c r="T183" s="43">
        <v>1261297773.9400001</v>
      </c>
      <c r="U183" s="43">
        <v>1257194826.1900001</v>
      </c>
      <c r="V183" s="43">
        <v>51993321.060000002</v>
      </c>
      <c r="W183" s="43">
        <v>0</v>
      </c>
    </row>
    <row r="184" spans="1:23" ht="15" customHeight="1" x14ac:dyDescent="0.25">
      <c r="A184" s="42">
        <v>23</v>
      </c>
      <c r="B184" s="42">
        <v>1</v>
      </c>
      <c r="C184" s="42">
        <v>3</v>
      </c>
      <c r="D184" s="42">
        <v>22</v>
      </c>
      <c r="E184" s="42">
        <v>4</v>
      </c>
      <c r="F184" s="42">
        <v>2</v>
      </c>
      <c r="G184" s="42">
        <v>76</v>
      </c>
      <c r="H184" s="42">
        <v>4</v>
      </c>
      <c r="I184" s="42" t="s">
        <v>874</v>
      </c>
      <c r="J184" s="42" t="s">
        <v>2065</v>
      </c>
      <c r="K184" s="42" t="s">
        <v>2053</v>
      </c>
      <c r="L184" s="43">
        <v>0</v>
      </c>
      <c r="M184" s="43">
        <v>0</v>
      </c>
      <c r="N184" s="43">
        <v>0</v>
      </c>
      <c r="O184" s="43">
        <v>10000000</v>
      </c>
      <c r="P184" s="43">
        <v>0</v>
      </c>
      <c r="Q184" s="43">
        <v>10000000</v>
      </c>
      <c r="R184" s="43">
        <v>10000000</v>
      </c>
      <c r="S184" s="43">
        <v>10000000</v>
      </c>
      <c r="T184" s="43">
        <v>10000000</v>
      </c>
      <c r="U184" s="43">
        <v>10000000</v>
      </c>
      <c r="V184" s="43">
        <v>0</v>
      </c>
      <c r="W184" s="43">
        <v>0</v>
      </c>
    </row>
    <row r="185" spans="1:23" ht="15" customHeight="1" x14ac:dyDescent="0.25">
      <c r="A185" s="42">
        <v>23</v>
      </c>
      <c r="B185" s="42">
        <v>1</v>
      </c>
      <c r="C185" s="42">
        <v>3</v>
      </c>
      <c r="D185" s="42">
        <v>22</v>
      </c>
      <c r="E185" s="42">
        <v>4</v>
      </c>
      <c r="F185" s="42">
        <v>2</v>
      </c>
      <c r="G185" s="42">
        <v>76</v>
      </c>
      <c r="H185" s="42">
        <v>5</v>
      </c>
      <c r="I185" s="42" t="s">
        <v>877</v>
      </c>
      <c r="J185" s="42" t="s">
        <v>2068</v>
      </c>
      <c r="K185" s="42" t="s">
        <v>2048</v>
      </c>
      <c r="L185" s="43">
        <v>36563000</v>
      </c>
      <c r="M185" s="43">
        <v>0</v>
      </c>
      <c r="N185" s="43">
        <v>0</v>
      </c>
      <c r="O185" s="43">
        <v>0</v>
      </c>
      <c r="P185" s="43">
        <v>0</v>
      </c>
      <c r="Q185" s="43">
        <v>36563000</v>
      </c>
      <c r="R185" s="43">
        <v>36563000</v>
      </c>
      <c r="S185" s="43">
        <v>36563000</v>
      </c>
      <c r="T185" s="43">
        <v>36563000</v>
      </c>
      <c r="U185" s="43">
        <v>36563000</v>
      </c>
      <c r="V185" s="43">
        <v>0</v>
      </c>
      <c r="W185" s="43">
        <v>0</v>
      </c>
    </row>
    <row r="186" spans="1:23" ht="15" customHeight="1" x14ac:dyDescent="0.25">
      <c r="A186" s="42">
        <v>23</v>
      </c>
      <c r="B186" s="42">
        <v>1</v>
      </c>
      <c r="C186" s="42">
        <v>3</v>
      </c>
      <c r="D186" s="42">
        <v>22</v>
      </c>
      <c r="E186" s="42">
        <v>4</v>
      </c>
      <c r="F186" s="42">
        <v>2</v>
      </c>
      <c r="G186" s="42">
        <v>76</v>
      </c>
      <c r="H186" s="42">
        <v>6</v>
      </c>
      <c r="I186" s="42" t="s">
        <v>874</v>
      </c>
      <c r="J186" s="42" t="s">
        <v>2071</v>
      </c>
      <c r="K186" s="42" t="s">
        <v>2048</v>
      </c>
      <c r="L186" s="43">
        <v>350000000</v>
      </c>
      <c r="M186" s="43">
        <v>0</v>
      </c>
      <c r="N186" s="43">
        <v>0</v>
      </c>
      <c r="O186" s="43">
        <v>0</v>
      </c>
      <c r="P186" s="43">
        <v>0</v>
      </c>
      <c r="Q186" s="43">
        <v>350000000</v>
      </c>
      <c r="R186" s="43">
        <v>350000000</v>
      </c>
      <c r="S186" s="43">
        <v>350000000</v>
      </c>
      <c r="T186" s="43">
        <v>350000000</v>
      </c>
      <c r="U186" s="43">
        <v>350000000</v>
      </c>
      <c r="V186" s="43">
        <v>0</v>
      </c>
      <c r="W186" s="43">
        <v>0</v>
      </c>
    </row>
    <row r="187" spans="1:23" ht="15" customHeight="1" x14ac:dyDescent="0.25">
      <c r="A187" s="42">
        <v>23</v>
      </c>
      <c r="B187" s="42">
        <v>1</v>
      </c>
      <c r="C187" s="42">
        <v>3</v>
      </c>
      <c r="D187" s="42">
        <v>81</v>
      </c>
      <c r="E187" s="42">
        <v>3</v>
      </c>
      <c r="F187" s="42">
        <v>202</v>
      </c>
      <c r="G187" s="42">
        <v>74</v>
      </c>
      <c r="H187" s="42">
        <v>40</v>
      </c>
      <c r="I187" s="42" t="s">
        <v>875</v>
      </c>
      <c r="J187" s="42" t="s">
        <v>3264</v>
      </c>
      <c r="K187" s="42" t="s">
        <v>1558</v>
      </c>
      <c r="L187" s="43">
        <v>0</v>
      </c>
      <c r="M187" s="43">
        <v>0</v>
      </c>
      <c r="N187" s="43">
        <v>0</v>
      </c>
      <c r="O187" s="43">
        <v>2518775164</v>
      </c>
      <c r="P187" s="43">
        <v>0</v>
      </c>
      <c r="Q187" s="43">
        <v>2518775164</v>
      </c>
      <c r="R187" s="43">
        <v>0</v>
      </c>
      <c r="S187" s="43">
        <v>0</v>
      </c>
      <c r="T187" s="43">
        <v>0</v>
      </c>
      <c r="U187" s="43">
        <v>0</v>
      </c>
      <c r="V187" s="43">
        <v>2518775164</v>
      </c>
      <c r="W187" s="43">
        <v>0</v>
      </c>
    </row>
    <row r="188" spans="1:23" ht="15" customHeight="1" x14ac:dyDescent="0.25">
      <c r="A188" s="42">
        <v>23</v>
      </c>
      <c r="B188" s="42">
        <v>1</v>
      </c>
      <c r="C188" s="42">
        <v>3</v>
      </c>
      <c r="D188" s="42">
        <v>81</v>
      </c>
      <c r="E188" s="42">
        <v>4</v>
      </c>
      <c r="F188" s="42">
        <v>1</v>
      </c>
      <c r="G188" s="42">
        <v>74</v>
      </c>
      <c r="H188" s="42">
        <v>0</v>
      </c>
      <c r="I188" s="42" t="s">
        <v>875</v>
      </c>
      <c r="J188" s="42" t="s">
        <v>1567</v>
      </c>
      <c r="K188" s="42" t="s">
        <v>1558</v>
      </c>
      <c r="L188" s="43">
        <v>25018775164</v>
      </c>
      <c r="M188" s="43">
        <v>0</v>
      </c>
      <c r="N188" s="43">
        <v>0</v>
      </c>
      <c r="O188" s="43">
        <v>0</v>
      </c>
      <c r="P188" s="43">
        <v>21650147457</v>
      </c>
      <c r="Q188" s="43">
        <v>3368627707</v>
      </c>
      <c r="R188" s="43">
        <v>3368627707</v>
      </c>
      <c r="S188" s="43">
        <v>3368627707</v>
      </c>
      <c r="T188" s="43">
        <v>1768763117</v>
      </c>
      <c r="U188" s="43">
        <v>567081572</v>
      </c>
      <c r="V188" s="43">
        <v>0</v>
      </c>
      <c r="W188" s="43">
        <v>0</v>
      </c>
    </row>
    <row r="189" spans="1:23" ht="15" customHeight="1" x14ac:dyDescent="0.25">
      <c r="A189" s="42">
        <v>23</v>
      </c>
      <c r="B189" s="42">
        <v>1</v>
      </c>
      <c r="C189" s="42">
        <v>3</v>
      </c>
      <c r="D189" s="42">
        <v>81</v>
      </c>
      <c r="E189" s="42">
        <v>4</v>
      </c>
      <c r="F189" s="42">
        <v>1</v>
      </c>
      <c r="G189" s="42">
        <v>76</v>
      </c>
      <c r="H189" s="42">
        <v>4</v>
      </c>
      <c r="I189" s="42" t="s">
        <v>875</v>
      </c>
      <c r="J189" s="42" t="s">
        <v>3138</v>
      </c>
      <c r="K189" s="42" t="s">
        <v>1558</v>
      </c>
      <c r="L189" s="43">
        <v>0</v>
      </c>
      <c r="M189" s="43">
        <v>0</v>
      </c>
      <c r="N189" s="43">
        <v>0</v>
      </c>
      <c r="O189" s="43">
        <v>500000000</v>
      </c>
      <c r="P189" s="43">
        <v>500000000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</row>
    <row r="190" spans="1:23" ht="15" customHeight="1" x14ac:dyDescent="0.25">
      <c r="A190" s="42">
        <v>23</v>
      </c>
      <c r="B190" s="42">
        <v>1</v>
      </c>
      <c r="C190" s="42">
        <v>3</v>
      </c>
      <c r="D190" s="42">
        <v>82</v>
      </c>
      <c r="E190" s="42">
        <v>3</v>
      </c>
      <c r="F190" s="42">
        <v>201</v>
      </c>
      <c r="G190" s="42">
        <v>76</v>
      </c>
      <c r="H190" s="42">
        <v>41</v>
      </c>
      <c r="I190" s="42" t="s">
        <v>874</v>
      </c>
      <c r="J190" s="42" t="s">
        <v>3265</v>
      </c>
      <c r="K190" s="42" t="s">
        <v>3047</v>
      </c>
      <c r="L190" s="43">
        <v>0</v>
      </c>
      <c r="M190" s="43">
        <v>0</v>
      </c>
      <c r="N190" s="43">
        <v>0</v>
      </c>
      <c r="O190" s="43">
        <v>100000000</v>
      </c>
      <c r="P190" s="43">
        <v>0</v>
      </c>
      <c r="Q190" s="43">
        <v>100000000</v>
      </c>
      <c r="R190" s="43">
        <v>85317451</v>
      </c>
      <c r="S190" s="43">
        <v>85317451</v>
      </c>
      <c r="T190" s="43">
        <v>85317451</v>
      </c>
      <c r="U190" s="43">
        <v>35317451</v>
      </c>
      <c r="V190" s="43">
        <v>14682549</v>
      </c>
      <c r="W190" s="43">
        <v>0</v>
      </c>
    </row>
    <row r="191" spans="1:23" ht="15" customHeight="1" x14ac:dyDescent="0.25">
      <c r="A191" s="42">
        <v>23</v>
      </c>
      <c r="B191" s="42">
        <v>1</v>
      </c>
      <c r="C191" s="42">
        <v>3</v>
      </c>
      <c r="D191" s="42">
        <v>82</v>
      </c>
      <c r="E191" s="42">
        <v>3</v>
      </c>
      <c r="F191" s="42">
        <v>201</v>
      </c>
      <c r="G191" s="42">
        <v>76</v>
      </c>
      <c r="H191" s="42">
        <v>41</v>
      </c>
      <c r="I191" s="42" t="s">
        <v>878</v>
      </c>
      <c r="J191" s="42" t="s">
        <v>3266</v>
      </c>
      <c r="K191" s="42" t="s">
        <v>3047</v>
      </c>
      <c r="L191" s="43">
        <v>0</v>
      </c>
      <c r="M191" s="43">
        <v>0</v>
      </c>
      <c r="N191" s="43">
        <v>0</v>
      </c>
      <c r="O191" s="43">
        <v>148726115</v>
      </c>
      <c r="P191" s="43">
        <v>0</v>
      </c>
      <c r="Q191" s="43">
        <v>148726115</v>
      </c>
      <c r="R191" s="43">
        <v>118726115</v>
      </c>
      <c r="S191" s="43">
        <v>118726115</v>
      </c>
      <c r="T191" s="43">
        <v>118726115</v>
      </c>
      <c r="U191" s="43">
        <v>118726115</v>
      </c>
      <c r="V191" s="43">
        <v>30000000</v>
      </c>
      <c r="W191" s="43">
        <v>0</v>
      </c>
    </row>
    <row r="192" spans="1:23" ht="15" customHeight="1" x14ac:dyDescent="0.25">
      <c r="A192" s="42">
        <v>23</v>
      </c>
      <c r="B192" s="42">
        <v>1</v>
      </c>
      <c r="C192" s="42">
        <v>3</v>
      </c>
      <c r="D192" s="42">
        <v>82</v>
      </c>
      <c r="E192" s="42">
        <v>4</v>
      </c>
      <c r="F192" s="42">
        <v>2</v>
      </c>
      <c r="G192" s="42">
        <v>76</v>
      </c>
      <c r="H192" s="42">
        <v>0</v>
      </c>
      <c r="I192" s="42" t="s">
        <v>878</v>
      </c>
      <c r="J192" s="42" t="s">
        <v>2074</v>
      </c>
      <c r="K192" s="42" t="s">
        <v>2075</v>
      </c>
      <c r="L192" s="43">
        <v>90231955</v>
      </c>
      <c r="M192" s="43">
        <v>0</v>
      </c>
      <c r="N192" s="43">
        <v>0</v>
      </c>
      <c r="O192" s="43">
        <v>0</v>
      </c>
      <c r="P192" s="43">
        <v>0</v>
      </c>
      <c r="Q192" s="43">
        <v>90231955</v>
      </c>
      <c r="R192" s="43">
        <v>90231955</v>
      </c>
      <c r="S192" s="43">
        <v>90231955</v>
      </c>
      <c r="T192" s="43">
        <v>90231955</v>
      </c>
      <c r="U192" s="43">
        <v>90231955</v>
      </c>
      <c r="V192" s="43">
        <v>0</v>
      </c>
      <c r="W192" s="43">
        <v>0</v>
      </c>
    </row>
    <row r="193" spans="1:23" ht="15" customHeight="1" x14ac:dyDescent="0.25">
      <c r="A193" s="42">
        <v>23</v>
      </c>
      <c r="B193" s="42">
        <v>1</v>
      </c>
      <c r="C193" s="42">
        <v>3</v>
      </c>
      <c r="D193" s="42">
        <v>82</v>
      </c>
      <c r="E193" s="42">
        <v>4</v>
      </c>
      <c r="F193" s="42">
        <v>2</v>
      </c>
      <c r="G193" s="42">
        <v>76</v>
      </c>
      <c r="H193" s="42">
        <v>4</v>
      </c>
      <c r="I193" s="42" t="s">
        <v>874</v>
      </c>
      <c r="J193" s="42" t="s">
        <v>3046</v>
      </c>
      <c r="K193" s="42" t="s">
        <v>3047</v>
      </c>
      <c r="L193" s="43">
        <v>0</v>
      </c>
      <c r="M193" s="43">
        <v>100000000</v>
      </c>
      <c r="N193" s="43">
        <v>0</v>
      </c>
      <c r="O193" s="43">
        <v>0</v>
      </c>
      <c r="P193" s="43">
        <v>100000000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</row>
    <row r="194" spans="1:23" ht="15" customHeight="1" x14ac:dyDescent="0.25">
      <c r="A194" s="42">
        <v>23</v>
      </c>
      <c r="B194" s="42">
        <v>2</v>
      </c>
      <c r="C194" s="42">
        <v>3</v>
      </c>
      <c r="D194" s="42">
        <v>22</v>
      </c>
      <c r="E194" s="42">
        <v>3</v>
      </c>
      <c r="F194" s="42">
        <v>201</v>
      </c>
      <c r="G194" s="42">
        <v>76</v>
      </c>
      <c r="H194" s="42">
        <v>41</v>
      </c>
      <c r="I194" s="42" t="s">
        <v>878</v>
      </c>
      <c r="J194" s="42" t="s">
        <v>3267</v>
      </c>
      <c r="K194" s="42" t="s">
        <v>2076</v>
      </c>
      <c r="L194" s="43">
        <v>0</v>
      </c>
      <c r="M194" s="43">
        <v>0</v>
      </c>
      <c r="N194" s="43">
        <v>0</v>
      </c>
      <c r="O194" s="43">
        <v>6357000</v>
      </c>
      <c r="P194" s="43">
        <v>0</v>
      </c>
      <c r="Q194" s="43">
        <v>6357000</v>
      </c>
      <c r="R194" s="43">
        <v>0</v>
      </c>
      <c r="S194" s="43">
        <v>0</v>
      </c>
      <c r="T194" s="43">
        <v>0</v>
      </c>
      <c r="U194" s="43">
        <v>0</v>
      </c>
      <c r="V194" s="43">
        <v>6357000</v>
      </c>
      <c r="W194" s="43">
        <v>0</v>
      </c>
    </row>
    <row r="195" spans="1:23" ht="15" customHeight="1" x14ac:dyDescent="0.25">
      <c r="A195" s="42">
        <v>23</v>
      </c>
      <c r="B195" s="42">
        <v>2</v>
      </c>
      <c r="C195" s="42">
        <v>3</v>
      </c>
      <c r="D195" s="42">
        <v>22</v>
      </c>
      <c r="E195" s="42">
        <v>4</v>
      </c>
      <c r="F195" s="42">
        <v>3</v>
      </c>
      <c r="G195" s="42">
        <v>76</v>
      </c>
      <c r="H195" s="42">
        <v>0</v>
      </c>
      <c r="I195" s="42" t="s">
        <v>876</v>
      </c>
      <c r="J195" s="42" t="s">
        <v>1570</v>
      </c>
      <c r="K195" s="42" t="s">
        <v>2076</v>
      </c>
      <c r="L195" s="43">
        <v>6357000</v>
      </c>
      <c r="M195" s="43">
        <v>0</v>
      </c>
      <c r="N195" s="43">
        <v>0</v>
      </c>
      <c r="O195" s="43">
        <v>0</v>
      </c>
      <c r="P195" s="43">
        <v>6357000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3">
        <v>0</v>
      </c>
    </row>
    <row r="196" spans="1:23" ht="15" customHeight="1" x14ac:dyDescent="0.25">
      <c r="A196" s="42">
        <v>23</v>
      </c>
      <c r="B196" s="42">
        <v>2</v>
      </c>
      <c r="C196" s="42">
        <v>3</v>
      </c>
      <c r="D196" s="42">
        <v>82</v>
      </c>
      <c r="E196" s="42">
        <v>3</v>
      </c>
      <c r="F196" s="42">
        <v>201</v>
      </c>
      <c r="G196" s="42">
        <v>76</v>
      </c>
      <c r="H196" s="42">
        <v>41</v>
      </c>
      <c r="I196" s="42" t="s">
        <v>876</v>
      </c>
      <c r="J196" s="42" t="s">
        <v>3268</v>
      </c>
      <c r="K196" s="42" t="s">
        <v>3055</v>
      </c>
      <c r="L196" s="43">
        <v>0</v>
      </c>
      <c r="M196" s="43">
        <v>0</v>
      </c>
      <c r="N196" s="43">
        <v>0</v>
      </c>
      <c r="O196" s="43">
        <v>105480181</v>
      </c>
      <c r="P196" s="43">
        <v>55480181</v>
      </c>
      <c r="Q196" s="43">
        <v>50000000</v>
      </c>
      <c r="R196" s="43">
        <v>43165646</v>
      </c>
      <c r="S196" s="43">
        <v>43165646</v>
      </c>
      <c r="T196" s="43">
        <v>43165646</v>
      </c>
      <c r="U196" s="43">
        <v>3165646</v>
      </c>
      <c r="V196" s="43">
        <v>6834354</v>
      </c>
      <c r="W196" s="43">
        <v>0</v>
      </c>
    </row>
    <row r="197" spans="1:23" ht="15" customHeight="1" x14ac:dyDescent="0.25">
      <c r="A197" s="42">
        <v>23</v>
      </c>
      <c r="B197" s="42">
        <v>2</v>
      </c>
      <c r="C197" s="42">
        <v>3</v>
      </c>
      <c r="D197" s="42">
        <v>82</v>
      </c>
      <c r="E197" s="42">
        <v>3</v>
      </c>
      <c r="F197" s="42">
        <v>201</v>
      </c>
      <c r="G197" s="42">
        <v>76</v>
      </c>
      <c r="H197" s="42">
        <v>41</v>
      </c>
      <c r="I197" s="42" t="s">
        <v>878</v>
      </c>
      <c r="J197" s="42" t="s">
        <v>3706</v>
      </c>
      <c r="K197" s="42" t="s">
        <v>3707</v>
      </c>
      <c r="L197" s="43">
        <v>0</v>
      </c>
      <c r="M197" s="43">
        <v>0</v>
      </c>
      <c r="N197" s="43">
        <v>0</v>
      </c>
      <c r="O197" s="43">
        <v>48480181</v>
      </c>
      <c r="P197" s="43">
        <v>0</v>
      </c>
      <c r="Q197" s="43">
        <v>48480181</v>
      </c>
      <c r="R197" s="43">
        <v>48480181</v>
      </c>
      <c r="S197" s="43">
        <v>48480181</v>
      </c>
      <c r="T197" s="43">
        <v>0</v>
      </c>
      <c r="U197" s="43">
        <v>0</v>
      </c>
      <c r="V197" s="43">
        <v>0</v>
      </c>
      <c r="W197" s="43">
        <v>0</v>
      </c>
    </row>
    <row r="198" spans="1:23" ht="15" customHeight="1" x14ac:dyDescent="0.25">
      <c r="A198" s="42">
        <v>23</v>
      </c>
      <c r="B198" s="42">
        <v>2</v>
      </c>
      <c r="C198" s="42">
        <v>3</v>
      </c>
      <c r="D198" s="42">
        <v>82</v>
      </c>
      <c r="E198" s="42">
        <v>3</v>
      </c>
      <c r="F198" s="42">
        <v>201</v>
      </c>
      <c r="G198" s="42">
        <v>76</v>
      </c>
      <c r="H198" s="42">
        <v>41</v>
      </c>
      <c r="I198" s="42" t="s">
        <v>874</v>
      </c>
      <c r="J198" s="42" t="s">
        <v>3708</v>
      </c>
      <c r="K198" s="42" t="s">
        <v>3707</v>
      </c>
      <c r="L198" s="43">
        <v>0</v>
      </c>
      <c r="M198" s="43">
        <v>0</v>
      </c>
      <c r="N198" s="43">
        <v>0</v>
      </c>
      <c r="O198" s="43">
        <v>7000000</v>
      </c>
      <c r="P198" s="43">
        <v>0</v>
      </c>
      <c r="Q198" s="43">
        <v>7000000</v>
      </c>
      <c r="R198" s="43">
        <v>7000000</v>
      </c>
      <c r="S198" s="43">
        <v>7000000</v>
      </c>
      <c r="T198" s="43">
        <v>7000000</v>
      </c>
      <c r="U198" s="43">
        <v>0</v>
      </c>
      <c r="V198" s="43">
        <v>0</v>
      </c>
      <c r="W198" s="43">
        <v>0</v>
      </c>
    </row>
    <row r="199" spans="1:23" ht="15" customHeight="1" x14ac:dyDescent="0.25">
      <c r="A199" s="42">
        <v>23</v>
      </c>
      <c r="B199" s="42">
        <v>2</v>
      </c>
      <c r="C199" s="42">
        <v>3</v>
      </c>
      <c r="D199" s="42">
        <v>82</v>
      </c>
      <c r="E199" s="42">
        <v>4</v>
      </c>
      <c r="F199" s="42">
        <v>2</v>
      </c>
      <c r="G199" s="42">
        <v>76</v>
      </c>
      <c r="H199" s="42">
        <v>4</v>
      </c>
      <c r="I199" s="42" t="s">
        <v>878</v>
      </c>
      <c r="J199" s="42" t="s">
        <v>3048</v>
      </c>
      <c r="K199" s="42" t="s">
        <v>3047</v>
      </c>
      <c r="L199" s="43">
        <v>0</v>
      </c>
      <c r="M199" s="43">
        <v>148726115</v>
      </c>
      <c r="N199" s="43">
        <v>0</v>
      </c>
      <c r="O199" s="43">
        <v>0</v>
      </c>
      <c r="P199" s="43">
        <v>148726115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</row>
    <row r="200" spans="1:23" ht="15" customHeight="1" x14ac:dyDescent="0.25">
      <c r="A200" s="42">
        <v>23</v>
      </c>
      <c r="B200" s="42">
        <v>2</v>
      </c>
      <c r="C200" s="42">
        <v>3</v>
      </c>
      <c r="D200" s="42">
        <v>82</v>
      </c>
      <c r="E200" s="42">
        <v>4</v>
      </c>
      <c r="F200" s="42">
        <v>2</v>
      </c>
      <c r="G200" s="42">
        <v>76</v>
      </c>
      <c r="H200" s="42">
        <v>5</v>
      </c>
      <c r="I200" s="42" t="s">
        <v>878</v>
      </c>
      <c r="J200" s="42" t="s">
        <v>3054</v>
      </c>
      <c r="K200" s="42" t="s">
        <v>3055</v>
      </c>
      <c r="L200" s="43">
        <v>0</v>
      </c>
      <c r="M200" s="43">
        <v>105480181</v>
      </c>
      <c r="N200" s="43">
        <v>0</v>
      </c>
      <c r="O200" s="43">
        <v>0</v>
      </c>
      <c r="P200" s="43">
        <v>105480181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</row>
    <row r="201" spans="1:23" ht="15" customHeight="1" x14ac:dyDescent="0.25">
      <c r="A201" s="42">
        <v>23</v>
      </c>
      <c r="B201" s="42">
        <v>3</v>
      </c>
      <c r="C201" s="42">
        <v>3</v>
      </c>
      <c r="D201" s="42">
        <v>22</v>
      </c>
      <c r="E201" s="42">
        <v>3</v>
      </c>
      <c r="F201" s="42">
        <v>201</v>
      </c>
      <c r="G201" s="42">
        <v>76</v>
      </c>
      <c r="H201" s="42">
        <v>41</v>
      </c>
      <c r="I201" s="42" t="s">
        <v>879</v>
      </c>
      <c r="J201" s="42" t="s">
        <v>3269</v>
      </c>
      <c r="K201" s="42" t="s">
        <v>2077</v>
      </c>
      <c r="L201" s="43">
        <v>0</v>
      </c>
      <c r="M201" s="43">
        <v>0</v>
      </c>
      <c r="N201" s="43">
        <v>0</v>
      </c>
      <c r="O201" s="43">
        <v>12668455</v>
      </c>
      <c r="P201" s="43">
        <v>12668455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</row>
    <row r="202" spans="1:23" ht="15" customHeight="1" x14ac:dyDescent="0.25">
      <c r="A202" s="42">
        <v>23</v>
      </c>
      <c r="B202" s="42">
        <v>3</v>
      </c>
      <c r="C202" s="42">
        <v>3</v>
      </c>
      <c r="D202" s="42">
        <v>22</v>
      </c>
      <c r="E202" s="42">
        <v>3</v>
      </c>
      <c r="F202" s="42">
        <v>201</v>
      </c>
      <c r="G202" s="42">
        <v>76</v>
      </c>
      <c r="H202" s="42">
        <v>41</v>
      </c>
      <c r="I202" s="42" t="s">
        <v>878</v>
      </c>
      <c r="J202" s="42" t="s">
        <v>3270</v>
      </c>
      <c r="K202" s="42" t="s">
        <v>2077</v>
      </c>
      <c r="L202" s="43">
        <v>0</v>
      </c>
      <c r="M202" s="43">
        <v>0</v>
      </c>
      <c r="N202" s="43">
        <v>0</v>
      </c>
      <c r="O202" s="43">
        <v>12768455</v>
      </c>
      <c r="P202" s="43">
        <v>12668455</v>
      </c>
      <c r="Q202" s="43">
        <v>100000</v>
      </c>
      <c r="R202" s="43">
        <v>0</v>
      </c>
      <c r="S202" s="43">
        <v>0</v>
      </c>
      <c r="T202" s="43">
        <v>0</v>
      </c>
      <c r="U202" s="43">
        <v>0</v>
      </c>
      <c r="V202" s="43">
        <v>100000</v>
      </c>
      <c r="W202" s="43">
        <v>0</v>
      </c>
    </row>
    <row r="203" spans="1:23" ht="15" customHeight="1" x14ac:dyDescent="0.25">
      <c r="A203" s="42">
        <v>23</v>
      </c>
      <c r="B203" s="42">
        <v>3</v>
      </c>
      <c r="C203" s="42">
        <v>3</v>
      </c>
      <c r="D203" s="42">
        <v>22</v>
      </c>
      <c r="E203" s="42">
        <v>3</v>
      </c>
      <c r="F203" s="42">
        <v>201</v>
      </c>
      <c r="G203" s="42">
        <v>76</v>
      </c>
      <c r="H203" s="42">
        <v>42</v>
      </c>
      <c r="I203" s="42" t="s">
        <v>878</v>
      </c>
      <c r="J203" s="42" t="s">
        <v>3790</v>
      </c>
      <c r="K203" s="42" t="s">
        <v>3791</v>
      </c>
      <c r="L203" s="43">
        <v>0</v>
      </c>
      <c r="M203" s="43">
        <v>0</v>
      </c>
      <c r="N203" s="43">
        <v>0</v>
      </c>
      <c r="O203" s="43">
        <v>12668455</v>
      </c>
      <c r="P203" s="43">
        <v>0</v>
      </c>
      <c r="Q203" s="43">
        <v>12668455</v>
      </c>
      <c r="R203" s="43">
        <v>12668455</v>
      </c>
      <c r="S203" s="43">
        <v>12668455</v>
      </c>
      <c r="T203" s="43">
        <v>0</v>
      </c>
      <c r="U203" s="43">
        <v>0</v>
      </c>
      <c r="V203" s="43">
        <v>0</v>
      </c>
      <c r="W203" s="43">
        <v>0</v>
      </c>
    </row>
    <row r="204" spans="1:23" ht="15" customHeight="1" x14ac:dyDescent="0.25">
      <c r="A204" s="42">
        <v>23</v>
      </c>
      <c r="B204" s="42">
        <v>3</v>
      </c>
      <c r="C204" s="42">
        <v>3</v>
      </c>
      <c r="D204" s="42">
        <v>22</v>
      </c>
      <c r="E204" s="42">
        <v>4</v>
      </c>
      <c r="F204" s="42">
        <v>2</v>
      </c>
      <c r="G204" s="42">
        <v>76</v>
      </c>
      <c r="H204" s="42">
        <v>0</v>
      </c>
      <c r="I204" s="42" t="s">
        <v>878</v>
      </c>
      <c r="J204" s="42" t="s">
        <v>1054</v>
      </c>
      <c r="K204" s="42" t="s">
        <v>2077</v>
      </c>
      <c r="L204" s="43">
        <v>100000</v>
      </c>
      <c r="M204" s="43">
        <v>0</v>
      </c>
      <c r="N204" s="43">
        <v>0</v>
      </c>
      <c r="O204" s="43">
        <v>0</v>
      </c>
      <c r="P204" s="43">
        <v>100000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0</v>
      </c>
    </row>
    <row r="205" spans="1:23" ht="15" customHeight="1" x14ac:dyDescent="0.25">
      <c r="A205" s="42">
        <v>23</v>
      </c>
      <c r="B205" s="42">
        <v>3</v>
      </c>
      <c r="C205" s="42">
        <v>3</v>
      </c>
      <c r="D205" s="42">
        <v>22</v>
      </c>
      <c r="E205" s="42">
        <v>4</v>
      </c>
      <c r="F205" s="42">
        <v>2</v>
      </c>
      <c r="G205" s="42">
        <v>76</v>
      </c>
      <c r="H205" s="42">
        <v>1</v>
      </c>
      <c r="I205" s="42" t="s">
        <v>879</v>
      </c>
      <c r="J205" s="42" t="s">
        <v>1055</v>
      </c>
      <c r="K205" s="42" t="s">
        <v>2077</v>
      </c>
      <c r="L205" s="43">
        <v>92668455</v>
      </c>
      <c r="M205" s="43">
        <v>0</v>
      </c>
      <c r="N205" s="43">
        <v>0</v>
      </c>
      <c r="O205" s="43">
        <v>0</v>
      </c>
      <c r="P205" s="43">
        <v>12668455</v>
      </c>
      <c r="Q205" s="43">
        <v>80000000</v>
      </c>
      <c r="R205" s="43">
        <v>80000000</v>
      </c>
      <c r="S205" s="43">
        <v>80000000</v>
      </c>
      <c r="T205" s="43">
        <v>80000000</v>
      </c>
      <c r="U205" s="43">
        <v>74545457</v>
      </c>
      <c r="V205" s="43">
        <v>0</v>
      </c>
      <c r="W205" s="43">
        <v>0</v>
      </c>
    </row>
    <row r="206" spans="1:23" ht="15" customHeight="1" x14ac:dyDescent="0.25">
      <c r="A206" s="42">
        <v>23</v>
      </c>
      <c r="B206" s="42">
        <v>3</v>
      </c>
      <c r="C206" s="42">
        <v>3</v>
      </c>
      <c r="D206" s="42">
        <v>82</v>
      </c>
      <c r="E206" s="42">
        <v>3</v>
      </c>
      <c r="F206" s="42">
        <v>201</v>
      </c>
      <c r="G206" s="42">
        <v>76</v>
      </c>
      <c r="H206" s="42">
        <v>41</v>
      </c>
      <c r="I206" s="42" t="s">
        <v>879</v>
      </c>
      <c r="J206" s="42" t="s">
        <v>3271</v>
      </c>
      <c r="K206" s="42" t="s">
        <v>3050</v>
      </c>
      <c r="L206" s="43">
        <v>0</v>
      </c>
      <c r="M206" s="43">
        <v>0</v>
      </c>
      <c r="N206" s="43">
        <v>0</v>
      </c>
      <c r="O206" s="43">
        <v>62569430</v>
      </c>
      <c r="P206" s="43">
        <v>62569430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</row>
    <row r="207" spans="1:23" ht="15" customHeight="1" x14ac:dyDescent="0.25">
      <c r="A207" s="42">
        <v>23</v>
      </c>
      <c r="B207" s="42">
        <v>3</v>
      </c>
      <c r="C207" s="42">
        <v>3</v>
      </c>
      <c r="D207" s="42">
        <v>82</v>
      </c>
      <c r="E207" s="42">
        <v>3</v>
      </c>
      <c r="F207" s="42">
        <v>201</v>
      </c>
      <c r="G207" s="42">
        <v>76</v>
      </c>
      <c r="H207" s="42">
        <v>41</v>
      </c>
      <c r="I207" s="42" t="s">
        <v>878</v>
      </c>
      <c r="J207" s="42" t="s">
        <v>3709</v>
      </c>
      <c r="K207" s="42" t="s">
        <v>3710</v>
      </c>
      <c r="L207" s="43">
        <v>0</v>
      </c>
      <c r="M207" s="43">
        <v>0</v>
      </c>
      <c r="N207" s="43">
        <v>0</v>
      </c>
      <c r="O207" s="43">
        <v>62569430</v>
      </c>
      <c r="P207" s="43">
        <v>0</v>
      </c>
      <c r="Q207" s="43">
        <v>62569430</v>
      </c>
      <c r="R207" s="43">
        <v>62569430</v>
      </c>
      <c r="S207" s="43">
        <v>62569430</v>
      </c>
      <c r="T207" s="43">
        <v>53767418</v>
      </c>
      <c r="U207" s="43">
        <v>53767418</v>
      </c>
      <c r="V207" s="43">
        <v>0</v>
      </c>
      <c r="W207" s="43">
        <v>0</v>
      </c>
    </row>
    <row r="208" spans="1:23" ht="15" customHeight="1" x14ac:dyDescent="0.25">
      <c r="A208" s="42">
        <v>23</v>
      </c>
      <c r="B208" s="42">
        <v>3</v>
      </c>
      <c r="C208" s="42">
        <v>3</v>
      </c>
      <c r="D208" s="42">
        <v>82</v>
      </c>
      <c r="E208" s="42">
        <v>4</v>
      </c>
      <c r="F208" s="42">
        <v>2</v>
      </c>
      <c r="G208" s="42">
        <v>76</v>
      </c>
      <c r="H208" s="42">
        <v>0</v>
      </c>
      <c r="I208" s="42" t="s">
        <v>879</v>
      </c>
      <c r="J208" s="42" t="s">
        <v>3049</v>
      </c>
      <c r="K208" s="42" t="s">
        <v>3050</v>
      </c>
      <c r="L208" s="43">
        <v>0</v>
      </c>
      <c r="M208" s="43">
        <v>62569430</v>
      </c>
      <c r="N208" s="43">
        <v>0</v>
      </c>
      <c r="O208" s="43">
        <v>0</v>
      </c>
      <c r="P208" s="43">
        <v>62569430</v>
      </c>
      <c r="Q208" s="43">
        <v>0</v>
      </c>
      <c r="R208" s="43">
        <v>0</v>
      </c>
      <c r="S208" s="43">
        <v>0</v>
      </c>
      <c r="T208" s="43">
        <v>0</v>
      </c>
      <c r="U208" s="43">
        <v>0</v>
      </c>
      <c r="V208" s="43">
        <v>0</v>
      </c>
      <c r="W208" s="43">
        <v>0</v>
      </c>
    </row>
    <row r="209" spans="1:23" ht="15" customHeight="1" x14ac:dyDescent="0.25">
      <c r="A209" s="42">
        <v>23</v>
      </c>
      <c r="B209" s="42">
        <v>4</v>
      </c>
      <c r="C209" s="42">
        <v>3</v>
      </c>
      <c r="D209" s="42">
        <v>22</v>
      </c>
      <c r="E209" s="42">
        <v>4</v>
      </c>
      <c r="F209" s="42">
        <v>3</v>
      </c>
      <c r="G209" s="42">
        <v>76</v>
      </c>
      <c r="H209" s="42">
        <v>0</v>
      </c>
      <c r="I209" s="42" t="s">
        <v>876</v>
      </c>
      <c r="J209" s="42" t="s">
        <v>1056</v>
      </c>
      <c r="K209" s="42" t="s">
        <v>2078</v>
      </c>
      <c r="L209" s="43">
        <v>1733000</v>
      </c>
      <c r="M209" s="43">
        <v>0</v>
      </c>
      <c r="N209" s="43">
        <v>0</v>
      </c>
      <c r="O209" s="43">
        <v>0</v>
      </c>
      <c r="P209" s="43">
        <v>0</v>
      </c>
      <c r="Q209" s="43">
        <v>1733000</v>
      </c>
      <c r="R209" s="43">
        <v>1730171</v>
      </c>
      <c r="S209" s="43">
        <v>1730171</v>
      </c>
      <c r="T209" s="43">
        <v>1730171</v>
      </c>
      <c r="U209" s="43">
        <v>0</v>
      </c>
      <c r="V209" s="43">
        <v>2829</v>
      </c>
      <c r="W209" s="43">
        <v>0</v>
      </c>
    </row>
    <row r="210" spans="1:23" ht="15" customHeight="1" x14ac:dyDescent="0.25">
      <c r="A210" s="42">
        <v>23</v>
      </c>
      <c r="B210" s="42">
        <v>4</v>
      </c>
      <c r="C210" s="42">
        <v>3</v>
      </c>
      <c r="D210" s="42">
        <v>22</v>
      </c>
      <c r="E210" s="42">
        <v>4</v>
      </c>
      <c r="F210" s="42">
        <v>3</v>
      </c>
      <c r="G210" s="42">
        <v>76</v>
      </c>
      <c r="H210" s="42">
        <v>1</v>
      </c>
      <c r="I210" s="42" t="s">
        <v>876</v>
      </c>
      <c r="J210" s="42" t="s">
        <v>1057</v>
      </c>
      <c r="K210" s="42" t="s">
        <v>2078</v>
      </c>
      <c r="L210" s="43">
        <v>5490000</v>
      </c>
      <c r="M210" s="43">
        <v>0</v>
      </c>
      <c r="N210" s="43">
        <v>0</v>
      </c>
      <c r="O210" s="43">
        <v>0</v>
      </c>
      <c r="P210" s="43">
        <v>0</v>
      </c>
      <c r="Q210" s="43">
        <v>5490000</v>
      </c>
      <c r="R210" s="43">
        <v>5490000</v>
      </c>
      <c r="S210" s="43">
        <v>5490000</v>
      </c>
      <c r="T210" s="43">
        <v>5490000</v>
      </c>
      <c r="U210" s="43">
        <v>0</v>
      </c>
      <c r="V210" s="43">
        <v>0</v>
      </c>
      <c r="W210" s="43">
        <v>0</v>
      </c>
    </row>
    <row r="211" spans="1:23" ht="15" customHeight="1" x14ac:dyDescent="0.25">
      <c r="A211" s="42">
        <v>23</v>
      </c>
      <c r="B211" s="42">
        <v>4</v>
      </c>
      <c r="C211" s="42">
        <v>3</v>
      </c>
      <c r="D211" s="42">
        <v>82</v>
      </c>
      <c r="E211" s="42">
        <v>3</v>
      </c>
      <c r="F211" s="42">
        <v>201</v>
      </c>
      <c r="G211" s="42">
        <v>76</v>
      </c>
      <c r="H211" s="42">
        <v>41</v>
      </c>
      <c r="I211" s="42" t="s">
        <v>876</v>
      </c>
      <c r="J211" s="42" t="s">
        <v>3272</v>
      </c>
      <c r="K211" s="42" t="s">
        <v>2082</v>
      </c>
      <c r="L211" s="43">
        <v>0</v>
      </c>
      <c r="M211" s="43">
        <v>0</v>
      </c>
      <c r="N211" s="43">
        <v>0</v>
      </c>
      <c r="O211" s="43">
        <v>268221158</v>
      </c>
      <c r="P211" s="43">
        <v>0</v>
      </c>
      <c r="Q211" s="43">
        <v>268221158</v>
      </c>
      <c r="R211" s="43">
        <v>268221158</v>
      </c>
      <c r="S211" s="43">
        <v>268221158</v>
      </c>
      <c r="T211" s="43">
        <v>92202114</v>
      </c>
      <c r="U211" s="43">
        <v>0</v>
      </c>
      <c r="V211" s="43">
        <v>0</v>
      </c>
      <c r="W211" s="43">
        <v>0</v>
      </c>
    </row>
    <row r="212" spans="1:23" ht="15" customHeight="1" x14ac:dyDescent="0.25">
      <c r="A212" s="42">
        <v>23</v>
      </c>
      <c r="B212" s="42">
        <v>4</v>
      </c>
      <c r="C212" s="42">
        <v>3</v>
      </c>
      <c r="D212" s="42">
        <v>82</v>
      </c>
      <c r="E212" s="42">
        <v>4</v>
      </c>
      <c r="F212" s="42">
        <v>2</v>
      </c>
      <c r="G212" s="42">
        <v>76</v>
      </c>
      <c r="H212" s="42">
        <v>1</v>
      </c>
      <c r="I212" s="42" t="s">
        <v>876</v>
      </c>
      <c r="J212" s="42" t="s">
        <v>2081</v>
      </c>
      <c r="K212" s="42" t="s">
        <v>2082</v>
      </c>
      <c r="L212" s="43">
        <v>154880000</v>
      </c>
      <c r="M212" s="43">
        <v>0</v>
      </c>
      <c r="N212" s="43">
        <v>0</v>
      </c>
      <c r="O212" s="43">
        <v>0</v>
      </c>
      <c r="P212" s="43">
        <v>0</v>
      </c>
      <c r="Q212" s="43">
        <v>154880000</v>
      </c>
      <c r="R212" s="43">
        <v>154880000</v>
      </c>
      <c r="S212" s="43">
        <v>154880000</v>
      </c>
      <c r="T212" s="43">
        <v>154880000</v>
      </c>
      <c r="U212" s="43">
        <v>39961410</v>
      </c>
      <c r="V212" s="43">
        <v>0</v>
      </c>
      <c r="W212" s="43">
        <v>0</v>
      </c>
    </row>
    <row r="213" spans="1:23" ht="15" customHeight="1" x14ac:dyDescent="0.25">
      <c r="A213" s="42">
        <v>23</v>
      </c>
      <c r="B213" s="42">
        <v>4</v>
      </c>
      <c r="C213" s="42">
        <v>3</v>
      </c>
      <c r="D213" s="42">
        <v>82</v>
      </c>
      <c r="E213" s="42">
        <v>4</v>
      </c>
      <c r="F213" s="42">
        <v>3</v>
      </c>
      <c r="G213" s="42">
        <v>76</v>
      </c>
      <c r="H213" s="42">
        <v>0</v>
      </c>
      <c r="I213" s="42" t="s">
        <v>876</v>
      </c>
      <c r="J213" s="42" t="s">
        <v>3051</v>
      </c>
      <c r="K213" s="42" t="s">
        <v>2082</v>
      </c>
      <c r="L213" s="43">
        <v>0</v>
      </c>
      <c r="M213" s="43">
        <v>268221158</v>
      </c>
      <c r="N213" s="43">
        <v>0</v>
      </c>
      <c r="O213" s="43">
        <v>0</v>
      </c>
      <c r="P213" s="43">
        <v>268221158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</row>
    <row r="214" spans="1:23" ht="15" customHeight="1" x14ac:dyDescent="0.25">
      <c r="A214" s="42">
        <v>23</v>
      </c>
      <c r="B214" s="42">
        <v>5</v>
      </c>
      <c r="C214" s="42">
        <v>3</v>
      </c>
      <c r="D214" s="42">
        <v>22</v>
      </c>
      <c r="E214" s="42">
        <v>3</v>
      </c>
      <c r="F214" s="42">
        <v>201</v>
      </c>
      <c r="G214" s="42">
        <v>76</v>
      </c>
      <c r="H214" s="42">
        <v>41</v>
      </c>
      <c r="I214" s="42" t="s">
        <v>876</v>
      </c>
      <c r="J214" s="42" t="s">
        <v>3823</v>
      </c>
      <c r="K214" s="42" t="s">
        <v>3824</v>
      </c>
      <c r="L214" s="43">
        <v>0</v>
      </c>
      <c r="M214" s="43">
        <v>464972930</v>
      </c>
      <c r="N214" s="43">
        <v>0</v>
      </c>
      <c r="O214" s="43">
        <v>0</v>
      </c>
      <c r="P214" s="43">
        <v>0</v>
      </c>
      <c r="Q214" s="43">
        <v>464972930</v>
      </c>
      <c r="R214" s="43">
        <v>0</v>
      </c>
      <c r="S214" s="43">
        <v>0</v>
      </c>
      <c r="T214" s="43">
        <v>0</v>
      </c>
      <c r="U214" s="43">
        <v>0</v>
      </c>
      <c r="V214" s="43">
        <v>464972930</v>
      </c>
      <c r="W214" s="43">
        <v>0</v>
      </c>
    </row>
    <row r="215" spans="1:23" ht="15" customHeight="1" x14ac:dyDescent="0.25">
      <c r="A215" s="42">
        <v>24</v>
      </c>
      <c r="B215" s="42">
        <v>1</v>
      </c>
      <c r="C215" s="42">
        <v>3</v>
      </c>
      <c r="D215" s="42">
        <v>11</v>
      </c>
      <c r="E215" s="42">
        <v>1</v>
      </c>
      <c r="F215" s="42">
        <v>6</v>
      </c>
      <c r="G215" s="42">
        <v>28</v>
      </c>
      <c r="H215" s="42">
        <v>0</v>
      </c>
      <c r="I215" s="42" t="s">
        <v>880</v>
      </c>
      <c r="J215" s="42" t="s">
        <v>1059</v>
      </c>
      <c r="K215" s="42" t="s">
        <v>2085</v>
      </c>
      <c r="L215" s="43">
        <v>138000000</v>
      </c>
      <c r="M215" s="43">
        <v>0</v>
      </c>
      <c r="N215" s="43">
        <v>0</v>
      </c>
      <c r="O215" s="43">
        <v>0</v>
      </c>
      <c r="P215" s="43">
        <v>69000000</v>
      </c>
      <c r="Q215" s="43">
        <v>69000000</v>
      </c>
      <c r="R215" s="43">
        <v>0</v>
      </c>
      <c r="S215" s="43">
        <v>0</v>
      </c>
      <c r="T215" s="43">
        <v>0</v>
      </c>
      <c r="U215" s="43">
        <v>0</v>
      </c>
      <c r="V215" s="43">
        <v>69000000</v>
      </c>
      <c r="W215" s="43">
        <v>0</v>
      </c>
    </row>
    <row r="216" spans="1:23" ht="15" customHeight="1" x14ac:dyDescent="0.25">
      <c r="A216" s="42">
        <v>24</v>
      </c>
      <c r="B216" s="42">
        <v>1</v>
      </c>
      <c r="C216" s="42">
        <v>3</v>
      </c>
      <c r="D216" s="42">
        <v>11</v>
      </c>
      <c r="E216" s="42">
        <v>1</v>
      </c>
      <c r="F216" s="42">
        <v>7</v>
      </c>
      <c r="G216" s="42">
        <v>15</v>
      </c>
      <c r="H216" s="42">
        <v>0</v>
      </c>
      <c r="I216" s="42" t="s">
        <v>865</v>
      </c>
      <c r="J216" s="42" t="s">
        <v>1060</v>
      </c>
      <c r="K216" s="42" t="s">
        <v>2086</v>
      </c>
      <c r="L216" s="43">
        <v>204000000</v>
      </c>
      <c r="M216" s="43">
        <v>0</v>
      </c>
      <c r="N216" s="43">
        <v>0</v>
      </c>
      <c r="O216" s="43">
        <v>0</v>
      </c>
      <c r="P216" s="43">
        <v>142400</v>
      </c>
      <c r="Q216" s="43">
        <v>203857600</v>
      </c>
      <c r="R216" s="43">
        <v>203857600</v>
      </c>
      <c r="S216" s="43">
        <v>203857600</v>
      </c>
      <c r="T216" s="43">
        <v>203857600</v>
      </c>
      <c r="U216" s="43">
        <v>203857600</v>
      </c>
      <c r="V216" s="43">
        <v>0</v>
      </c>
      <c r="W216" s="43">
        <v>0</v>
      </c>
    </row>
    <row r="217" spans="1:23" ht="15" customHeight="1" x14ac:dyDescent="0.25">
      <c r="A217" s="42">
        <v>24</v>
      </c>
      <c r="B217" s="42">
        <v>1</v>
      </c>
      <c r="C217" s="42">
        <v>3</v>
      </c>
      <c r="D217" s="42">
        <v>11</v>
      </c>
      <c r="E217" s="42">
        <v>1</v>
      </c>
      <c r="F217" s="42">
        <v>7</v>
      </c>
      <c r="G217" s="42">
        <v>15</v>
      </c>
      <c r="H217" s="42">
        <v>1</v>
      </c>
      <c r="I217" s="42" t="s">
        <v>854</v>
      </c>
      <c r="J217" s="42" t="s">
        <v>1579</v>
      </c>
      <c r="K217" s="42" t="s">
        <v>2086</v>
      </c>
      <c r="L217" s="43">
        <v>99000000</v>
      </c>
      <c r="M217" s="43">
        <v>0</v>
      </c>
      <c r="N217" s="43">
        <v>0</v>
      </c>
      <c r="O217" s="43">
        <v>0</v>
      </c>
      <c r="P217" s="43">
        <v>0</v>
      </c>
      <c r="Q217" s="43">
        <v>99000000</v>
      </c>
      <c r="R217" s="43">
        <v>98983123</v>
      </c>
      <c r="S217" s="43">
        <v>98983123</v>
      </c>
      <c r="T217" s="43">
        <v>98983123</v>
      </c>
      <c r="U217" s="43">
        <v>84743703</v>
      </c>
      <c r="V217" s="43">
        <v>16877</v>
      </c>
      <c r="W217" s="43">
        <v>0</v>
      </c>
    </row>
    <row r="218" spans="1:23" ht="15" customHeight="1" x14ac:dyDescent="0.25">
      <c r="A218" s="42">
        <v>24</v>
      </c>
      <c r="B218" s="42">
        <v>1</v>
      </c>
      <c r="C218" s="42">
        <v>3</v>
      </c>
      <c r="D218" s="42">
        <v>11</v>
      </c>
      <c r="E218" s="42">
        <v>1</v>
      </c>
      <c r="F218" s="42">
        <v>7</v>
      </c>
      <c r="G218" s="42">
        <v>15</v>
      </c>
      <c r="H218" s="42">
        <v>2</v>
      </c>
      <c r="I218" s="42" t="s">
        <v>871</v>
      </c>
      <c r="J218" s="42" t="s">
        <v>2089</v>
      </c>
      <c r="K218" s="42" t="s">
        <v>2086</v>
      </c>
      <c r="L218" s="43">
        <v>39000000</v>
      </c>
      <c r="M218" s="43">
        <v>0</v>
      </c>
      <c r="N218" s="43">
        <v>0</v>
      </c>
      <c r="O218" s="43">
        <v>0</v>
      </c>
      <c r="P218" s="43">
        <v>9268153</v>
      </c>
      <c r="Q218" s="43">
        <v>29731847</v>
      </c>
      <c r="R218" s="43">
        <v>29731847</v>
      </c>
      <c r="S218" s="43">
        <v>29731847</v>
      </c>
      <c r="T218" s="43">
        <v>29731847</v>
      </c>
      <c r="U218" s="43">
        <v>29731847</v>
      </c>
      <c r="V218" s="43">
        <v>0</v>
      </c>
      <c r="W218" s="43">
        <v>0</v>
      </c>
    </row>
    <row r="219" spans="1:23" ht="15" customHeight="1" x14ac:dyDescent="0.25">
      <c r="A219" s="42">
        <v>24</v>
      </c>
      <c r="B219" s="42">
        <v>1</v>
      </c>
      <c r="C219" s="42">
        <v>3</v>
      </c>
      <c r="D219" s="42">
        <v>11</v>
      </c>
      <c r="E219" s="42">
        <v>1</v>
      </c>
      <c r="F219" s="42">
        <v>7</v>
      </c>
      <c r="G219" s="42">
        <v>15</v>
      </c>
      <c r="H219" s="42">
        <v>3</v>
      </c>
      <c r="I219" s="42" t="s">
        <v>881</v>
      </c>
      <c r="J219" s="42" t="s">
        <v>2092</v>
      </c>
      <c r="K219" s="42" t="s">
        <v>2086</v>
      </c>
      <c r="L219" s="43">
        <v>25000000</v>
      </c>
      <c r="M219" s="43">
        <v>0</v>
      </c>
      <c r="N219" s="43">
        <v>0</v>
      </c>
      <c r="O219" s="43">
        <v>0</v>
      </c>
      <c r="P219" s="43">
        <v>0</v>
      </c>
      <c r="Q219" s="43">
        <v>25000000</v>
      </c>
      <c r="R219" s="43">
        <v>25000000</v>
      </c>
      <c r="S219" s="43">
        <v>25000000</v>
      </c>
      <c r="T219" s="43">
        <v>25000000</v>
      </c>
      <c r="U219" s="43">
        <v>25000000</v>
      </c>
      <c r="V219" s="43">
        <v>0</v>
      </c>
      <c r="W219" s="43">
        <v>0</v>
      </c>
    </row>
    <row r="220" spans="1:23" ht="15" customHeight="1" x14ac:dyDescent="0.25">
      <c r="A220" s="42">
        <v>24</v>
      </c>
      <c r="B220" s="42">
        <v>1</v>
      </c>
      <c r="C220" s="42">
        <v>3</v>
      </c>
      <c r="D220" s="42">
        <v>11</v>
      </c>
      <c r="E220" s="42">
        <v>1</v>
      </c>
      <c r="F220" s="42">
        <v>7</v>
      </c>
      <c r="G220" s="42">
        <v>15</v>
      </c>
      <c r="H220" s="42">
        <v>4</v>
      </c>
      <c r="I220" s="42" t="s">
        <v>867</v>
      </c>
      <c r="J220" s="42" t="s">
        <v>2095</v>
      </c>
      <c r="K220" s="42" t="s">
        <v>2086</v>
      </c>
      <c r="L220" s="43">
        <v>24480000</v>
      </c>
      <c r="M220" s="43">
        <v>0</v>
      </c>
      <c r="N220" s="43">
        <v>0</v>
      </c>
      <c r="O220" s="43">
        <v>0</v>
      </c>
      <c r="P220" s="43">
        <v>0</v>
      </c>
      <c r="Q220" s="43">
        <v>24480000</v>
      </c>
      <c r="R220" s="43">
        <v>24480000</v>
      </c>
      <c r="S220" s="43">
        <v>24480000</v>
      </c>
      <c r="T220" s="43">
        <v>24480000</v>
      </c>
      <c r="U220" s="43">
        <v>24480000</v>
      </c>
      <c r="V220" s="43">
        <v>0</v>
      </c>
      <c r="W220" s="43">
        <v>0</v>
      </c>
    </row>
    <row r="221" spans="1:23" ht="15" customHeight="1" x14ac:dyDescent="0.25">
      <c r="A221" s="42">
        <v>24</v>
      </c>
      <c r="B221" s="42">
        <v>1</v>
      </c>
      <c r="C221" s="42">
        <v>3</v>
      </c>
      <c r="D221" s="42">
        <v>11</v>
      </c>
      <c r="E221" s="42">
        <v>1</v>
      </c>
      <c r="F221" s="42">
        <v>8</v>
      </c>
      <c r="G221" s="42">
        <v>16</v>
      </c>
      <c r="H221" s="42">
        <v>0</v>
      </c>
      <c r="I221" s="42" t="s">
        <v>882</v>
      </c>
      <c r="J221" s="42" t="s">
        <v>1061</v>
      </c>
      <c r="K221" s="42" t="s">
        <v>2096</v>
      </c>
      <c r="L221" s="43">
        <v>532000000</v>
      </c>
      <c r="M221" s="43">
        <v>0</v>
      </c>
      <c r="N221" s="43">
        <v>0</v>
      </c>
      <c r="O221" s="43">
        <v>0</v>
      </c>
      <c r="P221" s="43">
        <v>10175433</v>
      </c>
      <c r="Q221" s="43">
        <v>521824567</v>
      </c>
      <c r="R221" s="43">
        <v>487147922</v>
      </c>
      <c r="S221" s="43">
        <v>487147922</v>
      </c>
      <c r="T221" s="43">
        <v>487147922</v>
      </c>
      <c r="U221" s="43">
        <v>487147922</v>
      </c>
      <c r="V221" s="43">
        <v>34676645</v>
      </c>
      <c r="W221" s="43">
        <v>0</v>
      </c>
    </row>
    <row r="222" spans="1:23" ht="15" customHeight="1" x14ac:dyDescent="0.25">
      <c r="A222" s="42">
        <v>24</v>
      </c>
      <c r="B222" s="42">
        <v>1</v>
      </c>
      <c r="C222" s="42">
        <v>3</v>
      </c>
      <c r="D222" s="42">
        <v>11</v>
      </c>
      <c r="E222" s="42">
        <v>1</v>
      </c>
      <c r="F222" s="42">
        <v>8</v>
      </c>
      <c r="G222" s="42">
        <v>17</v>
      </c>
      <c r="H222" s="42">
        <v>0</v>
      </c>
      <c r="I222" s="42" t="s">
        <v>870</v>
      </c>
      <c r="J222" s="42" t="s">
        <v>1062</v>
      </c>
      <c r="K222" s="42" t="s">
        <v>2097</v>
      </c>
      <c r="L222" s="43">
        <v>80000000</v>
      </c>
      <c r="M222" s="43">
        <v>0</v>
      </c>
      <c r="N222" s="43">
        <v>0</v>
      </c>
      <c r="O222" s="43">
        <v>0</v>
      </c>
      <c r="P222" s="43">
        <v>80000000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</row>
    <row r="223" spans="1:23" ht="15" customHeight="1" x14ac:dyDescent="0.25">
      <c r="A223" s="42">
        <v>24</v>
      </c>
      <c r="B223" s="42">
        <v>1</v>
      </c>
      <c r="C223" s="42">
        <v>3</v>
      </c>
      <c r="D223" s="42">
        <v>11</v>
      </c>
      <c r="E223" s="42">
        <v>1</v>
      </c>
      <c r="F223" s="42">
        <v>8</v>
      </c>
      <c r="G223" s="42">
        <v>17</v>
      </c>
      <c r="H223" s="42">
        <v>1</v>
      </c>
      <c r="I223" s="42" t="s">
        <v>871</v>
      </c>
      <c r="J223" s="42" t="s">
        <v>1063</v>
      </c>
      <c r="K223" s="42" t="s">
        <v>2097</v>
      </c>
      <c r="L223" s="43">
        <v>623000000</v>
      </c>
      <c r="M223" s="43">
        <v>0</v>
      </c>
      <c r="N223" s="43">
        <v>0</v>
      </c>
      <c r="O223" s="43">
        <v>0</v>
      </c>
      <c r="P223" s="43">
        <v>85172823</v>
      </c>
      <c r="Q223" s="43">
        <v>537827177</v>
      </c>
      <c r="R223" s="43">
        <v>521027843</v>
      </c>
      <c r="S223" s="43">
        <v>521027843</v>
      </c>
      <c r="T223" s="43">
        <v>391973386</v>
      </c>
      <c r="U223" s="43">
        <v>391973386</v>
      </c>
      <c r="V223" s="43">
        <v>16799334</v>
      </c>
      <c r="W223" s="43">
        <v>0</v>
      </c>
    </row>
    <row r="224" spans="1:23" ht="15" customHeight="1" x14ac:dyDescent="0.25">
      <c r="A224" s="42">
        <v>24</v>
      </c>
      <c r="B224" s="42">
        <v>1</v>
      </c>
      <c r="C224" s="42">
        <v>3</v>
      </c>
      <c r="D224" s="42">
        <v>11</v>
      </c>
      <c r="E224" s="42">
        <v>1</v>
      </c>
      <c r="F224" s="42">
        <v>8</v>
      </c>
      <c r="G224" s="42">
        <v>17</v>
      </c>
      <c r="H224" s="42">
        <v>3</v>
      </c>
      <c r="I224" s="42" t="s">
        <v>871</v>
      </c>
      <c r="J224" s="42" t="s">
        <v>2100</v>
      </c>
      <c r="K224" s="42" t="s">
        <v>2101</v>
      </c>
      <c r="L224" s="43">
        <v>962988690</v>
      </c>
      <c r="M224" s="43">
        <v>0</v>
      </c>
      <c r="N224" s="43">
        <v>0</v>
      </c>
      <c r="O224" s="43">
        <v>387000000</v>
      </c>
      <c r="P224" s="43">
        <v>1178023718</v>
      </c>
      <c r="Q224" s="43">
        <v>171964972</v>
      </c>
      <c r="R224" s="43">
        <v>150408498</v>
      </c>
      <c r="S224" s="43">
        <v>150408498</v>
      </c>
      <c r="T224" s="43">
        <v>145695678</v>
      </c>
      <c r="U224" s="43">
        <v>145695678</v>
      </c>
      <c r="V224" s="43">
        <v>21556474</v>
      </c>
      <c r="W224" s="43">
        <v>0</v>
      </c>
    </row>
    <row r="225" spans="1:23" ht="15" customHeight="1" x14ac:dyDescent="0.25">
      <c r="A225" s="42">
        <v>24</v>
      </c>
      <c r="B225" s="42">
        <v>1</v>
      </c>
      <c r="C225" s="42">
        <v>3</v>
      </c>
      <c r="D225" s="42">
        <v>11</v>
      </c>
      <c r="E225" s="42">
        <v>1</v>
      </c>
      <c r="F225" s="42">
        <v>8</v>
      </c>
      <c r="G225" s="42">
        <v>17</v>
      </c>
      <c r="H225" s="42">
        <v>6</v>
      </c>
      <c r="I225" s="42" t="s">
        <v>883</v>
      </c>
      <c r="J225" s="42" t="s">
        <v>2104</v>
      </c>
      <c r="K225" s="42" t="s">
        <v>2097</v>
      </c>
      <c r="L225" s="43">
        <v>200000000</v>
      </c>
      <c r="M225" s="43">
        <v>0</v>
      </c>
      <c r="N225" s="43">
        <v>0</v>
      </c>
      <c r="O225" s="43">
        <v>0</v>
      </c>
      <c r="P225" s="43">
        <v>200000000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</row>
    <row r="226" spans="1:23" ht="15" customHeight="1" x14ac:dyDescent="0.25">
      <c r="A226" s="42">
        <v>24</v>
      </c>
      <c r="B226" s="42">
        <v>1</v>
      </c>
      <c r="C226" s="42">
        <v>3</v>
      </c>
      <c r="D226" s="42">
        <v>11</v>
      </c>
      <c r="E226" s="42">
        <v>1</v>
      </c>
      <c r="F226" s="42">
        <v>8</v>
      </c>
      <c r="G226" s="42">
        <v>17</v>
      </c>
      <c r="H226" s="42">
        <v>10</v>
      </c>
      <c r="I226" s="42" t="s">
        <v>885</v>
      </c>
      <c r="J226" s="42" t="s">
        <v>2107</v>
      </c>
      <c r="K226" s="42" t="s">
        <v>2097</v>
      </c>
      <c r="L226" s="43">
        <v>629988690</v>
      </c>
      <c r="M226" s="43">
        <v>0</v>
      </c>
      <c r="N226" s="43">
        <v>0</v>
      </c>
      <c r="O226" s="43">
        <v>0</v>
      </c>
      <c r="P226" s="43">
        <v>549988690</v>
      </c>
      <c r="Q226" s="43">
        <v>80000000</v>
      </c>
      <c r="R226" s="43">
        <v>79222919</v>
      </c>
      <c r="S226" s="43">
        <v>79222919</v>
      </c>
      <c r="T226" s="43">
        <v>79222919</v>
      </c>
      <c r="U226" s="43">
        <v>42265997</v>
      </c>
      <c r="V226" s="43">
        <v>777081</v>
      </c>
      <c r="W226" s="43">
        <v>0</v>
      </c>
    </row>
    <row r="227" spans="1:23" ht="15" customHeight="1" x14ac:dyDescent="0.25">
      <c r="A227" s="42">
        <v>24</v>
      </c>
      <c r="B227" s="42">
        <v>1</v>
      </c>
      <c r="C227" s="42">
        <v>3</v>
      </c>
      <c r="D227" s="42">
        <v>11</v>
      </c>
      <c r="E227" s="42">
        <v>1</v>
      </c>
      <c r="F227" s="42">
        <v>8</v>
      </c>
      <c r="G227" s="42">
        <v>28</v>
      </c>
      <c r="H227" s="42">
        <v>0</v>
      </c>
      <c r="I227" s="42" t="s">
        <v>880</v>
      </c>
      <c r="J227" s="42" t="s">
        <v>1064</v>
      </c>
      <c r="K227" s="42" t="s">
        <v>2085</v>
      </c>
      <c r="L227" s="43">
        <v>90000000</v>
      </c>
      <c r="M227" s="43">
        <v>0</v>
      </c>
      <c r="N227" s="43">
        <v>0</v>
      </c>
      <c r="O227" s="43">
        <v>0</v>
      </c>
      <c r="P227" s="43">
        <v>90000000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</row>
    <row r="228" spans="1:23" ht="15" customHeight="1" x14ac:dyDescent="0.25">
      <c r="A228" s="42">
        <v>24</v>
      </c>
      <c r="B228" s="42">
        <v>1</v>
      </c>
      <c r="C228" s="42">
        <v>3</v>
      </c>
      <c r="D228" s="42">
        <v>11</v>
      </c>
      <c r="E228" s="42">
        <v>1</v>
      </c>
      <c r="F228" s="42">
        <v>8</v>
      </c>
      <c r="G228" s="42">
        <v>28</v>
      </c>
      <c r="H228" s="42">
        <v>1</v>
      </c>
      <c r="I228" s="42" t="s">
        <v>884</v>
      </c>
      <c r="J228" s="42" t="s">
        <v>2110</v>
      </c>
      <c r="K228" s="42" t="s">
        <v>2085</v>
      </c>
      <c r="L228" s="43">
        <v>190000000</v>
      </c>
      <c r="M228" s="43">
        <v>0</v>
      </c>
      <c r="N228" s="43">
        <v>0</v>
      </c>
      <c r="O228" s="43">
        <v>0</v>
      </c>
      <c r="P228" s="43">
        <v>190000000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0</v>
      </c>
      <c r="W228" s="43">
        <v>0</v>
      </c>
    </row>
    <row r="229" spans="1:23" ht="15" customHeight="1" x14ac:dyDescent="0.25">
      <c r="A229" s="42">
        <v>24</v>
      </c>
      <c r="B229" s="42">
        <v>1</v>
      </c>
      <c r="C229" s="42">
        <v>3</v>
      </c>
      <c r="D229" s="42">
        <v>11</v>
      </c>
      <c r="E229" s="42">
        <v>1</v>
      </c>
      <c r="F229" s="42">
        <v>8</v>
      </c>
      <c r="G229" s="42">
        <v>71</v>
      </c>
      <c r="H229" s="42">
        <v>0</v>
      </c>
      <c r="I229" s="42" t="s">
        <v>871</v>
      </c>
      <c r="J229" s="42" t="s">
        <v>1065</v>
      </c>
      <c r="K229" s="42" t="s">
        <v>1586</v>
      </c>
      <c r="L229" s="43">
        <v>621000000</v>
      </c>
      <c r="M229" s="43">
        <v>0</v>
      </c>
      <c r="N229" s="43">
        <v>0</v>
      </c>
      <c r="O229" s="43">
        <v>0</v>
      </c>
      <c r="P229" s="43">
        <v>27836095</v>
      </c>
      <c r="Q229" s="43">
        <v>593163905</v>
      </c>
      <c r="R229" s="43">
        <v>527749097.01999998</v>
      </c>
      <c r="S229" s="43">
        <v>527749097.01999998</v>
      </c>
      <c r="T229" s="43">
        <v>459712510.01999998</v>
      </c>
      <c r="U229" s="43">
        <v>436500100.01999998</v>
      </c>
      <c r="V229" s="43">
        <v>65414807.979999997</v>
      </c>
      <c r="W229" s="43">
        <v>0</v>
      </c>
    </row>
    <row r="230" spans="1:23" ht="15" customHeight="1" x14ac:dyDescent="0.25">
      <c r="A230" s="42">
        <v>24</v>
      </c>
      <c r="B230" s="42">
        <v>1</v>
      </c>
      <c r="C230" s="42">
        <v>3</v>
      </c>
      <c r="D230" s="42">
        <v>11</v>
      </c>
      <c r="E230" s="42">
        <v>1</v>
      </c>
      <c r="F230" s="42">
        <v>8</v>
      </c>
      <c r="G230" s="42">
        <v>71</v>
      </c>
      <c r="H230" s="42">
        <v>1</v>
      </c>
      <c r="I230" s="42" t="s">
        <v>871</v>
      </c>
      <c r="J230" s="42" t="s">
        <v>2113</v>
      </c>
      <c r="K230" s="42" t="s">
        <v>2114</v>
      </c>
      <c r="L230" s="43">
        <v>320000000</v>
      </c>
      <c r="M230" s="43">
        <v>0</v>
      </c>
      <c r="N230" s="43">
        <v>0</v>
      </c>
      <c r="O230" s="43">
        <v>0</v>
      </c>
      <c r="P230" s="43">
        <v>0</v>
      </c>
      <c r="Q230" s="43">
        <v>320000000</v>
      </c>
      <c r="R230" s="43">
        <v>308077588</v>
      </c>
      <c r="S230" s="43">
        <v>308077588</v>
      </c>
      <c r="T230" s="43">
        <v>308077588</v>
      </c>
      <c r="U230" s="43">
        <v>282166732</v>
      </c>
      <c r="V230" s="43">
        <v>11922412</v>
      </c>
      <c r="W230" s="43">
        <v>0</v>
      </c>
    </row>
    <row r="231" spans="1:23" ht="15" customHeight="1" x14ac:dyDescent="0.25">
      <c r="A231" s="42">
        <v>24</v>
      </c>
      <c r="B231" s="42">
        <v>1</v>
      </c>
      <c r="C231" s="42">
        <v>3</v>
      </c>
      <c r="D231" s="42">
        <v>11</v>
      </c>
      <c r="E231" s="42">
        <v>1</v>
      </c>
      <c r="F231" s="42">
        <v>8</v>
      </c>
      <c r="G231" s="42">
        <v>71</v>
      </c>
      <c r="H231" s="42">
        <v>2</v>
      </c>
      <c r="I231" s="42" t="s">
        <v>885</v>
      </c>
      <c r="J231" s="42" t="s">
        <v>2117</v>
      </c>
      <c r="K231" s="42" t="s">
        <v>1586</v>
      </c>
      <c r="L231" s="43">
        <v>1077663762</v>
      </c>
      <c r="M231" s="43">
        <v>0</v>
      </c>
      <c r="N231" s="43">
        <v>0</v>
      </c>
      <c r="O231" s="43">
        <v>0</v>
      </c>
      <c r="P231" s="43">
        <v>1077663762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</row>
    <row r="232" spans="1:23" ht="15" customHeight="1" x14ac:dyDescent="0.25">
      <c r="A232" s="42">
        <v>24</v>
      </c>
      <c r="B232" s="42">
        <v>1</v>
      </c>
      <c r="C232" s="42">
        <v>3</v>
      </c>
      <c r="D232" s="42">
        <v>11</v>
      </c>
      <c r="E232" s="42">
        <v>1</v>
      </c>
      <c r="F232" s="42">
        <v>8</v>
      </c>
      <c r="G232" s="42">
        <v>71</v>
      </c>
      <c r="H232" s="42">
        <v>3</v>
      </c>
      <c r="I232" s="42" t="s">
        <v>885</v>
      </c>
      <c r="J232" s="42" t="s">
        <v>2120</v>
      </c>
      <c r="K232" s="42" t="s">
        <v>1586</v>
      </c>
      <c r="L232" s="43">
        <v>1500000000</v>
      </c>
      <c r="M232" s="43">
        <v>0</v>
      </c>
      <c r="N232" s="43">
        <v>0</v>
      </c>
      <c r="O232" s="43">
        <v>0</v>
      </c>
      <c r="P232" s="43">
        <v>1500000000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</row>
    <row r="233" spans="1:23" ht="15" customHeight="1" x14ac:dyDescent="0.25">
      <c r="A233" s="42">
        <v>24</v>
      </c>
      <c r="B233" s="42">
        <v>1</v>
      </c>
      <c r="C233" s="42">
        <v>3</v>
      </c>
      <c r="D233" s="42">
        <v>11</v>
      </c>
      <c r="E233" s="42">
        <v>1</v>
      </c>
      <c r="F233" s="42">
        <v>302</v>
      </c>
      <c r="G233" s="42">
        <v>28</v>
      </c>
      <c r="H233" s="42">
        <v>40</v>
      </c>
      <c r="I233" s="42" t="s">
        <v>880</v>
      </c>
      <c r="J233" s="42" t="s">
        <v>3273</v>
      </c>
      <c r="K233" s="42" t="s">
        <v>2085</v>
      </c>
      <c r="L233" s="43">
        <v>0</v>
      </c>
      <c r="M233" s="43">
        <v>0</v>
      </c>
      <c r="N233" s="43">
        <v>0</v>
      </c>
      <c r="O233" s="43">
        <v>69000000</v>
      </c>
      <c r="P233" s="43">
        <v>0</v>
      </c>
      <c r="Q233" s="43">
        <v>69000000</v>
      </c>
      <c r="R233" s="43">
        <v>0</v>
      </c>
      <c r="S233" s="43">
        <v>0</v>
      </c>
      <c r="T233" s="43">
        <v>0</v>
      </c>
      <c r="U233" s="43">
        <v>0</v>
      </c>
      <c r="V233" s="43">
        <v>69000000</v>
      </c>
      <c r="W233" s="43">
        <v>0</v>
      </c>
    </row>
    <row r="234" spans="1:23" ht="15" customHeight="1" x14ac:dyDescent="0.25">
      <c r="A234" s="42">
        <v>24</v>
      </c>
      <c r="B234" s="42">
        <v>1</v>
      </c>
      <c r="C234" s="42">
        <v>3</v>
      </c>
      <c r="D234" s="42">
        <v>11</v>
      </c>
      <c r="E234" s="42">
        <v>1</v>
      </c>
      <c r="F234" s="42">
        <v>601</v>
      </c>
      <c r="G234" s="42">
        <v>17</v>
      </c>
      <c r="H234" s="42">
        <v>40</v>
      </c>
      <c r="I234" s="42" t="s">
        <v>871</v>
      </c>
      <c r="J234" s="42" t="s">
        <v>3274</v>
      </c>
      <c r="K234" s="42" t="s">
        <v>2097</v>
      </c>
      <c r="L234" s="43">
        <v>0</v>
      </c>
      <c r="M234" s="43">
        <v>0</v>
      </c>
      <c r="N234" s="43">
        <v>0</v>
      </c>
      <c r="O234" s="43">
        <v>263731740</v>
      </c>
      <c r="P234" s="43">
        <v>0</v>
      </c>
      <c r="Q234" s="43">
        <v>263731740</v>
      </c>
      <c r="R234" s="43">
        <v>79749999</v>
      </c>
      <c r="S234" s="43">
        <v>79749999</v>
      </c>
      <c r="T234" s="43">
        <v>79749999</v>
      </c>
      <c r="U234" s="43">
        <v>77999999</v>
      </c>
      <c r="V234" s="43">
        <v>183981741</v>
      </c>
      <c r="W234" s="43">
        <v>0</v>
      </c>
    </row>
    <row r="235" spans="1:23" ht="15" customHeight="1" x14ac:dyDescent="0.25">
      <c r="A235" s="42">
        <v>24</v>
      </c>
      <c r="B235" s="42">
        <v>1</v>
      </c>
      <c r="C235" s="42">
        <v>3</v>
      </c>
      <c r="D235" s="42">
        <v>11</v>
      </c>
      <c r="E235" s="42">
        <v>1</v>
      </c>
      <c r="F235" s="42">
        <v>601</v>
      </c>
      <c r="G235" s="42">
        <v>17</v>
      </c>
      <c r="H235" s="42">
        <v>40</v>
      </c>
      <c r="I235" s="42" t="s">
        <v>885</v>
      </c>
      <c r="J235" s="42" t="s">
        <v>3779</v>
      </c>
      <c r="K235" s="42" t="s">
        <v>3780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</row>
    <row r="236" spans="1:23" ht="15" customHeight="1" x14ac:dyDescent="0.25">
      <c r="A236" s="42">
        <v>24</v>
      </c>
      <c r="B236" s="42">
        <v>1</v>
      </c>
      <c r="C236" s="42">
        <v>3</v>
      </c>
      <c r="D236" s="42">
        <v>11</v>
      </c>
      <c r="E236" s="42">
        <v>1</v>
      </c>
      <c r="F236" s="42">
        <v>601</v>
      </c>
      <c r="G236" s="42">
        <v>21</v>
      </c>
      <c r="H236" s="42">
        <v>40</v>
      </c>
      <c r="I236" s="42" t="s">
        <v>899</v>
      </c>
      <c r="J236" s="42" t="s">
        <v>3275</v>
      </c>
      <c r="K236" s="42" t="s">
        <v>3276</v>
      </c>
      <c r="L236" s="43">
        <v>0</v>
      </c>
      <c r="M236" s="43">
        <v>0</v>
      </c>
      <c r="N236" s="43">
        <v>0</v>
      </c>
      <c r="O236" s="43">
        <v>199234200</v>
      </c>
      <c r="P236" s="43">
        <v>0</v>
      </c>
      <c r="Q236" s="43">
        <v>199234200</v>
      </c>
      <c r="R236" s="43">
        <v>179234199.66999999</v>
      </c>
      <c r="S236" s="43">
        <v>179234199.66999999</v>
      </c>
      <c r="T236" s="43">
        <v>179234199.66999999</v>
      </c>
      <c r="U236" s="43">
        <v>130943710.67</v>
      </c>
      <c r="V236" s="43">
        <v>20000000.329999998</v>
      </c>
      <c r="W236" s="43">
        <v>0</v>
      </c>
    </row>
    <row r="237" spans="1:23" ht="15" customHeight="1" x14ac:dyDescent="0.25">
      <c r="A237" s="42">
        <v>24</v>
      </c>
      <c r="B237" s="42">
        <v>1</v>
      </c>
      <c r="C237" s="42">
        <v>3</v>
      </c>
      <c r="D237" s="42">
        <v>11</v>
      </c>
      <c r="E237" s="42">
        <v>1</v>
      </c>
      <c r="F237" s="42">
        <v>601</v>
      </c>
      <c r="G237" s="42">
        <v>28</v>
      </c>
      <c r="H237" s="42">
        <v>40</v>
      </c>
      <c r="I237" s="42" t="s">
        <v>880</v>
      </c>
      <c r="J237" s="42" t="s">
        <v>3277</v>
      </c>
      <c r="K237" s="42" t="s">
        <v>2085</v>
      </c>
      <c r="L237" s="43">
        <v>0</v>
      </c>
      <c r="M237" s="43">
        <v>0</v>
      </c>
      <c r="N237" s="43">
        <v>0</v>
      </c>
      <c r="O237" s="43">
        <v>136000000</v>
      </c>
      <c r="P237" s="43">
        <v>0</v>
      </c>
      <c r="Q237" s="43">
        <v>136000000</v>
      </c>
      <c r="R237" s="43">
        <v>0</v>
      </c>
      <c r="S237" s="43">
        <v>0</v>
      </c>
      <c r="T237" s="43">
        <v>0</v>
      </c>
      <c r="U237" s="43">
        <v>0</v>
      </c>
      <c r="V237" s="43">
        <v>136000000</v>
      </c>
      <c r="W237" s="43">
        <v>0</v>
      </c>
    </row>
    <row r="238" spans="1:23" ht="15" customHeight="1" x14ac:dyDescent="0.25">
      <c r="A238" s="42">
        <v>24</v>
      </c>
      <c r="B238" s="42">
        <v>1</v>
      </c>
      <c r="C238" s="42">
        <v>3</v>
      </c>
      <c r="D238" s="42">
        <v>11</v>
      </c>
      <c r="E238" s="42">
        <v>1</v>
      </c>
      <c r="F238" s="42">
        <v>602</v>
      </c>
      <c r="G238" s="42">
        <v>17</v>
      </c>
      <c r="H238" s="42">
        <v>40</v>
      </c>
      <c r="I238" s="42" t="s">
        <v>871</v>
      </c>
      <c r="J238" s="42" t="s">
        <v>3278</v>
      </c>
      <c r="K238" s="42" t="s">
        <v>2101</v>
      </c>
      <c r="L238" s="43">
        <v>0</v>
      </c>
      <c r="M238" s="43">
        <v>0</v>
      </c>
      <c r="N238" s="43">
        <v>29700000</v>
      </c>
      <c r="O238" s="43">
        <v>702023718</v>
      </c>
      <c r="P238" s="43">
        <v>18080095</v>
      </c>
      <c r="Q238" s="43">
        <v>654243623</v>
      </c>
      <c r="R238" s="43">
        <v>417562250</v>
      </c>
      <c r="S238" s="43">
        <v>417562250</v>
      </c>
      <c r="T238" s="43">
        <v>417562250</v>
      </c>
      <c r="U238" s="43">
        <v>417562250</v>
      </c>
      <c r="V238" s="43">
        <v>236681373</v>
      </c>
      <c r="W238" s="43">
        <v>0</v>
      </c>
    </row>
    <row r="239" spans="1:23" ht="15" customHeight="1" x14ac:dyDescent="0.25">
      <c r="A239" s="42">
        <v>24</v>
      </c>
      <c r="B239" s="42">
        <v>1</v>
      </c>
      <c r="C239" s="42">
        <v>3</v>
      </c>
      <c r="D239" s="42">
        <v>11</v>
      </c>
      <c r="E239" s="42">
        <v>1</v>
      </c>
      <c r="F239" s="42">
        <v>602</v>
      </c>
      <c r="G239" s="42">
        <v>70</v>
      </c>
      <c r="H239" s="42">
        <v>40</v>
      </c>
      <c r="I239" s="42" t="s">
        <v>851</v>
      </c>
      <c r="J239" s="42" t="s">
        <v>3279</v>
      </c>
      <c r="K239" s="42" t="s">
        <v>3280</v>
      </c>
      <c r="L239" s="43">
        <v>0</v>
      </c>
      <c r="M239" s="43">
        <v>0</v>
      </c>
      <c r="N239" s="43">
        <v>0</v>
      </c>
      <c r="O239" s="43">
        <v>84585986</v>
      </c>
      <c r="P239" s="43">
        <v>0</v>
      </c>
      <c r="Q239" s="43">
        <v>84585986</v>
      </c>
      <c r="R239" s="43">
        <v>0</v>
      </c>
      <c r="S239" s="43">
        <v>0</v>
      </c>
      <c r="T239" s="43">
        <v>0</v>
      </c>
      <c r="U239" s="43">
        <v>0</v>
      </c>
      <c r="V239" s="43">
        <v>84585986</v>
      </c>
      <c r="W239" s="43">
        <v>0</v>
      </c>
    </row>
    <row r="240" spans="1:23" ht="15" customHeight="1" x14ac:dyDescent="0.25">
      <c r="A240" s="42">
        <v>24</v>
      </c>
      <c r="B240" s="42">
        <v>1</v>
      </c>
      <c r="C240" s="42">
        <v>3</v>
      </c>
      <c r="D240" s="42">
        <v>11</v>
      </c>
      <c r="E240" s="42">
        <v>1</v>
      </c>
      <c r="F240" s="42">
        <v>602</v>
      </c>
      <c r="G240" s="42">
        <v>70</v>
      </c>
      <c r="H240" s="42">
        <v>45</v>
      </c>
      <c r="I240" s="42" t="s">
        <v>851</v>
      </c>
      <c r="J240" s="42" t="s">
        <v>3281</v>
      </c>
      <c r="K240" s="42" t="s">
        <v>3282</v>
      </c>
      <c r="L240" s="43">
        <v>0</v>
      </c>
      <c r="M240" s="43">
        <v>0</v>
      </c>
      <c r="N240" s="43">
        <v>0</v>
      </c>
      <c r="O240" s="43">
        <v>497059231</v>
      </c>
      <c r="P240" s="43">
        <v>0</v>
      </c>
      <c r="Q240" s="43">
        <v>497059231</v>
      </c>
      <c r="R240" s="43">
        <v>455865459</v>
      </c>
      <c r="S240" s="43">
        <v>455865459</v>
      </c>
      <c r="T240" s="43">
        <v>246649510</v>
      </c>
      <c r="U240" s="43">
        <v>246649510</v>
      </c>
      <c r="V240" s="43">
        <v>41193772</v>
      </c>
      <c r="W240" s="43">
        <v>0</v>
      </c>
    </row>
    <row r="241" spans="1:23" ht="15" customHeight="1" x14ac:dyDescent="0.25">
      <c r="A241" s="42">
        <v>24</v>
      </c>
      <c r="B241" s="42">
        <v>1</v>
      </c>
      <c r="C241" s="42">
        <v>3</v>
      </c>
      <c r="D241" s="42">
        <v>11</v>
      </c>
      <c r="E241" s="42">
        <v>1</v>
      </c>
      <c r="F241" s="42">
        <v>602</v>
      </c>
      <c r="G241" s="42">
        <v>71</v>
      </c>
      <c r="H241" s="42">
        <v>40</v>
      </c>
      <c r="I241" s="42" t="s">
        <v>871</v>
      </c>
      <c r="J241" s="42" t="s">
        <v>3283</v>
      </c>
      <c r="K241" s="42" t="s">
        <v>1586</v>
      </c>
      <c r="L241" s="43">
        <v>0</v>
      </c>
      <c r="M241" s="43">
        <v>0</v>
      </c>
      <c r="N241" s="43">
        <v>0</v>
      </c>
      <c r="O241" s="43">
        <v>97080095</v>
      </c>
      <c r="P241" s="43">
        <v>0</v>
      </c>
      <c r="Q241" s="43">
        <v>97080095</v>
      </c>
      <c r="R241" s="43">
        <v>0</v>
      </c>
      <c r="S241" s="43">
        <v>0</v>
      </c>
      <c r="T241" s="43">
        <v>0</v>
      </c>
      <c r="U241" s="43">
        <v>0</v>
      </c>
      <c r="V241" s="43">
        <v>97080095</v>
      </c>
      <c r="W241" s="43">
        <v>0</v>
      </c>
    </row>
    <row r="242" spans="1:23" ht="15" customHeight="1" x14ac:dyDescent="0.25">
      <c r="A242" s="42">
        <v>24</v>
      </c>
      <c r="B242" s="42">
        <v>1</v>
      </c>
      <c r="C242" s="42">
        <v>3</v>
      </c>
      <c r="D242" s="42">
        <v>11</v>
      </c>
      <c r="E242" s="42">
        <v>1</v>
      </c>
      <c r="F242" s="42">
        <v>602</v>
      </c>
      <c r="G242" s="42">
        <v>71</v>
      </c>
      <c r="H242" s="42">
        <v>41</v>
      </c>
      <c r="I242" s="42" t="s">
        <v>871</v>
      </c>
      <c r="J242" s="42" t="s">
        <v>3284</v>
      </c>
      <c r="K242" s="42" t="s">
        <v>1586</v>
      </c>
      <c r="L242" s="43">
        <v>0</v>
      </c>
      <c r="M242" s="43">
        <v>0</v>
      </c>
      <c r="N242" s="43">
        <v>0</v>
      </c>
      <c r="O242" s="43">
        <v>344840588</v>
      </c>
      <c r="P242" s="43">
        <v>0</v>
      </c>
      <c r="Q242" s="43">
        <v>344840588</v>
      </c>
      <c r="R242" s="43">
        <v>84766958.549999997</v>
      </c>
      <c r="S242" s="43">
        <v>84766958.549999997</v>
      </c>
      <c r="T242" s="43">
        <v>84766958.549999997</v>
      </c>
      <c r="U242" s="43">
        <v>77318500</v>
      </c>
      <c r="V242" s="43">
        <v>260073629.44999999</v>
      </c>
      <c r="W242" s="43">
        <v>0</v>
      </c>
    </row>
    <row r="243" spans="1:23" ht="15" customHeight="1" x14ac:dyDescent="0.25">
      <c r="A243" s="42">
        <v>24</v>
      </c>
      <c r="B243" s="42">
        <v>1</v>
      </c>
      <c r="C243" s="42">
        <v>3</v>
      </c>
      <c r="D243" s="42">
        <v>11</v>
      </c>
      <c r="E243" s="42">
        <v>3</v>
      </c>
      <c r="F243" s="42">
        <v>1</v>
      </c>
      <c r="G243" s="42">
        <v>70</v>
      </c>
      <c r="H243" s="42">
        <v>0</v>
      </c>
      <c r="I243" s="42" t="s">
        <v>851</v>
      </c>
      <c r="J243" s="42" t="s">
        <v>1590</v>
      </c>
      <c r="K243" s="42" t="s">
        <v>1587</v>
      </c>
      <c r="L243" s="43">
        <v>500000000</v>
      </c>
      <c r="M243" s="43">
        <v>0</v>
      </c>
      <c r="N243" s="43">
        <v>0</v>
      </c>
      <c r="O243" s="43">
        <v>476000000</v>
      </c>
      <c r="P243" s="43">
        <v>497059231</v>
      </c>
      <c r="Q243" s="43">
        <v>478940769</v>
      </c>
      <c r="R243" s="43">
        <v>458915635</v>
      </c>
      <c r="S243" s="43">
        <v>458915635</v>
      </c>
      <c r="T243" s="43">
        <v>300387553</v>
      </c>
      <c r="U243" s="43">
        <v>300387553</v>
      </c>
      <c r="V243" s="43">
        <v>20025134</v>
      </c>
      <c r="W243" s="43">
        <v>0</v>
      </c>
    </row>
    <row r="244" spans="1:23" ht="15" customHeight="1" x14ac:dyDescent="0.25">
      <c r="A244" s="42">
        <v>24</v>
      </c>
      <c r="B244" s="42">
        <v>1</v>
      </c>
      <c r="C244" s="42">
        <v>3</v>
      </c>
      <c r="D244" s="42">
        <v>11</v>
      </c>
      <c r="E244" s="42">
        <v>5</v>
      </c>
      <c r="F244" s="42">
        <v>1</v>
      </c>
      <c r="G244" s="42">
        <v>15</v>
      </c>
      <c r="H244" s="42">
        <v>0</v>
      </c>
      <c r="I244" s="42" t="s">
        <v>865</v>
      </c>
      <c r="J244" s="42" t="s">
        <v>1066</v>
      </c>
      <c r="K244" s="42" t="s">
        <v>2086</v>
      </c>
      <c r="L244" s="43">
        <v>40800000</v>
      </c>
      <c r="M244" s="43">
        <v>0</v>
      </c>
      <c r="N244" s="43">
        <v>0</v>
      </c>
      <c r="O244" s="43">
        <v>0</v>
      </c>
      <c r="P244" s="43">
        <v>0</v>
      </c>
      <c r="Q244" s="43">
        <v>40800000</v>
      </c>
      <c r="R244" s="43">
        <v>40800000</v>
      </c>
      <c r="S244" s="43">
        <v>40800000</v>
      </c>
      <c r="T244" s="43">
        <v>5989612</v>
      </c>
      <c r="U244" s="43">
        <v>5989612</v>
      </c>
      <c r="V244" s="43">
        <v>0</v>
      </c>
      <c r="W244" s="43">
        <v>0</v>
      </c>
    </row>
    <row r="245" spans="1:23" ht="15" customHeight="1" x14ac:dyDescent="0.25">
      <c r="A245" s="42">
        <v>24</v>
      </c>
      <c r="B245" s="42">
        <v>1</v>
      </c>
      <c r="C245" s="42">
        <v>3</v>
      </c>
      <c r="D245" s="42">
        <v>22</v>
      </c>
      <c r="E245" s="42">
        <v>1</v>
      </c>
      <c r="F245" s="42">
        <v>6</v>
      </c>
      <c r="G245" s="42">
        <v>28</v>
      </c>
      <c r="H245" s="42">
        <v>1</v>
      </c>
      <c r="I245" s="42" t="s">
        <v>880</v>
      </c>
      <c r="J245" s="42" t="s">
        <v>1067</v>
      </c>
      <c r="K245" s="42" t="s">
        <v>2085</v>
      </c>
      <c r="L245" s="43">
        <v>315000000</v>
      </c>
      <c r="M245" s="43">
        <v>0</v>
      </c>
      <c r="N245" s="43">
        <v>0</v>
      </c>
      <c r="O245" s="43">
        <v>0</v>
      </c>
      <c r="P245" s="43">
        <v>255065736</v>
      </c>
      <c r="Q245" s="43">
        <v>59934264</v>
      </c>
      <c r="R245" s="43">
        <v>59934264</v>
      </c>
      <c r="S245" s="43">
        <v>59934264</v>
      </c>
      <c r="T245" s="43">
        <v>59934264</v>
      </c>
      <c r="U245" s="43">
        <v>59934264</v>
      </c>
      <c r="V245" s="43">
        <v>0</v>
      </c>
      <c r="W245" s="43">
        <v>0</v>
      </c>
    </row>
    <row r="246" spans="1:23" ht="15" customHeight="1" x14ac:dyDescent="0.25">
      <c r="A246" s="42">
        <v>24</v>
      </c>
      <c r="B246" s="42">
        <v>1</v>
      </c>
      <c r="C246" s="42">
        <v>3</v>
      </c>
      <c r="D246" s="42">
        <v>22</v>
      </c>
      <c r="E246" s="42">
        <v>1</v>
      </c>
      <c r="F246" s="42">
        <v>8</v>
      </c>
      <c r="G246" s="42">
        <v>17</v>
      </c>
      <c r="H246" s="42">
        <v>0</v>
      </c>
      <c r="I246" s="42" t="s">
        <v>885</v>
      </c>
      <c r="J246" s="42" t="s">
        <v>1068</v>
      </c>
      <c r="K246" s="42" t="s">
        <v>2123</v>
      </c>
      <c r="L246" s="43">
        <v>100000000</v>
      </c>
      <c r="M246" s="43">
        <v>0</v>
      </c>
      <c r="N246" s="43">
        <v>0</v>
      </c>
      <c r="O246" s="43">
        <v>0</v>
      </c>
      <c r="P246" s="43">
        <v>100000000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0</v>
      </c>
      <c r="W246" s="43">
        <v>0</v>
      </c>
    </row>
    <row r="247" spans="1:23" ht="15" customHeight="1" x14ac:dyDescent="0.25">
      <c r="A247" s="42">
        <v>24</v>
      </c>
      <c r="B247" s="42">
        <v>1</v>
      </c>
      <c r="C247" s="42">
        <v>3</v>
      </c>
      <c r="D247" s="42">
        <v>22</v>
      </c>
      <c r="E247" s="42">
        <v>1</v>
      </c>
      <c r="F247" s="42">
        <v>8</v>
      </c>
      <c r="G247" s="42">
        <v>17</v>
      </c>
      <c r="H247" s="42">
        <v>1</v>
      </c>
      <c r="I247" s="42" t="s">
        <v>885</v>
      </c>
      <c r="J247" s="42" t="s">
        <v>1069</v>
      </c>
      <c r="K247" s="42" t="s">
        <v>2123</v>
      </c>
      <c r="L247" s="43">
        <v>69491111</v>
      </c>
      <c r="M247" s="43">
        <v>0</v>
      </c>
      <c r="N247" s="43">
        <v>0</v>
      </c>
      <c r="O247" s="43">
        <v>0</v>
      </c>
      <c r="P247" s="43">
        <v>69491111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</row>
    <row r="248" spans="1:23" ht="15" customHeight="1" x14ac:dyDescent="0.25">
      <c r="A248" s="42">
        <v>24</v>
      </c>
      <c r="B248" s="42">
        <v>1</v>
      </c>
      <c r="C248" s="42">
        <v>3</v>
      </c>
      <c r="D248" s="42">
        <v>22</v>
      </c>
      <c r="E248" s="42">
        <v>1</v>
      </c>
      <c r="F248" s="42">
        <v>8</v>
      </c>
      <c r="G248" s="42">
        <v>17</v>
      </c>
      <c r="H248" s="42">
        <v>2</v>
      </c>
      <c r="I248" s="42" t="s">
        <v>885</v>
      </c>
      <c r="J248" s="42" t="s">
        <v>1070</v>
      </c>
      <c r="K248" s="42" t="s">
        <v>2123</v>
      </c>
      <c r="L248" s="43">
        <v>140105170</v>
      </c>
      <c r="M248" s="43">
        <v>0</v>
      </c>
      <c r="N248" s="43">
        <v>0</v>
      </c>
      <c r="O248" s="43">
        <v>0</v>
      </c>
      <c r="P248" s="43">
        <v>140105170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</row>
    <row r="249" spans="1:23" ht="15" customHeight="1" x14ac:dyDescent="0.25">
      <c r="A249" s="42">
        <v>24</v>
      </c>
      <c r="B249" s="42">
        <v>1</v>
      </c>
      <c r="C249" s="42">
        <v>3</v>
      </c>
      <c r="D249" s="42">
        <v>22</v>
      </c>
      <c r="E249" s="42">
        <v>1</v>
      </c>
      <c r="F249" s="42">
        <v>8</v>
      </c>
      <c r="G249" s="42">
        <v>17</v>
      </c>
      <c r="H249" s="42">
        <v>4</v>
      </c>
      <c r="I249" s="42" t="s">
        <v>870</v>
      </c>
      <c r="J249" s="42" t="s">
        <v>2128</v>
      </c>
      <c r="K249" s="42" t="s">
        <v>2123</v>
      </c>
      <c r="L249" s="43">
        <v>200000000</v>
      </c>
      <c r="M249" s="43">
        <v>0</v>
      </c>
      <c r="N249" s="43">
        <v>0</v>
      </c>
      <c r="O249" s="43">
        <v>0</v>
      </c>
      <c r="P249" s="43">
        <v>200000000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</row>
    <row r="250" spans="1:23" ht="15" customHeight="1" x14ac:dyDescent="0.25">
      <c r="A250" s="42">
        <v>24</v>
      </c>
      <c r="B250" s="42">
        <v>1</v>
      </c>
      <c r="C250" s="42">
        <v>3</v>
      </c>
      <c r="D250" s="42">
        <v>22</v>
      </c>
      <c r="E250" s="42">
        <v>1</v>
      </c>
      <c r="F250" s="42">
        <v>8</v>
      </c>
      <c r="G250" s="42">
        <v>17</v>
      </c>
      <c r="H250" s="42">
        <v>5</v>
      </c>
      <c r="I250" s="42" t="s">
        <v>870</v>
      </c>
      <c r="J250" s="42" t="s">
        <v>2131</v>
      </c>
      <c r="K250" s="42" t="s">
        <v>2132</v>
      </c>
      <c r="L250" s="43">
        <v>80000000</v>
      </c>
      <c r="M250" s="43">
        <v>0</v>
      </c>
      <c r="N250" s="43">
        <v>0</v>
      </c>
      <c r="O250" s="43">
        <v>0</v>
      </c>
      <c r="P250" s="43">
        <v>80000000</v>
      </c>
      <c r="Q250" s="43">
        <v>0</v>
      </c>
      <c r="R250" s="43">
        <v>0</v>
      </c>
      <c r="S250" s="43">
        <v>0</v>
      </c>
      <c r="T250" s="43">
        <v>0</v>
      </c>
      <c r="U250" s="43">
        <v>0</v>
      </c>
      <c r="V250" s="43">
        <v>0</v>
      </c>
      <c r="W250" s="43">
        <v>0</v>
      </c>
    </row>
    <row r="251" spans="1:23" ht="15" customHeight="1" x14ac:dyDescent="0.25">
      <c r="A251" s="42">
        <v>24</v>
      </c>
      <c r="B251" s="42">
        <v>1</v>
      </c>
      <c r="C251" s="42">
        <v>3</v>
      </c>
      <c r="D251" s="42">
        <v>22</v>
      </c>
      <c r="E251" s="42">
        <v>1</v>
      </c>
      <c r="F251" s="42">
        <v>8</v>
      </c>
      <c r="G251" s="42">
        <v>17</v>
      </c>
      <c r="H251" s="42">
        <v>6</v>
      </c>
      <c r="I251" s="42" t="s">
        <v>883</v>
      </c>
      <c r="J251" s="42" t="s">
        <v>2135</v>
      </c>
      <c r="K251" s="42" t="s">
        <v>2123</v>
      </c>
      <c r="L251" s="43">
        <v>285084001</v>
      </c>
      <c r="M251" s="43">
        <v>0</v>
      </c>
      <c r="N251" s="43">
        <v>0</v>
      </c>
      <c r="O251" s="43">
        <v>0</v>
      </c>
      <c r="P251" s="43">
        <v>285084001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</row>
    <row r="252" spans="1:23" ht="15" customHeight="1" x14ac:dyDescent="0.25">
      <c r="A252" s="42">
        <v>24</v>
      </c>
      <c r="B252" s="42">
        <v>1</v>
      </c>
      <c r="C252" s="42">
        <v>3</v>
      </c>
      <c r="D252" s="42">
        <v>22</v>
      </c>
      <c r="E252" s="42">
        <v>1</v>
      </c>
      <c r="F252" s="42">
        <v>8</v>
      </c>
      <c r="G252" s="42">
        <v>17</v>
      </c>
      <c r="H252" s="42">
        <v>7</v>
      </c>
      <c r="I252" s="42" t="s">
        <v>871</v>
      </c>
      <c r="J252" s="42" t="s">
        <v>2138</v>
      </c>
      <c r="K252" s="42" t="s">
        <v>2132</v>
      </c>
      <c r="L252" s="43">
        <v>140105170</v>
      </c>
      <c r="M252" s="43">
        <v>0</v>
      </c>
      <c r="N252" s="43">
        <v>0</v>
      </c>
      <c r="O252" s="43">
        <v>0</v>
      </c>
      <c r="P252" s="43">
        <v>140105170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3">
        <v>0</v>
      </c>
    </row>
    <row r="253" spans="1:23" ht="15" customHeight="1" x14ac:dyDescent="0.25">
      <c r="A253" s="42">
        <v>24</v>
      </c>
      <c r="B253" s="42">
        <v>1</v>
      </c>
      <c r="C253" s="42">
        <v>3</v>
      </c>
      <c r="D253" s="42">
        <v>22</v>
      </c>
      <c r="E253" s="42">
        <v>1</v>
      </c>
      <c r="F253" s="42">
        <v>8</v>
      </c>
      <c r="G253" s="42">
        <v>17</v>
      </c>
      <c r="H253" s="42">
        <v>8</v>
      </c>
      <c r="I253" s="42" t="s">
        <v>871</v>
      </c>
      <c r="J253" s="42" t="s">
        <v>2141</v>
      </c>
      <c r="K253" s="42" t="s">
        <v>2142</v>
      </c>
      <c r="L253" s="43">
        <v>1590000</v>
      </c>
      <c r="M253" s="43">
        <v>0</v>
      </c>
      <c r="N253" s="43">
        <v>0</v>
      </c>
      <c r="O253" s="43">
        <v>0</v>
      </c>
      <c r="P253" s="43">
        <v>1590000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</row>
    <row r="254" spans="1:23" ht="15" customHeight="1" x14ac:dyDescent="0.25">
      <c r="A254" s="42">
        <v>24</v>
      </c>
      <c r="B254" s="42">
        <v>1</v>
      </c>
      <c r="C254" s="42">
        <v>3</v>
      </c>
      <c r="D254" s="42">
        <v>22</v>
      </c>
      <c r="E254" s="42">
        <v>1</v>
      </c>
      <c r="F254" s="42">
        <v>8</v>
      </c>
      <c r="G254" s="42">
        <v>17</v>
      </c>
      <c r="H254" s="42">
        <v>9</v>
      </c>
      <c r="I254" s="42" t="s">
        <v>871</v>
      </c>
      <c r="J254" s="42" t="s">
        <v>2145</v>
      </c>
      <c r="K254" s="42" t="s">
        <v>2123</v>
      </c>
      <c r="L254" s="43">
        <v>281694164</v>
      </c>
      <c r="M254" s="43">
        <v>0</v>
      </c>
      <c r="N254" s="43">
        <v>0</v>
      </c>
      <c r="O254" s="43">
        <v>0</v>
      </c>
      <c r="P254" s="43">
        <v>281694164</v>
      </c>
      <c r="Q254" s="43">
        <v>0</v>
      </c>
      <c r="R254" s="43">
        <v>0</v>
      </c>
      <c r="S254" s="43">
        <v>0</v>
      </c>
      <c r="T254" s="43">
        <v>0</v>
      </c>
      <c r="U254" s="43">
        <v>0</v>
      </c>
      <c r="V254" s="43">
        <v>0</v>
      </c>
      <c r="W254" s="43">
        <v>0</v>
      </c>
    </row>
    <row r="255" spans="1:23" ht="15" customHeight="1" x14ac:dyDescent="0.25">
      <c r="A255" s="42">
        <v>24</v>
      </c>
      <c r="B255" s="42">
        <v>1</v>
      </c>
      <c r="C255" s="42">
        <v>3</v>
      </c>
      <c r="D255" s="42">
        <v>22</v>
      </c>
      <c r="E255" s="42">
        <v>1</v>
      </c>
      <c r="F255" s="42">
        <v>8</v>
      </c>
      <c r="G255" s="42">
        <v>17</v>
      </c>
      <c r="H255" s="42">
        <v>10</v>
      </c>
      <c r="I255" s="42" t="s">
        <v>885</v>
      </c>
      <c r="J255" s="42" t="s">
        <v>2148</v>
      </c>
      <c r="K255" s="42" t="s">
        <v>2123</v>
      </c>
      <c r="L255" s="43">
        <v>1590000</v>
      </c>
      <c r="M255" s="43">
        <v>0</v>
      </c>
      <c r="N255" s="43">
        <v>0</v>
      </c>
      <c r="O255" s="43">
        <v>0</v>
      </c>
      <c r="P255" s="43">
        <v>1590000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</row>
    <row r="256" spans="1:23" ht="15" customHeight="1" x14ac:dyDescent="0.25">
      <c r="A256" s="42">
        <v>24</v>
      </c>
      <c r="B256" s="42">
        <v>1</v>
      </c>
      <c r="C256" s="42">
        <v>3</v>
      </c>
      <c r="D256" s="42">
        <v>22</v>
      </c>
      <c r="E256" s="42">
        <v>1</v>
      </c>
      <c r="F256" s="42">
        <v>8</v>
      </c>
      <c r="G256" s="42">
        <v>71</v>
      </c>
      <c r="H256" s="42">
        <v>0</v>
      </c>
      <c r="I256" s="42" t="s">
        <v>871</v>
      </c>
      <c r="J256" s="42" t="s">
        <v>1071</v>
      </c>
      <c r="K256" s="42" t="s">
        <v>2149</v>
      </c>
      <c r="L256" s="43">
        <v>1600000</v>
      </c>
      <c r="M256" s="43">
        <v>0</v>
      </c>
      <c r="N256" s="43">
        <v>0</v>
      </c>
      <c r="O256" s="43">
        <v>0</v>
      </c>
      <c r="P256" s="43">
        <v>1600000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0</v>
      </c>
      <c r="W256" s="43">
        <v>0</v>
      </c>
    </row>
    <row r="257" spans="1:23" ht="15" customHeight="1" x14ac:dyDescent="0.25">
      <c r="A257" s="42">
        <v>24</v>
      </c>
      <c r="B257" s="42">
        <v>1</v>
      </c>
      <c r="C257" s="42">
        <v>3</v>
      </c>
      <c r="D257" s="42">
        <v>22</v>
      </c>
      <c r="E257" s="42">
        <v>1</v>
      </c>
      <c r="F257" s="42">
        <v>8</v>
      </c>
      <c r="G257" s="42">
        <v>71</v>
      </c>
      <c r="H257" s="42">
        <v>0</v>
      </c>
      <c r="I257" s="42" t="s">
        <v>886</v>
      </c>
      <c r="J257" s="42" t="s">
        <v>3120</v>
      </c>
      <c r="K257" s="42" t="s">
        <v>2860</v>
      </c>
      <c r="L257" s="43">
        <v>0</v>
      </c>
      <c r="M257" s="43">
        <v>686866988</v>
      </c>
      <c r="N257" s="43">
        <v>0</v>
      </c>
      <c r="O257" s="43">
        <v>0</v>
      </c>
      <c r="P257" s="43">
        <v>686866988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</row>
    <row r="258" spans="1:23" ht="15" customHeight="1" x14ac:dyDescent="0.25">
      <c r="A258" s="42">
        <v>24</v>
      </c>
      <c r="B258" s="42">
        <v>1</v>
      </c>
      <c r="C258" s="42">
        <v>3</v>
      </c>
      <c r="D258" s="42">
        <v>22</v>
      </c>
      <c r="E258" s="42">
        <v>1</v>
      </c>
      <c r="F258" s="42">
        <v>8</v>
      </c>
      <c r="G258" s="42">
        <v>71</v>
      </c>
      <c r="H258" s="42">
        <v>1</v>
      </c>
      <c r="I258" s="42" t="s">
        <v>871</v>
      </c>
      <c r="J258" s="42" t="s">
        <v>2152</v>
      </c>
      <c r="K258" s="42" t="s">
        <v>2153</v>
      </c>
      <c r="L258" s="43">
        <v>22495930</v>
      </c>
      <c r="M258" s="43">
        <v>0</v>
      </c>
      <c r="N258" s="43">
        <v>0</v>
      </c>
      <c r="O258" s="43">
        <v>0</v>
      </c>
      <c r="P258" s="43">
        <v>22495930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</row>
    <row r="259" spans="1:23" ht="15" customHeight="1" x14ac:dyDescent="0.25">
      <c r="A259" s="42">
        <v>24</v>
      </c>
      <c r="B259" s="42">
        <v>1</v>
      </c>
      <c r="C259" s="42">
        <v>3</v>
      </c>
      <c r="D259" s="42">
        <v>22</v>
      </c>
      <c r="E259" s="42">
        <v>1</v>
      </c>
      <c r="F259" s="42">
        <v>8</v>
      </c>
      <c r="G259" s="42">
        <v>71</v>
      </c>
      <c r="H259" s="42">
        <v>2</v>
      </c>
      <c r="I259" s="42" t="s">
        <v>871</v>
      </c>
      <c r="J259" s="42" t="s">
        <v>2859</v>
      </c>
      <c r="K259" s="42" t="s">
        <v>2860</v>
      </c>
      <c r="L259" s="43">
        <v>0</v>
      </c>
      <c r="M259" s="43">
        <v>3300000000</v>
      </c>
      <c r="N259" s="43">
        <v>0</v>
      </c>
      <c r="O259" s="43">
        <v>565000000</v>
      </c>
      <c r="P259" s="43">
        <v>3494671215</v>
      </c>
      <c r="Q259" s="43">
        <v>370328785</v>
      </c>
      <c r="R259" s="43">
        <v>363105524</v>
      </c>
      <c r="S259" s="43">
        <v>363105524</v>
      </c>
      <c r="T259" s="43">
        <v>331074108</v>
      </c>
      <c r="U259" s="43">
        <v>331074108</v>
      </c>
      <c r="V259" s="43">
        <v>7223261</v>
      </c>
      <c r="W259" s="43">
        <v>0</v>
      </c>
    </row>
    <row r="260" spans="1:23" ht="15" customHeight="1" x14ac:dyDescent="0.25">
      <c r="A260" s="42">
        <v>24</v>
      </c>
      <c r="B260" s="42">
        <v>1</v>
      </c>
      <c r="C260" s="42">
        <v>3</v>
      </c>
      <c r="D260" s="42">
        <v>22</v>
      </c>
      <c r="E260" s="42">
        <v>1</v>
      </c>
      <c r="F260" s="42">
        <v>8</v>
      </c>
      <c r="G260" s="42">
        <v>71</v>
      </c>
      <c r="H260" s="42">
        <v>2</v>
      </c>
      <c r="I260" s="42" t="s">
        <v>886</v>
      </c>
      <c r="J260" s="42" t="s">
        <v>3016</v>
      </c>
      <c r="K260" s="42" t="s">
        <v>3017</v>
      </c>
      <c r="L260" s="43">
        <v>0</v>
      </c>
      <c r="M260" s="43">
        <v>1000000000</v>
      </c>
      <c r="N260" s="43">
        <v>0</v>
      </c>
      <c r="O260" s="43">
        <v>60000000</v>
      </c>
      <c r="P260" s="43">
        <v>1000000000</v>
      </c>
      <c r="Q260" s="43">
        <v>60000000</v>
      </c>
      <c r="R260" s="43">
        <v>59964201</v>
      </c>
      <c r="S260" s="43">
        <v>59964201</v>
      </c>
      <c r="T260" s="43">
        <v>59964201</v>
      </c>
      <c r="U260" s="43">
        <v>0</v>
      </c>
      <c r="V260" s="43">
        <v>35799</v>
      </c>
      <c r="W260" s="43">
        <v>0</v>
      </c>
    </row>
    <row r="261" spans="1:23" ht="15" customHeight="1" x14ac:dyDescent="0.25">
      <c r="A261" s="42">
        <v>24</v>
      </c>
      <c r="B261" s="42">
        <v>1</v>
      </c>
      <c r="C261" s="42">
        <v>3</v>
      </c>
      <c r="D261" s="42">
        <v>22</v>
      </c>
      <c r="E261" s="42">
        <v>1</v>
      </c>
      <c r="F261" s="42">
        <v>8</v>
      </c>
      <c r="G261" s="42">
        <v>71</v>
      </c>
      <c r="H261" s="42">
        <v>3</v>
      </c>
      <c r="I261" s="42" t="s">
        <v>886</v>
      </c>
      <c r="J261" s="42" t="s">
        <v>1597</v>
      </c>
      <c r="K261" s="42" t="s">
        <v>2154</v>
      </c>
      <c r="L261" s="43">
        <v>4040791581</v>
      </c>
      <c r="M261" s="43">
        <v>0</v>
      </c>
      <c r="N261" s="43">
        <v>0</v>
      </c>
      <c r="O261" s="43">
        <v>0</v>
      </c>
      <c r="P261" s="43">
        <v>135897872</v>
      </c>
      <c r="Q261" s="43">
        <v>3904893709</v>
      </c>
      <c r="R261" s="43">
        <v>3751298460.6100001</v>
      </c>
      <c r="S261" s="43">
        <v>3751298460.6100001</v>
      </c>
      <c r="T261" s="43">
        <v>3751298460.6100001</v>
      </c>
      <c r="U261" s="43">
        <v>3585794280.8499999</v>
      </c>
      <c r="V261" s="43">
        <v>153595248.38999999</v>
      </c>
      <c r="W261" s="43">
        <v>0</v>
      </c>
    </row>
    <row r="262" spans="1:23" ht="15" customHeight="1" x14ac:dyDescent="0.25">
      <c r="A262" s="42">
        <v>24</v>
      </c>
      <c r="B262" s="42">
        <v>1</v>
      </c>
      <c r="C262" s="42">
        <v>3</v>
      </c>
      <c r="D262" s="42">
        <v>22</v>
      </c>
      <c r="E262" s="42">
        <v>1</v>
      </c>
      <c r="F262" s="42">
        <v>8</v>
      </c>
      <c r="G262" s="42">
        <v>71</v>
      </c>
      <c r="H262" s="42">
        <v>4</v>
      </c>
      <c r="I262" s="42" t="s">
        <v>886</v>
      </c>
      <c r="J262" s="42" t="s">
        <v>2157</v>
      </c>
      <c r="K262" s="42" t="s">
        <v>2158</v>
      </c>
      <c r="L262" s="43">
        <v>83000000</v>
      </c>
      <c r="M262" s="43">
        <v>0</v>
      </c>
      <c r="N262" s="43">
        <v>0</v>
      </c>
      <c r="O262" s="43">
        <v>0</v>
      </c>
      <c r="P262" s="43">
        <v>83000000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</row>
    <row r="263" spans="1:23" ht="15" customHeight="1" x14ac:dyDescent="0.25">
      <c r="A263" s="42">
        <v>24</v>
      </c>
      <c r="B263" s="42">
        <v>1</v>
      </c>
      <c r="C263" s="42">
        <v>3</v>
      </c>
      <c r="D263" s="42">
        <v>22</v>
      </c>
      <c r="E263" s="42">
        <v>1</v>
      </c>
      <c r="F263" s="42">
        <v>8</v>
      </c>
      <c r="G263" s="42">
        <v>71</v>
      </c>
      <c r="H263" s="42">
        <v>5</v>
      </c>
      <c r="I263" s="42" t="s">
        <v>886</v>
      </c>
      <c r="J263" s="42" t="s">
        <v>2161</v>
      </c>
      <c r="K263" s="42" t="s">
        <v>2162</v>
      </c>
      <c r="L263" s="43">
        <v>1094270</v>
      </c>
      <c r="M263" s="43">
        <v>0</v>
      </c>
      <c r="N263" s="43">
        <v>0</v>
      </c>
      <c r="O263" s="43">
        <v>0</v>
      </c>
      <c r="P263" s="43">
        <v>1094270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</row>
    <row r="264" spans="1:23" ht="15" customHeight="1" x14ac:dyDescent="0.25">
      <c r="A264" s="42">
        <v>24</v>
      </c>
      <c r="B264" s="42">
        <v>1</v>
      </c>
      <c r="C264" s="42">
        <v>3</v>
      </c>
      <c r="D264" s="42">
        <v>22</v>
      </c>
      <c r="E264" s="42">
        <v>1</v>
      </c>
      <c r="F264" s="42">
        <v>602</v>
      </c>
      <c r="G264" s="42">
        <v>17</v>
      </c>
      <c r="H264" s="42">
        <v>43</v>
      </c>
      <c r="I264" s="42" t="s">
        <v>871</v>
      </c>
      <c r="J264" s="42" t="s">
        <v>3285</v>
      </c>
      <c r="K264" s="42" t="s">
        <v>2123</v>
      </c>
      <c r="L264" s="43">
        <v>0</v>
      </c>
      <c r="M264" s="43">
        <v>0</v>
      </c>
      <c r="N264" s="43">
        <v>0</v>
      </c>
      <c r="O264" s="43">
        <v>213284164</v>
      </c>
      <c r="P264" s="43">
        <v>0</v>
      </c>
      <c r="Q264" s="43">
        <v>213284164</v>
      </c>
      <c r="R264" s="43">
        <v>0</v>
      </c>
      <c r="S264" s="43">
        <v>0</v>
      </c>
      <c r="T264" s="43">
        <v>0</v>
      </c>
      <c r="U264" s="43">
        <v>0</v>
      </c>
      <c r="V264" s="43">
        <v>213284164</v>
      </c>
      <c r="W264" s="43">
        <v>0</v>
      </c>
    </row>
    <row r="265" spans="1:23" ht="15" customHeight="1" x14ac:dyDescent="0.25">
      <c r="A265" s="42">
        <v>24</v>
      </c>
      <c r="B265" s="42">
        <v>1</v>
      </c>
      <c r="C265" s="42">
        <v>3</v>
      </c>
      <c r="D265" s="42">
        <v>22</v>
      </c>
      <c r="E265" s="42">
        <v>1</v>
      </c>
      <c r="F265" s="42">
        <v>602</v>
      </c>
      <c r="G265" s="42">
        <v>17</v>
      </c>
      <c r="H265" s="42">
        <v>43</v>
      </c>
      <c r="I265" s="42" t="s">
        <v>885</v>
      </c>
      <c r="J265" s="42" t="s">
        <v>3286</v>
      </c>
      <c r="K265" s="42" t="s">
        <v>2123</v>
      </c>
      <c r="L265" s="43">
        <v>0</v>
      </c>
      <c r="M265" s="43">
        <v>0</v>
      </c>
      <c r="N265" s="43">
        <v>0</v>
      </c>
      <c r="O265" s="43">
        <v>14596281</v>
      </c>
      <c r="P265" s="43">
        <v>0</v>
      </c>
      <c r="Q265" s="43">
        <v>14596281</v>
      </c>
      <c r="R265" s="43">
        <v>0</v>
      </c>
      <c r="S265" s="43">
        <v>0</v>
      </c>
      <c r="T265" s="43">
        <v>0</v>
      </c>
      <c r="U265" s="43">
        <v>0</v>
      </c>
      <c r="V265" s="43">
        <v>14596281</v>
      </c>
      <c r="W265" s="43">
        <v>0</v>
      </c>
    </row>
    <row r="266" spans="1:23" ht="15" customHeight="1" x14ac:dyDescent="0.25">
      <c r="A266" s="42">
        <v>24</v>
      </c>
      <c r="B266" s="42">
        <v>1</v>
      </c>
      <c r="C266" s="42">
        <v>3</v>
      </c>
      <c r="D266" s="42">
        <v>22</v>
      </c>
      <c r="E266" s="42">
        <v>1</v>
      </c>
      <c r="F266" s="42">
        <v>602</v>
      </c>
      <c r="G266" s="42">
        <v>17</v>
      </c>
      <c r="H266" s="42">
        <v>43</v>
      </c>
      <c r="I266" s="42" t="s">
        <v>883</v>
      </c>
      <c r="J266" s="42" t="s">
        <v>3287</v>
      </c>
      <c r="K266" s="42" t="s">
        <v>2123</v>
      </c>
      <c r="L266" s="43">
        <v>0</v>
      </c>
      <c r="M266" s="43">
        <v>0</v>
      </c>
      <c r="N266" s="43">
        <v>0</v>
      </c>
      <c r="O266" s="43">
        <v>285084001</v>
      </c>
      <c r="P266" s="43">
        <v>0</v>
      </c>
      <c r="Q266" s="43">
        <v>285084001</v>
      </c>
      <c r="R266" s="43">
        <v>0</v>
      </c>
      <c r="S266" s="43">
        <v>0</v>
      </c>
      <c r="T266" s="43">
        <v>0</v>
      </c>
      <c r="U266" s="43">
        <v>0</v>
      </c>
      <c r="V266" s="43">
        <v>285084001</v>
      </c>
      <c r="W266" s="43">
        <v>0</v>
      </c>
    </row>
    <row r="267" spans="1:23" ht="15" customHeight="1" x14ac:dyDescent="0.25">
      <c r="A267" s="42">
        <v>24</v>
      </c>
      <c r="B267" s="42">
        <v>1</v>
      </c>
      <c r="C267" s="42">
        <v>3</v>
      </c>
      <c r="D267" s="42">
        <v>22</v>
      </c>
      <c r="E267" s="42">
        <v>1</v>
      </c>
      <c r="F267" s="42">
        <v>602</v>
      </c>
      <c r="G267" s="42">
        <v>17</v>
      </c>
      <c r="H267" s="42">
        <v>44</v>
      </c>
      <c r="I267" s="42" t="s">
        <v>871</v>
      </c>
      <c r="J267" s="42" t="s">
        <v>3288</v>
      </c>
      <c r="K267" s="42" t="s">
        <v>2142</v>
      </c>
      <c r="L267" s="43">
        <v>0</v>
      </c>
      <c r="M267" s="43">
        <v>0</v>
      </c>
      <c r="N267" s="43">
        <v>0</v>
      </c>
      <c r="O267" s="43">
        <v>1590000</v>
      </c>
      <c r="P267" s="43">
        <v>0</v>
      </c>
      <c r="Q267" s="43">
        <v>1590000</v>
      </c>
      <c r="R267" s="43">
        <v>0</v>
      </c>
      <c r="S267" s="43">
        <v>0</v>
      </c>
      <c r="T267" s="43">
        <v>0</v>
      </c>
      <c r="U267" s="43">
        <v>0</v>
      </c>
      <c r="V267" s="43">
        <v>1590000</v>
      </c>
      <c r="W267" s="43">
        <v>0</v>
      </c>
    </row>
    <row r="268" spans="1:23" ht="15" customHeight="1" x14ac:dyDescent="0.25">
      <c r="A268" s="42">
        <v>24</v>
      </c>
      <c r="B268" s="42">
        <v>1</v>
      </c>
      <c r="C268" s="42">
        <v>3</v>
      </c>
      <c r="D268" s="42">
        <v>22</v>
      </c>
      <c r="E268" s="42">
        <v>1</v>
      </c>
      <c r="F268" s="42">
        <v>602</v>
      </c>
      <c r="G268" s="42">
        <v>70</v>
      </c>
      <c r="H268" s="42">
        <v>45</v>
      </c>
      <c r="I268" s="42" t="s">
        <v>851</v>
      </c>
      <c r="J268" s="42" t="s">
        <v>3289</v>
      </c>
      <c r="K268" s="42" t="s">
        <v>3290</v>
      </c>
      <c r="L268" s="43">
        <v>0</v>
      </c>
      <c r="M268" s="43">
        <v>0</v>
      </c>
      <c r="N268" s="43">
        <v>0</v>
      </c>
      <c r="O268" s="43">
        <v>603900</v>
      </c>
      <c r="P268" s="43">
        <v>0</v>
      </c>
      <c r="Q268" s="43">
        <v>603900</v>
      </c>
      <c r="R268" s="43">
        <v>0</v>
      </c>
      <c r="S268" s="43">
        <v>0</v>
      </c>
      <c r="T268" s="43">
        <v>0</v>
      </c>
      <c r="U268" s="43">
        <v>0</v>
      </c>
      <c r="V268" s="43">
        <v>603900</v>
      </c>
      <c r="W268" s="43">
        <v>0</v>
      </c>
    </row>
    <row r="269" spans="1:23" ht="15" customHeight="1" x14ac:dyDescent="0.25">
      <c r="A269" s="42">
        <v>24</v>
      </c>
      <c r="B269" s="42">
        <v>1</v>
      </c>
      <c r="C269" s="42">
        <v>3</v>
      </c>
      <c r="D269" s="42">
        <v>22</v>
      </c>
      <c r="E269" s="42">
        <v>1</v>
      </c>
      <c r="F269" s="42">
        <v>602</v>
      </c>
      <c r="G269" s="42">
        <v>70</v>
      </c>
      <c r="H269" s="42">
        <v>46</v>
      </c>
      <c r="I269" s="42" t="s">
        <v>851</v>
      </c>
      <c r="J269" s="42" t="s">
        <v>3291</v>
      </c>
      <c r="K269" s="42" t="s">
        <v>3292</v>
      </c>
      <c r="L269" s="43">
        <v>0</v>
      </c>
      <c r="M269" s="43">
        <v>0</v>
      </c>
      <c r="N269" s="43">
        <v>10000000</v>
      </c>
      <c r="O269" s="43">
        <v>15915361</v>
      </c>
      <c r="P269" s="43">
        <v>0</v>
      </c>
      <c r="Q269" s="43">
        <v>5915361</v>
      </c>
      <c r="R269" s="43">
        <v>0</v>
      </c>
      <c r="S269" s="43">
        <v>0</v>
      </c>
      <c r="T269" s="43">
        <v>0</v>
      </c>
      <c r="U269" s="43">
        <v>0</v>
      </c>
      <c r="V269" s="43">
        <v>5915361</v>
      </c>
      <c r="W269" s="43">
        <v>0</v>
      </c>
    </row>
    <row r="270" spans="1:23" ht="15" customHeight="1" x14ac:dyDescent="0.25">
      <c r="A270" s="42">
        <v>24</v>
      </c>
      <c r="B270" s="42">
        <v>1</v>
      </c>
      <c r="C270" s="42">
        <v>3</v>
      </c>
      <c r="D270" s="42">
        <v>22</v>
      </c>
      <c r="E270" s="42">
        <v>1</v>
      </c>
      <c r="F270" s="42">
        <v>602</v>
      </c>
      <c r="G270" s="42">
        <v>70</v>
      </c>
      <c r="H270" s="42">
        <v>47</v>
      </c>
      <c r="I270" s="42" t="s">
        <v>851</v>
      </c>
      <c r="J270" s="42" t="s">
        <v>3293</v>
      </c>
      <c r="K270" s="42" t="s">
        <v>3294</v>
      </c>
      <c r="L270" s="43">
        <v>0</v>
      </c>
      <c r="M270" s="43">
        <v>0</v>
      </c>
      <c r="N270" s="43">
        <v>0</v>
      </c>
      <c r="O270" s="43">
        <v>7267000</v>
      </c>
      <c r="P270" s="43">
        <v>0</v>
      </c>
      <c r="Q270" s="43">
        <v>7267000</v>
      </c>
      <c r="R270" s="43">
        <v>0</v>
      </c>
      <c r="S270" s="43">
        <v>0</v>
      </c>
      <c r="T270" s="43">
        <v>0</v>
      </c>
      <c r="U270" s="43">
        <v>0</v>
      </c>
      <c r="V270" s="43">
        <v>7267000</v>
      </c>
      <c r="W270" s="43">
        <v>0</v>
      </c>
    </row>
    <row r="271" spans="1:23" ht="15" customHeight="1" x14ac:dyDescent="0.25">
      <c r="A271" s="42">
        <v>24</v>
      </c>
      <c r="B271" s="42">
        <v>1</v>
      </c>
      <c r="C271" s="42">
        <v>3</v>
      </c>
      <c r="D271" s="42">
        <v>22</v>
      </c>
      <c r="E271" s="42">
        <v>1</v>
      </c>
      <c r="F271" s="42">
        <v>602</v>
      </c>
      <c r="G271" s="42">
        <v>70</v>
      </c>
      <c r="H271" s="42">
        <v>48</v>
      </c>
      <c r="I271" s="42" t="s">
        <v>851</v>
      </c>
      <c r="J271" s="42" t="s">
        <v>3295</v>
      </c>
      <c r="K271" s="42" t="s">
        <v>3294</v>
      </c>
      <c r="L271" s="43">
        <v>0</v>
      </c>
      <c r="M271" s="43">
        <v>0</v>
      </c>
      <c r="N271" s="43">
        <v>0</v>
      </c>
      <c r="O271" s="43">
        <v>185000</v>
      </c>
      <c r="P271" s="43">
        <v>0</v>
      </c>
      <c r="Q271" s="43">
        <v>185000</v>
      </c>
      <c r="R271" s="43">
        <v>0</v>
      </c>
      <c r="S271" s="43">
        <v>0</v>
      </c>
      <c r="T271" s="43">
        <v>0</v>
      </c>
      <c r="U271" s="43">
        <v>0</v>
      </c>
      <c r="V271" s="43">
        <v>185000</v>
      </c>
      <c r="W271" s="43">
        <v>0</v>
      </c>
    </row>
    <row r="272" spans="1:23" ht="15" customHeight="1" x14ac:dyDescent="0.25">
      <c r="A272" s="42">
        <v>24</v>
      </c>
      <c r="B272" s="42">
        <v>1</v>
      </c>
      <c r="C272" s="42">
        <v>3</v>
      </c>
      <c r="D272" s="42">
        <v>22</v>
      </c>
      <c r="E272" s="42">
        <v>1</v>
      </c>
      <c r="F272" s="42">
        <v>602</v>
      </c>
      <c r="G272" s="42">
        <v>71</v>
      </c>
      <c r="H272" s="42">
        <v>41</v>
      </c>
      <c r="I272" s="42" t="s">
        <v>886</v>
      </c>
      <c r="J272" s="42" t="s">
        <v>3296</v>
      </c>
      <c r="K272" s="42" t="s">
        <v>3297</v>
      </c>
      <c r="L272" s="43">
        <v>0</v>
      </c>
      <c r="M272" s="43">
        <v>0</v>
      </c>
      <c r="N272" s="43">
        <v>0</v>
      </c>
      <c r="O272" s="43">
        <v>611068778</v>
      </c>
      <c r="P272" s="43">
        <v>0</v>
      </c>
      <c r="Q272" s="43">
        <v>611068778</v>
      </c>
      <c r="R272" s="43">
        <v>177957726</v>
      </c>
      <c r="S272" s="43">
        <v>177957726</v>
      </c>
      <c r="T272" s="43">
        <v>177957726</v>
      </c>
      <c r="U272" s="43">
        <v>157857000</v>
      </c>
      <c r="V272" s="43">
        <v>433111052</v>
      </c>
      <c r="W272" s="43">
        <v>0</v>
      </c>
    </row>
    <row r="273" spans="1:23" ht="15" customHeight="1" x14ac:dyDescent="0.25">
      <c r="A273" s="42">
        <v>24</v>
      </c>
      <c r="B273" s="42">
        <v>1</v>
      </c>
      <c r="C273" s="42">
        <v>3</v>
      </c>
      <c r="D273" s="42">
        <v>22</v>
      </c>
      <c r="E273" s="42">
        <v>1</v>
      </c>
      <c r="F273" s="42">
        <v>602</v>
      </c>
      <c r="G273" s="42">
        <v>71</v>
      </c>
      <c r="H273" s="42">
        <v>41</v>
      </c>
      <c r="I273" s="42" t="s">
        <v>3781</v>
      </c>
      <c r="J273" s="42" t="s">
        <v>3782</v>
      </c>
      <c r="K273" s="42" t="s">
        <v>3783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</row>
    <row r="274" spans="1:23" ht="15" customHeight="1" x14ac:dyDescent="0.25">
      <c r="A274" s="42">
        <v>24</v>
      </c>
      <c r="B274" s="42">
        <v>1</v>
      </c>
      <c r="C274" s="42">
        <v>3</v>
      </c>
      <c r="D274" s="42">
        <v>22</v>
      </c>
      <c r="E274" s="42">
        <v>1</v>
      </c>
      <c r="F274" s="42">
        <v>602</v>
      </c>
      <c r="G274" s="42">
        <v>71</v>
      </c>
      <c r="H274" s="42">
        <v>42</v>
      </c>
      <c r="I274" s="42" t="s">
        <v>871</v>
      </c>
      <c r="J274" s="42" t="s">
        <v>3298</v>
      </c>
      <c r="K274" s="42" t="s">
        <v>2860</v>
      </c>
      <c r="L274" s="43">
        <v>0</v>
      </c>
      <c r="M274" s="43">
        <v>0</v>
      </c>
      <c r="N274" s="43">
        <v>586866988</v>
      </c>
      <c r="O274" s="43">
        <v>686866988</v>
      </c>
      <c r="P274" s="43">
        <v>0</v>
      </c>
      <c r="Q274" s="43">
        <v>100000000</v>
      </c>
      <c r="R274" s="43">
        <v>99861475</v>
      </c>
      <c r="S274" s="43">
        <v>99861475</v>
      </c>
      <c r="T274" s="43">
        <v>99861475</v>
      </c>
      <c r="U274" s="43">
        <v>49000000</v>
      </c>
      <c r="V274" s="43">
        <v>138525</v>
      </c>
      <c r="W274" s="43">
        <v>0</v>
      </c>
    </row>
    <row r="275" spans="1:23" ht="15" customHeight="1" x14ac:dyDescent="0.25">
      <c r="A275" s="42">
        <v>24</v>
      </c>
      <c r="B275" s="42">
        <v>1</v>
      </c>
      <c r="C275" s="42">
        <v>3</v>
      </c>
      <c r="D275" s="42">
        <v>22</v>
      </c>
      <c r="E275" s="42">
        <v>1</v>
      </c>
      <c r="F275" s="42">
        <v>602</v>
      </c>
      <c r="G275" s="42">
        <v>71</v>
      </c>
      <c r="H275" s="42">
        <v>42</v>
      </c>
      <c r="I275" s="42" t="s">
        <v>886</v>
      </c>
      <c r="J275" s="42" t="s">
        <v>3299</v>
      </c>
      <c r="K275" s="42" t="s">
        <v>2860</v>
      </c>
      <c r="L275" s="43">
        <v>0</v>
      </c>
      <c r="M275" s="43">
        <v>0</v>
      </c>
      <c r="N275" s="43">
        <v>3100276195</v>
      </c>
      <c r="O275" s="43">
        <v>4434671215</v>
      </c>
      <c r="P275" s="43">
        <v>0</v>
      </c>
      <c r="Q275" s="43">
        <v>1334395020</v>
      </c>
      <c r="R275" s="43">
        <v>562332834.97000003</v>
      </c>
      <c r="S275" s="43">
        <v>562332834.97000003</v>
      </c>
      <c r="T275" s="43">
        <v>156972314.97</v>
      </c>
      <c r="U275" s="43">
        <v>144184278.97</v>
      </c>
      <c r="V275" s="43">
        <v>772062185.02999997</v>
      </c>
      <c r="W275" s="43">
        <v>0</v>
      </c>
    </row>
    <row r="276" spans="1:23" ht="15" customHeight="1" x14ac:dyDescent="0.25">
      <c r="A276" s="42">
        <v>24</v>
      </c>
      <c r="B276" s="42">
        <v>1</v>
      </c>
      <c r="C276" s="42">
        <v>3</v>
      </c>
      <c r="D276" s="42">
        <v>22</v>
      </c>
      <c r="E276" s="42">
        <v>1</v>
      </c>
      <c r="F276" s="42">
        <v>602</v>
      </c>
      <c r="G276" s="42">
        <v>71</v>
      </c>
      <c r="H276" s="42">
        <v>43</v>
      </c>
      <c r="I276" s="42" t="s">
        <v>886</v>
      </c>
      <c r="J276" s="42" t="s">
        <v>3300</v>
      </c>
      <c r="K276" s="42" t="s">
        <v>3301</v>
      </c>
      <c r="L276" s="43">
        <v>0</v>
      </c>
      <c r="M276" s="43">
        <v>0</v>
      </c>
      <c r="N276" s="43">
        <v>0</v>
      </c>
      <c r="O276" s="43">
        <v>83000000</v>
      </c>
      <c r="P276" s="43">
        <v>0</v>
      </c>
      <c r="Q276" s="43">
        <v>83000000</v>
      </c>
      <c r="R276" s="43">
        <v>82603185.370000005</v>
      </c>
      <c r="S276" s="43">
        <v>82603185.370000005</v>
      </c>
      <c r="T276" s="43">
        <v>82603185.370000005</v>
      </c>
      <c r="U276" s="43">
        <v>73348122.370000005</v>
      </c>
      <c r="V276" s="43">
        <v>396814.63</v>
      </c>
      <c r="W276" s="43">
        <v>0</v>
      </c>
    </row>
    <row r="277" spans="1:23" ht="15" customHeight="1" x14ac:dyDescent="0.25">
      <c r="A277" s="42">
        <v>24</v>
      </c>
      <c r="B277" s="42">
        <v>1</v>
      </c>
      <c r="C277" s="42">
        <v>3</v>
      </c>
      <c r="D277" s="42">
        <v>22</v>
      </c>
      <c r="E277" s="42">
        <v>1</v>
      </c>
      <c r="F277" s="42">
        <v>602</v>
      </c>
      <c r="G277" s="42">
        <v>71</v>
      </c>
      <c r="H277" s="42">
        <v>44</v>
      </c>
      <c r="I277" s="42" t="s">
        <v>886</v>
      </c>
      <c r="J277" s="42" t="s">
        <v>3302</v>
      </c>
      <c r="K277" s="42" t="s">
        <v>2149</v>
      </c>
      <c r="L277" s="43">
        <v>0</v>
      </c>
      <c r="M277" s="43">
        <v>0</v>
      </c>
      <c r="N277" s="43">
        <v>0</v>
      </c>
      <c r="O277" s="43">
        <v>2694270</v>
      </c>
      <c r="P277" s="43">
        <v>1094270</v>
      </c>
      <c r="Q277" s="43">
        <v>1600000</v>
      </c>
      <c r="R277" s="43">
        <v>0</v>
      </c>
      <c r="S277" s="43">
        <v>0</v>
      </c>
      <c r="T277" s="43">
        <v>0</v>
      </c>
      <c r="U277" s="43">
        <v>0</v>
      </c>
      <c r="V277" s="43">
        <v>1600000</v>
      </c>
      <c r="W277" s="43">
        <v>0</v>
      </c>
    </row>
    <row r="278" spans="1:23" ht="15" customHeight="1" x14ac:dyDescent="0.25">
      <c r="A278" s="42">
        <v>24</v>
      </c>
      <c r="B278" s="42">
        <v>1</v>
      </c>
      <c r="C278" s="42">
        <v>3</v>
      </c>
      <c r="D278" s="42">
        <v>22</v>
      </c>
      <c r="E278" s="42">
        <v>1</v>
      </c>
      <c r="F278" s="42">
        <v>602</v>
      </c>
      <c r="G278" s="42">
        <v>71</v>
      </c>
      <c r="H278" s="42">
        <v>45</v>
      </c>
      <c r="I278" s="42" t="s">
        <v>886</v>
      </c>
      <c r="J278" s="42" t="s">
        <v>3303</v>
      </c>
      <c r="K278" s="42" t="s">
        <v>2153</v>
      </c>
      <c r="L278" s="43">
        <v>0</v>
      </c>
      <c r="M278" s="43">
        <v>0</v>
      </c>
      <c r="N278" s="43">
        <v>0</v>
      </c>
      <c r="O278" s="43">
        <v>22495930</v>
      </c>
      <c r="P278" s="43">
        <v>0</v>
      </c>
      <c r="Q278" s="43">
        <v>22495930</v>
      </c>
      <c r="R278" s="43">
        <v>0</v>
      </c>
      <c r="S278" s="43">
        <v>0</v>
      </c>
      <c r="T278" s="43">
        <v>0</v>
      </c>
      <c r="U278" s="43">
        <v>0</v>
      </c>
      <c r="V278" s="43">
        <v>22495930</v>
      </c>
      <c r="W278" s="43">
        <v>0</v>
      </c>
    </row>
    <row r="279" spans="1:23" ht="15" customHeight="1" x14ac:dyDescent="0.25">
      <c r="A279" s="42">
        <v>24</v>
      </c>
      <c r="B279" s="42">
        <v>1</v>
      </c>
      <c r="C279" s="42">
        <v>3</v>
      </c>
      <c r="D279" s="42">
        <v>22</v>
      </c>
      <c r="E279" s="42">
        <v>1</v>
      </c>
      <c r="F279" s="42">
        <v>602</v>
      </c>
      <c r="G279" s="42">
        <v>71</v>
      </c>
      <c r="H279" s="42">
        <v>46</v>
      </c>
      <c r="I279" s="42" t="s">
        <v>886</v>
      </c>
      <c r="J279" s="42" t="s">
        <v>3796</v>
      </c>
      <c r="K279" s="42" t="s">
        <v>3797</v>
      </c>
      <c r="L279" s="43">
        <v>0</v>
      </c>
      <c r="M279" s="43">
        <v>0</v>
      </c>
      <c r="N279" s="43">
        <v>0</v>
      </c>
      <c r="O279" s="43">
        <v>1094270</v>
      </c>
      <c r="P279" s="43">
        <v>0</v>
      </c>
      <c r="Q279" s="43">
        <v>1094270</v>
      </c>
      <c r="R279" s="43">
        <v>0</v>
      </c>
      <c r="S279" s="43">
        <v>0</v>
      </c>
      <c r="T279" s="43">
        <v>0</v>
      </c>
      <c r="U279" s="43">
        <v>0</v>
      </c>
      <c r="V279" s="43">
        <v>1094270</v>
      </c>
      <c r="W279" s="43">
        <v>0</v>
      </c>
    </row>
    <row r="280" spans="1:23" ht="15" customHeight="1" x14ac:dyDescent="0.25">
      <c r="A280" s="42">
        <v>24</v>
      </c>
      <c r="B280" s="42">
        <v>1</v>
      </c>
      <c r="C280" s="42">
        <v>3</v>
      </c>
      <c r="D280" s="42">
        <v>22</v>
      </c>
      <c r="E280" s="42">
        <v>3</v>
      </c>
      <c r="F280" s="42">
        <v>1</v>
      </c>
      <c r="G280" s="42">
        <v>70</v>
      </c>
      <c r="H280" s="42">
        <v>0</v>
      </c>
      <c r="I280" s="42" t="s">
        <v>851</v>
      </c>
      <c r="J280" s="42" t="s">
        <v>1600</v>
      </c>
      <c r="K280" s="42" t="s">
        <v>2163</v>
      </c>
      <c r="L280" s="43">
        <v>603900</v>
      </c>
      <c r="M280" s="43">
        <v>0</v>
      </c>
      <c r="N280" s="43">
        <v>0</v>
      </c>
      <c r="O280" s="43">
        <v>0</v>
      </c>
      <c r="P280" s="43">
        <v>603900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</row>
    <row r="281" spans="1:23" ht="15" customHeight="1" x14ac:dyDescent="0.25">
      <c r="A281" s="42">
        <v>24</v>
      </c>
      <c r="B281" s="42">
        <v>1</v>
      </c>
      <c r="C281" s="42">
        <v>3</v>
      </c>
      <c r="D281" s="42">
        <v>22</v>
      </c>
      <c r="E281" s="42">
        <v>3</v>
      </c>
      <c r="F281" s="42">
        <v>1</v>
      </c>
      <c r="G281" s="42">
        <v>70</v>
      </c>
      <c r="H281" s="42">
        <v>1</v>
      </c>
      <c r="I281" s="42" t="s">
        <v>851</v>
      </c>
      <c r="J281" s="42" t="s">
        <v>1603</v>
      </c>
      <c r="K281" s="42" t="s">
        <v>2164</v>
      </c>
      <c r="L281" s="43">
        <v>15915361</v>
      </c>
      <c r="M281" s="43">
        <v>0</v>
      </c>
      <c r="N281" s="43">
        <v>0</v>
      </c>
      <c r="O281" s="43">
        <v>0</v>
      </c>
      <c r="P281" s="43">
        <v>15915361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</row>
    <row r="282" spans="1:23" ht="15" customHeight="1" x14ac:dyDescent="0.25">
      <c r="A282" s="42">
        <v>24</v>
      </c>
      <c r="B282" s="42">
        <v>1</v>
      </c>
      <c r="C282" s="42">
        <v>3</v>
      </c>
      <c r="D282" s="42">
        <v>22</v>
      </c>
      <c r="E282" s="42">
        <v>3</v>
      </c>
      <c r="F282" s="42">
        <v>1</v>
      </c>
      <c r="G282" s="42">
        <v>70</v>
      </c>
      <c r="H282" s="42">
        <v>2</v>
      </c>
      <c r="I282" s="42" t="s">
        <v>851</v>
      </c>
      <c r="J282" s="42" t="s">
        <v>2167</v>
      </c>
      <c r="K282" s="42" t="s">
        <v>2168</v>
      </c>
      <c r="L282" s="43">
        <v>7267000</v>
      </c>
      <c r="M282" s="43">
        <v>0</v>
      </c>
      <c r="N282" s="43">
        <v>0</v>
      </c>
      <c r="O282" s="43">
        <v>0</v>
      </c>
      <c r="P282" s="43">
        <v>7267000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</row>
    <row r="283" spans="1:23" ht="15" customHeight="1" x14ac:dyDescent="0.25">
      <c r="A283" s="42">
        <v>24</v>
      </c>
      <c r="B283" s="42">
        <v>1</v>
      </c>
      <c r="C283" s="42">
        <v>3</v>
      </c>
      <c r="D283" s="42">
        <v>22</v>
      </c>
      <c r="E283" s="42">
        <v>3</v>
      </c>
      <c r="F283" s="42">
        <v>1</v>
      </c>
      <c r="G283" s="42">
        <v>70</v>
      </c>
      <c r="H283" s="42">
        <v>3</v>
      </c>
      <c r="I283" s="42" t="s">
        <v>851</v>
      </c>
      <c r="J283" s="42" t="s">
        <v>2171</v>
      </c>
      <c r="K283" s="42" t="s">
        <v>2172</v>
      </c>
      <c r="L283" s="43">
        <v>185000</v>
      </c>
      <c r="M283" s="43">
        <v>0</v>
      </c>
      <c r="N283" s="43">
        <v>0</v>
      </c>
      <c r="O283" s="43">
        <v>0</v>
      </c>
      <c r="P283" s="43">
        <v>185000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</row>
    <row r="284" spans="1:23" ht="15" customHeight="1" x14ac:dyDescent="0.25">
      <c r="A284" s="42">
        <v>24</v>
      </c>
      <c r="B284" s="42">
        <v>1</v>
      </c>
      <c r="C284" s="42">
        <v>3</v>
      </c>
      <c r="D284" s="42">
        <v>81</v>
      </c>
      <c r="E284" s="42">
        <v>1</v>
      </c>
      <c r="F284" s="42">
        <v>601</v>
      </c>
      <c r="G284" s="42">
        <v>17</v>
      </c>
      <c r="H284" s="42">
        <v>40</v>
      </c>
      <c r="I284" s="42" t="s">
        <v>871</v>
      </c>
      <c r="J284" s="42" t="s">
        <v>3304</v>
      </c>
      <c r="K284" s="42" t="s">
        <v>2101</v>
      </c>
      <c r="L284" s="43">
        <v>0</v>
      </c>
      <c r="M284" s="43">
        <v>0</v>
      </c>
      <c r="N284" s="43">
        <v>0</v>
      </c>
      <c r="O284" s="43">
        <v>104240585</v>
      </c>
      <c r="P284" s="43">
        <v>0</v>
      </c>
      <c r="Q284" s="43">
        <v>104240585</v>
      </c>
      <c r="R284" s="43">
        <v>0</v>
      </c>
      <c r="S284" s="43">
        <v>0</v>
      </c>
      <c r="T284" s="43">
        <v>0</v>
      </c>
      <c r="U284" s="43">
        <v>0</v>
      </c>
      <c r="V284" s="43">
        <v>104240585</v>
      </c>
      <c r="W284" s="43">
        <v>0</v>
      </c>
    </row>
    <row r="285" spans="1:23" ht="15" customHeight="1" x14ac:dyDescent="0.25">
      <c r="A285" s="42">
        <v>24</v>
      </c>
      <c r="B285" s="42">
        <v>1</v>
      </c>
      <c r="C285" s="42">
        <v>3</v>
      </c>
      <c r="D285" s="42">
        <v>82</v>
      </c>
      <c r="E285" s="42">
        <v>1</v>
      </c>
      <c r="F285" s="42">
        <v>8</v>
      </c>
      <c r="G285" s="42">
        <v>17</v>
      </c>
      <c r="H285" s="42">
        <v>0</v>
      </c>
      <c r="I285" s="42" t="s">
        <v>871</v>
      </c>
      <c r="J285" s="42" t="s">
        <v>3121</v>
      </c>
      <c r="K285" s="42" t="s">
        <v>3122</v>
      </c>
      <c r="L285" s="43">
        <v>0</v>
      </c>
      <c r="M285" s="43">
        <v>400000000</v>
      </c>
      <c r="N285" s="43">
        <v>0</v>
      </c>
      <c r="O285" s="43">
        <v>0</v>
      </c>
      <c r="P285" s="43">
        <v>400000000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</row>
    <row r="286" spans="1:23" ht="15" customHeight="1" x14ac:dyDescent="0.25">
      <c r="A286" s="42">
        <v>24</v>
      </c>
      <c r="B286" s="42">
        <v>1</v>
      </c>
      <c r="C286" s="42">
        <v>3</v>
      </c>
      <c r="D286" s="42">
        <v>82</v>
      </c>
      <c r="E286" s="42">
        <v>1</v>
      </c>
      <c r="F286" s="42">
        <v>8</v>
      </c>
      <c r="G286" s="42">
        <v>17</v>
      </c>
      <c r="H286" s="42">
        <v>0</v>
      </c>
      <c r="I286" s="42" t="s">
        <v>885</v>
      </c>
      <c r="J286" s="42" t="s">
        <v>3123</v>
      </c>
      <c r="K286" s="42" t="s">
        <v>3122</v>
      </c>
      <c r="L286" s="43">
        <v>0</v>
      </c>
      <c r="M286" s="43">
        <v>147189189</v>
      </c>
      <c r="N286" s="43">
        <v>0</v>
      </c>
      <c r="O286" s="43">
        <v>0</v>
      </c>
      <c r="P286" s="43">
        <v>147189189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</row>
    <row r="287" spans="1:23" ht="15" customHeight="1" x14ac:dyDescent="0.25">
      <c r="A287" s="42">
        <v>24</v>
      </c>
      <c r="B287" s="42">
        <v>1</v>
      </c>
      <c r="C287" s="42">
        <v>3</v>
      </c>
      <c r="D287" s="42">
        <v>82</v>
      </c>
      <c r="E287" s="42">
        <v>1</v>
      </c>
      <c r="F287" s="42">
        <v>8</v>
      </c>
      <c r="G287" s="42">
        <v>17</v>
      </c>
      <c r="H287" s="42">
        <v>1</v>
      </c>
      <c r="I287" s="42" t="s">
        <v>883</v>
      </c>
      <c r="J287" s="42" t="s">
        <v>2175</v>
      </c>
      <c r="K287" s="42" t="s">
        <v>2176</v>
      </c>
      <c r="L287" s="43">
        <v>665260681</v>
      </c>
      <c r="M287" s="43">
        <v>0</v>
      </c>
      <c r="N287" s="43">
        <v>0</v>
      </c>
      <c r="O287" s="43">
        <v>0</v>
      </c>
      <c r="P287" s="43">
        <v>665260681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</row>
    <row r="288" spans="1:23" ht="15" customHeight="1" x14ac:dyDescent="0.25">
      <c r="A288" s="42">
        <v>24</v>
      </c>
      <c r="B288" s="42">
        <v>1</v>
      </c>
      <c r="C288" s="42">
        <v>3</v>
      </c>
      <c r="D288" s="42">
        <v>82</v>
      </c>
      <c r="E288" s="42">
        <v>1</v>
      </c>
      <c r="F288" s="42">
        <v>8</v>
      </c>
      <c r="G288" s="42">
        <v>17</v>
      </c>
      <c r="H288" s="42">
        <v>3</v>
      </c>
      <c r="I288" s="42" t="s">
        <v>871</v>
      </c>
      <c r="J288" s="42" t="s">
        <v>3056</v>
      </c>
      <c r="K288" s="42" t="s">
        <v>2101</v>
      </c>
      <c r="L288" s="43">
        <v>0</v>
      </c>
      <c r="M288" s="43">
        <v>104240585</v>
      </c>
      <c r="N288" s="43">
        <v>0</v>
      </c>
      <c r="O288" s="43">
        <v>0</v>
      </c>
      <c r="P288" s="43">
        <v>104240585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3">
        <v>0</v>
      </c>
    </row>
    <row r="289" spans="1:23" ht="15" customHeight="1" x14ac:dyDescent="0.25">
      <c r="A289" s="42">
        <v>24</v>
      </c>
      <c r="B289" s="42">
        <v>1</v>
      </c>
      <c r="C289" s="42">
        <v>3</v>
      </c>
      <c r="D289" s="42">
        <v>82</v>
      </c>
      <c r="E289" s="42">
        <v>1</v>
      </c>
      <c r="F289" s="42">
        <v>8</v>
      </c>
      <c r="G289" s="42">
        <v>71</v>
      </c>
      <c r="H289" s="42">
        <v>1</v>
      </c>
      <c r="I289" s="42" t="s">
        <v>871</v>
      </c>
      <c r="J289" s="42" t="s">
        <v>3057</v>
      </c>
      <c r="K289" s="42" t="s">
        <v>3058</v>
      </c>
      <c r="L289" s="43">
        <v>0</v>
      </c>
      <c r="M289" s="43">
        <v>77356925</v>
      </c>
      <c r="N289" s="43">
        <v>0</v>
      </c>
      <c r="O289" s="43">
        <v>0</v>
      </c>
      <c r="P289" s="43">
        <v>77356925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</row>
    <row r="290" spans="1:23" ht="15" customHeight="1" x14ac:dyDescent="0.25">
      <c r="A290" s="42">
        <v>24</v>
      </c>
      <c r="B290" s="42">
        <v>1</v>
      </c>
      <c r="C290" s="42">
        <v>3</v>
      </c>
      <c r="D290" s="42">
        <v>82</v>
      </c>
      <c r="E290" s="42">
        <v>1</v>
      </c>
      <c r="F290" s="42">
        <v>8</v>
      </c>
      <c r="G290" s="42">
        <v>71</v>
      </c>
      <c r="H290" s="42">
        <v>3</v>
      </c>
      <c r="I290" s="42" t="s">
        <v>886</v>
      </c>
      <c r="J290" s="42" t="s">
        <v>3059</v>
      </c>
      <c r="K290" s="42" t="s">
        <v>3060</v>
      </c>
      <c r="L290" s="43">
        <v>0</v>
      </c>
      <c r="M290" s="43">
        <v>183302344</v>
      </c>
      <c r="N290" s="43">
        <v>0</v>
      </c>
      <c r="O290" s="43">
        <v>0</v>
      </c>
      <c r="P290" s="43">
        <v>183302344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0</v>
      </c>
    </row>
    <row r="291" spans="1:23" ht="15" customHeight="1" x14ac:dyDescent="0.25">
      <c r="A291" s="42">
        <v>24</v>
      </c>
      <c r="B291" s="42">
        <v>1</v>
      </c>
      <c r="C291" s="42">
        <v>3</v>
      </c>
      <c r="D291" s="42">
        <v>82</v>
      </c>
      <c r="E291" s="42">
        <v>1</v>
      </c>
      <c r="F291" s="42">
        <v>602</v>
      </c>
      <c r="G291" s="42">
        <v>17</v>
      </c>
      <c r="H291" s="42">
        <v>43</v>
      </c>
      <c r="I291" s="42" t="s">
        <v>883</v>
      </c>
      <c r="J291" s="42" t="s">
        <v>3305</v>
      </c>
      <c r="K291" s="42" t="s">
        <v>2176</v>
      </c>
      <c r="L291" s="43">
        <v>0</v>
      </c>
      <c r="M291" s="43">
        <v>0</v>
      </c>
      <c r="N291" s="43">
        <v>0</v>
      </c>
      <c r="O291" s="43">
        <v>1212449870</v>
      </c>
      <c r="P291" s="43">
        <v>0</v>
      </c>
      <c r="Q291" s="43">
        <v>1212449870</v>
      </c>
      <c r="R291" s="43">
        <v>519519282</v>
      </c>
      <c r="S291" s="43">
        <v>519519282</v>
      </c>
      <c r="T291" s="43">
        <v>519519282</v>
      </c>
      <c r="U291" s="43">
        <v>159737462</v>
      </c>
      <c r="V291" s="43">
        <v>692930588</v>
      </c>
      <c r="W291" s="43">
        <v>0</v>
      </c>
    </row>
    <row r="292" spans="1:23" ht="15" customHeight="1" x14ac:dyDescent="0.25">
      <c r="A292" s="42">
        <v>24</v>
      </c>
      <c r="B292" s="42">
        <v>1</v>
      </c>
      <c r="C292" s="42">
        <v>3</v>
      </c>
      <c r="D292" s="42">
        <v>82</v>
      </c>
      <c r="E292" s="42">
        <v>1</v>
      </c>
      <c r="F292" s="42">
        <v>602</v>
      </c>
      <c r="G292" s="42">
        <v>70</v>
      </c>
      <c r="H292" s="42">
        <v>45</v>
      </c>
      <c r="I292" s="42" t="s">
        <v>851</v>
      </c>
      <c r="J292" s="42" t="s">
        <v>3306</v>
      </c>
      <c r="K292" s="42" t="s">
        <v>3307</v>
      </c>
      <c r="L292" s="43">
        <v>0</v>
      </c>
      <c r="M292" s="43">
        <v>0</v>
      </c>
      <c r="N292" s="43">
        <v>0</v>
      </c>
      <c r="O292" s="43">
        <v>12020683</v>
      </c>
      <c r="P292" s="43">
        <v>0</v>
      </c>
      <c r="Q292" s="43">
        <v>12020683</v>
      </c>
      <c r="R292" s="43">
        <v>0</v>
      </c>
      <c r="S292" s="43">
        <v>0</v>
      </c>
      <c r="T292" s="43">
        <v>0</v>
      </c>
      <c r="U292" s="43">
        <v>0</v>
      </c>
      <c r="V292" s="43">
        <v>12020683</v>
      </c>
      <c r="W292" s="43">
        <v>0</v>
      </c>
    </row>
    <row r="293" spans="1:23" ht="15" customHeight="1" x14ac:dyDescent="0.25">
      <c r="A293" s="42">
        <v>24</v>
      </c>
      <c r="B293" s="42">
        <v>1</v>
      </c>
      <c r="C293" s="42">
        <v>3</v>
      </c>
      <c r="D293" s="42">
        <v>82</v>
      </c>
      <c r="E293" s="42">
        <v>1</v>
      </c>
      <c r="F293" s="42">
        <v>602</v>
      </c>
      <c r="G293" s="42">
        <v>70</v>
      </c>
      <c r="H293" s="42">
        <v>46</v>
      </c>
      <c r="I293" s="42" t="s">
        <v>851</v>
      </c>
      <c r="J293" s="42" t="s">
        <v>3308</v>
      </c>
      <c r="K293" s="42" t="s">
        <v>3307</v>
      </c>
      <c r="L293" s="43">
        <v>0</v>
      </c>
      <c r="M293" s="43">
        <v>0</v>
      </c>
      <c r="N293" s="43">
        <v>0</v>
      </c>
      <c r="O293" s="43">
        <v>25266268</v>
      </c>
      <c r="P293" s="43">
        <v>0</v>
      </c>
      <c r="Q293" s="43">
        <v>25266268</v>
      </c>
      <c r="R293" s="43">
        <v>0</v>
      </c>
      <c r="S293" s="43">
        <v>0</v>
      </c>
      <c r="T293" s="43">
        <v>0</v>
      </c>
      <c r="U293" s="43">
        <v>0</v>
      </c>
      <c r="V293" s="43">
        <v>25266268</v>
      </c>
      <c r="W293" s="43">
        <v>0</v>
      </c>
    </row>
    <row r="294" spans="1:23" ht="15" customHeight="1" x14ac:dyDescent="0.25">
      <c r="A294" s="42">
        <v>24</v>
      </c>
      <c r="B294" s="42">
        <v>1</v>
      </c>
      <c r="C294" s="42">
        <v>3</v>
      </c>
      <c r="D294" s="42">
        <v>82</v>
      </c>
      <c r="E294" s="42">
        <v>1</v>
      </c>
      <c r="F294" s="42">
        <v>602</v>
      </c>
      <c r="G294" s="42">
        <v>71</v>
      </c>
      <c r="H294" s="42">
        <v>41</v>
      </c>
      <c r="I294" s="42" t="s">
        <v>886</v>
      </c>
      <c r="J294" s="42" t="s">
        <v>3309</v>
      </c>
      <c r="K294" s="42" t="s">
        <v>3060</v>
      </c>
      <c r="L294" s="43">
        <v>0</v>
      </c>
      <c r="M294" s="43">
        <v>0</v>
      </c>
      <c r="N294" s="43">
        <v>0</v>
      </c>
      <c r="O294" s="43">
        <v>183302344</v>
      </c>
      <c r="P294" s="43">
        <v>0</v>
      </c>
      <c r="Q294" s="43">
        <v>183302344</v>
      </c>
      <c r="R294" s="43">
        <v>181410969.75</v>
      </c>
      <c r="S294" s="43">
        <v>181410969.75</v>
      </c>
      <c r="T294" s="43">
        <v>181410969.75</v>
      </c>
      <c r="U294" s="43">
        <v>179686230.75</v>
      </c>
      <c r="V294" s="43">
        <v>1891374.25</v>
      </c>
      <c r="W294" s="43">
        <v>0</v>
      </c>
    </row>
    <row r="295" spans="1:23" ht="15" customHeight="1" x14ac:dyDescent="0.25">
      <c r="A295" s="42">
        <v>24</v>
      </c>
      <c r="B295" s="42">
        <v>1</v>
      </c>
      <c r="C295" s="42">
        <v>3</v>
      </c>
      <c r="D295" s="42">
        <v>82</v>
      </c>
      <c r="E295" s="42">
        <v>1</v>
      </c>
      <c r="F295" s="42">
        <v>602</v>
      </c>
      <c r="G295" s="42">
        <v>71</v>
      </c>
      <c r="H295" s="42">
        <v>44</v>
      </c>
      <c r="I295" s="42" t="s">
        <v>886</v>
      </c>
      <c r="J295" s="42" t="s">
        <v>3310</v>
      </c>
      <c r="K295" s="42" t="s">
        <v>3058</v>
      </c>
      <c r="L295" s="43">
        <v>0</v>
      </c>
      <c r="M295" s="43">
        <v>0</v>
      </c>
      <c r="N295" s="43">
        <v>0</v>
      </c>
      <c r="O295" s="43">
        <v>77356925</v>
      </c>
      <c r="P295" s="43">
        <v>0</v>
      </c>
      <c r="Q295" s="43">
        <v>77356925</v>
      </c>
      <c r="R295" s="43">
        <v>21041220.620000001</v>
      </c>
      <c r="S295" s="43">
        <v>21041220.620000001</v>
      </c>
      <c r="T295" s="43">
        <v>21041220.620000001</v>
      </c>
      <c r="U295" s="43">
        <v>0</v>
      </c>
      <c r="V295" s="43">
        <v>56315704.380000003</v>
      </c>
      <c r="W295" s="43">
        <v>0</v>
      </c>
    </row>
    <row r="296" spans="1:23" ht="15" customHeight="1" x14ac:dyDescent="0.25">
      <c r="A296" s="42">
        <v>24</v>
      </c>
      <c r="B296" s="42">
        <v>1</v>
      </c>
      <c r="C296" s="42">
        <v>3</v>
      </c>
      <c r="D296" s="42">
        <v>82</v>
      </c>
      <c r="E296" s="42">
        <v>3</v>
      </c>
      <c r="F296" s="42">
        <v>1</v>
      </c>
      <c r="G296" s="42">
        <v>70</v>
      </c>
      <c r="H296" s="42">
        <v>0</v>
      </c>
      <c r="I296" s="42" t="s">
        <v>851</v>
      </c>
      <c r="J296" s="42" t="s">
        <v>3061</v>
      </c>
      <c r="K296" s="42" t="s">
        <v>2163</v>
      </c>
      <c r="L296" s="43">
        <v>0</v>
      </c>
      <c r="M296" s="43">
        <v>12020683</v>
      </c>
      <c r="N296" s="43">
        <v>0</v>
      </c>
      <c r="O296" s="43">
        <v>0</v>
      </c>
      <c r="P296" s="43">
        <v>12020683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0</v>
      </c>
    </row>
    <row r="297" spans="1:23" ht="15" customHeight="1" x14ac:dyDescent="0.25">
      <c r="A297" s="42">
        <v>24</v>
      </c>
      <c r="B297" s="42">
        <v>1</v>
      </c>
      <c r="C297" s="42">
        <v>3</v>
      </c>
      <c r="D297" s="42">
        <v>82</v>
      </c>
      <c r="E297" s="42">
        <v>3</v>
      </c>
      <c r="F297" s="42">
        <v>1</v>
      </c>
      <c r="G297" s="42">
        <v>70</v>
      </c>
      <c r="H297" s="42">
        <v>1</v>
      </c>
      <c r="I297" s="42" t="s">
        <v>851</v>
      </c>
      <c r="J297" s="42" t="s">
        <v>3062</v>
      </c>
      <c r="K297" s="42" t="s">
        <v>2164</v>
      </c>
      <c r="L297" s="43">
        <v>0</v>
      </c>
      <c r="M297" s="43">
        <v>25266268</v>
      </c>
      <c r="N297" s="43">
        <v>0</v>
      </c>
      <c r="O297" s="43">
        <v>0</v>
      </c>
      <c r="P297" s="43">
        <v>25266268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</row>
    <row r="298" spans="1:23" ht="15" customHeight="1" x14ac:dyDescent="0.25">
      <c r="A298" s="42">
        <v>25</v>
      </c>
      <c r="B298" s="42">
        <v>1</v>
      </c>
      <c r="C298" s="42">
        <v>3</v>
      </c>
      <c r="D298" s="42">
        <v>11</v>
      </c>
      <c r="E298" s="42">
        <v>4</v>
      </c>
      <c r="F298" s="42">
        <v>201</v>
      </c>
      <c r="G298" s="42">
        <v>18</v>
      </c>
      <c r="H298" s="42">
        <v>41</v>
      </c>
      <c r="I298" s="42" t="s">
        <v>887</v>
      </c>
      <c r="J298" s="42" t="s">
        <v>3311</v>
      </c>
      <c r="K298" s="42" t="s">
        <v>3312</v>
      </c>
      <c r="L298" s="43">
        <v>0</v>
      </c>
      <c r="M298" s="43">
        <v>0</v>
      </c>
      <c r="N298" s="43">
        <v>0</v>
      </c>
      <c r="O298" s="43">
        <v>1849361569</v>
      </c>
      <c r="P298" s="43">
        <v>25000000</v>
      </c>
      <c r="Q298" s="43">
        <v>1824361569</v>
      </c>
      <c r="R298" s="43">
        <v>1199120960.3599999</v>
      </c>
      <c r="S298" s="43">
        <v>1199120960.3599999</v>
      </c>
      <c r="T298" s="43">
        <v>1199120960.3599999</v>
      </c>
      <c r="U298" s="43">
        <v>1199120960.3599999</v>
      </c>
      <c r="V298" s="43">
        <v>625240608.63999999</v>
      </c>
      <c r="W298" s="43">
        <v>0</v>
      </c>
    </row>
    <row r="299" spans="1:23" ht="15" customHeight="1" x14ac:dyDescent="0.25">
      <c r="A299" s="42">
        <v>25</v>
      </c>
      <c r="B299" s="42">
        <v>1</v>
      </c>
      <c r="C299" s="42">
        <v>3</v>
      </c>
      <c r="D299" s="42">
        <v>11</v>
      </c>
      <c r="E299" s="42">
        <v>4</v>
      </c>
      <c r="F299" s="42">
        <v>201</v>
      </c>
      <c r="G299" s="42">
        <v>18</v>
      </c>
      <c r="H299" s="42">
        <v>42</v>
      </c>
      <c r="I299" s="42" t="s">
        <v>888</v>
      </c>
      <c r="J299" s="42" t="s">
        <v>3313</v>
      </c>
      <c r="K299" s="42" t="s">
        <v>3314</v>
      </c>
      <c r="L299" s="43">
        <v>0</v>
      </c>
      <c r="M299" s="43">
        <v>0</v>
      </c>
      <c r="N299" s="43">
        <v>0</v>
      </c>
      <c r="O299" s="43">
        <v>2480122</v>
      </c>
      <c r="P299" s="43">
        <v>0</v>
      </c>
      <c r="Q299" s="43">
        <v>2480122</v>
      </c>
      <c r="R299" s="43">
        <v>787297</v>
      </c>
      <c r="S299" s="43">
        <v>787297</v>
      </c>
      <c r="T299" s="43">
        <v>787297</v>
      </c>
      <c r="U299" s="43">
        <v>787297</v>
      </c>
      <c r="V299" s="43">
        <v>1692825</v>
      </c>
      <c r="W299" s="43">
        <v>0</v>
      </c>
    </row>
    <row r="300" spans="1:23" ht="15" customHeight="1" x14ac:dyDescent="0.25">
      <c r="A300" s="42">
        <v>25</v>
      </c>
      <c r="B300" s="42">
        <v>1</v>
      </c>
      <c r="C300" s="42">
        <v>3</v>
      </c>
      <c r="D300" s="42">
        <v>11</v>
      </c>
      <c r="E300" s="42">
        <v>4</v>
      </c>
      <c r="F300" s="42">
        <v>201</v>
      </c>
      <c r="G300" s="42">
        <v>18</v>
      </c>
      <c r="H300" s="42">
        <v>43</v>
      </c>
      <c r="I300" s="42" t="s">
        <v>869</v>
      </c>
      <c r="J300" s="42" t="s">
        <v>3315</v>
      </c>
      <c r="K300" s="42" t="s">
        <v>3316</v>
      </c>
      <c r="L300" s="43">
        <v>0</v>
      </c>
      <c r="M300" s="43">
        <v>0</v>
      </c>
      <c r="N300" s="43">
        <v>0</v>
      </c>
      <c r="O300" s="43">
        <v>500000000</v>
      </c>
      <c r="P300" s="43">
        <v>0</v>
      </c>
      <c r="Q300" s="43">
        <v>500000000</v>
      </c>
      <c r="R300" s="43">
        <v>500000000</v>
      </c>
      <c r="S300" s="43">
        <v>500000000</v>
      </c>
      <c r="T300" s="43">
        <v>500000000</v>
      </c>
      <c r="U300" s="43">
        <v>333333334</v>
      </c>
      <c r="V300" s="43">
        <v>0</v>
      </c>
      <c r="W300" s="43">
        <v>0</v>
      </c>
    </row>
    <row r="301" spans="1:23" ht="15" customHeight="1" x14ac:dyDescent="0.25">
      <c r="A301" s="42">
        <v>25</v>
      </c>
      <c r="B301" s="42">
        <v>1</v>
      </c>
      <c r="C301" s="42">
        <v>3</v>
      </c>
      <c r="D301" s="42">
        <v>11</v>
      </c>
      <c r="E301" s="42">
        <v>4</v>
      </c>
      <c r="F301" s="42">
        <v>201</v>
      </c>
      <c r="G301" s="42">
        <v>18</v>
      </c>
      <c r="H301" s="42">
        <v>44</v>
      </c>
      <c r="I301" s="42" t="s">
        <v>863</v>
      </c>
      <c r="J301" s="42" t="s">
        <v>3317</v>
      </c>
      <c r="K301" s="42" t="s">
        <v>3318</v>
      </c>
      <c r="L301" s="43">
        <v>0</v>
      </c>
      <c r="M301" s="43">
        <v>0</v>
      </c>
      <c r="N301" s="43">
        <v>0</v>
      </c>
      <c r="O301" s="43">
        <v>120202978</v>
      </c>
      <c r="P301" s="43">
        <v>0</v>
      </c>
      <c r="Q301" s="43">
        <v>120202978</v>
      </c>
      <c r="R301" s="43">
        <v>53550000</v>
      </c>
      <c r="S301" s="43">
        <v>53550000</v>
      </c>
      <c r="T301" s="43">
        <v>53550000</v>
      </c>
      <c r="U301" s="43">
        <v>53550000</v>
      </c>
      <c r="V301" s="43">
        <v>66652978</v>
      </c>
      <c r="W301" s="43">
        <v>0</v>
      </c>
    </row>
    <row r="302" spans="1:23" ht="15" customHeight="1" x14ac:dyDescent="0.25">
      <c r="A302" s="42">
        <v>25</v>
      </c>
      <c r="B302" s="42">
        <v>1</v>
      </c>
      <c r="C302" s="42">
        <v>3</v>
      </c>
      <c r="D302" s="42">
        <v>11</v>
      </c>
      <c r="E302" s="42">
        <v>4</v>
      </c>
      <c r="F302" s="42">
        <v>201</v>
      </c>
      <c r="G302" s="42">
        <v>18</v>
      </c>
      <c r="H302" s="42">
        <v>45</v>
      </c>
      <c r="I302" s="42" t="s">
        <v>865</v>
      </c>
      <c r="J302" s="42" t="s">
        <v>3319</v>
      </c>
      <c r="K302" s="42" t="s">
        <v>3320</v>
      </c>
      <c r="L302" s="43">
        <v>0</v>
      </c>
      <c r="M302" s="43">
        <v>0</v>
      </c>
      <c r="N302" s="43">
        <v>0</v>
      </c>
      <c r="O302" s="43">
        <v>598013650</v>
      </c>
      <c r="P302" s="43">
        <v>0</v>
      </c>
      <c r="Q302" s="43">
        <v>598013650</v>
      </c>
      <c r="R302" s="43">
        <v>21442795</v>
      </c>
      <c r="S302" s="43">
        <v>21442795</v>
      </c>
      <c r="T302" s="43">
        <v>21442795</v>
      </c>
      <c r="U302" s="43">
        <v>20000000</v>
      </c>
      <c r="V302" s="43">
        <v>576570855</v>
      </c>
      <c r="W302" s="43">
        <v>0</v>
      </c>
    </row>
    <row r="303" spans="1:23" ht="15" customHeight="1" x14ac:dyDescent="0.25">
      <c r="A303" s="42">
        <v>25</v>
      </c>
      <c r="B303" s="42">
        <v>1</v>
      </c>
      <c r="C303" s="42">
        <v>3</v>
      </c>
      <c r="D303" s="42">
        <v>11</v>
      </c>
      <c r="E303" s="42">
        <v>5</v>
      </c>
      <c r="F303" s="42">
        <v>2</v>
      </c>
      <c r="G303" s="42">
        <v>18</v>
      </c>
      <c r="H303" s="42">
        <v>0</v>
      </c>
      <c r="I303" s="42" t="s">
        <v>887</v>
      </c>
      <c r="J303" s="42" t="s">
        <v>1081</v>
      </c>
      <c r="K303" s="42" t="s">
        <v>2184</v>
      </c>
      <c r="L303" s="43">
        <v>4846242054</v>
      </c>
      <c r="M303" s="43">
        <v>0</v>
      </c>
      <c r="N303" s="43">
        <v>0</v>
      </c>
      <c r="O303" s="43">
        <v>2200000000</v>
      </c>
      <c r="P303" s="43">
        <v>2251603623</v>
      </c>
      <c r="Q303" s="43">
        <v>4794638431</v>
      </c>
      <c r="R303" s="43">
        <v>4616112954</v>
      </c>
      <c r="S303" s="43">
        <v>4616112954</v>
      </c>
      <c r="T303" s="43">
        <v>4485698294</v>
      </c>
      <c r="U303" s="43">
        <v>4046034374</v>
      </c>
      <c r="V303" s="43">
        <v>178525477</v>
      </c>
      <c r="W303" s="43">
        <v>0</v>
      </c>
    </row>
    <row r="304" spans="1:23" ht="15" customHeight="1" x14ac:dyDescent="0.25">
      <c r="A304" s="42">
        <v>25</v>
      </c>
      <c r="B304" s="42">
        <v>1</v>
      </c>
      <c r="C304" s="42">
        <v>3</v>
      </c>
      <c r="D304" s="42">
        <v>11</v>
      </c>
      <c r="E304" s="42">
        <v>5</v>
      </c>
      <c r="F304" s="42">
        <v>2</v>
      </c>
      <c r="G304" s="42">
        <v>18</v>
      </c>
      <c r="H304" s="42">
        <v>0</v>
      </c>
      <c r="I304" s="42" t="s">
        <v>888</v>
      </c>
      <c r="J304" s="42" t="s">
        <v>1082</v>
      </c>
      <c r="K304" s="42" t="s">
        <v>2184</v>
      </c>
      <c r="L304" s="43">
        <v>0</v>
      </c>
      <c r="M304" s="43">
        <v>0</v>
      </c>
      <c r="N304" s="43">
        <v>0</v>
      </c>
      <c r="O304" s="43">
        <v>18000000</v>
      </c>
      <c r="P304" s="43">
        <v>2480122</v>
      </c>
      <c r="Q304" s="43">
        <v>15519878</v>
      </c>
      <c r="R304" s="43">
        <v>15519878</v>
      </c>
      <c r="S304" s="43">
        <v>15519878</v>
      </c>
      <c r="T304" s="43">
        <v>15519878</v>
      </c>
      <c r="U304" s="43">
        <v>15519878</v>
      </c>
      <c r="V304" s="43">
        <v>0</v>
      </c>
      <c r="W304" s="43">
        <v>0</v>
      </c>
    </row>
    <row r="305" spans="1:23" ht="15" customHeight="1" x14ac:dyDescent="0.25">
      <c r="A305" s="42">
        <v>25</v>
      </c>
      <c r="B305" s="42">
        <v>1</v>
      </c>
      <c r="C305" s="42">
        <v>3</v>
      </c>
      <c r="D305" s="42">
        <v>11</v>
      </c>
      <c r="E305" s="42">
        <v>5</v>
      </c>
      <c r="F305" s="42">
        <v>2</v>
      </c>
      <c r="G305" s="42">
        <v>18</v>
      </c>
      <c r="H305" s="42">
        <v>1</v>
      </c>
      <c r="I305" s="42" t="s">
        <v>869</v>
      </c>
      <c r="J305" s="42" t="s">
        <v>1443</v>
      </c>
      <c r="K305" s="42" t="s">
        <v>2184</v>
      </c>
      <c r="L305" s="43">
        <v>2500000000</v>
      </c>
      <c r="M305" s="43">
        <v>0</v>
      </c>
      <c r="N305" s="43">
        <v>0</v>
      </c>
      <c r="O305" s="43">
        <v>0</v>
      </c>
      <c r="P305" s="43">
        <v>475000000</v>
      </c>
      <c r="Q305" s="43">
        <v>2025000000</v>
      </c>
      <c r="R305" s="43">
        <v>2016666667</v>
      </c>
      <c r="S305" s="43">
        <v>2016666667</v>
      </c>
      <c r="T305" s="43">
        <v>2016666667</v>
      </c>
      <c r="U305" s="43">
        <v>1977777780</v>
      </c>
      <c r="V305" s="43">
        <v>8333333</v>
      </c>
      <c r="W305" s="43">
        <v>0</v>
      </c>
    </row>
    <row r="306" spans="1:23" ht="15" customHeight="1" x14ac:dyDescent="0.25">
      <c r="A306" s="42">
        <v>25</v>
      </c>
      <c r="B306" s="42">
        <v>1</v>
      </c>
      <c r="C306" s="42">
        <v>3</v>
      </c>
      <c r="D306" s="42">
        <v>11</v>
      </c>
      <c r="E306" s="42">
        <v>5</v>
      </c>
      <c r="F306" s="42">
        <v>2</v>
      </c>
      <c r="G306" s="42">
        <v>18</v>
      </c>
      <c r="H306" s="42">
        <v>2</v>
      </c>
      <c r="I306" s="42" t="s">
        <v>863</v>
      </c>
      <c r="J306" s="42" t="s">
        <v>2189</v>
      </c>
      <c r="K306" s="42" t="s">
        <v>2184</v>
      </c>
      <c r="L306" s="43">
        <v>261441596</v>
      </c>
      <c r="M306" s="43">
        <v>0</v>
      </c>
      <c r="N306" s="43">
        <v>0</v>
      </c>
      <c r="O306" s="43">
        <v>408558404</v>
      </c>
      <c r="P306" s="43">
        <v>620202978</v>
      </c>
      <c r="Q306" s="43">
        <v>49797022</v>
      </c>
      <c r="R306" s="43">
        <v>23181170.25</v>
      </c>
      <c r="S306" s="43">
        <v>23181170.25</v>
      </c>
      <c r="T306" s="43">
        <v>23181170.25</v>
      </c>
      <c r="U306" s="43">
        <v>0</v>
      </c>
      <c r="V306" s="43">
        <v>26615851.75</v>
      </c>
      <c r="W306" s="43">
        <v>0</v>
      </c>
    </row>
    <row r="307" spans="1:23" ht="15" customHeight="1" x14ac:dyDescent="0.25">
      <c r="A307" s="42">
        <v>25</v>
      </c>
      <c r="B307" s="42">
        <v>1</v>
      </c>
      <c r="C307" s="42">
        <v>3</v>
      </c>
      <c r="D307" s="42">
        <v>11</v>
      </c>
      <c r="E307" s="42">
        <v>5</v>
      </c>
      <c r="F307" s="42">
        <v>2</v>
      </c>
      <c r="G307" s="42">
        <v>18</v>
      </c>
      <c r="H307" s="42">
        <v>3</v>
      </c>
      <c r="I307" s="42" t="s">
        <v>865</v>
      </c>
      <c r="J307" s="42" t="s">
        <v>2192</v>
      </c>
      <c r="K307" s="42" t="s">
        <v>2184</v>
      </c>
      <c r="L307" s="43">
        <v>842330000</v>
      </c>
      <c r="M307" s="43">
        <v>0</v>
      </c>
      <c r="N307" s="43">
        <v>0</v>
      </c>
      <c r="O307" s="43">
        <v>0</v>
      </c>
      <c r="P307" s="43">
        <v>822330000</v>
      </c>
      <c r="Q307" s="43">
        <v>20000000</v>
      </c>
      <c r="R307" s="43">
        <v>19999999</v>
      </c>
      <c r="S307" s="43">
        <v>19999999</v>
      </c>
      <c r="T307" s="43">
        <v>19999999</v>
      </c>
      <c r="U307" s="43">
        <v>19999999</v>
      </c>
      <c r="V307" s="43">
        <v>1</v>
      </c>
      <c r="W307" s="43">
        <v>0</v>
      </c>
    </row>
    <row r="308" spans="1:23" ht="15" customHeight="1" x14ac:dyDescent="0.25">
      <c r="A308" s="42">
        <v>25</v>
      </c>
      <c r="B308" s="42">
        <v>1</v>
      </c>
      <c r="C308" s="42">
        <v>3</v>
      </c>
      <c r="D308" s="42">
        <v>22</v>
      </c>
      <c r="E308" s="42">
        <v>3</v>
      </c>
      <c r="F308" s="42">
        <v>2</v>
      </c>
      <c r="G308" s="42">
        <v>85</v>
      </c>
      <c r="H308" s="42">
        <v>0</v>
      </c>
      <c r="I308" s="42" t="s">
        <v>1613</v>
      </c>
      <c r="J308" s="42" t="s">
        <v>2195</v>
      </c>
      <c r="K308" s="42" t="s">
        <v>2196</v>
      </c>
      <c r="L308" s="43">
        <v>430695341</v>
      </c>
      <c r="M308" s="43">
        <v>0</v>
      </c>
      <c r="N308" s="43">
        <v>0</v>
      </c>
      <c r="O308" s="43">
        <v>0</v>
      </c>
      <c r="P308" s="43">
        <v>0</v>
      </c>
      <c r="Q308" s="43">
        <v>430695341</v>
      </c>
      <c r="R308" s="43">
        <v>430695341</v>
      </c>
      <c r="S308" s="43">
        <v>430695341</v>
      </c>
      <c r="T308" s="43">
        <v>258443278</v>
      </c>
      <c r="U308" s="43">
        <v>258443278</v>
      </c>
      <c r="V308" s="43">
        <v>0</v>
      </c>
      <c r="W308" s="43">
        <v>0</v>
      </c>
    </row>
    <row r="309" spans="1:23" ht="15" customHeight="1" x14ac:dyDescent="0.25">
      <c r="A309" s="42">
        <v>25</v>
      </c>
      <c r="B309" s="42">
        <v>1</v>
      </c>
      <c r="C309" s="42">
        <v>3</v>
      </c>
      <c r="D309" s="42">
        <v>22</v>
      </c>
      <c r="E309" s="42">
        <v>3</v>
      </c>
      <c r="F309" s="42">
        <v>2</v>
      </c>
      <c r="G309" s="42">
        <v>85</v>
      </c>
      <c r="H309" s="42">
        <v>1</v>
      </c>
      <c r="I309" s="42" t="s">
        <v>1613</v>
      </c>
      <c r="J309" s="42" t="s">
        <v>2199</v>
      </c>
      <c r="K309" s="42" t="s">
        <v>2200</v>
      </c>
      <c r="L309" s="43">
        <v>139266162</v>
      </c>
      <c r="M309" s="43">
        <v>0</v>
      </c>
      <c r="N309" s="43">
        <v>0</v>
      </c>
      <c r="O309" s="43">
        <v>0</v>
      </c>
      <c r="P309" s="43">
        <v>2</v>
      </c>
      <c r="Q309" s="43">
        <v>139266160</v>
      </c>
      <c r="R309" s="43">
        <v>139266160</v>
      </c>
      <c r="S309" s="43">
        <v>139266160</v>
      </c>
      <c r="T309" s="43">
        <v>0</v>
      </c>
      <c r="U309" s="43">
        <v>0</v>
      </c>
      <c r="V309" s="43">
        <v>0</v>
      </c>
      <c r="W309" s="43">
        <v>0</v>
      </c>
    </row>
    <row r="310" spans="1:23" ht="15" customHeight="1" x14ac:dyDescent="0.25">
      <c r="A310" s="42">
        <v>25</v>
      </c>
      <c r="B310" s="42">
        <v>1</v>
      </c>
      <c r="C310" s="42">
        <v>3</v>
      </c>
      <c r="D310" s="42">
        <v>22</v>
      </c>
      <c r="E310" s="42">
        <v>3</v>
      </c>
      <c r="F310" s="42">
        <v>2</v>
      </c>
      <c r="G310" s="42">
        <v>85</v>
      </c>
      <c r="H310" s="42">
        <v>2</v>
      </c>
      <c r="I310" s="42" t="s">
        <v>1613</v>
      </c>
      <c r="J310" s="42" t="s">
        <v>2203</v>
      </c>
      <c r="K310" s="42" t="s">
        <v>2204</v>
      </c>
      <c r="L310" s="43">
        <v>18229000</v>
      </c>
      <c r="M310" s="43">
        <v>0</v>
      </c>
      <c r="N310" s="43">
        <v>0</v>
      </c>
      <c r="O310" s="43">
        <v>0</v>
      </c>
      <c r="P310" s="43">
        <v>14606452</v>
      </c>
      <c r="Q310" s="43">
        <v>3622548</v>
      </c>
      <c r="R310" s="43">
        <v>3622548</v>
      </c>
      <c r="S310" s="43">
        <v>3622548</v>
      </c>
      <c r="T310" s="43">
        <v>0</v>
      </c>
      <c r="U310" s="43">
        <v>0</v>
      </c>
      <c r="V310" s="43">
        <v>0</v>
      </c>
      <c r="W310" s="43">
        <v>0</v>
      </c>
    </row>
    <row r="311" spans="1:23" ht="15" customHeight="1" x14ac:dyDescent="0.25">
      <c r="A311" s="42">
        <v>25</v>
      </c>
      <c r="B311" s="42">
        <v>1</v>
      </c>
      <c r="C311" s="42">
        <v>3</v>
      </c>
      <c r="D311" s="42">
        <v>33</v>
      </c>
      <c r="E311" s="42">
        <v>3</v>
      </c>
      <c r="F311" s="42">
        <v>2</v>
      </c>
      <c r="G311" s="42">
        <v>85</v>
      </c>
      <c r="H311" s="42">
        <v>0</v>
      </c>
      <c r="I311" s="42" t="s">
        <v>1613</v>
      </c>
      <c r="J311" s="42" t="s">
        <v>1616</v>
      </c>
      <c r="K311" s="42" t="s">
        <v>2205</v>
      </c>
      <c r="L311" s="43">
        <v>3836884455</v>
      </c>
      <c r="M311" s="43">
        <v>0</v>
      </c>
      <c r="N311" s="43">
        <v>0</v>
      </c>
      <c r="O311" s="43">
        <v>0</v>
      </c>
      <c r="P311" s="43">
        <v>1270216605</v>
      </c>
      <c r="Q311" s="43">
        <v>2566667850</v>
      </c>
      <c r="R311" s="43">
        <v>2451717477</v>
      </c>
      <c r="S311" s="43">
        <v>2451717477</v>
      </c>
      <c r="T311" s="43">
        <v>1989191612</v>
      </c>
      <c r="U311" s="43">
        <v>1856583563</v>
      </c>
      <c r="V311" s="43">
        <v>114950373</v>
      </c>
      <c r="W311" s="43">
        <v>0</v>
      </c>
    </row>
    <row r="312" spans="1:23" ht="15" customHeight="1" x14ac:dyDescent="0.25">
      <c r="A312" s="42">
        <v>25</v>
      </c>
      <c r="B312" s="42">
        <v>1</v>
      </c>
      <c r="C312" s="42">
        <v>3</v>
      </c>
      <c r="D312" s="42">
        <v>81</v>
      </c>
      <c r="E312" s="42">
        <v>2</v>
      </c>
      <c r="F312" s="42">
        <v>3</v>
      </c>
      <c r="G312" s="42">
        <v>18</v>
      </c>
      <c r="H312" s="42">
        <v>0</v>
      </c>
      <c r="I312" s="42" t="s">
        <v>887</v>
      </c>
      <c r="J312" s="42" t="s">
        <v>3064</v>
      </c>
      <c r="K312" s="42" t="s">
        <v>3065</v>
      </c>
      <c r="L312" s="43">
        <v>0</v>
      </c>
      <c r="M312" s="43">
        <v>0</v>
      </c>
      <c r="N312" s="43">
        <v>0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</row>
    <row r="313" spans="1:23" ht="15" customHeight="1" x14ac:dyDescent="0.25">
      <c r="A313" s="42">
        <v>25</v>
      </c>
      <c r="B313" s="42">
        <v>1</v>
      </c>
      <c r="C313" s="42">
        <v>3</v>
      </c>
      <c r="D313" s="42">
        <v>82</v>
      </c>
      <c r="E313" s="42">
        <v>3</v>
      </c>
      <c r="F313" s="42">
        <v>2</v>
      </c>
      <c r="G313" s="42">
        <v>85</v>
      </c>
      <c r="H313" s="42">
        <v>0</v>
      </c>
      <c r="I313" s="42" t="s">
        <v>1613</v>
      </c>
      <c r="J313" s="42" t="s">
        <v>1619</v>
      </c>
      <c r="K313" s="42" t="s">
        <v>2206</v>
      </c>
      <c r="L313" s="43">
        <v>527254409</v>
      </c>
      <c r="M313" s="43">
        <v>0</v>
      </c>
      <c r="N313" s="43">
        <v>0</v>
      </c>
      <c r="O313" s="43">
        <v>0</v>
      </c>
      <c r="P313" s="43">
        <v>0</v>
      </c>
      <c r="Q313" s="43">
        <v>527254409</v>
      </c>
      <c r="R313" s="43">
        <v>527254409</v>
      </c>
      <c r="S313" s="43">
        <v>527254409</v>
      </c>
      <c r="T313" s="43">
        <v>475701587</v>
      </c>
      <c r="U313" s="43">
        <v>475701587</v>
      </c>
      <c r="V313" s="43">
        <v>0</v>
      </c>
      <c r="W313" s="43">
        <v>0</v>
      </c>
    </row>
    <row r="314" spans="1:23" ht="15" customHeight="1" x14ac:dyDescent="0.25">
      <c r="A314" s="42">
        <v>25</v>
      </c>
      <c r="B314" s="42">
        <v>1</v>
      </c>
      <c r="C314" s="42">
        <v>3</v>
      </c>
      <c r="D314" s="42">
        <v>82</v>
      </c>
      <c r="E314" s="42">
        <v>3</v>
      </c>
      <c r="F314" s="42">
        <v>2</v>
      </c>
      <c r="G314" s="42">
        <v>85</v>
      </c>
      <c r="H314" s="42">
        <v>1</v>
      </c>
      <c r="I314" s="42" t="s">
        <v>1613</v>
      </c>
      <c r="J314" s="42" t="s">
        <v>2209</v>
      </c>
      <c r="K314" s="42" t="s">
        <v>2801</v>
      </c>
      <c r="L314" s="43">
        <v>660600000</v>
      </c>
      <c r="M314" s="43">
        <v>0</v>
      </c>
      <c r="N314" s="43">
        <v>0</v>
      </c>
      <c r="O314" s="43">
        <v>0</v>
      </c>
      <c r="P314" s="43">
        <v>153570936</v>
      </c>
      <c r="Q314" s="43">
        <v>507029064</v>
      </c>
      <c r="R314" s="43">
        <v>507029064</v>
      </c>
      <c r="S314" s="43">
        <v>507029064</v>
      </c>
      <c r="T314" s="43">
        <v>507029064</v>
      </c>
      <c r="U314" s="43">
        <v>507029064</v>
      </c>
      <c r="V314" s="43">
        <v>0</v>
      </c>
      <c r="W314" s="43">
        <v>0</v>
      </c>
    </row>
    <row r="315" spans="1:23" ht="15" customHeight="1" x14ac:dyDescent="0.25">
      <c r="A315" s="42">
        <v>25</v>
      </c>
      <c r="B315" s="42">
        <v>1</v>
      </c>
      <c r="C315" s="42">
        <v>3</v>
      </c>
      <c r="D315" s="42">
        <v>82</v>
      </c>
      <c r="E315" s="42">
        <v>3</v>
      </c>
      <c r="F315" s="42">
        <v>2</v>
      </c>
      <c r="G315" s="42">
        <v>85</v>
      </c>
      <c r="H315" s="42">
        <v>4</v>
      </c>
      <c r="I315" s="42" t="s">
        <v>1613</v>
      </c>
      <c r="J315" s="42" t="s">
        <v>2212</v>
      </c>
      <c r="K315" s="42" t="s">
        <v>2213</v>
      </c>
      <c r="L315" s="43">
        <v>283105407</v>
      </c>
      <c r="M315" s="43">
        <v>0</v>
      </c>
      <c r="N315" s="43">
        <v>0</v>
      </c>
      <c r="O315" s="43">
        <v>0</v>
      </c>
      <c r="P315" s="43">
        <v>283105407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0</v>
      </c>
    </row>
    <row r="316" spans="1:23" ht="15" customHeight="1" x14ac:dyDescent="0.25">
      <c r="A316" s="42">
        <v>26</v>
      </c>
      <c r="B316" s="42">
        <v>1</v>
      </c>
      <c r="C316" s="42">
        <v>3</v>
      </c>
      <c r="D316" s="42">
        <v>11</v>
      </c>
      <c r="E316" s="42">
        <v>1</v>
      </c>
      <c r="F316" s="42">
        <v>7</v>
      </c>
      <c r="G316" s="42">
        <v>62</v>
      </c>
      <c r="H316" s="42">
        <v>0</v>
      </c>
      <c r="I316" s="42" t="s">
        <v>889</v>
      </c>
      <c r="J316" s="42" t="s">
        <v>2236</v>
      </c>
      <c r="K316" s="42" t="s">
        <v>2237</v>
      </c>
      <c r="L316" s="43">
        <v>5700000000</v>
      </c>
      <c r="M316" s="43">
        <v>0</v>
      </c>
      <c r="N316" s="43">
        <v>0</v>
      </c>
      <c r="O316" s="43">
        <v>0</v>
      </c>
      <c r="P316" s="43">
        <v>5466911288</v>
      </c>
      <c r="Q316" s="43">
        <v>233088712</v>
      </c>
      <c r="R316" s="43">
        <v>229020201</v>
      </c>
      <c r="S316" s="43">
        <v>229020201</v>
      </c>
      <c r="T316" s="43">
        <v>229020201</v>
      </c>
      <c r="U316" s="43">
        <v>229020201</v>
      </c>
      <c r="V316" s="43">
        <v>4068511</v>
      </c>
      <c r="W316" s="43">
        <v>0</v>
      </c>
    </row>
    <row r="317" spans="1:23" ht="15" customHeight="1" x14ac:dyDescent="0.25">
      <c r="A317" s="42">
        <v>26</v>
      </c>
      <c r="B317" s="42">
        <v>1</v>
      </c>
      <c r="C317" s="42">
        <v>3</v>
      </c>
      <c r="D317" s="42">
        <v>11</v>
      </c>
      <c r="E317" s="42">
        <v>1</v>
      </c>
      <c r="F317" s="42">
        <v>7</v>
      </c>
      <c r="G317" s="42">
        <v>77</v>
      </c>
      <c r="H317" s="42">
        <v>0</v>
      </c>
      <c r="I317" s="42" t="s">
        <v>897</v>
      </c>
      <c r="J317" s="42" t="s">
        <v>1623</v>
      </c>
      <c r="K317" s="42" t="s">
        <v>1624</v>
      </c>
      <c r="L317" s="43">
        <v>300000000</v>
      </c>
      <c r="M317" s="43">
        <v>0</v>
      </c>
      <c r="N317" s="43">
        <v>0</v>
      </c>
      <c r="O317" s="43">
        <v>1130000000</v>
      </c>
      <c r="P317" s="43">
        <v>1277034142</v>
      </c>
      <c r="Q317" s="43">
        <v>152965858</v>
      </c>
      <c r="R317" s="43">
        <v>142098319</v>
      </c>
      <c r="S317" s="43">
        <v>142098319</v>
      </c>
      <c r="T317" s="43">
        <v>103072208</v>
      </c>
      <c r="U317" s="43">
        <v>103072208</v>
      </c>
      <c r="V317" s="43">
        <v>10867539</v>
      </c>
      <c r="W317" s="43">
        <v>0</v>
      </c>
    </row>
    <row r="318" spans="1:23" ht="15" customHeight="1" x14ac:dyDescent="0.25">
      <c r="A318" s="42">
        <v>26</v>
      </c>
      <c r="B318" s="42">
        <v>1</v>
      </c>
      <c r="C318" s="42">
        <v>3</v>
      </c>
      <c r="D318" s="42">
        <v>11</v>
      </c>
      <c r="E318" s="42">
        <v>1</v>
      </c>
      <c r="F318" s="42">
        <v>7</v>
      </c>
      <c r="G318" s="42">
        <v>77</v>
      </c>
      <c r="H318" s="42">
        <v>1</v>
      </c>
      <c r="I318" s="42" t="s">
        <v>896</v>
      </c>
      <c r="J318" s="42" t="s">
        <v>2240</v>
      </c>
      <c r="K318" s="42" t="s">
        <v>1624</v>
      </c>
      <c r="L318" s="43">
        <v>816000000</v>
      </c>
      <c r="M318" s="43">
        <v>0</v>
      </c>
      <c r="N318" s="43">
        <v>0</v>
      </c>
      <c r="O318" s="43">
        <v>0</v>
      </c>
      <c r="P318" s="43">
        <v>816000000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</row>
    <row r="319" spans="1:23" ht="15" customHeight="1" x14ac:dyDescent="0.25">
      <c r="A319" s="42">
        <v>26</v>
      </c>
      <c r="B319" s="42">
        <v>1</v>
      </c>
      <c r="C319" s="42">
        <v>3</v>
      </c>
      <c r="D319" s="42">
        <v>11</v>
      </c>
      <c r="E319" s="42">
        <v>1</v>
      </c>
      <c r="F319" s="42">
        <v>501</v>
      </c>
      <c r="G319" s="42">
        <v>62</v>
      </c>
      <c r="H319" s="42">
        <v>40</v>
      </c>
      <c r="I319" s="42" t="s">
        <v>889</v>
      </c>
      <c r="J319" s="42" t="s">
        <v>3321</v>
      </c>
      <c r="K319" s="42" t="s">
        <v>3322</v>
      </c>
      <c r="L319" s="43">
        <v>0</v>
      </c>
      <c r="M319" s="43">
        <v>0</v>
      </c>
      <c r="N319" s="43">
        <v>0</v>
      </c>
      <c r="O319" s="43">
        <v>5466911288</v>
      </c>
      <c r="P319" s="43">
        <v>0</v>
      </c>
      <c r="Q319" s="43">
        <v>5466911288</v>
      </c>
      <c r="R319" s="43">
        <v>1401304</v>
      </c>
      <c r="S319" s="43">
        <v>1401304</v>
      </c>
      <c r="T319" s="43">
        <v>1401304</v>
      </c>
      <c r="U319" s="43">
        <v>1401304</v>
      </c>
      <c r="V319" s="43">
        <v>5465509984</v>
      </c>
      <c r="W319" s="43">
        <v>0</v>
      </c>
    </row>
    <row r="320" spans="1:23" ht="15" customHeight="1" x14ac:dyDescent="0.25">
      <c r="A320" s="42">
        <v>26</v>
      </c>
      <c r="B320" s="42">
        <v>1</v>
      </c>
      <c r="C320" s="42">
        <v>3</v>
      </c>
      <c r="D320" s="42">
        <v>11</v>
      </c>
      <c r="E320" s="42">
        <v>2</v>
      </c>
      <c r="F320" s="42">
        <v>302</v>
      </c>
      <c r="G320" s="42">
        <v>20</v>
      </c>
      <c r="H320" s="42">
        <v>40</v>
      </c>
      <c r="I320" s="42" t="s">
        <v>892</v>
      </c>
      <c r="J320" s="42" t="s">
        <v>3323</v>
      </c>
      <c r="K320" s="42" t="s">
        <v>3324</v>
      </c>
      <c r="L320" s="43">
        <v>0</v>
      </c>
      <c r="M320" s="43">
        <v>0</v>
      </c>
      <c r="N320" s="43">
        <v>0</v>
      </c>
      <c r="O320" s="43">
        <v>172471346</v>
      </c>
      <c r="P320" s="43">
        <v>0</v>
      </c>
      <c r="Q320" s="43">
        <v>172471346</v>
      </c>
      <c r="R320" s="43">
        <v>38056183</v>
      </c>
      <c r="S320" s="43">
        <v>38056183</v>
      </c>
      <c r="T320" s="43">
        <v>38056183</v>
      </c>
      <c r="U320" s="43">
        <v>27311118</v>
      </c>
      <c r="V320" s="43">
        <v>134415163</v>
      </c>
      <c r="W320" s="43">
        <v>0</v>
      </c>
    </row>
    <row r="321" spans="1:23" ht="15" customHeight="1" x14ac:dyDescent="0.25">
      <c r="A321" s="42">
        <v>26</v>
      </c>
      <c r="B321" s="42">
        <v>1</v>
      </c>
      <c r="C321" s="42">
        <v>3</v>
      </c>
      <c r="D321" s="42">
        <v>11</v>
      </c>
      <c r="E321" s="42">
        <v>2</v>
      </c>
      <c r="F321" s="42">
        <v>302</v>
      </c>
      <c r="G321" s="42">
        <v>20</v>
      </c>
      <c r="H321" s="42">
        <v>43</v>
      </c>
      <c r="I321" s="42" t="s">
        <v>892</v>
      </c>
      <c r="J321" s="42" t="s">
        <v>3325</v>
      </c>
      <c r="K321" s="42" t="s">
        <v>3324</v>
      </c>
      <c r="L321" s="43">
        <v>0</v>
      </c>
      <c r="M321" s="43">
        <v>0</v>
      </c>
      <c r="N321" s="43">
        <v>100000000</v>
      </c>
      <c r="O321" s="43">
        <v>1410652543</v>
      </c>
      <c r="P321" s="43">
        <v>0</v>
      </c>
      <c r="Q321" s="43">
        <v>1310652543</v>
      </c>
      <c r="R321" s="43">
        <v>327497386</v>
      </c>
      <c r="S321" s="43">
        <v>327497386</v>
      </c>
      <c r="T321" s="43">
        <v>327497386</v>
      </c>
      <c r="U321" s="43">
        <v>274846612</v>
      </c>
      <c r="V321" s="43">
        <v>983155157</v>
      </c>
      <c r="W321" s="43">
        <v>0</v>
      </c>
    </row>
    <row r="322" spans="1:23" ht="15" customHeight="1" x14ac:dyDescent="0.25">
      <c r="A322" s="42">
        <v>26</v>
      </c>
      <c r="B322" s="42">
        <v>1</v>
      </c>
      <c r="C322" s="42">
        <v>3</v>
      </c>
      <c r="D322" s="42">
        <v>11</v>
      </c>
      <c r="E322" s="42">
        <v>3</v>
      </c>
      <c r="F322" s="42">
        <v>2</v>
      </c>
      <c r="G322" s="42">
        <v>19</v>
      </c>
      <c r="H322" s="42">
        <v>0</v>
      </c>
      <c r="I322" s="42" t="s">
        <v>890</v>
      </c>
      <c r="J322" s="42" t="s">
        <v>1109</v>
      </c>
      <c r="K322" s="42" t="s">
        <v>2243</v>
      </c>
      <c r="L322" s="43">
        <v>513000000</v>
      </c>
      <c r="M322" s="43">
        <v>0</v>
      </c>
      <c r="N322" s="43">
        <v>0</v>
      </c>
      <c r="O322" s="43">
        <v>0</v>
      </c>
      <c r="P322" s="43">
        <v>497774821</v>
      </c>
      <c r="Q322" s="43">
        <v>15225179</v>
      </c>
      <c r="R322" s="43">
        <v>7007080</v>
      </c>
      <c r="S322" s="43">
        <v>7007080</v>
      </c>
      <c r="T322" s="43">
        <v>7007080</v>
      </c>
      <c r="U322" s="43">
        <v>7007080</v>
      </c>
      <c r="V322" s="43">
        <v>8218099</v>
      </c>
      <c r="W322" s="43">
        <v>0</v>
      </c>
    </row>
    <row r="323" spans="1:23" ht="15" customHeight="1" x14ac:dyDescent="0.25">
      <c r="A323" s="42">
        <v>26</v>
      </c>
      <c r="B323" s="42">
        <v>1</v>
      </c>
      <c r="C323" s="42">
        <v>3</v>
      </c>
      <c r="D323" s="42">
        <v>11</v>
      </c>
      <c r="E323" s="42">
        <v>3</v>
      </c>
      <c r="F323" s="42">
        <v>2</v>
      </c>
      <c r="G323" s="42">
        <v>19</v>
      </c>
      <c r="H323" s="42">
        <v>1</v>
      </c>
      <c r="I323" s="42" t="s">
        <v>891</v>
      </c>
      <c r="J323" s="42" t="s">
        <v>2246</v>
      </c>
      <c r="K323" s="42" t="s">
        <v>2243</v>
      </c>
      <c r="L323" s="43">
        <v>218400000</v>
      </c>
      <c r="M323" s="43">
        <v>0</v>
      </c>
      <c r="N323" s="43">
        <v>0</v>
      </c>
      <c r="O323" s="43">
        <v>0</v>
      </c>
      <c r="P323" s="43">
        <v>218400000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3">
        <v>0</v>
      </c>
      <c r="W323" s="43">
        <v>0</v>
      </c>
    </row>
    <row r="324" spans="1:23" ht="15" customHeight="1" x14ac:dyDescent="0.25">
      <c r="A324" s="42">
        <v>26</v>
      </c>
      <c r="B324" s="42">
        <v>1</v>
      </c>
      <c r="C324" s="42">
        <v>3</v>
      </c>
      <c r="D324" s="42">
        <v>11</v>
      </c>
      <c r="E324" s="42">
        <v>3</v>
      </c>
      <c r="F324" s="42">
        <v>2</v>
      </c>
      <c r="G324" s="42">
        <v>19</v>
      </c>
      <c r="H324" s="42">
        <v>2</v>
      </c>
      <c r="I324" s="42" t="s">
        <v>898</v>
      </c>
      <c r="J324" s="42" t="s">
        <v>2249</v>
      </c>
      <c r="K324" s="42" t="s">
        <v>2243</v>
      </c>
      <c r="L324" s="43">
        <v>1050000000</v>
      </c>
      <c r="M324" s="43">
        <v>0</v>
      </c>
      <c r="N324" s="43">
        <v>0</v>
      </c>
      <c r="O324" s="43">
        <v>0</v>
      </c>
      <c r="P324" s="43">
        <v>1050000000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43">
        <v>0</v>
      </c>
    </row>
    <row r="325" spans="1:23" ht="15" customHeight="1" x14ac:dyDescent="0.25">
      <c r="A325" s="42">
        <v>26</v>
      </c>
      <c r="B325" s="42">
        <v>1</v>
      </c>
      <c r="C325" s="42">
        <v>3</v>
      </c>
      <c r="D325" s="42">
        <v>11</v>
      </c>
      <c r="E325" s="42">
        <v>3</v>
      </c>
      <c r="F325" s="42">
        <v>203</v>
      </c>
      <c r="G325" s="42">
        <v>20</v>
      </c>
      <c r="H325" s="42">
        <v>40</v>
      </c>
      <c r="I325" s="42" t="s">
        <v>894</v>
      </c>
      <c r="J325" s="42" t="s">
        <v>3326</v>
      </c>
      <c r="K325" s="42" t="s">
        <v>3327</v>
      </c>
      <c r="L325" s="43">
        <v>0</v>
      </c>
      <c r="M325" s="43">
        <v>0</v>
      </c>
      <c r="N325" s="43">
        <v>0</v>
      </c>
      <c r="O325" s="43">
        <v>228884130.5</v>
      </c>
      <c r="P325" s="43">
        <v>0</v>
      </c>
      <c r="Q325" s="43">
        <v>228884130.5</v>
      </c>
      <c r="R325" s="43">
        <v>189031957</v>
      </c>
      <c r="S325" s="43">
        <v>189031957</v>
      </c>
      <c r="T325" s="43">
        <v>150000000</v>
      </c>
      <c r="U325" s="43">
        <v>0</v>
      </c>
      <c r="V325" s="43">
        <v>39852173.5</v>
      </c>
      <c r="W325" s="43">
        <v>0</v>
      </c>
    </row>
    <row r="326" spans="1:23" ht="15" customHeight="1" x14ac:dyDescent="0.25">
      <c r="A326" s="42">
        <v>26</v>
      </c>
      <c r="B326" s="42">
        <v>1</v>
      </c>
      <c r="C326" s="42">
        <v>3</v>
      </c>
      <c r="D326" s="42">
        <v>11</v>
      </c>
      <c r="E326" s="42">
        <v>3</v>
      </c>
      <c r="F326" s="42">
        <v>203</v>
      </c>
      <c r="G326" s="42">
        <v>20</v>
      </c>
      <c r="H326" s="42">
        <v>40</v>
      </c>
      <c r="I326" s="42" t="s">
        <v>3079</v>
      </c>
      <c r="J326" s="42" t="s">
        <v>3328</v>
      </c>
      <c r="K326" s="42" t="s">
        <v>3329</v>
      </c>
      <c r="L326" s="43">
        <v>0</v>
      </c>
      <c r="M326" s="43">
        <v>0</v>
      </c>
      <c r="N326" s="43">
        <v>2006453383.8199999</v>
      </c>
      <c r="O326" s="43">
        <v>2484621823</v>
      </c>
      <c r="P326" s="43">
        <v>0</v>
      </c>
      <c r="Q326" s="43">
        <v>478168439.18000001</v>
      </c>
      <c r="R326" s="43">
        <v>10058070</v>
      </c>
      <c r="S326" s="43">
        <v>10058070</v>
      </c>
      <c r="T326" s="43">
        <v>10058070</v>
      </c>
      <c r="U326" s="43">
        <v>0</v>
      </c>
      <c r="V326" s="43">
        <v>468110369.18000001</v>
      </c>
      <c r="W326" s="43">
        <v>0</v>
      </c>
    </row>
    <row r="327" spans="1:23" ht="15" customHeight="1" x14ac:dyDescent="0.25">
      <c r="A327" s="42">
        <v>26</v>
      </c>
      <c r="B327" s="42">
        <v>1</v>
      </c>
      <c r="C327" s="42">
        <v>3</v>
      </c>
      <c r="D327" s="42">
        <v>11</v>
      </c>
      <c r="E327" s="42">
        <v>3</v>
      </c>
      <c r="F327" s="42">
        <v>203</v>
      </c>
      <c r="G327" s="42">
        <v>20</v>
      </c>
      <c r="H327" s="42">
        <v>41</v>
      </c>
      <c r="I327" s="42" t="s">
        <v>894</v>
      </c>
      <c r="J327" s="42" t="s">
        <v>3330</v>
      </c>
      <c r="K327" s="42" t="s">
        <v>3331</v>
      </c>
      <c r="L327" s="43">
        <v>0</v>
      </c>
      <c r="M327" s="43">
        <v>0</v>
      </c>
      <c r="N327" s="43">
        <v>0</v>
      </c>
      <c r="O327" s="43">
        <v>1882730383.5</v>
      </c>
      <c r="P327" s="43">
        <v>28884130.5</v>
      </c>
      <c r="Q327" s="43">
        <v>1853846253</v>
      </c>
      <c r="R327" s="43">
        <v>252689598</v>
      </c>
      <c r="S327" s="43">
        <v>252689598</v>
      </c>
      <c r="T327" s="43">
        <v>252689598</v>
      </c>
      <c r="U327" s="43">
        <v>233939598</v>
      </c>
      <c r="V327" s="43">
        <v>1601156655</v>
      </c>
      <c r="W327" s="43">
        <v>0</v>
      </c>
    </row>
    <row r="328" spans="1:23" ht="15" customHeight="1" x14ac:dyDescent="0.25">
      <c r="A328" s="42">
        <v>26</v>
      </c>
      <c r="B328" s="42">
        <v>1</v>
      </c>
      <c r="C328" s="42">
        <v>3</v>
      </c>
      <c r="D328" s="42">
        <v>11</v>
      </c>
      <c r="E328" s="42">
        <v>3</v>
      </c>
      <c r="F328" s="42">
        <v>203</v>
      </c>
      <c r="G328" s="42">
        <v>20</v>
      </c>
      <c r="H328" s="42">
        <v>42</v>
      </c>
      <c r="I328" s="42" t="s">
        <v>894</v>
      </c>
      <c r="J328" s="42" t="s">
        <v>3332</v>
      </c>
      <c r="K328" s="42" t="s">
        <v>3333</v>
      </c>
      <c r="L328" s="43">
        <v>0</v>
      </c>
      <c r="M328" s="43">
        <v>0</v>
      </c>
      <c r="N328" s="43">
        <v>0</v>
      </c>
      <c r="O328" s="43">
        <v>500000000</v>
      </c>
      <c r="P328" s="43">
        <v>0</v>
      </c>
      <c r="Q328" s="43">
        <v>500000000</v>
      </c>
      <c r="R328" s="43">
        <v>106069626</v>
      </c>
      <c r="S328" s="43">
        <v>106069626</v>
      </c>
      <c r="T328" s="43">
        <v>106069626</v>
      </c>
      <c r="U328" s="43">
        <v>106069626</v>
      </c>
      <c r="V328" s="43">
        <v>393930374</v>
      </c>
      <c r="W328" s="43">
        <v>0</v>
      </c>
    </row>
    <row r="329" spans="1:23" ht="15" customHeight="1" x14ac:dyDescent="0.25">
      <c r="A329" s="42">
        <v>26</v>
      </c>
      <c r="B329" s="42">
        <v>1</v>
      </c>
      <c r="C329" s="42">
        <v>3</v>
      </c>
      <c r="D329" s="42">
        <v>11</v>
      </c>
      <c r="E329" s="42">
        <v>3</v>
      </c>
      <c r="F329" s="42">
        <v>203</v>
      </c>
      <c r="G329" s="42">
        <v>20</v>
      </c>
      <c r="H329" s="42">
        <v>43</v>
      </c>
      <c r="I329" s="42" t="s">
        <v>894</v>
      </c>
      <c r="J329" s="42" t="s">
        <v>3334</v>
      </c>
      <c r="K329" s="42" t="s">
        <v>3333</v>
      </c>
      <c r="L329" s="43">
        <v>0</v>
      </c>
      <c r="M329" s="43">
        <v>0</v>
      </c>
      <c r="N329" s="43">
        <v>0</v>
      </c>
      <c r="O329" s="43">
        <v>342697113</v>
      </c>
      <c r="P329" s="43">
        <v>342697113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</row>
    <row r="330" spans="1:23" ht="15" customHeight="1" x14ac:dyDescent="0.25">
      <c r="A330" s="42">
        <v>26</v>
      </c>
      <c r="B330" s="42">
        <v>1</v>
      </c>
      <c r="C330" s="42">
        <v>3</v>
      </c>
      <c r="D330" s="42">
        <v>11</v>
      </c>
      <c r="E330" s="42">
        <v>3</v>
      </c>
      <c r="F330" s="42">
        <v>402</v>
      </c>
      <c r="G330" s="42">
        <v>19</v>
      </c>
      <c r="H330" s="42">
        <v>40</v>
      </c>
      <c r="I330" s="42" t="s">
        <v>898</v>
      </c>
      <c r="J330" s="42" t="s">
        <v>3335</v>
      </c>
      <c r="K330" s="42" t="s">
        <v>3336</v>
      </c>
      <c r="L330" s="43">
        <v>0</v>
      </c>
      <c r="M330" s="43">
        <v>0</v>
      </c>
      <c r="N330" s="43">
        <v>0</v>
      </c>
      <c r="O330" s="43">
        <v>1014000000</v>
      </c>
      <c r="P330" s="43">
        <v>0</v>
      </c>
      <c r="Q330" s="43">
        <v>1014000000</v>
      </c>
      <c r="R330" s="43">
        <v>0</v>
      </c>
      <c r="S330" s="43">
        <v>0</v>
      </c>
      <c r="T330" s="43">
        <v>0</v>
      </c>
      <c r="U330" s="43">
        <v>0</v>
      </c>
      <c r="V330" s="43">
        <v>1014000000</v>
      </c>
      <c r="W330" s="43">
        <v>0</v>
      </c>
    </row>
    <row r="331" spans="1:23" ht="15" customHeight="1" x14ac:dyDescent="0.25">
      <c r="A331" s="42">
        <v>26</v>
      </c>
      <c r="B331" s="42">
        <v>1</v>
      </c>
      <c r="C331" s="42">
        <v>3</v>
      </c>
      <c r="D331" s="42">
        <v>11</v>
      </c>
      <c r="E331" s="42">
        <v>3</v>
      </c>
      <c r="F331" s="42">
        <v>402</v>
      </c>
      <c r="G331" s="42">
        <v>19</v>
      </c>
      <c r="H331" s="42">
        <v>41</v>
      </c>
      <c r="I331" s="42" t="s">
        <v>898</v>
      </c>
      <c r="J331" s="42" t="s">
        <v>3337</v>
      </c>
      <c r="K331" s="42" t="s">
        <v>3739</v>
      </c>
      <c r="L331" s="43">
        <v>0</v>
      </c>
      <c r="M331" s="43">
        <v>0</v>
      </c>
      <c r="N331" s="43">
        <v>0</v>
      </c>
      <c r="O331" s="43">
        <v>500000000</v>
      </c>
      <c r="P331" s="43">
        <v>200000000</v>
      </c>
      <c r="Q331" s="43">
        <v>300000000</v>
      </c>
      <c r="R331" s="43">
        <v>240420433</v>
      </c>
      <c r="S331" s="43">
        <v>240420433</v>
      </c>
      <c r="T331" s="43">
        <v>240420433</v>
      </c>
      <c r="U331" s="43">
        <v>0</v>
      </c>
      <c r="V331" s="43">
        <v>59579567</v>
      </c>
      <c r="W331" s="43">
        <v>0</v>
      </c>
    </row>
    <row r="332" spans="1:23" ht="15" customHeight="1" x14ac:dyDescent="0.25">
      <c r="A332" s="42">
        <v>26</v>
      </c>
      <c r="B332" s="42">
        <v>1</v>
      </c>
      <c r="C332" s="42">
        <v>3</v>
      </c>
      <c r="D332" s="42">
        <v>11</v>
      </c>
      <c r="E332" s="42">
        <v>3</v>
      </c>
      <c r="F332" s="42">
        <v>403</v>
      </c>
      <c r="G332" s="42">
        <v>19</v>
      </c>
      <c r="H332" s="42">
        <v>40</v>
      </c>
      <c r="I332" s="42" t="s">
        <v>890</v>
      </c>
      <c r="J332" s="42" t="s">
        <v>3338</v>
      </c>
      <c r="K332" s="42" t="s">
        <v>3339</v>
      </c>
      <c r="L332" s="43">
        <v>0</v>
      </c>
      <c r="M332" s="43">
        <v>0</v>
      </c>
      <c r="N332" s="43">
        <v>0</v>
      </c>
      <c r="O332" s="43">
        <v>766174821</v>
      </c>
      <c r="P332" s="43">
        <v>314000000</v>
      </c>
      <c r="Q332" s="43">
        <v>452174821</v>
      </c>
      <c r="R332" s="43">
        <v>397618820</v>
      </c>
      <c r="S332" s="43">
        <v>397618820</v>
      </c>
      <c r="T332" s="43">
        <v>397618820</v>
      </c>
      <c r="U332" s="43">
        <v>183345635</v>
      </c>
      <c r="V332" s="43">
        <v>54556001</v>
      </c>
      <c r="W332" s="43">
        <v>0</v>
      </c>
    </row>
    <row r="333" spans="1:23" ht="15" customHeight="1" x14ac:dyDescent="0.25">
      <c r="A333" s="42">
        <v>26</v>
      </c>
      <c r="B333" s="42">
        <v>1</v>
      </c>
      <c r="C333" s="42">
        <v>3</v>
      </c>
      <c r="D333" s="42">
        <v>11</v>
      </c>
      <c r="E333" s="42">
        <v>4</v>
      </c>
      <c r="F333" s="42">
        <v>3</v>
      </c>
      <c r="G333" s="42">
        <v>20</v>
      </c>
      <c r="H333" s="42">
        <v>0</v>
      </c>
      <c r="I333" s="42" t="s">
        <v>894</v>
      </c>
      <c r="J333" s="42" t="s">
        <v>1110</v>
      </c>
      <c r="K333" s="42" t="s">
        <v>2250</v>
      </c>
      <c r="L333" s="43">
        <v>8778793622</v>
      </c>
      <c r="M333" s="43">
        <v>0</v>
      </c>
      <c r="N333" s="43">
        <v>0</v>
      </c>
      <c r="O333" s="43">
        <v>0</v>
      </c>
      <c r="P333" s="43">
        <v>0</v>
      </c>
      <c r="Q333" s="43">
        <v>8778793622</v>
      </c>
      <c r="R333" s="43">
        <v>8778793622</v>
      </c>
      <c r="S333" s="43">
        <v>8778793622</v>
      </c>
      <c r="T333" s="43">
        <v>8778793622</v>
      </c>
      <c r="U333" s="43">
        <v>6355608385</v>
      </c>
      <c r="V333" s="43">
        <v>0</v>
      </c>
      <c r="W333" s="43">
        <v>0</v>
      </c>
    </row>
    <row r="334" spans="1:23" ht="15" customHeight="1" x14ac:dyDescent="0.25">
      <c r="A334" s="42">
        <v>26</v>
      </c>
      <c r="B334" s="42">
        <v>1</v>
      </c>
      <c r="C334" s="42">
        <v>3</v>
      </c>
      <c r="D334" s="42">
        <v>11</v>
      </c>
      <c r="E334" s="42">
        <v>4</v>
      </c>
      <c r="F334" s="42">
        <v>3</v>
      </c>
      <c r="G334" s="42">
        <v>20</v>
      </c>
      <c r="H334" s="42">
        <v>1</v>
      </c>
      <c r="I334" s="42" t="s">
        <v>894</v>
      </c>
      <c r="J334" s="42" t="s">
        <v>2253</v>
      </c>
      <c r="K334" s="42" t="s">
        <v>2254</v>
      </c>
      <c r="L334" s="43">
        <v>3353846253</v>
      </c>
      <c r="M334" s="43">
        <v>0</v>
      </c>
      <c r="N334" s="43">
        <v>0</v>
      </c>
      <c r="O334" s="43">
        <v>0</v>
      </c>
      <c r="P334" s="43">
        <v>2053235893</v>
      </c>
      <c r="Q334" s="43">
        <v>1300610360</v>
      </c>
      <c r="R334" s="43">
        <v>1273005305.95</v>
      </c>
      <c r="S334" s="43">
        <v>1273005305.95</v>
      </c>
      <c r="T334" s="43">
        <v>586307840.95000005</v>
      </c>
      <c r="U334" s="43">
        <v>535493519.94999999</v>
      </c>
      <c r="V334" s="43">
        <v>27605054.050000001</v>
      </c>
      <c r="W334" s="43">
        <v>0</v>
      </c>
    </row>
    <row r="335" spans="1:23" ht="15" customHeight="1" x14ac:dyDescent="0.25">
      <c r="A335" s="42">
        <v>26</v>
      </c>
      <c r="B335" s="42">
        <v>1</v>
      </c>
      <c r="C335" s="42">
        <v>3</v>
      </c>
      <c r="D335" s="42">
        <v>11</v>
      </c>
      <c r="E335" s="42">
        <v>4</v>
      </c>
      <c r="F335" s="42">
        <v>3</v>
      </c>
      <c r="G335" s="42">
        <v>20</v>
      </c>
      <c r="H335" s="42">
        <v>2</v>
      </c>
      <c r="I335" s="42" t="s">
        <v>894</v>
      </c>
      <c r="J335" s="42" t="s">
        <v>2257</v>
      </c>
      <c r="K335" s="42" t="s">
        <v>2258</v>
      </c>
      <c r="L335" s="43">
        <v>13577727778</v>
      </c>
      <c r="M335" s="43">
        <v>0</v>
      </c>
      <c r="N335" s="43">
        <v>0</v>
      </c>
      <c r="O335" s="43">
        <v>0</v>
      </c>
      <c r="P335" s="43">
        <v>3381559833.5</v>
      </c>
      <c r="Q335" s="43">
        <v>10196167944.5</v>
      </c>
      <c r="R335" s="43">
        <v>10162507711</v>
      </c>
      <c r="S335" s="43">
        <v>10162507711</v>
      </c>
      <c r="T335" s="43">
        <v>9547131299</v>
      </c>
      <c r="U335" s="43">
        <v>8950506279.1000004</v>
      </c>
      <c r="V335" s="43">
        <v>33660233.5</v>
      </c>
      <c r="W335" s="43">
        <v>0</v>
      </c>
    </row>
    <row r="336" spans="1:23" ht="15" customHeight="1" x14ac:dyDescent="0.25">
      <c r="A336" s="42">
        <v>26</v>
      </c>
      <c r="B336" s="42">
        <v>1</v>
      </c>
      <c r="C336" s="42">
        <v>3</v>
      </c>
      <c r="D336" s="42">
        <v>11</v>
      </c>
      <c r="E336" s="42">
        <v>4</v>
      </c>
      <c r="F336" s="42">
        <v>3</v>
      </c>
      <c r="G336" s="42">
        <v>20</v>
      </c>
      <c r="H336" s="42">
        <v>3</v>
      </c>
      <c r="I336" s="42" t="s">
        <v>892</v>
      </c>
      <c r="J336" s="42" t="s">
        <v>2261</v>
      </c>
      <c r="K336" s="42" t="s">
        <v>2258</v>
      </c>
      <c r="L336" s="43">
        <v>1562432405</v>
      </c>
      <c r="M336" s="43">
        <v>0</v>
      </c>
      <c r="N336" s="43">
        <v>0</v>
      </c>
      <c r="O336" s="43">
        <v>2207870482</v>
      </c>
      <c r="P336" s="43">
        <v>1583123889</v>
      </c>
      <c r="Q336" s="43">
        <v>2187178998</v>
      </c>
      <c r="R336" s="43">
        <v>2187178998</v>
      </c>
      <c r="S336" s="43">
        <v>2187178998</v>
      </c>
      <c r="T336" s="43">
        <v>1929974975</v>
      </c>
      <c r="U336" s="43">
        <v>1107347592</v>
      </c>
      <c r="V336" s="43">
        <v>0</v>
      </c>
      <c r="W336" s="43">
        <v>0</v>
      </c>
    </row>
    <row r="337" spans="1:23" ht="15" customHeight="1" x14ac:dyDescent="0.25">
      <c r="A337" s="42">
        <v>26</v>
      </c>
      <c r="B337" s="42">
        <v>1</v>
      </c>
      <c r="C337" s="42">
        <v>3</v>
      </c>
      <c r="D337" s="42">
        <v>11</v>
      </c>
      <c r="E337" s="42">
        <v>4</v>
      </c>
      <c r="F337" s="42">
        <v>3</v>
      </c>
      <c r="G337" s="42">
        <v>20</v>
      </c>
      <c r="H337" s="42">
        <v>4</v>
      </c>
      <c r="I337" s="42" t="s">
        <v>893</v>
      </c>
      <c r="J337" s="42" t="s">
        <v>2264</v>
      </c>
      <c r="K337" s="42" t="s">
        <v>2258</v>
      </c>
      <c r="L337" s="43">
        <v>480000000</v>
      </c>
      <c r="M337" s="43">
        <v>0</v>
      </c>
      <c r="N337" s="43">
        <v>0</v>
      </c>
      <c r="O337" s="43">
        <v>0</v>
      </c>
      <c r="P337" s="43">
        <v>110026297</v>
      </c>
      <c r="Q337" s="43">
        <v>369973703</v>
      </c>
      <c r="R337" s="43">
        <v>369973703</v>
      </c>
      <c r="S337" s="43">
        <v>369973703</v>
      </c>
      <c r="T337" s="43">
        <v>288198634</v>
      </c>
      <c r="U337" s="43">
        <v>288198634</v>
      </c>
      <c r="V337" s="43">
        <v>0</v>
      </c>
      <c r="W337" s="43">
        <v>0</v>
      </c>
    </row>
    <row r="338" spans="1:23" ht="15" customHeight="1" x14ac:dyDescent="0.25">
      <c r="A338" s="42">
        <v>26</v>
      </c>
      <c r="B338" s="42">
        <v>1</v>
      </c>
      <c r="C338" s="42">
        <v>3</v>
      </c>
      <c r="D338" s="42">
        <v>11</v>
      </c>
      <c r="E338" s="42">
        <v>4</v>
      </c>
      <c r="F338" s="42">
        <v>3</v>
      </c>
      <c r="G338" s="42">
        <v>20</v>
      </c>
      <c r="H338" s="42">
        <v>5</v>
      </c>
      <c r="I338" s="42" t="s">
        <v>895</v>
      </c>
      <c r="J338" s="42" t="s">
        <v>2267</v>
      </c>
      <c r="K338" s="42" t="s">
        <v>2258</v>
      </c>
      <c r="L338" s="43">
        <v>70000000</v>
      </c>
      <c r="M338" s="43">
        <v>0</v>
      </c>
      <c r="N338" s="43">
        <v>0</v>
      </c>
      <c r="O338" s="43">
        <v>0</v>
      </c>
      <c r="P338" s="43">
        <v>0</v>
      </c>
      <c r="Q338" s="43">
        <v>70000000</v>
      </c>
      <c r="R338" s="43">
        <v>70000000</v>
      </c>
      <c r="S338" s="43">
        <v>70000000</v>
      </c>
      <c r="T338" s="43">
        <v>70000000</v>
      </c>
      <c r="U338" s="43">
        <v>70000000</v>
      </c>
      <c r="V338" s="43">
        <v>0</v>
      </c>
      <c r="W338" s="43">
        <v>0</v>
      </c>
    </row>
    <row r="339" spans="1:23" ht="15" customHeight="1" x14ac:dyDescent="0.25">
      <c r="A339" s="42">
        <v>26</v>
      </c>
      <c r="B339" s="42">
        <v>1</v>
      </c>
      <c r="C339" s="42">
        <v>3</v>
      </c>
      <c r="D339" s="42">
        <v>11</v>
      </c>
      <c r="E339" s="42">
        <v>4</v>
      </c>
      <c r="F339" s="42">
        <v>3</v>
      </c>
      <c r="G339" s="42">
        <v>20</v>
      </c>
      <c r="H339" s="42">
        <v>7</v>
      </c>
      <c r="I339" s="42" t="s">
        <v>3079</v>
      </c>
      <c r="J339" s="42" t="s">
        <v>3139</v>
      </c>
      <c r="K339" s="42" t="s">
        <v>2254</v>
      </c>
      <c r="L339" s="43">
        <v>0</v>
      </c>
      <c r="M339" s="43">
        <v>0</v>
      </c>
      <c r="N339" s="43">
        <v>0</v>
      </c>
      <c r="O339" s="43">
        <v>1730400665</v>
      </c>
      <c r="P339" s="43">
        <v>1730400665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</row>
    <row r="340" spans="1:23" ht="15" customHeight="1" x14ac:dyDescent="0.25">
      <c r="A340" s="42">
        <v>26</v>
      </c>
      <c r="B340" s="42">
        <v>1</v>
      </c>
      <c r="C340" s="42">
        <v>3</v>
      </c>
      <c r="D340" s="42">
        <v>11</v>
      </c>
      <c r="E340" s="42">
        <v>4</v>
      </c>
      <c r="F340" s="42">
        <v>205</v>
      </c>
      <c r="G340" s="42">
        <v>77</v>
      </c>
      <c r="H340" s="42">
        <v>40</v>
      </c>
      <c r="I340" s="42" t="s">
        <v>896</v>
      </c>
      <c r="J340" s="42" t="s">
        <v>3340</v>
      </c>
      <c r="K340" s="42" t="s">
        <v>3341</v>
      </c>
      <c r="L340" s="43">
        <v>0</v>
      </c>
      <c r="M340" s="43">
        <v>0</v>
      </c>
      <c r="N340" s="43">
        <v>0</v>
      </c>
      <c r="O340" s="43">
        <v>1459500000</v>
      </c>
      <c r="P340" s="43">
        <v>0</v>
      </c>
      <c r="Q340" s="43">
        <v>1459500000</v>
      </c>
      <c r="R340" s="43">
        <v>1231805540</v>
      </c>
      <c r="S340" s="43">
        <v>1231805540</v>
      </c>
      <c r="T340" s="43">
        <v>1231805540</v>
      </c>
      <c r="U340" s="43">
        <v>210305216</v>
      </c>
      <c r="V340" s="43">
        <v>227694460</v>
      </c>
      <c r="W340" s="43">
        <v>0</v>
      </c>
    </row>
    <row r="341" spans="1:23" ht="15" customHeight="1" x14ac:dyDescent="0.25">
      <c r="A341" s="42">
        <v>26</v>
      </c>
      <c r="B341" s="42">
        <v>1</v>
      </c>
      <c r="C341" s="42">
        <v>3</v>
      </c>
      <c r="D341" s="42">
        <v>11</v>
      </c>
      <c r="E341" s="42">
        <v>4</v>
      </c>
      <c r="F341" s="42">
        <v>205</v>
      </c>
      <c r="G341" s="42">
        <v>77</v>
      </c>
      <c r="H341" s="42">
        <v>41</v>
      </c>
      <c r="I341" s="42" t="s">
        <v>896</v>
      </c>
      <c r="J341" s="42" t="s">
        <v>3342</v>
      </c>
      <c r="K341" s="42" t="s">
        <v>3343</v>
      </c>
      <c r="L341" s="43">
        <v>0</v>
      </c>
      <c r="M341" s="43">
        <v>0</v>
      </c>
      <c r="N341" s="43">
        <v>0</v>
      </c>
      <c r="O341" s="43">
        <v>633534142</v>
      </c>
      <c r="P341" s="43">
        <v>0</v>
      </c>
      <c r="Q341" s="43">
        <v>633534142</v>
      </c>
      <c r="R341" s="43">
        <v>534015793</v>
      </c>
      <c r="S341" s="43">
        <v>534015793</v>
      </c>
      <c r="T341" s="43">
        <v>3570000</v>
      </c>
      <c r="U341" s="43">
        <v>0</v>
      </c>
      <c r="V341" s="43">
        <v>99518349</v>
      </c>
      <c r="W341" s="43">
        <v>0</v>
      </c>
    </row>
    <row r="342" spans="1:23" ht="15" customHeight="1" x14ac:dyDescent="0.25">
      <c r="A342" s="42">
        <v>26</v>
      </c>
      <c r="B342" s="42">
        <v>1</v>
      </c>
      <c r="C342" s="42">
        <v>3</v>
      </c>
      <c r="D342" s="42">
        <v>22</v>
      </c>
      <c r="E342" s="42">
        <v>2</v>
      </c>
      <c r="F342" s="42">
        <v>303</v>
      </c>
      <c r="G342" s="42">
        <v>85</v>
      </c>
      <c r="H342" s="42">
        <v>40</v>
      </c>
      <c r="I342" s="42" t="s">
        <v>1634</v>
      </c>
      <c r="J342" s="42" t="s">
        <v>3344</v>
      </c>
      <c r="K342" s="42" t="s">
        <v>3345</v>
      </c>
      <c r="L342" s="43">
        <v>0</v>
      </c>
      <c r="M342" s="43">
        <v>0</v>
      </c>
      <c r="N342" s="43">
        <v>0</v>
      </c>
      <c r="O342" s="43">
        <v>130000000</v>
      </c>
      <c r="P342" s="43">
        <v>0</v>
      </c>
      <c r="Q342" s="43">
        <v>130000000</v>
      </c>
      <c r="R342" s="43">
        <v>130000000</v>
      </c>
      <c r="S342" s="43">
        <v>130000000</v>
      </c>
      <c r="T342" s="43">
        <v>130000000</v>
      </c>
      <c r="U342" s="43">
        <v>130000000</v>
      </c>
      <c r="V342" s="43">
        <v>0</v>
      </c>
      <c r="W342" s="43">
        <v>0</v>
      </c>
    </row>
    <row r="343" spans="1:23" ht="15" customHeight="1" x14ac:dyDescent="0.25">
      <c r="A343" s="42">
        <v>26</v>
      </c>
      <c r="B343" s="42">
        <v>1</v>
      </c>
      <c r="C343" s="42">
        <v>3</v>
      </c>
      <c r="D343" s="42">
        <v>22</v>
      </c>
      <c r="E343" s="42">
        <v>3</v>
      </c>
      <c r="F343" s="42">
        <v>2</v>
      </c>
      <c r="G343" s="42">
        <v>19</v>
      </c>
      <c r="H343" s="42">
        <v>1</v>
      </c>
      <c r="I343" s="42" t="s">
        <v>891</v>
      </c>
      <c r="J343" s="42" t="s">
        <v>1111</v>
      </c>
      <c r="K343" s="42" t="s">
        <v>2268</v>
      </c>
      <c r="L343" s="43">
        <v>1098000000</v>
      </c>
      <c r="M343" s="43">
        <v>0</v>
      </c>
      <c r="N343" s="43">
        <v>0</v>
      </c>
      <c r="O343" s="43">
        <v>0</v>
      </c>
      <c r="P343" s="43">
        <v>1098000000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</row>
    <row r="344" spans="1:23" ht="15" customHeight="1" x14ac:dyDescent="0.25">
      <c r="A344" s="42">
        <v>26</v>
      </c>
      <c r="B344" s="42">
        <v>1</v>
      </c>
      <c r="C344" s="42">
        <v>3</v>
      </c>
      <c r="D344" s="42">
        <v>22</v>
      </c>
      <c r="E344" s="42">
        <v>3</v>
      </c>
      <c r="F344" s="42">
        <v>2</v>
      </c>
      <c r="G344" s="42">
        <v>19</v>
      </c>
      <c r="H344" s="42">
        <v>2</v>
      </c>
      <c r="I344" s="42" t="s">
        <v>891</v>
      </c>
      <c r="J344" s="42" t="s">
        <v>2271</v>
      </c>
      <c r="K344" s="42" t="s">
        <v>2272</v>
      </c>
      <c r="L344" s="43">
        <v>24746000</v>
      </c>
      <c r="M344" s="43">
        <v>0</v>
      </c>
      <c r="N344" s="43">
        <v>0</v>
      </c>
      <c r="O344" s="43">
        <v>0</v>
      </c>
      <c r="P344" s="43">
        <v>24746000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0</v>
      </c>
      <c r="W344" s="43">
        <v>0</v>
      </c>
    </row>
    <row r="345" spans="1:23" ht="15" customHeight="1" x14ac:dyDescent="0.25">
      <c r="A345" s="42">
        <v>26</v>
      </c>
      <c r="B345" s="42">
        <v>1</v>
      </c>
      <c r="C345" s="42">
        <v>3</v>
      </c>
      <c r="D345" s="42">
        <v>22</v>
      </c>
      <c r="E345" s="42">
        <v>3</v>
      </c>
      <c r="F345" s="42">
        <v>2</v>
      </c>
      <c r="G345" s="42">
        <v>85</v>
      </c>
      <c r="H345" s="42">
        <v>4</v>
      </c>
      <c r="I345" s="42" t="s">
        <v>1634</v>
      </c>
      <c r="J345" s="42" t="s">
        <v>2275</v>
      </c>
      <c r="K345" s="42" t="s">
        <v>2276</v>
      </c>
      <c r="L345" s="43">
        <v>130000000</v>
      </c>
      <c r="M345" s="43">
        <v>0</v>
      </c>
      <c r="N345" s="43">
        <v>0</v>
      </c>
      <c r="O345" s="43">
        <v>0</v>
      </c>
      <c r="P345" s="43">
        <v>130000000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</row>
    <row r="346" spans="1:23" ht="15" customHeight="1" x14ac:dyDescent="0.25">
      <c r="A346" s="42">
        <v>26</v>
      </c>
      <c r="B346" s="42">
        <v>1</v>
      </c>
      <c r="C346" s="42">
        <v>3</v>
      </c>
      <c r="D346" s="42">
        <v>22</v>
      </c>
      <c r="E346" s="42">
        <v>3</v>
      </c>
      <c r="F346" s="42">
        <v>203</v>
      </c>
      <c r="G346" s="42">
        <v>20</v>
      </c>
      <c r="H346" s="42">
        <v>40</v>
      </c>
      <c r="I346" s="42" t="s">
        <v>3079</v>
      </c>
      <c r="J346" s="42" t="s">
        <v>3346</v>
      </c>
      <c r="K346" s="42" t="s">
        <v>3329</v>
      </c>
      <c r="L346" s="43">
        <v>0</v>
      </c>
      <c r="M346" s="43">
        <v>0</v>
      </c>
      <c r="N346" s="43">
        <v>0</v>
      </c>
      <c r="O346" s="43">
        <v>3269599335</v>
      </c>
      <c r="P346" s="43">
        <v>0</v>
      </c>
      <c r="Q346" s="43">
        <v>3269599335</v>
      </c>
      <c r="R346" s="43">
        <v>77337473</v>
      </c>
      <c r="S346" s="43">
        <v>77337473</v>
      </c>
      <c r="T346" s="43">
        <v>77337473</v>
      </c>
      <c r="U346" s="43">
        <v>0</v>
      </c>
      <c r="V346" s="43">
        <v>3192261862</v>
      </c>
      <c r="W346" s="43">
        <v>0</v>
      </c>
    </row>
    <row r="347" spans="1:23" ht="15" customHeight="1" x14ac:dyDescent="0.25">
      <c r="A347" s="42">
        <v>26</v>
      </c>
      <c r="B347" s="42">
        <v>1</v>
      </c>
      <c r="C347" s="42">
        <v>3</v>
      </c>
      <c r="D347" s="42">
        <v>22</v>
      </c>
      <c r="E347" s="42">
        <v>3</v>
      </c>
      <c r="F347" s="42">
        <v>203</v>
      </c>
      <c r="G347" s="42">
        <v>20</v>
      </c>
      <c r="H347" s="42">
        <v>40</v>
      </c>
      <c r="I347" s="42" t="s">
        <v>894</v>
      </c>
      <c r="J347" s="42" t="s">
        <v>3699</v>
      </c>
      <c r="K347" s="42" t="s">
        <v>3700</v>
      </c>
      <c r="L347" s="43">
        <v>0</v>
      </c>
      <c r="M347" s="43">
        <v>200000000</v>
      </c>
      <c r="N347" s="43">
        <v>0</v>
      </c>
      <c r="O347" s="43">
        <v>0</v>
      </c>
      <c r="P347" s="43">
        <v>0</v>
      </c>
      <c r="Q347" s="43">
        <v>200000000</v>
      </c>
      <c r="R347" s="43">
        <v>200000000</v>
      </c>
      <c r="S347" s="43">
        <v>200000000</v>
      </c>
      <c r="T347" s="43">
        <v>174037500</v>
      </c>
      <c r="U347" s="43">
        <v>174037500</v>
      </c>
      <c r="V347" s="43">
        <v>0</v>
      </c>
      <c r="W347" s="43">
        <v>0</v>
      </c>
    </row>
    <row r="348" spans="1:23" ht="15" customHeight="1" x14ac:dyDescent="0.25">
      <c r="A348" s="42">
        <v>26</v>
      </c>
      <c r="B348" s="42">
        <v>1</v>
      </c>
      <c r="C348" s="42">
        <v>3</v>
      </c>
      <c r="D348" s="42">
        <v>22</v>
      </c>
      <c r="E348" s="42">
        <v>3</v>
      </c>
      <c r="F348" s="42">
        <v>203</v>
      </c>
      <c r="G348" s="42">
        <v>20</v>
      </c>
      <c r="H348" s="42">
        <v>41</v>
      </c>
      <c r="I348" s="42" t="s">
        <v>894</v>
      </c>
      <c r="J348" s="42" t="s">
        <v>3740</v>
      </c>
      <c r="K348" s="42" t="s">
        <v>3741</v>
      </c>
      <c r="L348" s="43">
        <v>0</v>
      </c>
      <c r="M348" s="43">
        <v>39032000</v>
      </c>
      <c r="N348" s="43">
        <v>0</v>
      </c>
      <c r="O348" s="43">
        <v>0</v>
      </c>
      <c r="P348" s="43">
        <v>0</v>
      </c>
      <c r="Q348" s="43">
        <v>39032000</v>
      </c>
      <c r="R348" s="43">
        <v>39032000</v>
      </c>
      <c r="S348" s="43">
        <v>39032000</v>
      </c>
      <c r="T348" s="43">
        <v>0</v>
      </c>
      <c r="U348" s="43">
        <v>0</v>
      </c>
      <c r="V348" s="43">
        <v>0</v>
      </c>
      <c r="W348" s="43">
        <v>0</v>
      </c>
    </row>
    <row r="349" spans="1:23" ht="15" customHeight="1" x14ac:dyDescent="0.25">
      <c r="A349" s="42">
        <v>26</v>
      </c>
      <c r="B349" s="42">
        <v>1</v>
      </c>
      <c r="C349" s="42">
        <v>3</v>
      </c>
      <c r="D349" s="42">
        <v>22</v>
      </c>
      <c r="E349" s="42">
        <v>3</v>
      </c>
      <c r="F349" s="42">
        <v>203</v>
      </c>
      <c r="G349" s="42">
        <v>20</v>
      </c>
      <c r="H349" s="42">
        <v>42</v>
      </c>
      <c r="I349" s="42" t="s">
        <v>894</v>
      </c>
      <c r="J349" s="42" t="s">
        <v>3742</v>
      </c>
      <c r="K349" s="42" t="s">
        <v>3741</v>
      </c>
      <c r="L349" s="43">
        <v>0</v>
      </c>
      <c r="M349" s="43">
        <v>19000000</v>
      </c>
      <c r="N349" s="43">
        <v>0</v>
      </c>
      <c r="O349" s="43">
        <v>0</v>
      </c>
      <c r="P349" s="43">
        <v>0</v>
      </c>
      <c r="Q349" s="43">
        <v>19000000</v>
      </c>
      <c r="R349" s="43">
        <v>19000000</v>
      </c>
      <c r="S349" s="43">
        <v>19000000</v>
      </c>
      <c r="T349" s="43">
        <v>0</v>
      </c>
      <c r="U349" s="43">
        <v>0</v>
      </c>
      <c r="V349" s="43">
        <v>0</v>
      </c>
      <c r="W349" s="43">
        <v>0</v>
      </c>
    </row>
    <row r="350" spans="1:23" ht="15" customHeight="1" x14ac:dyDescent="0.25">
      <c r="A350" s="42">
        <v>26</v>
      </c>
      <c r="B350" s="42">
        <v>1</v>
      </c>
      <c r="C350" s="42">
        <v>3</v>
      </c>
      <c r="D350" s="42">
        <v>22</v>
      </c>
      <c r="E350" s="42">
        <v>3</v>
      </c>
      <c r="F350" s="42">
        <v>401</v>
      </c>
      <c r="G350" s="42">
        <v>19</v>
      </c>
      <c r="H350" s="42">
        <v>41</v>
      </c>
      <c r="I350" s="42" t="s">
        <v>891</v>
      </c>
      <c r="J350" s="42" t="s">
        <v>3347</v>
      </c>
      <c r="K350" s="42" t="s">
        <v>3348</v>
      </c>
      <c r="L350" s="43">
        <v>0</v>
      </c>
      <c r="M350" s="43">
        <v>0</v>
      </c>
      <c r="N350" s="43">
        <v>1098000000</v>
      </c>
      <c r="O350" s="43">
        <v>1098000000</v>
      </c>
      <c r="P350" s="43">
        <v>0</v>
      </c>
      <c r="Q350" s="43">
        <v>0</v>
      </c>
      <c r="R350" s="43">
        <v>0</v>
      </c>
      <c r="S350" s="43">
        <v>0</v>
      </c>
      <c r="T350" s="43">
        <v>0</v>
      </c>
      <c r="U350" s="43">
        <v>0</v>
      </c>
      <c r="V350" s="43">
        <v>0</v>
      </c>
      <c r="W350" s="43">
        <v>0</v>
      </c>
    </row>
    <row r="351" spans="1:23" ht="15" customHeight="1" x14ac:dyDescent="0.25">
      <c r="A351" s="42">
        <v>26</v>
      </c>
      <c r="B351" s="42">
        <v>1</v>
      </c>
      <c r="C351" s="42">
        <v>3</v>
      </c>
      <c r="D351" s="42">
        <v>22</v>
      </c>
      <c r="E351" s="42">
        <v>3</v>
      </c>
      <c r="F351" s="42">
        <v>401</v>
      </c>
      <c r="G351" s="42">
        <v>19</v>
      </c>
      <c r="H351" s="42">
        <v>42</v>
      </c>
      <c r="I351" s="42" t="s">
        <v>891</v>
      </c>
      <c r="J351" s="42" t="s">
        <v>3349</v>
      </c>
      <c r="K351" s="42" t="s">
        <v>3348</v>
      </c>
      <c r="L351" s="43">
        <v>0</v>
      </c>
      <c r="M351" s="43">
        <v>0</v>
      </c>
      <c r="N351" s="43">
        <v>0</v>
      </c>
      <c r="O351" s="43">
        <v>24746000</v>
      </c>
      <c r="P351" s="43">
        <v>0</v>
      </c>
      <c r="Q351" s="43">
        <v>24746000</v>
      </c>
      <c r="R351" s="43">
        <v>0</v>
      </c>
      <c r="S351" s="43">
        <v>0</v>
      </c>
      <c r="T351" s="43">
        <v>0</v>
      </c>
      <c r="U351" s="43">
        <v>0</v>
      </c>
      <c r="V351" s="43">
        <v>24746000</v>
      </c>
      <c r="W351" s="43">
        <v>0</v>
      </c>
    </row>
    <row r="352" spans="1:23" ht="15" customHeight="1" x14ac:dyDescent="0.25">
      <c r="A352" s="42">
        <v>26</v>
      </c>
      <c r="B352" s="42">
        <v>1</v>
      </c>
      <c r="C352" s="42">
        <v>3</v>
      </c>
      <c r="D352" s="42">
        <v>22</v>
      </c>
      <c r="E352" s="42">
        <v>4</v>
      </c>
      <c r="F352" s="42">
        <v>3</v>
      </c>
      <c r="G352" s="42">
        <v>20</v>
      </c>
      <c r="H352" s="42">
        <v>0</v>
      </c>
      <c r="I352" s="42" t="s">
        <v>894</v>
      </c>
      <c r="J352" s="42" t="s">
        <v>1112</v>
      </c>
      <c r="K352" s="42" t="s">
        <v>2277</v>
      </c>
      <c r="L352" s="43">
        <v>354123000</v>
      </c>
      <c r="M352" s="43">
        <v>0</v>
      </c>
      <c r="N352" s="43">
        <v>0</v>
      </c>
      <c r="O352" s="43">
        <v>0</v>
      </c>
      <c r="P352" s="43">
        <v>0</v>
      </c>
      <c r="Q352" s="43">
        <v>354123000</v>
      </c>
      <c r="R352" s="43">
        <v>354123000</v>
      </c>
      <c r="S352" s="43">
        <v>354123000</v>
      </c>
      <c r="T352" s="43">
        <v>0</v>
      </c>
      <c r="U352" s="43">
        <v>0</v>
      </c>
      <c r="V352" s="43">
        <v>0</v>
      </c>
      <c r="W352" s="43">
        <v>0</v>
      </c>
    </row>
    <row r="353" spans="1:23" ht="15" customHeight="1" x14ac:dyDescent="0.25">
      <c r="A353" s="42">
        <v>26</v>
      </c>
      <c r="B353" s="42">
        <v>1</v>
      </c>
      <c r="C353" s="42">
        <v>3</v>
      </c>
      <c r="D353" s="42">
        <v>22</v>
      </c>
      <c r="E353" s="42">
        <v>4</v>
      </c>
      <c r="F353" s="42">
        <v>3</v>
      </c>
      <c r="G353" s="42">
        <v>20</v>
      </c>
      <c r="H353" s="42">
        <v>1</v>
      </c>
      <c r="I353" s="42" t="s">
        <v>893</v>
      </c>
      <c r="J353" s="42" t="s">
        <v>1113</v>
      </c>
      <c r="K353" s="42" t="s">
        <v>2280</v>
      </c>
      <c r="L353" s="43">
        <v>12639000</v>
      </c>
      <c r="M353" s="43">
        <v>0</v>
      </c>
      <c r="N353" s="43">
        <v>0</v>
      </c>
      <c r="O353" s="43">
        <v>0</v>
      </c>
      <c r="P353" s="43">
        <v>12639000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</row>
    <row r="354" spans="1:23" ht="15" customHeight="1" x14ac:dyDescent="0.25">
      <c r="A354" s="42">
        <v>26</v>
      </c>
      <c r="B354" s="42">
        <v>1</v>
      </c>
      <c r="C354" s="42">
        <v>3</v>
      </c>
      <c r="D354" s="42">
        <v>22</v>
      </c>
      <c r="E354" s="42">
        <v>4</v>
      </c>
      <c r="F354" s="42">
        <v>3</v>
      </c>
      <c r="G354" s="42">
        <v>20</v>
      </c>
      <c r="H354" s="42">
        <v>2</v>
      </c>
      <c r="I354" s="42" t="s">
        <v>893</v>
      </c>
      <c r="J354" s="42" t="s">
        <v>2283</v>
      </c>
      <c r="K354" s="42" t="s">
        <v>2277</v>
      </c>
      <c r="L354" s="43">
        <v>330058113</v>
      </c>
      <c r="M354" s="43">
        <v>0</v>
      </c>
      <c r="N354" s="43">
        <v>0</v>
      </c>
      <c r="O354" s="43">
        <v>0</v>
      </c>
      <c r="P354" s="43">
        <v>330058113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</row>
    <row r="355" spans="1:23" ht="15" customHeight="1" x14ac:dyDescent="0.25">
      <c r="A355" s="42">
        <v>26</v>
      </c>
      <c r="B355" s="42">
        <v>1</v>
      </c>
      <c r="C355" s="42">
        <v>3</v>
      </c>
      <c r="D355" s="42">
        <v>22</v>
      </c>
      <c r="E355" s="42">
        <v>4</v>
      </c>
      <c r="F355" s="42">
        <v>3</v>
      </c>
      <c r="G355" s="42">
        <v>20</v>
      </c>
      <c r="H355" s="42">
        <v>3</v>
      </c>
      <c r="I355" s="42" t="s">
        <v>892</v>
      </c>
      <c r="J355" s="42" t="s">
        <v>2844</v>
      </c>
      <c r="K355" s="42" t="s">
        <v>2845</v>
      </c>
      <c r="L355" s="43">
        <v>0</v>
      </c>
      <c r="M355" s="43">
        <v>0</v>
      </c>
      <c r="N355" s="43">
        <v>0</v>
      </c>
      <c r="O355" s="43">
        <v>330058113</v>
      </c>
      <c r="P355" s="43">
        <v>0</v>
      </c>
      <c r="Q355" s="43">
        <v>330058113</v>
      </c>
      <c r="R355" s="43">
        <v>330058113</v>
      </c>
      <c r="S355" s="43">
        <v>330058113</v>
      </c>
      <c r="T355" s="43">
        <v>330058113</v>
      </c>
      <c r="U355" s="43">
        <v>330058113</v>
      </c>
      <c r="V355" s="43">
        <v>0</v>
      </c>
      <c r="W355" s="43">
        <v>0</v>
      </c>
    </row>
    <row r="356" spans="1:23" ht="15" customHeight="1" x14ac:dyDescent="0.25">
      <c r="A356" s="42">
        <v>26</v>
      </c>
      <c r="B356" s="42">
        <v>1</v>
      </c>
      <c r="C356" s="42">
        <v>3</v>
      </c>
      <c r="D356" s="42">
        <v>22</v>
      </c>
      <c r="E356" s="42">
        <v>4</v>
      </c>
      <c r="F356" s="42">
        <v>3</v>
      </c>
      <c r="G356" s="42">
        <v>20</v>
      </c>
      <c r="H356" s="42">
        <v>4</v>
      </c>
      <c r="I356" s="42" t="s">
        <v>892</v>
      </c>
      <c r="J356" s="42" t="s">
        <v>2848</v>
      </c>
      <c r="K356" s="42" t="s">
        <v>2849</v>
      </c>
      <c r="L356" s="43">
        <v>0</v>
      </c>
      <c r="M356" s="43">
        <v>0</v>
      </c>
      <c r="N356" s="43">
        <v>0</v>
      </c>
      <c r="O356" s="43">
        <v>12639000</v>
      </c>
      <c r="P356" s="43">
        <v>0</v>
      </c>
      <c r="Q356" s="43">
        <v>12639000</v>
      </c>
      <c r="R356" s="43">
        <v>12639000</v>
      </c>
      <c r="S356" s="43">
        <v>12639000</v>
      </c>
      <c r="T356" s="43">
        <v>12639000</v>
      </c>
      <c r="U356" s="43">
        <v>12639000</v>
      </c>
      <c r="V356" s="43">
        <v>0</v>
      </c>
      <c r="W356" s="43">
        <v>0</v>
      </c>
    </row>
    <row r="357" spans="1:23" ht="15" customHeight="1" x14ac:dyDescent="0.25">
      <c r="A357" s="42">
        <v>26</v>
      </c>
      <c r="B357" s="42">
        <v>1</v>
      </c>
      <c r="C357" s="42">
        <v>3</v>
      </c>
      <c r="D357" s="42">
        <v>22</v>
      </c>
      <c r="E357" s="42">
        <v>4</v>
      </c>
      <c r="F357" s="42">
        <v>3</v>
      </c>
      <c r="G357" s="42">
        <v>20</v>
      </c>
      <c r="H357" s="42">
        <v>7</v>
      </c>
      <c r="I357" s="42" t="s">
        <v>3079</v>
      </c>
      <c r="J357" s="42" t="s">
        <v>3140</v>
      </c>
      <c r="K357" s="42" t="s">
        <v>2254</v>
      </c>
      <c r="L357" s="43">
        <v>0</v>
      </c>
      <c r="M357" s="43">
        <v>0</v>
      </c>
      <c r="N357" s="43">
        <v>0</v>
      </c>
      <c r="O357" s="43">
        <v>3269599335</v>
      </c>
      <c r="P357" s="43">
        <v>3269599335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</row>
    <row r="358" spans="1:23" ht="15" customHeight="1" x14ac:dyDescent="0.25">
      <c r="A358" s="42">
        <v>26</v>
      </c>
      <c r="B358" s="42">
        <v>1</v>
      </c>
      <c r="C358" s="42">
        <v>3</v>
      </c>
      <c r="D358" s="42">
        <v>33</v>
      </c>
      <c r="E358" s="42">
        <v>3</v>
      </c>
      <c r="F358" s="42">
        <v>2</v>
      </c>
      <c r="G358" s="42">
        <v>85</v>
      </c>
      <c r="H358" s="42">
        <v>0</v>
      </c>
      <c r="I358" s="42" t="s">
        <v>1634</v>
      </c>
      <c r="J358" s="42" t="s">
        <v>1630</v>
      </c>
      <c r="K358" s="42" t="s">
        <v>2205</v>
      </c>
      <c r="L358" s="43">
        <v>2623197921</v>
      </c>
      <c r="M358" s="43">
        <v>0</v>
      </c>
      <c r="N358" s="43">
        <v>0</v>
      </c>
      <c r="O358" s="43">
        <v>1270216605</v>
      </c>
      <c r="P358" s="43">
        <v>3045914526</v>
      </c>
      <c r="Q358" s="43">
        <v>847500000</v>
      </c>
      <c r="R358" s="43">
        <v>847500000</v>
      </c>
      <c r="S358" s="43">
        <v>847500000</v>
      </c>
      <c r="T358" s="43">
        <v>847500000</v>
      </c>
      <c r="U358" s="43">
        <v>847500000</v>
      </c>
      <c r="V358" s="43">
        <v>0</v>
      </c>
      <c r="W358" s="43">
        <v>0</v>
      </c>
    </row>
    <row r="359" spans="1:23" ht="15" customHeight="1" x14ac:dyDescent="0.25">
      <c r="A359" s="42">
        <v>26</v>
      </c>
      <c r="B359" s="42">
        <v>1</v>
      </c>
      <c r="C359" s="42">
        <v>3</v>
      </c>
      <c r="D359" s="42">
        <v>33</v>
      </c>
      <c r="E359" s="42">
        <v>3</v>
      </c>
      <c r="F359" s="42">
        <v>2</v>
      </c>
      <c r="G359" s="42">
        <v>85</v>
      </c>
      <c r="H359" s="42">
        <v>2</v>
      </c>
      <c r="I359" s="42" t="s">
        <v>1634</v>
      </c>
      <c r="J359" s="42" t="s">
        <v>2286</v>
      </c>
      <c r="K359" s="42" t="s">
        <v>2287</v>
      </c>
      <c r="L359" s="43">
        <v>8309000</v>
      </c>
      <c r="M359" s="43">
        <v>0</v>
      </c>
      <c r="N359" s="43">
        <v>0</v>
      </c>
      <c r="O359" s="43">
        <v>0</v>
      </c>
      <c r="P359" s="43">
        <v>8309000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</row>
    <row r="360" spans="1:23" ht="15" customHeight="1" x14ac:dyDescent="0.25">
      <c r="A360" s="42">
        <v>26</v>
      </c>
      <c r="B360" s="42">
        <v>1</v>
      </c>
      <c r="C360" s="42">
        <v>3</v>
      </c>
      <c r="D360" s="42">
        <v>33</v>
      </c>
      <c r="E360" s="42">
        <v>3</v>
      </c>
      <c r="F360" s="42">
        <v>501</v>
      </c>
      <c r="G360" s="42">
        <v>85</v>
      </c>
      <c r="H360" s="42">
        <v>40</v>
      </c>
      <c r="I360" s="42" t="s">
        <v>1634</v>
      </c>
      <c r="J360" s="42" t="s">
        <v>3350</v>
      </c>
      <c r="K360" s="42" t="s">
        <v>3351</v>
      </c>
      <c r="L360" s="43">
        <v>0</v>
      </c>
      <c r="M360" s="43">
        <v>1932522299</v>
      </c>
      <c r="N360" s="43">
        <v>0</v>
      </c>
      <c r="O360" s="43">
        <v>3045914526</v>
      </c>
      <c r="P360" s="43">
        <v>0</v>
      </c>
      <c r="Q360" s="43">
        <v>4978436825</v>
      </c>
      <c r="R360" s="43">
        <v>2345914526</v>
      </c>
      <c r="S360" s="43">
        <v>2345914526</v>
      </c>
      <c r="T360" s="43">
        <v>2345914526</v>
      </c>
      <c r="U360" s="43">
        <v>2345914526</v>
      </c>
      <c r="V360" s="43">
        <v>2632522299</v>
      </c>
      <c r="W360" s="43">
        <v>0</v>
      </c>
    </row>
    <row r="361" spans="1:23" ht="15" customHeight="1" x14ac:dyDescent="0.25">
      <c r="A361" s="42">
        <v>26</v>
      </c>
      <c r="B361" s="42">
        <v>1</v>
      </c>
      <c r="C361" s="42">
        <v>3</v>
      </c>
      <c r="D361" s="42">
        <v>33</v>
      </c>
      <c r="E361" s="42">
        <v>3</v>
      </c>
      <c r="F361" s="42">
        <v>501</v>
      </c>
      <c r="G361" s="42">
        <v>85</v>
      </c>
      <c r="H361" s="42">
        <v>41</v>
      </c>
      <c r="I361" s="42" t="s">
        <v>1634</v>
      </c>
      <c r="J361" s="42" t="s">
        <v>3352</v>
      </c>
      <c r="K361" s="42" t="s">
        <v>3353</v>
      </c>
      <c r="L361" s="43">
        <v>0</v>
      </c>
      <c r="M361" s="43">
        <v>0</v>
      </c>
      <c r="N361" s="43">
        <v>0</v>
      </c>
      <c r="O361" s="43">
        <v>8309000</v>
      </c>
      <c r="P361" s="43">
        <v>0</v>
      </c>
      <c r="Q361" s="43">
        <v>8309000</v>
      </c>
      <c r="R361" s="43">
        <v>0</v>
      </c>
      <c r="S361" s="43">
        <v>0</v>
      </c>
      <c r="T361" s="43">
        <v>0</v>
      </c>
      <c r="U361" s="43">
        <v>0</v>
      </c>
      <c r="V361" s="43">
        <v>8309000</v>
      </c>
      <c r="W361" s="43">
        <v>0</v>
      </c>
    </row>
    <row r="362" spans="1:23" ht="15" customHeight="1" x14ac:dyDescent="0.25">
      <c r="A362" s="42">
        <v>26</v>
      </c>
      <c r="B362" s="42">
        <v>1</v>
      </c>
      <c r="C362" s="42">
        <v>3</v>
      </c>
      <c r="D362" s="42">
        <v>81</v>
      </c>
      <c r="E362" s="42">
        <v>1</v>
      </c>
      <c r="F362" s="42">
        <v>4</v>
      </c>
      <c r="G362" s="42">
        <v>77</v>
      </c>
      <c r="H362" s="42">
        <v>0</v>
      </c>
      <c r="I362" s="42" t="s">
        <v>897</v>
      </c>
      <c r="J362" s="42" t="s">
        <v>2291</v>
      </c>
      <c r="K362" s="42" t="s">
        <v>1624</v>
      </c>
      <c r="L362" s="43">
        <v>0</v>
      </c>
      <c r="M362" s="43">
        <v>0</v>
      </c>
      <c r="N362" s="43">
        <v>0</v>
      </c>
      <c r="O362" s="43">
        <v>4400056918</v>
      </c>
      <c r="P362" s="43">
        <v>4400056918</v>
      </c>
      <c r="Q362" s="43">
        <v>0</v>
      </c>
      <c r="R362" s="43">
        <v>0</v>
      </c>
      <c r="S362" s="43">
        <v>0</v>
      </c>
      <c r="T362" s="43">
        <v>0</v>
      </c>
      <c r="U362" s="43">
        <v>0</v>
      </c>
      <c r="V362" s="43">
        <v>0</v>
      </c>
      <c r="W362" s="43">
        <v>0</v>
      </c>
    </row>
    <row r="363" spans="1:23" ht="15" customHeight="1" x14ac:dyDescent="0.25">
      <c r="A363" s="42">
        <v>26</v>
      </c>
      <c r="B363" s="42">
        <v>1</v>
      </c>
      <c r="C363" s="42">
        <v>3</v>
      </c>
      <c r="D363" s="42">
        <v>81</v>
      </c>
      <c r="E363" s="42">
        <v>1</v>
      </c>
      <c r="F363" s="42">
        <v>7</v>
      </c>
      <c r="G363" s="42">
        <v>77</v>
      </c>
      <c r="H363" s="42">
        <v>0</v>
      </c>
      <c r="I363" s="42" t="s">
        <v>897</v>
      </c>
      <c r="J363" s="42" t="s">
        <v>1114</v>
      </c>
      <c r="K363" s="42" t="s">
        <v>1624</v>
      </c>
      <c r="L363" s="43">
        <v>4400056918</v>
      </c>
      <c r="M363" s="43">
        <v>0</v>
      </c>
      <c r="N363" s="43">
        <v>0</v>
      </c>
      <c r="O363" s="43">
        <v>5270056918</v>
      </c>
      <c r="P363" s="43">
        <v>7799505373</v>
      </c>
      <c r="Q363" s="43">
        <v>1870608463</v>
      </c>
      <c r="R363" s="43">
        <v>1620058810</v>
      </c>
      <c r="S363" s="43">
        <v>1620058810</v>
      </c>
      <c r="T363" s="43">
        <v>1620058810</v>
      </c>
      <c r="U363" s="43">
        <v>967968129</v>
      </c>
      <c r="V363" s="43">
        <v>250549653</v>
      </c>
      <c r="W363" s="43">
        <v>0</v>
      </c>
    </row>
    <row r="364" spans="1:23" ht="15" customHeight="1" x14ac:dyDescent="0.25">
      <c r="A364" s="42">
        <v>26</v>
      </c>
      <c r="B364" s="42">
        <v>1</v>
      </c>
      <c r="C364" s="42">
        <v>3</v>
      </c>
      <c r="D364" s="42">
        <v>81</v>
      </c>
      <c r="E364" s="42">
        <v>1</v>
      </c>
      <c r="F364" s="42">
        <v>7</v>
      </c>
      <c r="G364" s="42">
        <v>77</v>
      </c>
      <c r="H364" s="42">
        <v>1</v>
      </c>
      <c r="I364" s="42" t="s">
        <v>897</v>
      </c>
      <c r="J364" s="42" t="s">
        <v>3073</v>
      </c>
      <c r="K364" s="42" t="s">
        <v>3074</v>
      </c>
      <c r="L364" s="43">
        <v>0</v>
      </c>
      <c r="M364" s="43">
        <v>431787452</v>
      </c>
      <c r="N364" s="43">
        <v>0</v>
      </c>
      <c r="O364" s="43">
        <v>0</v>
      </c>
      <c r="P364" s="43">
        <v>431787452</v>
      </c>
      <c r="Q364" s="43">
        <v>0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43">
        <v>0</v>
      </c>
    </row>
    <row r="365" spans="1:23" ht="15" customHeight="1" x14ac:dyDescent="0.25">
      <c r="A365" s="42">
        <v>26</v>
      </c>
      <c r="B365" s="42">
        <v>1</v>
      </c>
      <c r="C365" s="42">
        <v>3</v>
      </c>
      <c r="D365" s="42">
        <v>81</v>
      </c>
      <c r="E365" s="42">
        <v>1</v>
      </c>
      <c r="F365" s="42">
        <v>7</v>
      </c>
      <c r="G365" s="42">
        <v>77</v>
      </c>
      <c r="H365" s="42">
        <v>2</v>
      </c>
      <c r="I365" s="42" t="s">
        <v>896</v>
      </c>
      <c r="J365" s="42" t="s">
        <v>2296</v>
      </c>
      <c r="K365" s="42" t="s">
        <v>2297</v>
      </c>
      <c r="L365" s="43">
        <v>0</v>
      </c>
      <c r="M365" s="43">
        <v>1000000000</v>
      </c>
      <c r="N365" s="43">
        <v>0</v>
      </c>
      <c r="O365" s="43">
        <v>0</v>
      </c>
      <c r="P365" s="43">
        <v>971440000</v>
      </c>
      <c r="Q365" s="43">
        <v>28560000</v>
      </c>
      <c r="R365" s="43">
        <v>28560000</v>
      </c>
      <c r="S365" s="43">
        <v>28560000</v>
      </c>
      <c r="T365" s="43">
        <v>28560000</v>
      </c>
      <c r="U365" s="43">
        <v>25704000</v>
      </c>
      <c r="V365" s="43">
        <v>0</v>
      </c>
      <c r="W365" s="43">
        <v>0</v>
      </c>
    </row>
    <row r="366" spans="1:23" ht="15" customHeight="1" x14ac:dyDescent="0.25">
      <c r="A366" s="42">
        <v>26</v>
      </c>
      <c r="B366" s="42">
        <v>1</v>
      </c>
      <c r="C366" s="42">
        <v>3</v>
      </c>
      <c r="D366" s="42">
        <v>81</v>
      </c>
      <c r="E366" s="42">
        <v>1</v>
      </c>
      <c r="F366" s="42">
        <v>501</v>
      </c>
      <c r="G366" s="42">
        <v>77</v>
      </c>
      <c r="H366" s="42">
        <v>40</v>
      </c>
      <c r="I366" s="42" t="s">
        <v>896</v>
      </c>
      <c r="J366" s="42" t="s">
        <v>3354</v>
      </c>
      <c r="K366" s="42" t="s">
        <v>3341</v>
      </c>
      <c r="L366" s="43">
        <v>0</v>
      </c>
      <c r="M366" s="43">
        <v>0</v>
      </c>
      <c r="N366" s="43">
        <v>0</v>
      </c>
      <c r="O366" s="43">
        <v>871440000</v>
      </c>
      <c r="P366" s="43">
        <v>0</v>
      </c>
      <c r="Q366" s="43">
        <v>871440000</v>
      </c>
      <c r="R366" s="43">
        <v>29036000</v>
      </c>
      <c r="S366" s="43">
        <v>29036000</v>
      </c>
      <c r="T366" s="43">
        <v>29036000</v>
      </c>
      <c r="U366" s="43">
        <v>0</v>
      </c>
      <c r="V366" s="43">
        <v>842404000</v>
      </c>
      <c r="W366" s="43">
        <v>0</v>
      </c>
    </row>
    <row r="367" spans="1:23" ht="15" customHeight="1" x14ac:dyDescent="0.25">
      <c r="A367" s="42">
        <v>26</v>
      </c>
      <c r="B367" s="42">
        <v>1</v>
      </c>
      <c r="C367" s="42">
        <v>3</v>
      </c>
      <c r="D367" s="42">
        <v>81</v>
      </c>
      <c r="E367" s="42">
        <v>1</v>
      </c>
      <c r="F367" s="42">
        <v>501</v>
      </c>
      <c r="G367" s="42">
        <v>77</v>
      </c>
      <c r="H367" s="42">
        <v>40</v>
      </c>
      <c r="I367" s="42" t="s">
        <v>897</v>
      </c>
      <c r="J367" s="42" t="s">
        <v>3355</v>
      </c>
      <c r="K367" s="42" t="s">
        <v>3356</v>
      </c>
      <c r="L367" s="43">
        <v>0</v>
      </c>
      <c r="M367" s="43">
        <v>0</v>
      </c>
      <c r="N367" s="43">
        <v>0</v>
      </c>
      <c r="O367" s="43">
        <v>2000000000</v>
      </c>
      <c r="P367" s="43">
        <v>0</v>
      </c>
      <c r="Q367" s="43">
        <v>2000000000</v>
      </c>
      <c r="R367" s="43">
        <v>671722286</v>
      </c>
      <c r="S367" s="43">
        <v>671722286</v>
      </c>
      <c r="T367" s="43">
        <v>260630906</v>
      </c>
      <c r="U367" s="43">
        <v>72307890</v>
      </c>
      <c r="V367" s="43">
        <v>1328277714</v>
      </c>
      <c r="W367" s="43">
        <v>0</v>
      </c>
    </row>
    <row r="368" spans="1:23" ht="15" customHeight="1" x14ac:dyDescent="0.25">
      <c r="A368" s="42">
        <v>26</v>
      </c>
      <c r="B368" s="42">
        <v>1</v>
      </c>
      <c r="C368" s="42">
        <v>3</v>
      </c>
      <c r="D368" s="42">
        <v>81</v>
      </c>
      <c r="E368" s="42">
        <v>3</v>
      </c>
      <c r="F368" s="42">
        <v>203</v>
      </c>
      <c r="G368" s="42">
        <v>20</v>
      </c>
      <c r="H368" s="42">
        <v>40</v>
      </c>
      <c r="I368" s="42" t="s">
        <v>894</v>
      </c>
      <c r="J368" s="42" t="s">
        <v>3357</v>
      </c>
      <c r="K368" s="42" t="s">
        <v>3333</v>
      </c>
      <c r="L368" s="43">
        <v>0</v>
      </c>
      <c r="M368" s="43">
        <v>0</v>
      </c>
      <c r="N368" s="43">
        <v>0</v>
      </c>
      <c r="O368" s="43">
        <v>170006416</v>
      </c>
      <c r="P368" s="43">
        <v>0</v>
      </c>
      <c r="Q368" s="43">
        <v>170006416</v>
      </c>
      <c r="R368" s="43">
        <v>0</v>
      </c>
      <c r="S368" s="43">
        <v>0</v>
      </c>
      <c r="T368" s="43">
        <v>0</v>
      </c>
      <c r="U368" s="43">
        <v>0</v>
      </c>
      <c r="V368" s="43">
        <v>170006416</v>
      </c>
      <c r="W368" s="43">
        <v>0</v>
      </c>
    </row>
    <row r="369" spans="1:23" ht="15" customHeight="1" x14ac:dyDescent="0.25">
      <c r="A369" s="42">
        <v>26</v>
      </c>
      <c r="B369" s="42">
        <v>1</v>
      </c>
      <c r="C369" s="42">
        <v>3</v>
      </c>
      <c r="D369" s="42">
        <v>81</v>
      </c>
      <c r="E369" s="42">
        <v>3</v>
      </c>
      <c r="F369" s="42">
        <v>203</v>
      </c>
      <c r="G369" s="42">
        <v>20</v>
      </c>
      <c r="H369" s="42">
        <v>41</v>
      </c>
      <c r="I369" s="42" t="s">
        <v>894</v>
      </c>
      <c r="J369" s="42" t="s">
        <v>3358</v>
      </c>
      <c r="K369" s="42" t="s">
        <v>3331</v>
      </c>
      <c r="L369" s="43">
        <v>0</v>
      </c>
      <c r="M369" s="43">
        <v>0</v>
      </c>
      <c r="N369" s="43">
        <v>0</v>
      </c>
      <c r="O369" s="43">
        <v>4635689754</v>
      </c>
      <c r="P369" s="43">
        <v>0</v>
      </c>
      <c r="Q369" s="43">
        <v>4635689754</v>
      </c>
      <c r="R369" s="43">
        <v>1615472170</v>
      </c>
      <c r="S369" s="43">
        <v>1615472170</v>
      </c>
      <c r="T369" s="43">
        <v>1596813862</v>
      </c>
      <c r="U369" s="43">
        <v>1193814637</v>
      </c>
      <c r="V369" s="43">
        <v>3020217584</v>
      </c>
      <c r="W369" s="43">
        <v>0</v>
      </c>
    </row>
    <row r="370" spans="1:23" ht="15" customHeight="1" x14ac:dyDescent="0.25">
      <c r="A370" s="42">
        <v>26</v>
      </c>
      <c r="B370" s="42">
        <v>1</v>
      </c>
      <c r="C370" s="42">
        <v>3</v>
      </c>
      <c r="D370" s="42">
        <v>81</v>
      </c>
      <c r="E370" s="42">
        <v>3</v>
      </c>
      <c r="F370" s="42">
        <v>203</v>
      </c>
      <c r="G370" s="42">
        <v>20</v>
      </c>
      <c r="H370" s="42">
        <v>42</v>
      </c>
      <c r="I370" s="42" t="s">
        <v>894</v>
      </c>
      <c r="J370" s="42" t="s">
        <v>3359</v>
      </c>
      <c r="K370" s="42" t="s">
        <v>3333</v>
      </c>
      <c r="L370" s="43">
        <v>0</v>
      </c>
      <c r="M370" s="43">
        <v>0</v>
      </c>
      <c r="N370" s="43">
        <v>0</v>
      </c>
      <c r="O370" s="43">
        <v>491108708</v>
      </c>
      <c r="P370" s="43">
        <v>0</v>
      </c>
      <c r="Q370" s="43">
        <v>491108708</v>
      </c>
      <c r="R370" s="43">
        <v>491108591</v>
      </c>
      <c r="S370" s="43">
        <v>491108591</v>
      </c>
      <c r="T370" s="43">
        <v>491108591</v>
      </c>
      <c r="U370" s="43">
        <v>463278734</v>
      </c>
      <c r="V370" s="43">
        <v>117</v>
      </c>
      <c r="W370" s="43">
        <v>0</v>
      </c>
    </row>
    <row r="371" spans="1:23" ht="15" customHeight="1" x14ac:dyDescent="0.25">
      <c r="A371" s="42">
        <v>26</v>
      </c>
      <c r="B371" s="42">
        <v>1</v>
      </c>
      <c r="C371" s="42">
        <v>3</v>
      </c>
      <c r="D371" s="42">
        <v>81</v>
      </c>
      <c r="E371" s="42">
        <v>3</v>
      </c>
      <c r="F371" s="42">
        <v>203</v>
      </c>
      <c r="G371" s="42">
        <v>20</v>
      </c>
      <c r="H371" s="42">
        <v>43</v>
      </c>
      <c r="I371" s="42" t="s">
        <v>894</v>
      </c>
      <c r="J371" s="42" t="s">
        <v>3360</v>
      </c>
      <c r="K371" s="42" t="s">
        <v>3333</v>
      </c>
      <c r="L371" s="43">
        <v>0</v>
      </c>
      <c r="M371" s="43">
        <v>0</v>
      </c>
      <c r="N371" s="43">
        <v>0</v>
      </c>
      <c r="O371" s="43">
        <v>2500000000</v>
      </c>
      <c r="P371" s="43">
        <v>0</v>
      </c>
      <c r="Q371" s="43">
        <v>2500000000</v>
      </c>
      <c r="R371" s="43">
        <v>0</v>
      </c>
      <c r="S371" s="43">
        <v>0</v>
      </c>
      <c r="T371" s="43">
        <v>0</v>
      </c>
      <c r="U371" s="43">
        <v>0</v>
      </c>
      <c r="V371" s="43">
        <v>2500000000</v>
      </c>
      <c r="W371" s="43">
        <v>0</v>
      </c>
    </row>
    <row r="372" spans="1:23" ht="15" customHeight="1" x14ac:dyDescent="0.25">
      <c r="A372" s="42">
        <v>26</v>
      </c>
      <c r="B372" s="42">
        <v>1</v>
      </c>
      <c r="C372" s="42">
        <v>3</v>
      </c>
      <c r="D372" s="42">
        <v>81</v>
      </c>
      <c r="E372" s="42">
        <v>3</v>
      </c>
      <c r="F372" s="42">
        <v>203</v>
      </c>
      <c r="G372" s="42">
        <v>20</v>
      </c>
      <c r="H372" s="42">
        <v>44</v>
      </c>
      <c r="I372" s="42" t="s">
        <v>3079</v>
      </c>
      <c r="J372" s="42" t="s">
        <v>3817</v>
      </c>
      <c r="K372" s="42" t="s">
        <v>3818</v>
      </c>
      <c r="L372" s="43">
        <v>0</v>
      </c>
      <c r="M372" s="43">
        <v>0</v>
      </c>
      <c r="N372" s="43">
        <v>0</v>
      </c>
      <c r="O372" s="43">
        <v>18631372293</v>
      </c>
      <c r="P372" s="43">
        <v>0</v>
      </c>
      <c r="Q372" s="43">
        <v>18631372293</v>
      </c>
      <c r="R372" s="43">
        <v>0</v>
      </c>
      <c r="S372" s="43">
        <v>0</v>
      </c>
      <c r="T372" s="43">
        <v>0</v>
      </c>
      <c r="U372" s="43">
        <v>0</v>
      </c>
      <c r="V372" s="43">
        <v>18631372293</v>
      </c>
      <c r="W372" s="43">
        <v>0</v>
      </c>
    </row>
    <row r="373" spans="1:23" ht="15" customHeight="1" x14ac:dyDescent="0.25">
      <c r="A373" s="42">
        <v>26</v>
      </c>
      <c r="B373" s="42">
        <v>1</v>
      </c>
      <c r="C373" s="42">
        <v>3</v>
      </c>
      <c r="D373" s="42">
        <v>81</v>
      </c>
      <c r="E373" s="42">
        <v>4</v>
      </c>
      <c r="F373" s="42">
        <v>3</v>
      </c>
      <c r="G373" s="42">
        <v>20</v>
      </c>
      <c r="H373" s="42">
        <v>0</v>
      </c>
      <c r="I373" s="42" t="s">
        <v>892</v>
      </c>
      <c r="J373" s="42" t="s">
        <v>1115</v>
      </c>
      <c r="K373" s="42" t="s">
        <v>2254</v>
      </c>
      <c r="L373" s="43">
        <v>1615000000</v>
      </c>
      <c r="M373" s="43">
        <v>0</v>
      </c>
      <c r="N373" s="43">
        <v>0</v>
      </c>
      <c r="O373" s="43">
        <v>0</v>
      </c>
      <c r="P373" s="43">
        <v>0</v>
      </c>
      <c r="Q373" s="43">
        <v>1615000000</v>
      </c>
      <c r="R373" s="43">
        <v>1615000000</v>
      </c>
      <c r="S373" s="43">
        <v>1615000000</v>
      </c>
      <c r="T373" s="43">
        <v>1615000000</v>
      </c>
      <c r="U373" s="43">
        <v>1615000000</v>
      </c>
      <c r="V373" s="43">
        <v>0</v>
      </c>
      <c r="W373" s="43">
        <v>0</v>
      </c>
    </row>
    <row r="374" spans="1:23" ht="15" customHeight="1" x14ac:dyDescent="0.25">
      <c r="A374" s="42">
        <v>26</v>
      </c>
      <c r="B374" s="42">
        <v>1</v>
      </c>
      <c r="C374" s="42">
        <v>3</v>
      </c>
      <c r="D374" s="42">
        <v>81</v>
      </c>
      <c r="E374" s="42">
        <v>4</v>
      </c>
      <c r="F374" s="42">
        <v>3</v>
      </c>
      <c r="G374" s="42">
        <v>20</v>
      </c>
      <c r="H374" s="42">
        <v>0</v>
      </c>
      <c r="I374" s="42" t="s">
        <v>894</v>
      </c>
      <c r="J374" s="42" t="s">
        <v>3124</v>
      </c>
      <c r="K374" s="42" t="s">
        <v>3076</v>
      </c>
      <c r="L374" s="43">
        <v>0</v>
      </c>
      <c r="M374" s="43">
        <v>491108708</v>
      </c>
      <c r="N374" s="43">
        <v>0</v>
      </c>
      <c r="O374" s="43">
        <v>0</v>
      </c>
      <c r="P374" s="43">
        <v>491108708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</row>
    <row r="375" spans="1:23" ht="15" customHeight="1" x14ac:dyDescent="0.25">
      <c r="A375" s="42">
        <v>26</v>
      </c>
      <c r="B375" s="42">
        <v>1</v>
      </c>
      <c r="C375" s="42">
        <v>3</v>
      </c>
      <c r="D375" s="42">
        <v>81</v>
      </c>
      <c r="E375" s="42">
        <v>4</v>
      </c>
      <c r="F375" s="42">
        <v>3</v>
      </c>
      <c r="G375" s="42">
        <v>20</v>
      </c>
      <c r="H375" s="42">
        <v>1</v>
      </c>
      <c r="I375" s="42" t="s">
        <v>894</v>
      </c>
      <c r="J375" s="42" t="s">
        <v>2300</v>
      </c>
      <c r="K375" s="42" t="s">
        <v>2254</v>
      </c>
      <c r="L375" s="43">
        <v>3793425969</v>
      </c>
      <c r="M375" s="43">
        <v>0</v>
      </c>
      <c r="N375" s="43">
        <v>0</v>
      </c>
      <c r="O375" s="43">
        <v>0</v>
      </c>
      <c r="P375" s="43">
        <v>305696170</v>
      </c>
      <c r="Q375" s="43">
        <v>3487729799</v>
      </c>
      <c r="R375" s="43">
        <v>3487611489.8000002</v>
      </c>
      <c r="S375" s="43">
        <v>3487611489.8000002</v>
      </c>
      <c r="T375" s="43">
        <v>3487611489.8000002</v>
      </c>
      <c r="U375" s="43">
        <v>3369023583.8000002</v>
      </c>
      <c r="V375" s="43">
        <v>118309.2</v>
      </c>
      <c r="W375" s="43">
        <v>0</v>
      </c>
    </row>
    <row r="376" spans="1:23" ht="15" customHeight="1" x14ac:dyDescent="0.25">
      <c r="A376" s="42">
        <v>26</v>
      </c>
      <c r="B376" s="42">
        <v>1</v>
      </c>
      <c r="C376" s="42">
        <v>3</v>
      </c>
      <c r="D376" s="42">
        <v>81</v>
      </c>
      <c r="E376" s="42">
        <v>4</v>
      </c>
      <c r="F376" s="42">
        <v>3</v>
      </c>
      <c r="G376" s="42">
        <v>20</v>
      </c>
      <c r="H376" s="42">
        <v>2</v>
      </c>
      <c r="I376" s="42" t="s">
        <v>894</v>
      </c>
      <c r="J376" s="42" t="s">
        <v>2303</v>
      </c>
      <c r="K376" s="42" t="s">
        <v>2250</v>
      </c>
      <c r="L376" s="43">
        <v>4578206378</v>
      </c>
      <c r="M376" s="43">
        <v>0</v>
      </c>
      <c r="N376" s="43">
        <v>0</v>
      </c>
      <c r="O376" s="43">
        <v>0</v>
      </c>
      <c r="P376" s="43">
        <v>0</v>
      </c>
      <c r="Q376" s="43">
        <v>4578206378</v>
      </c>
      <c r="R376" s="43">
        <v>4578206378</v>
      </c>
      <c r="S376" s="43">
        <v>4578206378</v>
      </c>
      <c r="T376" s="43">
        <v>4578206378</v>
      </c>
      <c r="U376" s="43">
        <v>4578206378</v>
      </c>
      <c r="V376" s="43">
        <v>0</v>
      </c>
      <c r="W376" s="43">
        <v>0</v>
      </c>
    </row>
    <row r="377" spans="1:23" ht="15" customHeight="1" x14ac:dyDescent="0.25">
      <c r="A377" s="42">
        <v>26</v>
      </c>
      <c r="B377" s="42">
        <v>1</v>
      </c>
      <c r="C377" s="42">
        <v>3</v>
      </c>
      <c r="D377" s="42">
        <v>81</v>
      </c>
      <c r="E377" s="42">
        <v>4</v>
      </c>
      <c r="F377" s="42">
        <v>3</v>
      </c>
      <c r="G377" s="42">
        <v>20</v>
      </c>
      <c r="H377" s="42">
        <v>6</v>
      </c>
      <c r="I377" s="42" t="s">
        <v>894</v>
      </c>
      <c r="J377" s="42" t="s">
        <v>2306</v>
      </c>
      <c r="K377" s="42" t="s">
        <v>2307</v>
      </c>
      <c r="L377" s="43">
        <v>0</v>
      </c>
      <c r="M377" s="43">
        <v>7000000000</v>
      </c>
      <c r="N377" s="43">
        <v>0</v>
      </c>
      <c r="O377" s="43">
        <v>0</v>
      </c>
      <c r="P377" s="43">
        <v>7000000000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</row>
    <row r="378" spans="1:23" ht="15" customHeight="1" x14ac:dyDescent="0.25">
      <c r="A378" s="42">
        <v>26</v>
      </c>
      <c r="B378" s="42">
        <v>1</v>
      </c>
      <c r="C378" s="42">
        <v>3</v>
      </c>
      <c r="D378" s="42">
        <v>81</v>
      </c>
      <c r="E378" s="42">
        <v>4</v>
      </c>
      <c r="F378" s="42">
        <v>205</v>
      </c>
      <c r="G378" s="42">
        <v>77</v>
      </c>
      <c r="H378" s="42">
        <v>40</v>
      </c>
      <c r="I378" s="42" t="s">
        <v>896</v>
      </c>
      <c r="J378" s="42" t="s">
        <v>3361</v>
      </c>
      <c r="K378" s="42" t="s">
        <v>3341</v>
      </c>
      <c r="L378" s="43">
        <v>0</v>
      </c>
      <c r="M378" s="43">
        <v>0</v>
      </c>
      <c r="N378" s="43">
        <v>0</v>
      </c>
      <c r="O378" s="43">
        <v>132982597</v>
      </c>
      <c r="P378" s="43">
        <v>0</v>
      </c>
      <c r="Q378" s="43">
        <v>132982597</v>
      </c>
      <c r="R378" s="43">
        <v>0</v>
      </c>
      <c r="S378" s="43">
        <v>0</v>
      </c>
      <c r="T378" s="43">
        <v>0</v>
      </c>
      <c r="U378" s="43">
        <v>0</v>
      </c>
      <c r="V378" s="43">
        <v>132982597</v>
      </c>
      <c r="W378" s="43">
        <v>0</v>
      </c>
    </row>
    <row r="379" spans="1:23" ht="15" customHeight="1" x14ac:dyDescent="0.25">
      <c r="A379" s="42">
        <v>26</v>
      </c>
      <c r="B379" s="42">
        <v>1</v>
      </c>
      <c r="C379" s="42">
        <v>3</v>
      </c>
      <c r="D379" s="42">
        <v>81</v>
      </c>
      <c r="E379" s="42">
        <v>4</v>
      </c>
      <c r="F379" s="42">
        <v>205</v>
      </c>
      <c r="G379" s="42">
        <v>77</v>
      </c>
      <c r="H379" s="42">
        <v>41</v>
      </c>
      <c r="I379" s="42" t="s">
        <v>896</v>
      </c>
      <c r="J379" s="42" t="s">
        <v>3362</v>
      </c>
      <c r="K379" s="42" t="s">
        <v>3363</v>
      </c>
      <c r="L379" s="43">
        <v>0</v>
      </c>
      <c r="M379" s="43">
        <v>0</v>
      </c>
      <c r="N379" s="43">
        <v>0</v>
      </c>
      <c r="O379" s="43">
        <v>1366465858</v>
      </c>
      <c r="P379" s="43">
        <v>0</v>
      </c>
      <c r="Q379" s="43">
        <v>1366465858</v>
      </c>
      <c r="R379" s="43">
        <v>391172314</v>
      </c>
      <c r="S379" s="43">
        <v>391172314</v>
      </c>
      <c r="T379" s="43">
        <v>116972943</v>
      </c>
      <c r="U379" s="43">
        <v>0</v>
      </c>
      <c r="V379" s="43">
        <v>975293544</v>
      </c>
      <c r="W379" s="43">
        <v>0</v>
      </c>
    </row>
    <row r="380" spans="1:23" ht="15" customHeight="1" x14ac:dyDescent="0.25">
      <c r="A380" s="42">
        <v>26</v>
      </c>
      <c r="B380" s="42">
        <v>1</v>
      </c>
      <c r="C380" s="42">
        <v>3</v>
      </c>
      <c r="D380" s="42">
        <v>81</v>
      </c>
      <c r="E380" s="42">
        <v>4</v>
      </c>
      <c r="F380" s="42">
        <v>205</v>
      </c>
      <c r="G380" s="42">
        <v>77</v>
      </c>
      <c r="H380" s="42">
        <v>42</v>
      </c>
      <c r="I380" s="42" t="s">
        <v>896</v>
      </c>
      <c r="J380" s="42" t="s">
        <v>3364</v>
      </c>
      <c r="K380" s="42" t="s">
        <v>3365</v>
      </c>
      <c r="L380" s="43">
        <v>0</v>
      </c>
      <c r="M380" s="43">
        <v>0</v>
      </c>
      <c r="N380" s="43">
        <v>0</v>
      </c>
      <c r="O380" s="43">
        <v>431787452</v>
      </c>
      <c r="P380" s="43">
        <v>0</v>
      </c>
      <c r="Q380" s="43">
        <v>431787452</v>
      </c>
      <c r="R380" s="43">
        <v>431735677.35000002</v>
      </c>
      <c r="S380" s="43">
        <v>431735677.35000002</v>
      </c>
      <c r="T380" s="43">
        <v>431735677.35000002</v>
      </c>
      <c r="U380" s="43">
        <v>431735677.35000002</v>
      </c>
      <c r="V380" s="43">
        <v>51774.65</v>
      </c>
      <c r="W380" s="43">
        <v>0</v>
      </c>
    </row>
    <row r="381" spans="1:23" ht="15" customHeight="1" x14ac:dyDescent="0.25">
      <c r="A381" s="42">
        <v>26</v>
      </c>
      <c r="B381" s="42">
        <v>1</v>
      </c>
      <c r="C381" s="42">
        <v>3</v>
      </c>
      <c r="D381" s="42">
        <v>82</v>
      </c>
      <c r="E381" s="42">
        <v>2</v>
      </c>
      <c r="F381" s="42">
        <v>303</v>
      </c>
      <c r="G381" s="42">
        <v>85</v>
      </c>
      <c r="H381" s="42">
        <v>40</v>
      </c>
      <c r="I381" s="42" t="s">
        <v>1634</v>
      </c>
      <c r="J381" s="42" t="s">
        <v>3366</v>
      </c>
      <c r="K381" s="42" t="s">
        <v>3345</v>
      </c>
      <c r="L381" s="43">
        <v>0</v>
      </c>
      <c r="M381" s="43">
        <v>0</v>
      </c>
      <c r="N381" s="43">
        <v>0</v>
      </c>
      <c r="O381" s="43">
        <v>310186560</v>
      </c>
      <c r="P381" s="43">
        <v>0</v>
      </c>
      <c r="Q381" s="43">
        <v>310186560</v>
      </c>
      <c r="R381" s="43">
        <v>310186560</v>
      </c>
      <c r="S381" s="43">
        <v>310186560</v>
      </c>
      <c r="T381" s="43">
        <v>310186560</v>
      </c>
      <c r="U381" s="43">
        <v>310186560</v>
      </c>
      <c r="V381" s="43">
        <v>0</v>
      </c>
      <c r="W381" s="43">
        <v>0</v>
      </c>
    </row>
    <row r="382" spans="1:23" ht="15" customHeight="1" x14ac:dyDescent="0.25">
      <c r="A382" s="42">
        <v>26</v>
      </c>
      <c r="B382" s="42">
        <v>1</v>
      </c>
      <c r="C382" s="42">
        <v>3</v>
      </c>
      <c r="D382" s="42">
        <v>82</v>
      </c>
      <c r="E382" s="42">
        <v>3</v>
      </c>
      <c r="F382" s="42">
        <v>2</v>
      </c>
      <c r="G382" s="42">
        <v>19</v>
      </c>
      <c r="H382" s="42">
        <v>0</v>
      </c>
      <c r="I382" s="42" t="s">
        <v>891</v>
      </c>
      <c r="J382" s="42" t="s">
        <v>1116</v>
      </c>
      <c r="K382" s="42" t="s">
        <v>2308</v>
      </c>
      <c r="L382" s="43">
        <v>769888344</v>
      </c>
      <c r="M382" s="43">
        <v>59594604</v>
      </c>
      <c r="N382" s="43">
        <v>0</v>
      </c>
      <c r="O382" s="43">
        <v>0</v>
      </c>
      <c r="P382" s="43">
        <v>829482948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v>0</v>
      </c>
      <c r="W382" s="43">
        <v>0</v>
      </c>
    </row>
    <row r="383" spans="1:23" ht="15" customHeight="1" x14ac:dyDescent="0.25">
      <c r="A383" s="42">
        <v>26</v>
      </c>
      <c r="B383" s="42">
        <v>1</v>
      </c>
      <c r="C383" s="42">
        <v>3</v>
      </c>
      <c r="D383" s="42">
        <v>82</v>
      </c>
      <c r="E383" s="42">
        <v>3</v>
      </c>
      <c r="F383" s="42">
        <v>2</v>
      </c>
      <c r="G383" s="42">
        <v>85</v>
      </c>
      <c r="H383" s="42">
        <v>4</v>
      </c>
      <c r="I383" s="42" t="s">
        <v>1634</v>
      </c>
      <c r="J383" s="42" t="s">
        <v>2852</v>
      </c>
      <c r="K383" s="42" t="s">
        <v>2853</v>
      </c>
      <c r="L383" s="43">
        <v>0</v>
      </c>
      <c r="M383" s="43">
        <v>0</v>
      </c>
      <c r="N383" s="43">
        <v>0</v>
      </c>
      <c r="O383" s="43">
        <v>283105407</v>
      </c>
      <c r="P383" s="43">
        <v>283105407</v>
      </c>
      <c r="Q383" s="43">
        <v>0</v>
      </c>
      <c r="R383" s="43">
        <v>0</v>
      </c>
      <c r="S383" s="43">
        <v>0</v>
      </c>
      <c r="T383" s="43">
        <v>0</v>
      </c>
      <c r="U383" s="43">
        <v>0</v>
      </c>
      <c r="V383" s="43">
        <v>0</v>
      </c>
      <c r="W383" s="43">
        <v>0</v>
      </c>
    </row>
    <row r="384" spans="1:23" ht="15" customHeight="1" x14ac:dyDescent="0.25">
      <c r="A384" s="42">
        <v>26</v>
      </c>
      <c r="B384" s="42">
        <v>1</v>
      </c>
      <c r="C384" s="42">
        <v>3</v>
      </c>
      <c r="D384" s="42">
        <v>82</v>
      </c>
      <c r="E384" s="42">
        <v>3</v>
      </c>
      <c r="F384" s="42">
        <v>2</v>
      </c>
      <c r="G384" s="42">
        <v>85</v>
      </c>
      <c r="H384" s="42">
        <v>5</v>
      </c>
      <c r="I384" s="42" t="s">
        <v>1634</v>
      </c>
      <c r="J384" s="42" t="s">
        <v>3125</v>
      </c>
      <c r="K384" s="42" t="s">
        <v>2206</v>
      </c>
      <c r="L384" s="43">
        <v>0</v>
      </c>
      <c r="M384" s="43">
        <v>215308719</v>
      </c>
      <c r="N384" s="43">
        <v>0</v>
      </c>
      <c r="O384" s="43">
        <v>0</v>
      </c>
      <c r="P384" s="43">
        <v>215308719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</row>
    <row r="385" spans="1:23" ht="15" customHeight="1" x14ac:dyDescent="0.25">
      <c r="A385" s="42">
        <v>26</v>
      </c>
      <c r="B385" s="42">
        <v>1</v>
      </c>
      <c r="C385" s="42">
        <v>3</v>
      </c>
      <c r="D385" s="42">
        <v>82</v>
      </c>
      <c r="E385" s="42">
        <v>3</v>
      </c>
      <c r="F385" s="42">
        <v>2</v>
      </c>
      <c r="G385" s="42">
        <v>85</v>
      </c>
      <c r="H385" s="42">
        <v>6</v>
      </c>
      <c r="I385" s="42" t="s">
        <v>1634</v>
      </c>
      <c r="J385" s="42" t="s">
        <v>3126</v>
      </c>
      <c r="K385" s="42" t="s">
        <v>2200</v>
      </c>
      <c r="L385" s="43">
        <v>0</v>
      </c>
      <c r="M385" s="43">
        <v>67966109</v>
      </c>
      <c r="N385" s="43">
        <v>0</v>
      </c>
      <c r="O385" s="43">
        <v>0</v>
      </c>
      <c r="P385" s="43">
        <v>67966109</v>
      </c>
      <c r="Q385" s="43">
        <v>0</v>
      </c>
      <c r="R385" s="43">
        <v>0</v>
      </c>
      <c r="S385" s="43">
        <v>0</v>
      </c>
      <c r="T385" s="43">
        <v>0</v>
      </c>
      <c r="U385" s="43">
        <v>0</v>
      </c>
      <c r="V385" s="43">
        <v>0</v>
      </c>
      <c r="W385" s="43">
        <v>0</v>
      </c>
    </row>
    <row r="386" spans="1:23" ht="15" customHeight="1" x14ac:dyDescent="0.25">
      <c r="A386" s="42">
        <v>26</v>
      </c>
      <c r="B386" s="42">
        <v>1</v>
      </c>
      <c r="C386" s="42">
        <v>3</v>
      </c>
      <c r="D386" s="42">
        <v>82</v>
      </c>
      <c r="E386" s="42">
        <v>3</v>
      </c>
      <c r="F386" s="42">
        <v>2</v>
      </c>
      <c r="G386" s="42">
        <v>85</v>
      </c>
      <c r="H386" s="42">
        <v>7</v>
      </c>
      <c r="I386" s="42" t="s">
        <v>1634</v>
      </c>
      <c r="J386" s="42" t="s">
        <v>3127</v>
      </c>
      <c r="K386" s="42" t="s">
        <v>2213</v>
      </c>
      <c r="L386" s="43">
        <v>0</v>
      </c>
      <c r="M386" s="43">
        <v>27081153</v>
      </c>
      <c r="N386" s="43">
        <v>0</v>
      </c>
      <c r="O386" s="43">
        <v>0</v>
      </c>
      <c r="P386" s="43">
        <v>27081153</v>
      </c>
      <c r="Q386" s="43">
        <v>0</v>
      </c>
      <c r="R386" s="43">
        <v>0</v>
      </c>
      <c r="S386" s="43">
        <v>0</v>
      </c>
      <c r="T386" s="43">
        <v>0</v>
      </c>
      <c r="U386" s="43">
        <v>0</v>
      </c>
      <c r="V386" s="43">
        <v>0</v>
      </c>
      <c r="W386" s="43">
        <v>0</v>
      </c>
    </row>
    <row r="387" spans="1:23" ht="15" customHeight="1" x14ac:dyDescent="0.25">
      <c r="A387" s="42">
        <v>26</v>
      </c>
      <c r="B387" s="42">
        <v>1</v>
      </c>
      <c r="C387" s="42">
        <v>3</v>
      </c>
      <c r="D387" s="42">
        <v>82</v>
      </c>
      <c r="E387" s="42">
        <v>3</v>
      </c>
      <c r="F387" s="42">
        <v>203</v>
      </c>
      <c r="G387" s="42">
        <v>20</v>
      </c>
      <c r="H387" s="42">
        <v>42</v>
      </c>
      <c r="I387" s="42" t="s">
        <v>894</v>
      </c>
      <c r="J387" s="42" t="s">
        <v>3367</v>
      </c>
      <c r="K387" s="42" t="s">
        <v>3368</v>
      </c>
      <c r="L387" s="43">
        <v>0</v>
      </c>
      <c r="M387" s="43">
        <v>0</v>
      </c>
      <c r="N387" s="43">
        <v>0</v>
      </c>
      <c r="O387" s="43">
        <v>91379240</v>
      </c>
      <c r="P387" s="43">
        <v>0</v>
      </c>
      <c r="Q387" s="43">
        <v>91379240</v>
      </c>
      <c r="R387" s="43">
        <v>87839755</v>
      </c>
      <c r="S387" s="43">
        <v>87839755</v>
      </c>
      <c r="T387" s="43">
        <v>87839755</v>
      </c>
      <c r="U387" s="43">
        <v>65583394</v>
      </c>
      <c r="V387" s="43">
        <v>3539485</v>
      </c>
      <c r="W387" s="43">
        <v>0</v>
      </c>
    </row>
    <row r="388" spans="1:23" ht="15" customHeight="1" x14ac:dyDescent="0.25">
      <c r="A388" s="42">
        <v>26</v>
      </c>
      <c r="B388" s="42">
        <v>1</v>
      </c>
      <c r="C388" s="42">
        <v>3</v>
      </c>
      <c r="D388" s="42">
        <v>82</v>
      </c>
      <c r="E388" s="42">
        <v>3</v>
      </c>
      <c r="F388" s="42">
        <v>203</v>
      </c>
      <c r="G388" s="42">
        <v>20</v>
      </c>
      <c r="H388" s="42">
        <v>44</v>
      </c>
      <c r="I388" s="42" t="s">
        <v>894</v>
      </c>
      <c r="J388" s="42" t="s">
        <v>3369</v>
      </c>
      <c r="K388" s="42" t="s">
        <v>3331</v>
      </c>
      <c r="L388" s="43">
        <v>0</v>
      </c>
      <c r="M388" s="43">
        <v>0</v>
      </c>
      <c r="N388" s="43">
        <v>0</v>
      </c>
      <c r="O388" s="43">
        <v>45472822</v>
      </c>
      <c r="P388" s="43">
        <v>0</v>
      </c>
      <c r="Q388" s="43">
        <v>45472822</v>
      </c>
      <c r="R388" s="43">
        <v>0</v>
      </c>
      <c r="S388" s="43">
        <v>0</v>
      </c>
      <c r="T388" s="43">
        <v>0</v>
      </c>
      <c r="U388" s="43">
        <v>0</v>
      </c>
      <c r="V388" s="43">
        <v>45472822</v>
      </c>
      <c r="W388" s="43">
        <v>0</v>
      </c>
    </row>
    <row r="389" spans="1:23" ht="15" customHeight="1" x14ac:dyDescent="0.25">
      <c r="A389" s="42">
        <v>26</v>
      </c>
      <c r="B389" s="42">
        <v>1</v>
      </c>
      <c r="C389" s="42">
        <v>3</v>
      </c>
      <c r="D389" s="42">
        <v>82</v>
      </c>
      <c r="E389" s="42">
        <v>3</v>
      </c>
      <c r="F389" s="42">
        <v>401</v>
      </c>
      <c r="G389" s="42">
        <v>19</v>
      </c>
      <c r="H389" s="42">
        <v>40</v>
      </c>
      <c r="I389" s="42" t="s">
        <v>891</v>
      </c>
      <c r="J389" s="42" t="s">
        <v>3370</v>
      </c>
      <c r="K389" s="42" t="s">
        <v>3348</v>
      </c>
      <c r="L389" s="43">
        <v>0</v>
      </c>
      <c r="M389" s="43">
        <v>0</v>
      </c>
      <c r="N389" s="43">
        <v>0</v>
      </c>
      <c r="O389" s="43">
        <v>829482948</v>
      </c>
      <c r="P389" s="43">
        <v>0</v>
      </c>
      <c r="Q389" s="43">
        <v>829482948</v>
      </c>
      <c r="R389" s="43">
        <v>0</v>
      </c>
      <c r="S389" s="43">
        <v>0</v>
      </c>
      <c r="T389" s="43">
        <v>0</v>
      </c>
      <c r="U389" s="43">
        <v>0</v>
      </c>
      <c r="V389" s="43">
        <v>829482948</v>
      </c>
      <c r="W389" s="43">
        <v>0</v>
      </c>
    </row>
    <row r="390" spans="1:23" ht="15" customHeight="1" x14ac:dyDescent="0.25">
      <c r="A390" s="42">
        <v>26</v>
      </c>
      <c r="B390" s="42">
        <v>1</v>
      </c>
      <c r="C390" s="42">
        <v>3</v>
      </c>
      <c r="D390" s="42">
        <v>82</v>
      </c>
      <c r="E390" s="42">
        <v>3</v>
      </c>
      <c r="F390" s="42">
        <v>501</v>
      </c>
      <c r="G390" s="42">
        <v>85</v>
      </c>
      <c r="H390" s="42">
        <v>40</v>
      </c>
      <c r="I390" s="42" t="s">
        <v>1634</v>
      </c>
      <c r="J390" s="42" t="s">
        <v>3371</v>
      </c>
      <c r="K390" s="42" t="s">
        <v>3372</v>
      </c>
      <c r="L390" s="43">
        <v>0</v>
      </c>
      <c r="M390" s="43">
        <v>0</v>
      </c>
      <c r="N390" s="43">
        <v>0</v>
      </c>
      <c r="O390" s="43">
        <v>215308719</v>
      </c>
      <c r="P390" s="43">
        <v>0</v>
      </c>
      <c r="Q390" s="43">
        <v>215308719</v>
      </c>
      <c r="R390" s="43">
        <v>0</v>
      </c>
      <c r="S390" s="43">
        <v>0</v>
      </c>
      <c r="T390" s="43">
        <v>0</v>
      </c>
      <c r="U390" s="43">
        <v>0</v>
      </c>
      <c r="V390" s="43">
        <v>215308719</v>
      </c>
      <c r="W390" s="43">
        <v>0</v>
      </c>
    </row>
    <row r="391" spans="1:23" ht="15" customHeight="1" x14ac:dyDescent="0.25">
      <c r="A391" s="42">
        <v>26</v>
      </c>
      <c r="B391" s="42">
        <v>1</v>
      </c>
      <c r="C391" s="42">
        <v>3</v>
      </c>
      <c r="D391" s="42">
        <v>82</v>
      </c>
      <c r="E391" s="42">
        <v>3</v>
      </c>
      <c r="F391" s="42">
        <v>501</v>
      </c>
      <c r="G391" s="42">
        <v>85</v>
      </c>
      <c r="H391" s="42">
        <v>41</v>
      </c>
      <c r="I391" s="42" t="s">
        <v>1634</v>
      </c>
      <c r="J391" s="42" t="s">
        <v>3373</v>
      </c>
      <c r="K391" s="42" t="s">
        <v>3374</v>
      </c>
      <c r="L391" s="43">
        <v>0</v>
      </c>
      <c r="M391" s="43">
        <v>0</v>
      </c>
      <c r="N391" s="43">
        <v>0</v>
      </c>
      <c r="O391" s="43">
        <v>67966109</v>
      </c>
      <c r="P391" s="43">
        <v>0</v>
      </c>
      <c r="Q391" s="43">
        <v>67966109</v>
      </c>
      <c r="R391" s="43">
        <v>0</v>
      </c>
      <c r="S391" s="43">
        <v>0</v>
      </c>
      <c r="T391" s="43">
        <v>0</v>
      </c>
      <c r="U391" s="43">
        <v>0</v>
      </c>
      <c r="V391" s="43">
        <v>67966109</v>
      </c>
      <c r="W391" s="43">
        <v>0</v>
      </c>
    </row>
    <row r="392" spans="1:23" ht="15" customHeight="1" x14ac:dyDescent="0.25">
      <c r="A392" s="42">
        <v>26</v>
      </c>
      <c r="B392" s="42">
        <v>1</v>
      </c>
      <c r="C392" s="42">
        <v>3</v>
      </c>
      <c r="D392" s="42">
        <v>82</v>
      </c>
      <c r="E392" s="42">
        <v>4</v>
      </c>
      <c r="F392" s="42">
        <v>3</v>
      </c>
      <c r="G392" s="42">
        <v>20</v>
      </c>
      <c r="H392" s="42">
        <v>0</v>
      </c>
      <c r="I392" s="42" t="s">
        <v>894</v>
      </c>
      <c r="J392" s="42" t="s">
        <v>1117</v>
      </c>
      <c r="K392" s="42" t="s">
        <v>2309</v>
      </c>
      <c r="L392" s="43">
        <v>551185768</v>
      </c>
      <c r="M392" s="43">
        <v>0</v>
      </c>
      <c r="N392" s="43">
        <v>0</v>
      </c>
      <c r="O392" s="43">
        <v>0</v>
      </c>
      <c r="P392" s="43">
        <v>0</v>
      </c>
      <c r="Q392" s="43">
        <v>551185768</v>
      </c>
      <c r="R392" s="43">
        <v>551185768</v>
      </c>
      <c r="S392" s="43">
        <v>551185768</v>
      </c>
      <c r="T392" s="43">
        <v>154843693</v>
      </c>
      <c r="U392" s="43">
        <v>131043693</v>
      </c>
      <c r="V392" s="43">
        <v>0</v>
      </c>
      <c r="W392" s="43">
        <v>0</v>
      </c>
    </row>
    <row r="393" spans="1:23" ht="15" customHeight="1" x14ac:dyDescent="0.25">
      <c r="A393" s="42">
        <v>26</v>
      </c>
      <c r="B393" s="42">
        <v>1</v>
      </c>
      <c r="C393" s="42">
        <v>3</v>
      </c>
      <c r="D393" s="42">
        <v>82</v>
      </c>
      <c r="E393" s="42">
        <v>4</v>
      </c>
      <c r="F393" s="42">
        <v>3</v>
      </c>
      <c r="G393" s="42">
        <v>20</v>
      </c>
      <c r="H393" s="42">
        <v>0</v>
      </c>
      <c r="I393" s="42" t="s">
        <v>892</v>
      </c>
      <c r="J393" s="42" t="s">
        <v>3128</v>
      </c>
      <c r="K393" s="42" t="s">
        <v>3129</v>
      </c>
      <c r="L393" s="43">
        <v>0</v>
      </c>
      <c r="M393" s="43">
        <v>45472822</v>
      </c>
      <c r="N393" s="43">
        <v>0</v>
      </c>
      <c r="O393" s="43">
        <v>0</v>
      </c>
      <c r="P393" s="43">
        <v>45472822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</row>
    <row r="394" spans="1:23" ht="15" customHeight="1" x14ac:dyDescent="0.25">
      <c r="A394" s="42">
        <v>26</v>
      </c>
      <c r="B394" s="42">
        <v>1</v>
      </c>
      <c r="C394" s="42">
        <v>3</v>
      </c>
      <c r="D394" s="42">
        <v>82</v>
      </c>
      <c r="E394" s="42">
        <v>4</v>
      </c>
      <c r="F394" s="42">
        <v>3</v>
      </c>
      <c r="G394" s="42">
        <v>20</v>
      </c>
      <c r="H394" s="42">
        <v>8</v>
      </c>
      <c r="I394" s="42" t="s">
        <v>894</v>
      </c>
      <c r="J394" s="42" t="s">
        <v>3075</v>
      </c>
      <c r="K394" s="42" t="s">
        <v>3076</v>
      </c>
      <c r="L394" s="43">
        <v>0</v>
      </c>
      <c r="M394" s="43">
        <v>91379240</v>
      </c>
      <c r="N394" s="43">
        <v>0</v>
      </c>
      <c r="O394" s="43">
        <v>0</v>
      </c>
      <c r="P394" s="43">
        <v>91379240</v>
      </c>
      <c r="Q394" s="43">
        <v>0</v>
      </c>
      <c r="R394" s="43">
        <v>0</v>
      </c>
      <c r="S394" s="43">
        <v>0</v>
      </c>
      <c r="T394" s="43">
        <v>0</v>
      </c>
      <c r="U394" s="43">
        <v>0</v>
      </c>
      <c r="V394" s="43">
        <v>0</v>
      </c>
      <c r="W394" s="43">
        <v>0</v>
      </c>
    </row>
    <row r="395" spans="1:23" ht="15" customHeight="1" x14ac:dyDescent="0.25">
      <c r="A395" s="42">
        <v>26</v>
      </c>
      <c r="B395" s="42">
        <v>1</v>
      </c>
      <c r="C395" s="42">
        <v>3</v>
      </c>
      <c r="D395" s="42">
        <v>83</v>
      </c>
      <c r="E395" s="42">
        <v>2</v>
      </c>
      <c r="F395" s="42">
        <v>303</v>
      </c>
      <c r="G395" s="42">
        <v>85</v>
      </c>
      <c r="H395" s="42">
        <v>40</v>
      </c>
      <c r="I395" s="42" t="s">
        <v>1634</v>
      </c>
      <c r="J395" s="42" t="s">
        <v>3656</v>
      </c>
      <c r="K395" s="42" t="s">
        <v>3657</v>
      </c>
      <c r="L395" s="43">
        <v>0</v>
      </c>
      <c r="M395" s="43">
        <v>0</v>
      </c>
      <c r="N395" s="43">
        <v>0</v>
      </c>
      <c r="O395" s="43">
        <v>2189000000</v>
      </c>
      <c r="P395" s="43">
        <v>0</v>
      </c>
      <c r="Q395" s="43">
        <v>2189000000</v>
      </c>
      <c r="R395" s="43">
        <v>2188000000</v>
      </c>
      <c r="S395" s="43">
        <v>2188000000</v>
      </c>
      <c r="T395" s="43">
        <v>2188000000</v>
      </c>
      <c r="U395" s="43">
        <v>2188000000</v>
      </c>
      <c r="V395" s="43">
        <v>1000000</v>
      </c>
      <c r="W395" s="43">
        <v>0</v>
      </c>
    </row>
    <row r="396" spans="1:23" ht="15" customHeight="1" x14ac:dyDescent="0.25">
      <c r="A396" s="42">
        <v>26</v>
      </c>
      <c r="B396" s="42">
        <v>1</v>
      </c>
      <c r="C396" s="42">
        <v>3</v>
      </c>
      <c r="D396" s="42">
        <v>83</v>
      </c>
      <c r="E396" s="42">
        <v>3</v>
      </c>
      <c r="F396" s="42">
        <v>2</v>
      </c>
      <c r="G396" s="42">
        <v>85</v>
      </c>
      <c r="H396" s="42">
        <v>0</v>
      </c>
      <c r="I396" s="42" t="s">
        <v>1634</v>
      </c>
      <c r="J396" s="42" t="s">
        <v>1640</v>
      </c>
      <c r="K396" s="42" t="s">
        <v>2205</v>
      </c>
      <c r="L396" s="43">
        <v>367776888</v>
      </c>
      <c r="M396" s="43">
        <v>3932359852</v>
      </c>
      <c r="N396" s="43">
        <v>0</v>
      </c>
      <c r="O396" s="43">
        <v>0</v>
      </c>
      <c r="P396" s="43">
        <v>4300136740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</row>
    <row r="397" spans="1:23" ht="15" customHeight="1" x14ac:dyDescent="0.25">
      <c r="A397" s="42">
        <v>26</v>
      </c>
      <c r="B397" s="42">
        <v>1</v>
      </c>
      <c r="C397" s="42">
        <v>3</v>
      </c>
      <c r="D397" s="42">
        <v>83</v>
      </c>
      <c r="E397" s="42">
        <v>3</v>
      </c>
      <c r="F397" s="42">
        <v>501</v>
      </c>
      <c r="G397" s="42">
        <v>85</v>
      </c>
      <c r="H397" s="42">
        <v>40</v>
      </c>
      <c r="I397" s="42" t="s">
        <v>1634</v>
      </c>
      <c r="J397" s="42" t="s">
        <v>3375</v>
      </c>
      <c r="K397" s="42" t="s">
        <v>3376</v>
      </c>
      <c r="L397" s="43">
        <v>0</v>
      </c>
      <c r="M397" s="43">
        <v>0</v>
      </c>
      <c r="N397" s="43">
        <v>0</v>
      </c>
      <c r="O397" s="43">
        <v>4300136740</v>
      </c>
      <c r="P397" s="43">
        <v>2189000000</v>
      </c>
      <c r="Q397" s="43">
        <v>2111136740</v>
      </c>
      <c r="R397" s="43">
        <v>2047202804</v>
      </c>
      <c r="S397" s="43">
        <v>2047202804</v>
      </c>
      <c r="T397" s="43">
        <v>2047202804</v>
      </c>
      <c r="U397" s="43">
        <v>2047202804</v>
      </c>
      <c r="V397" s="43">
        <v>63933936</v>
      </c>
      <c r="W397" s="43">
        <v>0</v>
      </c>
    </row>
    <row r="398" spans="1:23" ht="15" customHeight="1" x14ac:dyDescent="0.25">
      <c r="A398" s="42">
        <v>26</v>
      </c>
      <c r="B398" s="42">
        <v>1</v>
      </c>
      <c r="C398" s="42">
        <v>3</v>
      </c>
      <c r="D398" s="42">
        <v>85</v>
      </c>
      <c r="E398" s="42">
        <v>3</v>
      </c>
      <c r="F398" s="42">
        <v>203</v>
      </c>
      <c r="G398" s="42">
        <v>20</v>
      </c>
      <c r="H398" s="42">
        <v>42</v>
      </c>
      <c r="I398" s="42" t="s">
        <v>3079</v>
      </c>
      <c r="J398" s="42" t="s">
        <v>3377</v>
      </c>
      <c r="K398" s="42" t="s">
        <v>3329</v>
      </c>
      <c r="L398" s="43">
        <v>0</v>
      </c>
      <c r="M398" s="43">
        <v>0</v>
      </c>
      <c r="N398" s="43">
        <v>0</v>
      </c>
      <c r="O398" s="43">
        <v>692000000</v>
      </c>
      <c r="P398" s="43">
        <v>0</v>
      </c>
      <c r="Q398" s="43">
        <v>692000000</v>
      </c>
      <c r="R398" s="43">
        <v>232875783</v>
      </c>
      <c r="S398" s="43">
        <v>232875783</v>
      </c>
      <c r="T398" s="43">
        <v>232875783</v>
      </c>
      <c r="U398" s="43">
        <v>0</v>
      </c>
      <c r="V398" s="43">
        <v>459124217</v>
      </c>
      <c r="W398" s="43">
        <v>0</v>
      </c>
    </row>
    <row r="399" spans="1:23" ht="15" customHeight="1" x14ac:dyDescent="0.25">
      <c r="A399" s="42">
        <v>26</v>
      </c>
      <c r="B399" s="42">
        <v>1</v>
      </c>
      <c r="C399" s="42">
        <v>3</v>
      </c>
      <c r="D399" s="42">
        <v>85</v>
      </c>
      <c r="E399" s="42">
        <v>4</v>
      </c>
      <c r="F399" s="42">
        <v>3</v>
      </c>
      <c r="G399" s="42">
        <v>20</v>
      </c>
      <c r="H399" s="42">
        <v>0</v>
      </c>
      <c r="I399" s="42" t="s">
        <v>894</v>
      </c>
      <c r="J399" s="42" t="s">
        <v>3077</v>
      </c>
      <c r="K399" s="42" t="s">
        <v>3078</v>
      </c>
      <c r="L399" s="43">
        <v>0</v>
      </c>
      <c r="M399" s="43">
        <v>39181192</v>
      </c>
      <c r="N399" s="43">
        <v>0</v>
      </c>
      <c r="O399" s="43">
        <v>0</v>
      </c>
      <c r="P399" s="43">
        <v>39181192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</row>
    <row r="400" spans="1:23" ht="15" customHeight="1" x14ac:dyDescent="0.25">
      <c r="A400" s="42">
        <v>26</v>
      </c>
      <c r="B400" s="42">
        <v>1</v>
      </c>
      <c r="C400" s="42">
        <v>3</v>
      </c>
      <c r="D400" s="42">
        <v>85</v>
      </c>
      <c r="E400" s="42">
        <v>4</v>
      </c>
      <c r="F400" s="42">
        <v>3</v>
      </c>
      <c r="G400" s="42">
        <v>20</v>
      </c>
      <c r="H400" s="42">
        <v>2</v>
      </c>
      <c r="I400" s="42" t="s">
        <v>3079</v>
      </c>
      <c r="J400" s="42" t="s">
        <v>3080</v>
      </c>
      <c r="K400" s="42" t="s">
        <v>3076</v>
      </c>
      <c r="L400" s="43">
        <v>0</v>
      </c>
      <c r="M400" s="43">
        <v>652818808</v>
      </c>
      <c r="N400" s="43">
        <v>0</v>
      </c>
      <c r="O400" s="43">
        <v>0</v>
      </c>
      <c r="P400" s="43">
        <v>652818808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</row>
    <row r="401" spans="1:23" ht="15" customHeight="1" x14ac:dyDescent="0.25">
      <c r="A401" s="42">
        <v>27</v>
      </c>
      <c r="B401" s="42">
        <v>1</v>
      </c>
      <c r="C401" s="42">
        <v>3</v>
      </c>
      <c r="D401" s="42">
        <v>11</v>
      </c>
      <c r="E401" s="42">
        <v>1</v>
      </c>
      <c r="F401" s="42">
        <v>6</v>
      </c>
      <c r="G401" s="42">
        <v>21</v>
      </c>
      <c r="H401" s="42">
        <v>0</v>
      </c>
      <c r="I401" s="42" t="s">
        <v>902</v>
      </c>
      <c r="J401" s="42" t="s">
        <v>1119</v>
      </c>
      <c r="K401" s="42" t="s">
        <v>2310</v>
      </c>
      <c r="L401" s="43">
        <v>51000000</v>
      </c>
      <c r="M401" s="43">
        <v>0</v>
      </c>
      <c r="N401" s="43">
        <v>0</v>
      </c>
      <c r="O401" s="43">
        <v>0</v>
      </c>
      <c r="P401" s="43">
        <v>51000000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</row>
    <row r="402" spans="1:23" ht="15" customHeight="1" x14ac:dyDescent="0.25">
      <c r="A402" s="42">
        <v>27</v>
      </c>
      <c r="B402" s="42">
        <v>1</v>
      </c>
      <c r="C402" s="42">
        <v>3</v>
      </c>
      <c r="D402" s="42">
        <v>11</v>
      </c>
      <c r="E402" s="42">
        <v>1</v>
      </c>
      <c r="F402" s="42">
        <v>6</v>
      </c>
      <c r="G402" s="42">
        <v>21</v>
      </c>
      <c r="H402" s="42">
        <v>1</v>
      </c>
      <c r="I402" s="42" t="s">
        <v>902</v>
      </c>
      <c r="J402" s="42" t="s">
        <v>1120</v>
      </c>
      <c r="K402" s="42" t="s">
        <v>2310</v>
      </c>
      <c r="L402" s="43">
        <v>17000000</v>
      </c>
      <c r="M402" s="43">
        <v>0</v>
      </c>
      <c r="N402" s="43">
        <v>0</v>
      </c>
      <c r="O402" s="43">
        <v>0</v>
      </c>
      <c r="P402" s="43">
        <v>17000000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</row>
    <row r="403" spans="1:23" ht="15" customHeight="1" x14ac:dyDescent="0.25">
      <c r="A403" s="42">
        <v>27</v>
      </c>
      <c r="B403" s="42">
        <v>1</v>
      </c>
      <c r="C403" s="42">
        <v>3</v>
      </c>
      <c r="D403" s="42">
        <v>11</v>
      </c>
      <c r="E403" s="42">
        <v>1</v>
      </c>
      <c r="F403" s="42">
        <v>6</v>
      </c>
      <c r="G403" s="42">
        <v>21</v>
      </c>
      <c r="H403" s="42">
        <v>2</v>
      </c>
      <c r="I403" s="42" t="s">
        <v>902</v>
      </c>
      <c r="J403" s="42" t="s">
        <v>1121</v>
      </c>
      <c r="K403" s="42" t="s">
        <v>2310</v>
      </c>
      <c r="L403" s="43">
        <v>34000000</v>
      </c>
      <c r="M403" s="43">
        <v>0</v>
      </c>
      <c r="N403" s="43">
        <v>0</v>
      </c>
      <c r="O403" s="43">
        <v>0</v>
      </c>
      <c r="P403" s="43">
        <v>34000000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</row>
    <row r="404" spans="1:23" ht="15" customHeight="1" x14ac:dyDescent="0.25">
      <c r="A404" s="42">
        <v>27</v>
      </c>
      <c r="B404" s="42">
        <v>1</v>
      </c>
      <c r="C404" s="42">
        <v>3</v>
      </c>
      <c r="D404" s="42">
        <v>11</v>
      </c>
      <c r="E404" s="42">
        <v>1</v>
      </c>
      <c r="F404" s="42">
        <v>6</v>
      </c>
      <c r="G404" s="42">
        <v>21</v>
      </c>
      <c r="H404" s="42">
        <v>3</v>
      </c>
      <c r="I404" s="42" t="s">
        <v>902</v>
      </c>
      <c r="J404" s="42" t="s">
        <v>1122</v>
      </c>
      <c r="K404" s="42" t="s">
        <v>2310</v>
      </c>
      <c r="L404" s="43">
        <v>75234200</v>
      </c>
      <c r="M404" s="43">
        <v>0</v>
      </c>
      <c r="N404" s="43">
        <v>0</v>
      </c>
      <c r="O404" s="43">
        <v>0</v>
      </c>
      <c r="P404" s="43">
        <v>50344200</v>
      </c>
      <c r="Q404" s="43">
        <v>24890000</v>
      </c>
      <c r="R404" s="43">
        <v>20144300</v>
      </c>
      <c r="S404" s="43">
        <v>20144300</v>
      </c>
      <c r="T404" s="43">
        <v>20144300</v>
      </c>
      <c r="U404" s="43">
        <v>16175300</v>
      </c>
      <c r="V404" s="43">
        <v>4745700</v>
      </c>
      <c r="W404" s="43">
        <v>0</v>
      </c>
    </row>
    <row r="405" spans="1:23" ht="15" customHeight="1" x14ac:dyDescent="0.25">
      <c r="A405" s="42">
        <v>27</v>
      </c>
      <c r="B405" s="42">
        <v>1</v>
      </c>
      <c r="C405" s="42">
        <v>3</v>
      </c>
      <c r="D405" s="42">
        <v>11</v>
      </c>
      <c r="E405" s="42">
        <v>1</v>
      </c>
      <c r="F405" s="42">
        <v>6</v>
      </c>
      <c r="G405" s="42">
        <v>21</v>
      </c>
      <c r="H405" s="42">
        <v>4</v>
      </c>
      <c r="I405" s="42" t="s">
        <v>899</v>
      </c>
      <c r="J405" s="42" t="s">
        <v>2313</v>
      </c>
      <c r="K405" s="42" t="s">
        <v>2310</v>
      </c>
      <c r="L405" s="43">
        <v>145234200</v>
      </c>
      <c r="M405" s="43">
        <v>0</v>
      </c>
      <c r="N405" s="43">
        <v>0</v>
      </c>
      <c r="O405" s="43">
        <v>0</v>
      </c>
      <c r="P405" s="43">
        <v>145234200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</row>
    <row r="406" spans="1:23" ht="15" customHeight="1" x14ac:dyDescent="0.25">
      <c r="A406" s="42">
        <v>27</v>
      </c>
      <c r="B406" s="42">
        <v>1</v>
      </c>
      <c r="C406" s="42">
        <v>3</v>
      </c>
      <c r="D406" s="42">
        <v>11</v>
      </c>
      <c r="E406" s="42">
        <v>1</v>
      </c>
      <c r="F406" s="42">
        <v>6</v>
      </c>
      <c r="G406" s="42">
        <v>21</v>
      </c>
      <c r="H406" s="42">
        <v>5</v>
      </c>
      <c r="I406" s="42" t="s">
        <v>899</v>
      </c>
      <c r="J406" s="42" t="s">
        <v>2316</v>
      </c>
      <c r="K406" s="42" t="s">
        <v>2310</v>
      </c>
      <c r="L406" s="43">
        <v>290468400</v>
      </c>
      <c r="M406" s="43">
        <v>0</v>
      </c>
      <c r="N406" s="43">
        <v>0</v>
      </c>
      <c r="O406" s="43">
        <v>0</v>
      </c>
      <c r="P406" s="43">
        <v>290468400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43">
        <v>0</v>
      </c>
    </row>
    <row r="407" spans="1:23" ht="15" customHeight="1" x14ac:dyDescent="0.25">
      <c r="A407" s="42">
        <v>27</v>
      </c>
      <c r="B407" s="42">
        <v>1</v>
      </c>
      <c r="C407" s="42">
        <v>3</v>
      </c>
      <c r="D407" s="42">
        <v>11</v>
      </c>
      <c r="E407" s="42">
        <v>1</v>
      </c>
      <c r="F407" s="42">
        <v>6</v>
      </c>
      <c r="G407" s="42">
        <v>21</v>
      </c>
      <c r="H407" s="42">
        <v>6</v>
      </c>
      <c r="I407" s="42" t="s">
        <v>899</v>
      </c>
      <c r="J407" s="42" t="s">
        <v>2319</v>
      </c>
      <c r="K407" s="42" t="s">
        <v>2310</v>
      </c>
      <c r="L407" s="43">
        <v>315702600</v>
      </c>
      <c r="M407" s="43">
        <v>0</v>
      </c>
      <c r="N407" s="43">
        <v>0</v>
      </c>
      <c r="O407" s="43">
        <v>0</v>
      </c>
      <c r="P407" s="43">
        <v>125602600</v>
      </c>
      <c r="Q407" s="43">
        <v>190100000</v>
      </c>
      <c r="R407" s="43">
        <v>190100000</v>
      </c>
      <c r="S407" s="43">
        <v>190100000</v>
      </c>
      <c r="T407" s="43">
        <v>190100000</v>
      </c>
      <c r="U407" s="43">
        <v>175918181</v>
      </c>
      <c r="V407" s="43">
        <v>0</v>
      </c>
      <c r="W407" s="43">
        <v>0</v>
      </c>
    </row>
    <row r="408" spans="1:23" ht="15" customHeight="1" x14ac:dyDescent="0.25">
      <c r="A408" s="42">
        <v>27</v>
      </c>
      <c r="B408" s="42">
        <v>1</v>
      </c>
      <c r="C408" s="42">
        <v>3</v>
      </c>
      <c r="D408" s="42">
        <v>11</v>
      </c>
      <c r="E408" s="42">
        <v>1</v>
      </c>
      <c r="F408" s="42">
        <v>6</v>
      </c>
      <c r="G408" s="42">
        <v>21</v>
      </c>
      <c r="H408" s="42">
        <v>7</v>
      </c>
      <c r="I408" s="42" t="s">
        <v>874</v>
      </c>
      <c r="J408" s="42" t="s">
        <v>2322</v>
      </c>
      <c r="K408" s="42" t="s">
        <v>2310</v>
      </c>
      <c r="L408" s="43">
        <v>20000000</v>
      </c>
      <c r="M408" s="43">
        <v>0</v>
      </c>
      <c r="N408" s="43">
        <v>0</v>
      </c>
      <c r="O408" s="43">
        <v>0</v>
      </c>
      <c r="P408" s="43">
        <v>20000000</v>
      </c>
      <c r="Q408" s="43">
        <v>0</v>
      </c>
      <c r="R408" s="43">
        <v>0</v>
      </c>
      <c r="S408" s="43">
        <v>0</v>
      </c>
      <c r="T408" s="43">
        <v>0</v>
      </c>
      <c r="U408" s="43">
        <v>0</v>
      </c>
      <c r="V408" s="43">
        <v>0</v>
      </c>
      <c r="W408" s="43">
        <v>0</v>
      </c>
    </row>
    <row r="409" spans="1:23" ht="15" customHeight="1" x14ac:dyDescent="0.25">
      <c r="A409" s="42">
        <v>27</v>
      </c>
      <c r="B409" s="42">
        <v>1</v>
      </c>
      <c r="C409" s="42">
        <v>3</v>
      </c>
      <c r="D409" s="42">
        <v>11</v>
      </c>
      <c r="E409" s="42">
        <v>1</v>
      </c>
      <c r="F409" s="42">
        <v>6</v>
      </c>
      <c r="G409" s="42">
        <v>21</v>
      </c>
      <c r="H409" s="42">
        <v>8</v>
      </c>
      <c r="I409" s="42" t="s">
        <v>899</v>
      </c>
      <c r="J409" s="42" t="s">
        <v>2325</v>
      </c>
      <c r="K409" s="42" t="s">
        <v>2310</v>
      </c>
      <c r="L409" s="43">
        <v>562936800</v>
      </c>
      <c r="M409" s="43">
        <v>0</v>
      </c>
      <c r="N409" s="43">
        <v>0</v>
      </c>
      <c r="O409" s="43">
        <v>0</v>
      </c>
      <c r="P409" s="43">
        <v>308453198</v>
      </c>
      <c r="Q409" s="43">
        <v>254483602</v>
      </c>
      <c r="R409" s="43">
        <v>254483602</v>
      </c>
      <c r="S409" s="43">
        <v>254483602</v>
      </c>
      <c r="T409" s="43">
        <v>254483602</v>
      </c>
      <c r="U409" s="43">
        <v>254483602</v>
      </c>
      <c r="V409" s="43">
        <v>0</v>
      </c>
      <c r="W409" s="43">
        <v>0</v>
      </c>
    </row>
    <row r="410" spans="1:23" ht="15" customHeight="1" x14ac:dyDescent="0.25">
      <c r="A410" s="42">
        <v>27</v>
      </c>
      <c r="B410" s="42">
        <v>1</v>
      </c>
      <c r="C410" s="42">
        <v>3</v>
      </c>
      <c r="D410" s="42">
        <v>11</v>
      </c>
      <c r="E410" s="42">
        <v>1</v>
      </c>
      <c r="F410" s="42">
        <v>6</v>
      </c>
      <c r="G410" s="42">
        <v>21</v>
      </c>
      <c r="H410" s="42">
        <v>9</v>
      </c>
      <c r="I410" s="42" t="s">
        <v>900</v>
      </c>
      <c r="J410" s="42" t="s">
        <v>2328</v>
      </c>
      <c r="K410" s="42" t="s">
        <v>2310</v>
      </c>
      <c r="L410" s="43">
        <v>277119600</v>
      </c>
      <c r="M410" s="43">
        <v>0</v>
      </c>
      <c r="N410" s="43">
        <v>0</v>
      </c>
      <c r="O410" s="43">
        <v>0</v>
      </c>
      <c r="P410" s="43">
        <v>277119600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</row>
    <row r="411" spans="1:23" ht="15" customHeight="1" x14ac:dyDescent="0.25">
      <c r="A411" s="42">
        <v>27</v>
      </c>
      <c r="B411" s="42">
        <v>1</v>
      </c>
      <c r="C411" s="42">
        <v>3</v>
      </c>
      <c r="D411" s="42">
        <v>11</v>
      </c>
      <c r="E411" s="42">
        <v>1</v>
      </c>
      <c r="F411" s="42">
        <v>6</v>
      </c>
      <c r="G411" s="42">
        <v>21</v>
      </c>
      <c r="H411" s="42">
        <v>10</v>
      </c>
      <c r="I411" s="42" t="s">
        <v>901</v>
      </c>
      <c r="J411" s="42" t="s">
        <v>2331</v>
      </c>
      <c r="K411" s="42" t="s">
        <v>2310</v>
      </c>
      <c r="L411" s="43">
        <v>602304200</v>
      </c>
      <c r="M411" s="43">
        <v>0</v>
      </c>
      <c r="N411" s="43">
        <v>0</v>
      </c>
      <c r="O411" s="43">
        <v>0</v>
      </c>
      <c r="P411" s="43">
        <v>102304200</v>
      </c>
      <c r="Q411" s="43">
        <v>500000000</v>
      </c>
      <c r="R411" s="43">
        <v>500000000</v>
      </c>
      <c r="S411" s="43">
        <v>500000000</v>
      </c>
      <c r="T411" s="43">
        <v>500000000</v>
      </c>
      <c r="U411" s="43">
        <v>500000000</v>
      </c>
      <c r="V411" s="43">
        <v>0</v>
      </c>
      <c r="W411" s="43">
        <v>0</v>
      </c>
    </row>
    <row r="412" spans="1:23" ht="15" customHeight="1" x14ac:dyDescent="0.25">
      <c r="A412" s="42">
        <v>27</v>
      </c>
      <c r="B412" s="42">
        <v>1</v>
      </c>
      <c r="C412" s="42">
        <v>3</v>
      </c>
      <c r="D412" s="42">
        <v>11</v>
      </c>
      <c r="E412" s="42">
        <v>1</v>
      </c>
      <c r="F412" s="42">
        <v>301</v>
      </c>
      <c r="G412" s="42">
        <v>21</v>
      </c>
      <c r="H412" s="42">
        <v>40</v>
      </c>
      <c r="I412" s="42" t="s">
        <v>902</v>
      </c>
      <c r="J412" s="42" t="s">
        <v>3378</v>
      </c>
      <c r="K412" s="42" t="s">
        <v>3379</v>
      </c>
      <c r="L412" s="43">
        <v>0</v>
      </c>
      <c r="M412" s="43">
        <v>0</v>
      </c>
      <c r="N412" s="43">
        <v>0</v>
      </c>
      <c r="O412" s="43">
        <v>188648400</v>
      </c>
      <c r="P412" s="43">
        <v>0</v>
      </c>
      <c r="Q412" s="43">
        <v>188648400</v>
      </c>
      <c r="R412" s="43">
        <v>0</v>
      </c>
      <c r="S412" s="43">
        <v>0</v>
      </c>
      <c r="T412" s="43">
        <v>0</v>
      </c>
      <c r="U412" s="43">
        <v>0</v>
      </c>
      <c r="V412" s="43">
        <v>188648400</v>
      </c>
      <c r="W412" s="43">
        <v>0</v>
      </c>
    </row>
    <row r="413" spans="1:23" ht="15" customHeight="1" x14ac:dyDescent="0.25">
      <c r="A413" s="42">
        <v>27</v>
      </c>
      <c r="B413" s="42">
        <v>1</v>
      </c>
      <c r="C413" s="42">
        <v>3</v>
      </c>
      <c r="D413" s="42">
        <v>11</v>
      </c>
      <c r="E413" s="42">
        <v>1</v>
      </c>
      <c r="F413" s="42">
        <v>301</v>
      </c>
      <c r="G413" s="42">
        <v>21</v>
      </c>
      <c r="H413" s="42">
        <v>40</v>
      </c>
      <c r="I413" s="42" t="s">
        <v>899</v>
      </c>
      <c r="J413" s="42" t="s">
        <v>3380</v>
      </c>
      <c r="K413" s="42" t="s">
        <v>3379</v>
      </c>
      <c r="L413" s="43">
        <v>0</v>
      </c>
      <c r="M413" s="43">
        <v>0</v>
      </c>
      <c r="N413" s="43">
        <v>0</v>
      </c>
      <c r="O413" s="43">
        <v>777643798</v>
      </c>
      <c r="P413" s="43">
        <v>0</v>
      </c>
      <c r="Q413" s="43">
        <v>777643798</v>
      </c>
      <c r="R413" s="43">
        <v>530947274</v>
      </c>
      <c r="S413" s="43">
        <v>530947274</v>
      </c>
      <c r="T413" s="43">
        <v>530947274</v>
      </c>
      <c r="U413" s="43">
        <v>460213910</v>
      </c>
      <c r="V413" s="43">
        <v>246696524</v>
      </c>
      <c r="W413" s="43">
        <v>0</v>
      </c>
    </row>
    <row r="414" spans="1:23" ht="15" customHeight="1" x14ac:dyDescent="0.25">
      <c r="A414" s="42">
        <v>27</v>
      </c>
      <c r="B414" s="42">
        <v>1</v>
      </c>
      <c r="C414" s="42">
        <v>3</v>
      </c>
      <c r="D414" s="42">
        <v>11</v>
      </c>
      <c r="E414" s="42">
        <v>1</v>
      </c>
      <c r="F414" s="42">
        <v>301</v>
      </c>
      <c r="G414" s="42">
        <v>21</v>
      </c>
      <c r="H414" s="42">
        <v>40</v>
      </c>
      <c r="I414" s="42" t="s">
        <v>901</v>
      </c>
      <c r="J414" s="42" t="s">
        <v>3381</v>
      </c>
      <c r="K414" s="42" t="s">
        <v>3379</v>
      </c>
      <c r="L414" s="43">
        <v>0</v>
      </c>
      <c r="M414" s="43">
        <v>0</v>
      </c>
      <c r="N414" s="43">
        <v>0</v>
      </c>
      <c r="O414" s="43">
        <v>500000000</v>
      </c>
      <c r="P414" s="43">
        <v>0</v>
      </c>
      <c r="Q414" s="43">
        <v>500000000</v>
      </c>
      <c r="R414" s="43">
        <v>310277776</v>
      </c>
      <c r="S414" s="43">
        <v>310277776</v>
      </c>
      <c r="T414" s="43">
        <v>310277776</v>
      </c>
      <c r="U414" s="43">
        <v>310277776</v>
      </c>
      <c r="V414" s="43">
        <v>189722224</v>
      </c>
      <c r="W414" s="43">
        <v>0</v>
      </c>
    </row>
    <row r="415" spans="1:23" ht="15" customHeight="1" x14ac:dyDescent="0.25">
      <c r="A415" s="42">
        <v>27</v>
      </c>
      <c r="B415" s="42">
        <v>1</v>
      </c>
      <c r="C415" s="42">
        <v>3</v>
      </c>
      <c r="D415" s="42">
        <v>11</v>
      </c>
      <c r="E415" s="42">
        <v>1</v>
      </c>
      <c r="F415" s="42">
        <v>301</v>
      </c>
      <c r="G415" s="42">
        <v>21</v>
      </c>
      <c r="H415" s="42">
        <v>40</v>
      </c>
      <c r="I415" s="42" t="s">
        <v>900</v>
      </c>
      <c r="J415" s="42" t="s">
        <v>3701</v>
      </c>
      <c r="K415" s="42" t="s">
        <v>3702</v>
      </c>
      <c r="L415" s="43">
        <v>0</v>
      </c>
      <c r="M415" s="43">
        <v>0</v>
      </c>
      <c r="N415" s="43">
        <v>0</v>
      </c>
      <c r="O415" s="43">
        <v>38000000</v>
      </c>
      <c r="P415" s="43">
        <v>0</v>
      </c>
      <c r="Q415" s="43">
        <v>38000000</v>
      </c>
      <c r="R415" s="43">
        <v>27911600</v>
      </c>
      <c r="S415" s="43">
        <v>27911600</v>
      </c>
      <c r="T415" s="43">
        <v>27911600</v>
      </c>
      <c r="U415" s="43">
        <v>0</v>
      </c>
      <c r="V415" s="43">
        <v>10088400</v>
      </c>
      <c r="W415" s="43">
        <v>0</v>
      </c>
    </row>
    <row r="416" spans="1:23" ht="15" customHeight="1" x14ac:dyDescent="0.25">
      <c r="A416" s="42">
        <v>27</v>
      </c>
      <c r="B416" s="42">
        <v>1</v>
      </c>
      <c r="C416" s="42">
        <v>3</v>
      </c>
      <c r="D416" s="42">
        <v>11</v>
      </c>
      <c r="E416" s="42">
        <v>2</v>
      </c>
      <c r="F416" s="42">
        <v>2</v>
      </c>
      <c r="G416" s="42">
        <v>21</v>
      </c>
      <c r="H416" s="42">
        <v>3</v>
      </c>
      <c r="I416" s="42" t="s">
        <v>899</v>
      </c>
      <c r="J416" s="42" t="s">
        <v>1647</v>
      </c>
      <c r="K416" s="42" t="s">
        <v>2310</v>
      </c>
      <c r="L416" s="43">
        <v>282000000</v>
      </c>
      <c r="M416" s="43">
        <v>0</v>
      </c>
      <c r="N416" s="43">
        <v>0</v>
      </c>
      <c r="O416" s="43">
        <v>0</v>
      </c>
      <c r="P416" s="43">
        <v>282000000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</row>
    <row r="417" spans="1:23" ht="15" customHeight="1" x14ac:dyDescent="0.25">
      <c r="A417" s="42">
        <v>27</v>
      </c>
      <c r="B417" s="42">
        <v>1</v>
      </c>
      <c r="C417" s="42">
        <v>3</v>
      </c>
      <c r="D417" s="42">
        <v>81</v>
      </c>
      <c r="E417" s="42">
        <v>1</v>
      </c>
      <c r="F417" s="42">
        <v>6</v>
      </c>
      <c r="G417" s="42">
        <v>21</v>
      </c>
      <c r="H417" s="42">
        <v>0</v>
      </c>
      <c r="I417" s="42" t="s">
        <v>899</v>
      </c>
      <c r="J417" s="42" t="s">
        <v>3081</v>
      </c>
      <c r="K417" s="42" t="s">
        <v>2310</v>
      </c>
      <c r="L417" s="43">
        <v>0</v>
      </c>
      <c r="M417" s="43">
        <v>250000000</v>
      </c>
      <c r="N417" s="43">
        <v>0</v>
      </c>
      <c r="O417" s="43">
        <v>0</v>
      </c>
      <c r="P417" s="43">
        <v>250000000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43">
        <v>0</v>
      </c>
      <c r="W417" s="43">
        <v>0</v>
      </c>
    </row>
    <row r="418" spans="1:23" ht="15" customHeight="1" x14ac:dyDescent="0.25">
      <c r="A418" s="42">
        <v>27</v>
      </c>
      <c r="B418" s="42">
        <v>1</v>
      </c>
      <c r="C418" s="42">
        <v>3</v>
      </c>
      <c r="D418" s="42">
        <v>81</v>
      </c>
      <c r="E418" s="42">
        <v>1</v>
      </c>
      <c r="F418" s="42">
        <v>301</v>
      </c>
      <c r="G418" s="42">
        <v>21</v>
      </c>
      <c r="H418" s="42">
        <v>40</v>
      </c>
      <c r="I418" s="42" t="s">
        <v>899</v>
      </c>
      <c r="J418" s="42" t="s">
        <v>3382</v>
      </c>
      <c r="K418" s="42" t="s">
        <v>3379</v>
      </c>
      <c r="L418" s="43">
        <v>0</v>
      </c>
      <c r="M418" s="43">
        <v>0</v>
      </c>
      <c r="N418" s="43">
        <v>0</v>
      </c>
      <c r="O418" s="43">
        <v>500000000</v>
      </c>
      <c r="P418" s="43">
        <v>62000000</v>
      </c>
      <c r="Q418" s="43">
        <v>438000000</v>
      </c>
      <c r="R418" s="43">
        <v>301664967</v>
      </c>
      <c r="S418" s="43">
        <v>301664967</v>
      </c>
      <c r="T418" s="43">
        <v>301664967</v>
      </c>
      <c r="U418" s="43">
        <v>284864967</v>
      </c>
      <c r="V418" s="43">
        <v>136335033</v>
      </c>
      <c r="W418" s="43">
        <v>0</v>
      </c>
    </row>
    <row r="419" spans="1:23" ht="15" customHeight="1" x14ac:dyDescent="0.25">
      <c r="A419" s="42">
        <v>27</v>
      </c>
      <c r="B419" s="42">
        <v>1</v>
      </c>
      <c r="C419" s="42">
        <v>3</v>
      </c>
      <c r="D419" s="42">
        <v>81</v>
      </c>
      <c r="E419" s="42">
        <v>1</v>
      </c>
      <c r="F419" s="42">
        <v>301</v>
      </c>
      <c r="G419" s="42">
        <v>21</v>
      </c>
      <c r="H419" s="42">
        <v>40</v>
      </c>
      <c r="I419" s="42" t="s">
        <v>900</v>
      </c>
      <c r="J419" s="42" t="s">
        <v>3703</v>
      </c>
      <c r="K419" s="42" t="s">
        <v>3702</v>
      </c>
      <c r="L419" s="43">
        <v>0</v>
      </c>
      <c r="M419" s="43">
        <v>0</v>
      </c>
      <c r="N419" s="43">
        <v>0</v>
      </c>
      <c r="O419" s="43">
        <v>62000000</v>
      </c>
      <c r="P419" s="43">
        <v>0</v>
      </c>
      <c r="Q419" s="43">
        <v>62000000</v>
      </c>
      <c r="R419" s="43">
        <v>37425000</v>
      </c>
      <c r="S419" s="43">
        <v>37425000</v>
      </c>
      <c r="T419" s="43">
        <v>37425000</v>
      </c>
      <c r="U419" s="43">
        <v>35425000</v>
      </c>
      <c r="V419" s="43">
        <v>24575000</v>
      </c>
      <c r="W419" s="43">
        <v>0</v>
      </c>
    </row>
    <row r="420" spans="1:23" ht="15" customHeight="1" x14ac:dyDescent="0.25">
      <c r="A420" s="42">
        <v>27</v>
      </c>
      <c r="B420" s="42">
        <v>1</v>
      </c>
      <c r="C420" s="42">
        <v>3</v>
      </c>
      <c r="D420" s="42">
        <v>81</v>
      </c>
      <c r="E420" s="42">
        <v>2</v>
      </c>
      <c r="F420" s="42">
        <v>2</v>
      </c>
      <c r="G420" s="42">
        <v>21</v>
      </c>
      <c r="H420" s="42">
        <v>0</v>
      </c>
      <c r="I420" s="42" t="s">
        <v>899</v>
      </c>
      <c r="J420" s="42" t="s">
        <v>3082</v>
      </c>
      <c r="K420" s="42" t="s">
        <v>2310</v>
      </c>
      <c r="L420" s="43">
        <v>0</v>
      </c>
      <c r="M420" s="43">
        <v>250000000</v>
      </c>
      <c r="N420" s="43">
        <v>0</v>
      </c>
      <c r="O420" s="43">
        <v>0</v>
      </c>
      <c r="P420" s="43">
        <v>250000000</v>
      </c>
      <c r="Q420" s="43">
        <v>0</v>
      </c>
      <c r="R420" s="43">
        <v>0</v>
      </c>
      <c r="S420" s="43">
        <v>0</v>
      </c>
      <c r="T420" s="43">
        <v>0</v>
      </c>
      <c r="U420" s="43">
        <v>0</v>
      </c>
      <c r="V420" s="43">
        <v>0</v>
      </c>
      <c r="W420" s="43">
        <v>0</v>
      </c>
    </row>
    <row r="421" spans="1:23" ht="15" customHeight="1" x14ac:dyDescent="0.25">
      <c r="A421" s="42">
        <v>28</v>
      </c>
      <c r="B421" s="42">
        <v>1</v>
      </c>
      <c r="C421" s="42">
        <v>3</v>
      </c>
      <c r="D421" s="42">
        <v>11</v>
      </c>
      <c r="E421" s="42">
        <v>1</v>
      </c>
      <c r="F421" s="42">
        <v>2</v>
      </c>
      <c r="G421" s="42">
        <v>72</v>
      </c>
      <c r="H421" s="42">
        <v>0</v>
      </c>
      <c r="I421" s="42" t="s">
        <v>905</v>
      </c>
      <c r="J421" s="42" t="s">
        <v>2334</v>
      </c>
      <c r="K421" s="42" t="s">
        <v>2335</v>
      </c>
      <c r="L421" s="43">
        <v>250000000</v>
      </c>
      <c r="M421" s="43">
        <v>0</v>
      </c>
      <c r="N421" s="43">
        <v>0</v>
      </c>
      <c r="O421" s="43">
        <v>0</v>
      </c>
      <c r="P421" s="43">
        <v>106904255</v>
      </c>
      <c r="Q421" s="43">
        <v>143095745</v>
      </c>
      <c r="R421" s="43">
        <v>143095745</v>
      </c>
      <c r="S421" s="43">
        <v>143095745</v>
      </c>
      <c r="T421" s="43">
        <v>143095745</v>
      </c>
      <c r="U421" s="43">
        <v>67531497.239999995</v>
      </c>
      <c r="V421" s="43">
        <v>0</v>
      </c>
      <c r="W421" s="43">
        <v>0</v>
      </c>
    </row>
    <row r="422" spans="1:23" ht="15" customHeight="1" x14ac:dyDescent="0.25">
      <c r="A422" s="42">
        <v>28</v>
      </c>
      <c r="B422" s="42">
        <v>1</v>
      </c>
      <c r="C422" s="42">
        <v>3</v>
      </c>
      <c r="D422" s="42">
        <v>11</v>
      </c>
      <c r="E422" s="42">
        <v>1</v>
      </c>
      <c r="F422" s="42">
        <v>2</v>
      </c>
      <c r="G422" s="42">
        <v>72</v>
      </c>
      <c r="H422" s="42">
        <v>1</v>
      </c>
      <c r="I422" s="42" t="s">
        <v>903</v>
      </c>
      <c r="J422" s="42" t="s">
        <v>2338</v>
      </c>
      <c r="K422" s="42" t="s">
        <v>2335</v>
      </c>
      <c r="L422" s="43">
        <v>182202680</v>
      </c>
      <c r="M422" s="43">
        <v>0</v>
      </c>
      <c r="N422" s="43">
        <v>0</v>
      </c>
      <c r="O422" s="43">
        <v>0</v>
      </c>
      <c r="P422" s="43">
        <v>182202680</v>
      </c>
      <c r="Q422" s="43">
        <v>0</v>
      </c>
      <c r="R422" s="43">
        <v>0</v>
      </c>
      <c r="S422" s="43">
        <v>0</v>
      </c>
      <c r="T422" s="43">
        <v>0</v>
      </c>
      <c r="U422" s="43">
        <v>0</v>
      </c>
      <c r="V422" s="43">
        <v>0</v>
      </c>
      <c r="W422" s="43">
        <v>0</v>
      </c>
    </row>
    <row r="423" spans="1:23" ht="15" customHeight="1" x14ac:dyDescent="0.25">
      <c r="A423" s="42">
        <v>28</v>
      </c>
      <c r="B423" s="42">
        <v>1</v>
      </c>
      <c r="C423" s="42">
        <v>3</v>
      </c>
      <c r="D423" s="42">
        <v>11</v>
      </c>
      <c r="E423" s="42">
        <v>1</v>
      </c>
      <c r="F423" s="42">
        <v>2</v>
      </c>
      <c r="G423" s="42">
        <v>72</v>
      </c>
      <c r="H423" s="42">
        <v>2</v>
      </c>
      <c r="I423" s="42" t="s">
        <v>903</v>
      </c>
      <c r="J423" s="42" t="s">
        <v>2341</v>
      </c>
      <c r="K423" s="42" t="s">
        <v>2335</v>
      </c>
      <c r="L423" s="43">
        <v>8983734</v>
      </c>
      <c r="M423" s="43">
        <v>0</v>
      </c>
      <c r="N423" s="43">
        <v>0</v>
      </c>
      <c r="O423" s="43">
        <v>0</v>
      </c>
      <c r="P423" s="43">
        <v>8983734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</row>
    <row r="424" spans="1:23" ht="15" customHeight="1" x14ac:dyDescent="0.25">
      <c r="A424" s="42">
        <v>28</v>
      </c>
      <c r="B424" s="42">
        <v>1</v>
      </c>
      <c r="C424" s="42">
        <v>3</v>
      </c>
      <c r="D424" s="42">
        <v>11</v>
      </c>
      <c r="E424" s="42">
        <v>1</v>
      </c>
      <c r="F424" s="42">
        <v>2</v>
      </c>
      <c r="G424" s="42">
        <v>72</v>
      </c>
      <c r="H424" s="42">
        <v>3</v>
      </c>
      <c r="I424" s="42" t="s">
        <v>903</v>
      </c>
      <c r="J424" s="42" t="s">
        <v>2344</v>
      </c>
      <c r="K424" s="42" t="s">
        <v>2335</v>
      </c>
      <c r="L424" s="43">
        <v>302980</v>
      </c>
      <c r="M424" s="43">
        <v>0</v>
      </c>
      <c r="N424" s="43">
        <v>0</v>
      </c>
      <c r="O424" s="43">
        <v>0</v>
      </c>
      <c r="P424" s="43">
        <v>302980</v>
      </c>
      <c r="Q424" s="43">
        <v>0</v>
      </c>
      <c r="R424" s="43">
        <v>0</v>
      </c>
      <c r="S424" s="43">
        <v>0</v>
      </c>
      <c r="T424" s="43">
        <v>0</v>
      </c>
      <c r="U424" s="43">
        <v>0</v>
      </c>
      <c r="V424" s="43">
        <v>0</v>
      </c>
      <c r="W424" s="43">
        <v>0</v>
      </c>
    </row>
    <row r="425" spans="1:23" ht="15" customHeight="1" x14ac:dyDescent="0.25">
      <c r="A425" s="42">
        <v>28</v>
      </c>
      <c r="B425" s="42">
        <v>1</v>
      </c>
      <c r="C425" s="42">
        <v>3</v>
      </c>
      <c r="D425" s="42">
        <v>11</v>
      </c>
      <c r="E425" s="42">
        <v>1</v>
      </c>
      <c r="F425" s="42">
        <v>2</v>
      </c>
      <c r="G425" s="42">
        <v>72</v>
      </c>
      <c r="H425" s="42">
        <v>4</v>
      </c>
      <c r="I425" s="42" t="s">
        <v>903</v>
      </c>
      <c r="J425" s="42" t="s">
        <v>2347</v>
      </c>
      <c r="K425" s="42" t="s">
        <v>2335</v>
      </c>
      <c r="L425" s="43">
        <v>126031</v>
      </c>
      <c r="M425" s="43">
        <v>0</v>
      </c>
      <c r="N425" s="43">
        <v>0</v>
      </c>
      <c r="O425" s="43">
        <v>0</v>
      </c>
      <c r="P425" s="43">
        <v>126031</v>
      </c>
      <c r="Q425" s="43">
        <v>0</v>
      </c>
      <c r="R425" s="43">
        <v>0</v>
      </c>
      <c r="S425" s="43">
        <v>0</v>
      </c>
      <c r="T425" s="43">
        <v>0</v>
      </c>
      <c r="U425" s="43">
        <v>0</v>
      </c>
      <c r="V425" s="43">
        <v>0</v>
      </c>
      <c r="W425" s="43">
        <v>0</v>
      </c>
    </row>
    <row r="426" spans="1:23" ht="15" customHeight="1" x14ac:dyDescent="0.25">
      <c r="A426" s="42">
        <v>28</v>
      </c>
      <c r="B426" s="42">
        <v>1</v>
      </c>
      <c r="C426" s="42">
        <v>3</v>
      </c>
      <c r="D426" s="42">
        <v>11</v>
      </c>
      <c r="E426" s="42">
        <v>1</v>
      </c>
      <c r="F426" s="42">
        <v>2</v>
      </c>
      <c r="G426" s="42">
        <v>72</v>
      </c>
      <c r="H426" s="42">
        <v>5</v>
      </c>
      <c r="I426" s="42" t="s">
        <v>903</v>
      </c>
      <c r="J426" s="42" t="s">
        <v>2350</v>
      </c>
      <c r="K426" s="42" t="s">
        <v>2335</v>
      </c>
      <c r="L426" s="43">
        <v>9876987</v>
      </c>
      <c r="M426" s="43">
        <v>0</v>
      </c>
      <c r="N426" s="43">
        <v>0</v>
      </c>
      <c r="O426" s="43">
        <v>0</v>
      </c>
      <c r="P426" s="43">
        <v>9876987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</row>
    <row r="427" spans="1:23" ht="15" customHeight="1" x14ac:dyDescent="0.25">
      <c r="A427" s="42">
        <v>28</v>
      </c>
      <c r="B427" s="42">
        <v>1</v>
      </c>
      <c r="C427" s="42">
        <v>3</v>
      </c>
      <c r="D427" s="42">
        <v>11</v>
      </c>
      <c r="E427" s="42">
        <v>1</v>
      </c>
      <c r="F427" s="42">
        <v>2</v>
      </c>
      <c r="G427" s="42">
        <v>72</v>
      </c>
      <c r="H427" s="42">
        <v>6</v>
      </c>
      <c r="I427" s="42" t="s">
        <v>903</v>
      </c>
      <c r="J427" s="42" t="s">
        <v>2353</v>
      </c>
      <c r="K427" s="42" t="s">
        <v>2335</v>
      </c>
      <c r="L427" s="43">
        <v>13594379</v>
      </c>
      <c r="M427" s="43">
        <v>0</v>
      </c>
      <c r="N427" s="43">
        <v>0</v>
      </c>
      <c r="O427" s="43">
        <v>0</v>
      </c>
      <c r="P427" s="43">
        <v>13594379</v>
      </c>
      <c r="Q427" s="43">
        <v>0</v>
      </c>
      <c r="R427" s="43">
        <v>0</v>
      </c>
      <c r="S427" s="43">
        <v>0</v>
      </c>
      <c r="T427" s="43">
        <v>0</v>
      </c>
      <c r="U427" s="43">
        <v>0</v>
      </c>
      <c r="V427" s="43">
        <v>0</v>
      </c>
      <c r="W427" s="43">
        <v>0</v>
      </c>
    </row>
    <row r="428" spans="1:23" ht="15" customHeight="1" x14ac:dyDescent="0.25">
      <c r="A428" s="42">
        <v>28</v>
      </c>
      <c r="B428" s="42">
        <v>1</v>
      </c>
      <c r="C428" s="42">
        <v>3</v>
      </c>
      <c r="D428" s="42">
        <v>11</v>
      </c>
      <c r="E428" s="42">
        <v>1</v>
      </c>
      <c r="F428" s="42">
        <v>2</v>
      </c>
      <c r="G428" s="42">
        <v>72</v>
      </c>
      <c r="H428" s="42">
        <v>7</v>
      </c>
      <c r="I428" s="42" t="s">
        <v>903</v>
      </c>
      <c r="J428" s="42" t="s">
        <v>2356</v>
      </c>
      <c r="K428" s="42" t="s">
        <v>2335</v>
      </c>
      <c r="L428" s="43">
        <v>656677</v>
      </c>
      <c r="M428" s="43">
        <v>0</v>
      </c>
      <c r="N428" s="43">
        <v>0</v>
      </c>
      <c r="O428" s="43">
        <v>0</v>
      </c>
      <c r="P428" s="43">
        <v>656677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43">
        <v>0</v>
      </c>
      <c r="W428" s="43">
        <v>0</v>
      </c>
    </row>
    <row r="429" spans="1:23" ht="15" customHeight="1" x14ac:dyDescent="0.25">
      <c r="A429" s="42">
        <v>28</v>
      </c>
      <c r="B429" s="42">
        <v>1</v>
      </c>
      <c r="C429" s="42">
        <v>3</v>
      </c>
      <c r="D429" s="42">
        <v>11</v>
      </c>
      <c r="E429" s="42">
        <v>1</v>
      </c>
      <c r="F429" s="42">
        <v>2</v>
      </c>
      <c r="G429" s="42">
        <v>72</v>
      </c>
      <c r="H429" s="42">
        <v>8</v>
      </c>
      <c r="I429" s="42" t="s">
        <v>903</v>
      </c>
      <c r="J429" s="42" t="s">
        <v>2359</v>
      </c>
      <c r="K429" s="42" t="s">
        <v>2335</v>
      </c>
      <c r="L429" s="43">
        <v>5247620</v>
      </c>
      <c r="M429" s="43">
        <v>0</v>
      </c>
      <c r="N429" s="43">
        <v>0</v>
      </c>
      <c r="O429" s="43">
        <v>0</v>
      </c>
      <c r="P429" s="43">
        <v>5247620</v>
      </c>
      <c r="Q429" s="43">
        <v>0</v>
      </c>
      <c r="R429" s="43">
        <v>0</v>
      </c>
      <c r="S429" s="43">
        <v>0</v>
      </c>
      <c r="T429" s="43">
        <v>0</v>
      </c>
      <c r="U429" s="43">
        <v>0</v>
      </c>
      <c r="V429" s="43">
        <v>0</v>
      </c>
      <c r="W429" s="43">
        <v>0</v>
      </c>
    </row>
    <row r="430" spans="1:23" ht="15" customHeight="1" x14ac:dyDescent="0.25">
      <c r="A430" s="42">
        <v>28</v>
      </c>
      <c r="B430" s="42">
        <v>1</v>
      </c>
      <c r="C430" s="42">
        <v>3</v>
      </c>
      <c r="D430" s="42">
        <v>11</v>
      </c>
      <c r="E430" s="42">
        <v>1</v>
      </c>
      <c r="F430" s="42">
        <v>2</v>
      </c>
      <c r="G430" s="42">
        <v>72</v>
      </c>
      <c r="H430" s="42">
        <v>9</v>
      </c>
      <c r="I430" s="42" t="s">
        <v>903</v>
      </c>
      <c r="J430" s="42" t="s">
        <v>2362</v>
      </c>
      <c r="K430" s="42" t="s">
        <v>2335</v>
      </c>
      <c r="L430" s="43">
        <v>657618</v>
      </c>
      <c r="M430" s="43">
        <v>0</v>
      </c>
      <c r="N430" s="43">
        <v>0</v>
      </c>
      <c r="O430" s="43">
        <v>0</v>
      </c>
      <c r="P430" s="43">
        <v>657618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</row>
    <row r="431" spans="1:23" ht="15" customHeight="1" x14ac:dyDescent="0.25">
      <c r="A431" s="42">
        <v>28</v>
      </c>
      <c r="B431" s="42">
        <v>1</v>
      </c>
      <c r="C431" s="42">
        <v>3</v>
      </c>
      <c r="D431" s="42">
        <v>11</v>
      </c>
      <c r="E431" s="42">
        <v>1</v>
      </c>
      <c r="F431" s="42">
        <v>2</v>
      </c>
      <c r="G431" s="42">
        <v>72</v>
      </c>
      <c r="H431" s="42">
        <v>10</v>
      </c>
      <c r="I431" s="42" t="s">
        <v>903</v>
      </c>
      <c r="J431" s="42" t="s">
        <v>2365</v>
      </c>
      <c r="K431" s="42" t="s">
        <v>2335</v>
      </c>
      <c r="L431" s="43">
        <v>2236508</v>
      </c>
      <c r="M431" s="43">
        <v>0</v>
      </c>
      <c r="N431" s="43">
        <v>0</v>
      </c>
      <c r="O431" s="43">
        <v>0</v>
      </c>
      <c r="P431" s="43">
        <v>2236508</v>
      </c>
      <c r="Q431" s="43">
        <v>0</v>
      </c>
      <c r="R431" s="43">
        <v>0</v>
      </c>
      <c r="S431" s="43">
        <v>0</v>
      </c>
      <c r="T431" s="43">
        <v>0</v>
      </c>
      <c r="U431" s="43">
        <v>0</v>
      </c>
      <c r="V431" s="43">
        <v>0</v>
      </c>
      <c r="W431" s="43">
        <v>0</v>
      </c>
    </row>
    <row r="432" spans="1:23" ht="15" customHeight="1" x14ac:dyDescent="0.25">
      <c r="A432" s="42">
        <v>28</v>
      </c>
      <c r="B432" s="42">
        <v>1</v>
      </c>
      <c r="C432" s="42">
        <v>3</v>
      </c>
      <c r="D432" s="42">
        <v>11</v>
      </c>
      <c r="E432" s="42">
        <v>1</v>
      </c>
      <c r="F432" s="42">
        <v>2</v>
      </c>
      <c r="G432" s="42">
        <v>72</v>
      </c>
      <c r="H432" s="42">
        <v>11</v>
      </c>
      <c r="I432" s="42" t="s">
        <v>903</v>
      </c>
      <c r="J432" s="42" t="s">
        <v>2368</v>
      </c>
      <c r="K432" s="42" t="s">
        <v>2335</v>
      </c>
      <c r="L432" s="43">
        <v>128488</v>
      </c>
      <c r="M432" s="43">
        <v>0</v>
      </c>
      <c r="N432" s="43">
        <v>0</v>
      </c>
      <c r="O432" s="43">
        <v>0</v>
      </c>
      <c r="P432" s="43">
        <v>128488</v>
      </c>
      <c r="Q432" s="43">
        <v>0</v>
      </c>
      <c r="R432" s="43">
        <v>0</v>
      </c>
      <c r="S432" s="43">
        <v>0</v>
      </c>
      <c r="T432" s="43">
        <v>0</v>
      </c>
      <c r="U432" s="43">
        <v>0</v>
      </c>
      <c r="V432" s="43">
        <v>0</v>
      </c>
      <c r="W432" s="43">
        <v>0</v>
      </c>
    </row>
    <row r="433" spans="1:23" ht="15" customHeight="1" x14ac:dyDescent="0.25">
      <c r="A433" s="42">
        <v>28</v>
      </c>
      <c r="B433" s="42">
        <v>1</v>
      </c>
      <c r="C433" s="42">
        <v>3</v>
      </c>
      <c r="D433" s="42">
        <v>11</v>
      </c>
      <c r="E433" s="42">
        <v>1</v>
      </c>
      <c r="F433" s="42">
        <v>2</v>
      </c>
      <c r="G433" s="42">
        <v>72</v>
      </c>
      <c r="H433" s="42">
        <v>12</v>
      </c>
      <c r="I433" s="42" t="s">
        <v>903</v>
      </c>
      <c r="J433" s="42" t="s">
        <v>2371</v>
      </c>
      <c r="K433" s="42" t="s">
        <v>2335</v>
      </c>
      <c r="L433" s="43">
        <v>3935978</v>
      </c>
      <c r="M433" s="43">
        <v>0</v>
      </c>
      <c r="N433" s="43">
        <v>0</v>
      </c>
      <c r="O433" s="43">
        <v>0</v>
      </c>
      <c r="P433" s="43">
        <v>3935978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</row>
    <row r="434" spans="1:23" ht="15" customHeight="1" x14ac:dyDescent="0.25">
      <c r="A434" s="42">
        <v>28</v>
      </c>
      <c r="B434" s="42">
        <v>1</v>
      </c>
      <c r="C434" s="42">
        <v>3</v>
      </c>
      <c r="D434" s="42">
        <v>11</v>
      </c>
      <c r="E434" s="42">
        <v>1</v>
      </c>
      <c r="F434" s="42">
        <v>2</v>
      </c>
      <c r="G434" s="42">
        <v>72</v>
      </c>
      <c r="H434" s="42">
        <v>13</v>
      </c>
      <c r="I434" s="42" t="s">
        <v>903</v>
      </c>
      <c r="J434" s="42" t="s">
        <v>2374</v>
      </c>
      <c r="K434" s="42" t="s">
        <v>2335</v>
      </c>
      <c r="L434" s="43">
        <v>3217809</v>
      </c>
      <c r="M434" s="43">
        <v>0</v>
      </c>
      <c r="N434" s="43">
        <v>0</v>
      </c>
      <c r="O434" s="43">
        <v>0</v>
      </c>
      <c r="P434" s="43">
        <v>3217809</v>
      </c>
      <c r="Q434" s="43">
        <v>0</v>
      </c>
      <c r="R434" s="43">
        <v>0</v>
      </c>
      <c r="S434" s="43">
        <v>0</v>
      </c>
      <c r="T434" s="43">
        <v>0</v>
      </c>
      <c r="U434" s="43">
        <v>0</v>
      </c>
      <c r="V434" s="43">
        <v>0</v>
      </c>
      <c r="W434" s="43">
        <v>0</v>
      </c>
    </row>
    <row r="435" spans="1:23" ht="15" customHeight="1" x14ac:dyDescent="0.25">
      <c r="A435" s="42">
        <v>28</v>
      </c>
      <c r="B435" s="42">
        <v>1</v>
      </c>
      <c r="C435" s="42">
        <v>3</v>
      </c>
      <c r="D435" s="42">
        <v>11</v>
      </c>
      <c r="E435" s="42">
        <v>1</v>
      </c>
      <c r="F435" s="42">
        <v>2</v>
      </c>
      <c r="G435" s="42">
        <v>72</v>
      </c>
      <c r="H435" s="42">
        <v>14</v>
      </c>
      <c r="I435" s="42" t="s">
        <v>903</v>
      </c>
      <c r="J435" s="42" t="s">
        <v>2377</v>
      </c>
      <c r="K435" s="42" t="s">
        <v>2335</v>
      </c>
      <c r="L435" s="43">
        <v>1313436</v>
      </c>
      <c r="M435" s="43">
        <v>0</v>
      </c>
      <c r="N435" s="43">
        <v>0</v>
      </c>
      <c r="O435" s="43">
        <v>0</v>
      </c>
      <c r="P435" s="43">
        <v>1313436</v>
      </c>
      <c r="Q435" s="43">
        <v>0</v>
      </c>
      <c r="R435" s="43">
        <v>0</v>
      </c>
      <c r="S435" s="43">
        <v>0</v>
      </c>
      <c r="T435" s="43">
        <v>0</v>
      </c>
      <c r="U435" s="43">
        <v>0</v>
      </c>
      <c r="V435" s="43">
        <v>0</v>
      </c>
      <c r="W435" s="43">
        <v>0</v>
      </c>
    </row>
    <row r="436" spans="1:23" ht="15" customHeight="1" x14ac:dyDescent="0.25">
      <c r="A436" s="42">
        <v>28</v>
      </c>
      <c r="B436" s="42">
        <v>1</v>
      </c>
      <c r="C436" s="42">
        <v>3</v>
      </c>
      <c r="D436" s="42">
        <v>11</v>
      </c>
      <c r="E436" s="42">
        <v>1</v>
      </c>
      <c r="F436" s="42">
        <v>2</v>
      </c>
      <c r="G436" s="42">
        <v>72</v>
      </c>
      <c r="H436" s="42">
        <v>15</v>
      </c>
      <c r="I436" s="42" t="s">
        <v>903</v>
      </c>
      <c r="J436" s="42" t="s">
        <v>2380</v>
      </c>
      <c r="K436" s="42" t="s">
        <v>2335</v>
      </c>
      <c r="L436" s="43">
        <v>261403</v>
      </c>
      <c r="M436" s="43">
        <v>0</v>
      </c>
      <c r="N436" s="43">
        <v>0</v>
      </c>
      <c r="O436" s="43">
        <v>0</v>
      </c>
      <c r="P436" s="43">
        <v>261403</v>
      </c>
      <c r="Q436" s="43">
        <v>0</v>
      </c>
      <c r="R436" s="43">
        <v>0</v>
      </c>
      <c r="S436" s="43">
        <v>0</v>
      </c>
      <c r="T436" s="43">
        <v>0</v>
      </c>
      <c r="U436" s="43">
        <v>0</v>
      </c>
      <c r="V436" s="43">
        <v>0</v>
      </c>
      <c r="W436" s="43">
        <v>0</v>
      </c>
    </row>
    <row r="437" spans="1:23" ht="15" customHeight="1" x14ac:dyDescent="0.25">
      <c r="A437" s="42">
        <v>28</v>
      </c>
      <c r="B437" s="42">
        <v>1</v>
      </c>
      <c r="C437" s="42">
        <v>3</v>
      </c>
      <c r="D437" s="42">
        <v>11</v>
      </c>
      <c r="E437" s="42">
        <v>1</v>
      </c>
      <c r="F437" s="42">
        <v>2</v>
      </c>
      <c r="G437" s="42">
        <v>72</v>
      </c>
      <c r="H437" s="42">
        <v>16</v>
      </c>
      <c r="I437" s="42" t="s">
        <v>903</v>
      </c>
      <c r="J437" s="42" t="s">
        <v>2383</v>
      </c>
      <c r="K437" s="42" t="s">
        <v>2335</v>
      </c>
      <c r="L437" s="43">
        <v>4416568</v>
      </c>
      <c r="M437" s="43">
        <v>0</v>
      </c>
      <c r="N437" s="43">
        <v>0</v>
      </c>
      <c r="O437" s="43">
        <v>0</v>
      </c>
      <c r="P437" s="43">
        <v>4416568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</row>
    <row r="438" spans="1:23" ht="15" customHeight="1" x14ac:dyDescent="0.25">
      <c r="A438" s="42">
        <v>28</v>
      </c>
      <c r="B438" s="42">
        <v>1</v>
      </c>
      <c r="C438" s="42">
        <v>3</v>
      </c>
      <c r="D438" s="42">
        <v>11</v>
      </c>
      <c r="E438" s="42">
        <v>1</v>
      </c>
      <c r="F438" s="42">
        <v>2</v>
      </c>
      <c r="G438" s="42">
        <v>72</v>
      </c>
      <c r="H438" s="42">
        <v>17</v>
      </c>
      <c r="I438" s="42" t="s">
        <v>903</v>
      </c>
      <c r="J438" s="42" t="s">
        <v>2387</v>
      </c>
      <c r="K438" s="42" t="s">
        <v>2335</v>
      </c>
      <c r="L438" s="43">
        <v>1802496777</v>
      </c>
      <c r="M438" s="43">
        <v>0</v>
      </c>
      <c r="N438" s="43">
        <v>0</v>
      </c>
      <c r="O438" s="43">
        <v>0</v>
      </c>
      <c r="P438" s="43">
        <v>845193979</v>
      </c>
      <c r="Q438" s="43">
        <v>957302798</v>
      </c>
      <c r="R438" s="43">
        <v>884581155</v>
      </c>
      <c r="S438" s="43">
        <v>884581155</v>
      </c>
      <c r="T438" s="43">
        <v>743001384</v>
      </c>
      <c r="U438" s="43">
        <v>712131384</v>
      </c>
      <c r="V438" s="43">
        <v>72721643</v>
      </c>
      <c r="W438" s="43">
        <v>0</v>
      </c>
    </row>
    <row r="439" spans="1:23" ht="15" customHeight="1" x14ac:dyDescent="0.25">
      <c r="A439" s="42">
        <v>28</v>
      </c>
      <c r="B439" s="42">
        <v>1</v>
      </c>
      <c r="C439" s="42">
        <v>3</v>
      </c>
      <c r="D439" s="42">
        <v>11</v>
      </c>
      <c r="E439" s="42">
        <v>1</v>
      </c>
      <c r="F439" s="42">
        <v>101</v>
      </c>
      <c r="G439" s="42">
        <v>24</v>
      </c>
      <c r="H439" s="42">
        <v>41</v>
      </c>
      <c r="I439" s="42" t="s">
        <v>911</v>
      </c>
      <c r="J439" s="42" t="s">
        <v>3664</v>
      </c>
      <c r="K439" s="42" t="s">
        <v>3665</v>
      </c>
      <c r="L439" s="43">
        <v>0</v>
      </c>
      <c r="M439" s="43">
        <v>0</v>
      </c>
      <c r="N439" s="43">
        <v>0</v>
      </c>
      <c r="O439" s="43">
        <v>900699312</v>
      </c>
      <c r="P439" s="43">
        <v>134649573</v>
      </c>
      <c r="Q439" s="43">
        <v>766049739</v>
      </c>
      <c r="R439" s="43">
        <v>708152495</v>
      </c>
      <c r="S439" s="43">
        <v>708152495</v>
      </c>
      <c r="T439" s="43">
        <v>583095083</v>
      </c>
      <c r="U439" s="43">
        <v>352519551</v>
      </c>
      <c r="V439" s="43">
        <v>57897244</v>
      </c>
      <c r="W439" s="43">
        <v>0</v>
      </c>
    </row>
    <row r="440" spans="1:23" ht="15" customHeight="1" x14ac:dyDescent="0.25">
      <c r="A440" s="42">
        <v>28</v>
      </c>
      <c r="B440" s="42">
        <v>1</v>
      </c>
      <c r="C440" s="42">
        <v>3</v>
      </c>
      <c r="D440" s="42">
        <v>11</v>
      </c>
      <c r="E440" s="42">
        <v>1</v>
      </c>
      <c r="F440" s="42">
        <v>101</v>
      </c>
      <c r="G440" s="42">
        <v>24</v>
      </c>
      <c r="H440" s="42">
        <v>42</v>
      </c>
      <c r="I440" s="42" t="s">
        <v>910</v>
      </c>
      <c r="J440" s="42" t="s">
        <v>3383</v>
      </c>
      <c r="K440" s="42" t="s">
        <v>3384</v>
      </c>
      <c r="L440" s="43">
        <v>0</v>
      </c>
      <c r="M440" s="43">
        <v>0</v>
      </c>
      <c r="N440" s="43">
        <v>0</v>
      </c>
      <c r="O440" s="43">
        <v>457063323</v>
      </c>
      <c r="P440" s="43">
        <v>92413750</v>
      </c>
      <c r="Q440" s="43">
        <v>364649573</v>
      </c>
      <c r="R440" s="43">
        <v>296625707</v>
      </c>
      <c r="S440" s="43">
        <v>296625707</v>
      </c>
      <c r="T440" s="43">
        <v>204714034</v>
      </c>
      <c r="U440" s="43">
        <v>104050642</v>
      </c>
      <c r="V440" s="43">
        <v>68023866</v>
      </c>
      <c r="W440" s="43">
        <v>0</v>
      </c>
    </row>
    <row r="441" spans="1:23" ht="15" customHeight="1" x14ac:dyDescent="0.25">
      <c r="A441" s="42">
        <v>28</v>
      </c>
      <c r="B441" s="42">
        <v>1</v>
      </c>
      <c r="C441" s="42">
        <v>3</v>
      </c>
      <c r="D441" s="42">
        <v>11</v>
      </c>
      <c r="E441" s="42">
        <v>1</v>
      </c>
      <c r="F441" s="42">
        <v>101</v>
      </c>
      <c r="G441" s="42">
        <v>24</v>
      </c>
      <c r="H441" s="42">
        <v>43</v>
      </c>
      <c r="I441" s="42" t="s">
        <v>909</v>
      </c>
      <c r="J441" s="42" t="s">
        <v>3784</v>
      </c>
      <c r="K441" s="42" t="s">
        <v>3785</v>
      </c>
      <c r="L441" s="43">
        <v>0</v>
      </c>
      <c r="M441" s="43">
        <v>0</v>
      </c>
      <c r="N441" s="43">
        <v>0</v>
      </c>
      <c r="O441" s="43">
        <v>0</v>
      </c>
      <c r="P441" s="43">
        <v>0</v>
      </c>
      <c r="Q441" s="43">
        <v>0</v>
      </c>
      <c r="R441" s="43">
        <v>0</v>
      </c>
      <c r="S441" s="43">
        <v>0</v>
      </c>
      <c r="T441" s="43">
        <v>0</v>
      </c>
      <c r="U441" s="43">
        <v>0</v>
      </c>
      <c r="V441" s="43">
        <v>0</v>
      </c>
      <c r="W441" s="43">
        <v>0</v>
      </c>
    </row>
    <row r="442" spans="1:23" ht="15" customHeight="1" x14ac:dyDescent="0.25">
      <c r="A442" s="42">
        <v>28</v>
      </c>
      <c r="B442" s="42">
        <v>1</v>
      </c>
      <c r="C442" s="42">
        <v>3</v>
      </c>
      <c r="D442" s="42">
        <v>11</v>
      </c>
      <c r="E442" s="42">
        <v>1</v>
      </c>
      <c r="F442" s="42">
        <v>102</v>
      </c>
      <c r="G442" s="42">
        <v>23</v>
      </c>
      <c r="H442" s="42">
        <v>41</v>
      </c>
      <c r="I442" s="42" t="s">
        <v>909</v>
      </c>
      <c r="J442" s="42" t="s">
        <v>3385</v>
      </c>
      <c r="K442" s="42" t="s">
        <v>3386</v>
      </c>
      <c r="L442" s="43">
        <v>0</v>
      </c>
      <c r="M442" s="43">
        <v>0</v>
      </c>
      <c r="N442" s="43">
        <v>0</v>
      </c>
      <c r="O442" s="43">
        <v>200871359</v>
      </c>
      <c r="P442" s="43">
        <v>88000000</v>
      </c>
      <c r="Q442" s="43">
        <v>112871359</v>
      </c>
      <c r="R442" s="43">
        <v>61822628</v>
      </c>
      <c r="S442" s="43">
        <v>61822628</v>
      </c>
      <c r="T442" s="43">
        <v>61822628</v>
      </c>
      <c r="U442" s="43">
        <v>61822628</v>
      </c>
      <c r="V442" s="43">
        <v>51048731</v>
      </c>
      <c r="W442" s="43">
        <v>0</v>
      </c>
    </row>
    <row r="443" spans="1:23" ht="15" customHeight="1" x14ac:dyDescent="0.25">
      <c r="A443" s="42">
        <v>28</v>
      </c>
      <c r="B443" s="42">
        <v>1</v>
      </c>
      <c r="C443" s="42">
        <v>3</v>
      </c>
      <c r="D443" s="42">
        <v>11</v>
      </c>
      <c r="E443" s="42">
        <v>1</v>
      </c>
      <c r="F443" s="42">
        <v>102</v>
      </c>
      <c r="G443" s="42">
        <v>25</v>
      </c>
      <c r="H443" s="42">
        <v>41</v>
      </c>
      <c r="I443" s="42" t="s">
        <v>907</v>
      </c>
      <c r="J443" s="42" t="s">
        <v>3387</v>
      </c>
      <c r="K443" s="42" t="s">
        <v>2409</v>
      </c>
      <c r="L443" s="43">
        <v>0</v>
      </c>
      <c r="M443" s="43">
        <v>0</v>
      </c>
      <c r="N443" s="43">
        <v>0</v>
      </c>
      <c r="O443" s="43">
        <v>12000000</v>
      </c>
      <c r="P443" s="43">
        <v>12000000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v>0</v>
      </c>
      <c r="W443" s="43">
        <v>0</v>
      </c>
    </row>
    <row r="444" spans="1:23" ht="15" customHeight="1" x14ac:dyDescent="0.25">
      <c r="A444" s="42">
        <v>28</v>
      </c>
      <c r="B444" s="42">
        <v>1</v>
      </c>
      <c r="C444" s="42">
        <v>3</v>
      </c>
      <c r="D444" s="42">
        <v>11</v>
      </c>
      <c r="E444" s="42">
        <v>1</v>
      </c>
      <c r="F444" s="42">
        <v>102</v>
      </c>
      <c r="G444" s="42">
        <v>25</v>
      </c>
      <c r="H444" s="42">
        <v>44</v>
      </c>
      <c r="I444" s="42" t="s">
        <v>906</v>
      </c>
      <c r="J444" s="42" t="s">
        <v>3388</v>
      </c>
      <c r="K444" s="42" t="s">
        <v>2428</v>
      </c>
      <c r="L444" s="43">
        <v>0</v>
      </c>
      <c r="M444" s="43">
        <v>0</v>
      </c>
      <c r="N444" s="43">
        <v>0</v>
      </c>
      <c r="O444" s="43">
        <v>908595587</v>
      </c>
      <c r="P444" s="43">
        <v>198045587</v>
      </c>
      <c r="Q444" s="43">
        <v>710550000</v>
      </c>
      <c r="R444" s="43">
        <v>669646667</v>
      </c>
      <c r="S444" s="43">
        <v>669646667</v>
      </c>
      <c r="T444" s="43">
        <v>669646667</v>
      </c>
      <c r="U444" s="43">
        <v>269646667</v>
      </c>
      <c r="V444" s="43">
        <v>40903333</v>
      </c>
      <c r="W444" s="43">
        <v>0</v>
      </c>
    </row>
    <row r="445" spans="1:23" ht="15" customHeight="1" x14ac:dyDescent="0.25">
      <c r="A445" s="42">
        <v>28</v>
      </c>
      <c r="B445" s="42">
        <v>1</v>
      </c>
      <c r="C445" s="42">
        <v>3</v>
      </c>
      <c r="D445" s="42">
        <v>11</v>
      </c>
      <c r="E445" s="42">
        <v>1</v>
      </c>
      <c r="F445" s="42">
        <v>102</v>
      </c>
      <c r="G445" s="42">
        <v>25</v>
      </c>
      <c r="H445" s="42">
        <v>44</v>
      </c>
      <c r="I445" s="42" t="s">
        <v>909</v>
      </c>
      <c r="J445" s="42" t="s">
        <v>3697</v>
      </c>
      <c r="K445" s="42" t="s">
        <v>3698</v>
      </c>
      <c r="L445" s="43">
        <v>0</v>
      </c>
      <c r="M445" s="43">
        <v>0</v>
      </c>
      <c r="N445" s="43">
        <v>0</v>
      </c>
      <c r="O445" s="43">
        <v>67000000</v>
      </c>
      <c r="P445" s="43">
        <v>0</v>
      </c>
      <c r="Q445" s="43">
        <v>67000000</v>
      </c>
      <c r="R445" s="43">
        <v>0</v>
      </c>
      <c r="S445" s="43">
        <v>0</v>
      </c>
      <c r="T445" s="43">
        <v>0</v>
      </c>
      <c r="U445" s="43">
        <v>0</v>
      </c>
      <c r="V445" s="43">
        <v>67000000</v>
      </c>
      <c r="W445" s="43">
        <v>0</v>
      </c>
    </row>
    <row r="446" spans="1:23" ht="15" customHeight="1" x14ac:dyDescent="0.25">
      <c r="A446" s="42">
        <v>28</v>
      </c>
      <c r="B446" s="42">
        <v>1</v>
      </c>
      <c r="C446" s="42">
        <v>3</v>
      </c>
      <c r="D446" s="42">
        <v>11</v>
      </c>
      <c r="E446" s="42">
        <v>1</v>
      </c>
      <c r="F446" s="42">
        <v>102</v>
      </c>
      <c r="G446" s="42">
        <v>25</v>
      </c>
      <c r="H446" s="42">
        <v>45</v>
      </c>
      <c r="I446" s="42" t="s">
        <v>912</v>
      </c>
      <c r="J446" s="42" t="s">
        <v>3389</v>
      </c>
      <c r="K446" s="42" t="s">
        <v>3390</v>
      </c>
      <c r="L446" s="43">
        <v>0</v>
      </c>
      <c r="M446" s="43">
        <v>0</v>
      </c>
      <c r="N446" s="43">
        <v>0</v>
      </c>
      <c r="O446" s="43">
        <v>1430356147</v>
      </c>
      <c r="P446" s="43">
        <v>0</v>
      </c>
      <c r="Q446" s="43">
        <v>1430356147</v>
      </c>
      <c r="R446" s="43">
        <v>1430294714</v>
      </c>
      <c r="S446" s="43">
        <v>1430294714</v>
      </c>
      <c r="T446" s="43">
        <v>1430294714</v>
      </c>
      <c r="U446" s="43">
        <v>1430294714</v>
      </c>
      <c r="V446" s="43">
        <v>61433</v>
      </c>
      <c r="W446" s="43">
        <v>0</v>
      </c>
    </row>
    <row r="447" spans="1:23" ht="15" customHeight="1" x14ac:dyDescent="0.25">
      <c r="A447" s="42">
        <v>28</v>
      </c>
      <c r="B447" s="42">
        <v>1</v>
      </c>
      <c r="C447" s="42">
        <v>3</v>
      </c>
      <c r="D447" s="42">
        <v>11</v>
      </c>
      <c r="E447" s="42">
        <v>1</v>
      </c>
      <c r="F447" s="42">
        <v>102</v>
      </c>
      <c r="G447" s="42">
        <v>25</v>
      </c>
      <c r="H447" s="42">
        <v>47</v>
      </c>
      <c r="I447" s="42" t="s">
        <v>909</v>
      </c>
      <c r="J447" s="42" t="s">
        <v>3391</v>
      </c>
      <c r="K447" s="42" t="s">
        <v>3392</v>
      </c>
      <c r="L447" s="43">
        <v>0</v>
      </c>
      <c r="M447" s="43">
        <v>0</v>
      </c>
      <c r="N447" s="43">
        <v>0</v>
      </c>
      <c r="O447" s="43">
        <v>800000000</v>
      </c>
      <c r="P447" s="43">
        <v>699173070</v>
      </c>
      <c r="Q447" s="43">
        <v>100826930</v>
      </c>
      <c r="R447" s="43">
        <v>94959052</v>
      </c>
      <c r="S447" s="43">
        <v>94959052</v>
      </c>
      <c r="T447" s="43">
        <v>94959052</v>
      </c>
      <c r="U447" s="43">
        <v>94959052</v>
      </c>
      <c r="V447" s="43">
        <v>5867878</v>
      </c>
      <c r="W447" s="43">
        <v>0</v>
      </c>
    </row>
    <row r="448" spans="1:23" ht="15" customHeight="1" x14ac:dyDescent="0.25">
      <c r="A448" s="42">
        <v>28</v>
      </c>
      <c r="B448" s="42">
        <v>1</v>
      </c>
      <c r="C448" s="42">
        <v>3</v>
      </c>
      <c r="D448" s="42">
        <v>11</v>
      </c>
      <c r="E448" s="42">
        <v>1</v>
      </c>
      <c r="F448" s="42">
        <v>102</v>
      </c>
      <c r="G448" s="42">
        <v>72</v>
      </c>
      <c r="H448" s="42">
        <v>41</v>
      </c>
      <c r="I448" s="42" t="s">
        <v>903</v>
      </c>
      <c r="J448" s="42" t="s">
        <v>3393</v>
      </c>
      <c r="K448" s="42" t="s">
        <v>3394</v>
      </c>
      <c r="L448" s="43">
        <v>0</v>
      </c>
      <c r="M448" s="43">
        <v>0</v>
      </c>
      <c r="N448" s="43">
        <v>0</v>
      </c>
      <c r="O448" s="43">
        <v>237158896</v>
      </c>
      <c r="P448" s="43">
        <v>0</v>
      </c>
      <c r="Q448" s="43">
        <v>237158896</v>
      </c>
      <c r="R448" s="43">
        <v>213159880</v>
      </c>
      <c r="S448" s="43">
        <v>213159880</v>
      </c>
      <c r="T448" s="43">
        <v>213159880</v>
      </c>
      <c r="U448" s="43">
        <v>213159880</v>
      </c>
      <c r="V448" s="43">
        <v>23999016</v>
      </c>
      <c r="W448" s="43">
        <v>0</v>
      </c>
    </row>
    <row r="449" spans="1:23" ht="15" customHeight="1" x14ac:dyDescent="0.25">
      <c r="A449" s="42">
        <v>28</v>
      </c>
      <c r="B449" s="42">
        <v>1</v>
      </c>
      <c r="C449" s="42">
        <v>3</v>
      </c>
      <c r="D449" s="42">
        <v>11</v>
      </c>
      <c r="E449" s="42">
        <v>1</v>
      </c>
      <c r="F449" s="42">
        <v>102</v>
      </c>
      <c r="G449" s="42">
        <v>72</v>
      </c>
      <c r="H449" s="42">
        <v>42</v>
      </c>
      <c r="I449" s="42" t="s">
        <v>903</v>
      </c>
      <c r="J449" s="42" t="s">
        <v>3395</v>
      </c>
      <c r="K449" s="42" t="s">
        <v>3396</v>
      </c>
      <c r="L449" s="43">
        <v>0</v>
      </c>
      <c r="M449" s="43">
        <v>0</v>
      </c>
      <c r="N449" s="43">
        <v>0</v>
      </c>
      <c r="O449" s="43">
        <v>140890059</v>
      </c>
      <c r="P449" s="43">
        <v>95790059</v>
      </c>
      <c r="Q449" s="43">
        <v>45100000</v>
      </c>
      <c r="R449" s="43">
        <v>44179983</v>
      </c>
      <c r="S449" s="43">
        <v>44179983</v>
      </c>
      <c r="T449" s="43">
        <v>44179983</v>
      </c>
      <c r="U449" s="43">
        <v>44179983</v>
      </c>
      <c r="V449" s="43">
        <v>920017</v>
      </c>
      <c r="W449" s="43">
        <v>0</v>
      </c>
    </row>
    <row r="450" spans="1:23" ht="15" customHeight="1" x14ac:dyDescent="0.25">
      <c r="A450" s="42">
        <v>28</v>
      </c>
      <c r="B450" s="42">
        <v>1</v>
      </c>
      <c r="C450" s="42">
        <v>3</v>
      </c>
      <c r="D450" s="42">
        <v>11</v>
      </c>
      <c r="E450" s="42">
        <v>1</v>
      </c>
      <c r="F450" s="42">
        <v>102</v>
      </c>
      <c r="G450" s="42">
        <v>72</v>
      </c>
      <c r="H450" s="42">
        <v>43</v>
      </c>
      <c r="I450" s="42" t="s">
        <v>905</v>
      </c>
      <c r="J450" s="42" t="s">
        <v>3397</v>
      </c>
      <c r="K450" s="42" t="s">
        <v>3398</v>
      </c>
      <c r="L450" s="43">
        <v>0</v>
      </c>
      <c r="M450" s="43">
        <v>0</v>
      </c>
      <c r="N450" s="43">
        <v>0</v>
      </c>
      <c r="O450" s="43">
        <v>170204255</v>
      </c>
      <c r="P450" s="43">
        <v>17000000</v>
      </c>
      <c r="Q450" s="43">
        <v>153204255</v>
      </c>
      <c r="R450" s="43">
        <v>68729131.200000003</v>
      </c>
      <c r="S450" s="43">
        <v>68729131.200000003</v>
      </c>
      <c r="T450" s="43">
        <v>68729131.200000003</v>
      </c>
      <c r="U450" s="43">
        <v>11700000</v>
      </c>
      <c r="V450" s="43">
        <v>84475123.799999997</v>
      </c>
      <c r="W450" s="43">
        <v>0</v>
      </c>
    </row>
    <row r="451" spans="1:23" ht="15" customHeight="1" x14ac:dyDescent="0.25">
      <c r="A451" s="42">
        <v>28</v>
      </c>
      <c r="B451" s="42">
        <v>1</v>
      </c>
      <c r="C451" s="42">
        <v>3</v>
      </c>
      <c r="D451" s="42">
        <v>11</v>
      </c>
      <c r="E451" s="42">
        <v>1</v>
      </c>
      <c r="F451" s="42">
        <v>102</v>
      </c>
      <c r="G451" s="42">
        <v>72</v>
      </c>
      <c r="H451" s="42">
        <v>43</v>
      </c>
      <c r="I451" s="42" t="s">
        <v>903</v>
      </c>
      <c r="J451" s="42" t="s">
        <v>3786</v>
      </c>
      <c r="K451" s="42" t="s">
        <v>3787</v>
      </c>
      <c r="L451" s="43">
        <v>0</v>
      </c>
      <c r="M451" s="43">
        <v>0</v>
      </c>
      <c r="N451" s="43">
        <v>0</v>
      </c>
      <c r="O451" s="43">
        <v>0</v>
      </c>
      <c r="P451" s="43">
        <v>0</v>
      </c>
      <c r="Q451" s="43">
        <v>0</v>
      </c>
      <c r="R451" s="43">
        <v>0</v>
      </c>
      <c r="S451" s="43">
        <v>0</v>
      </c>
      <c r="T451" s="43">
        <v>0</v>
      </c>
      <c r="U451" s="43">
        <v>0</v>
      </c>
      <c r="V451" s="43">
        <v>0</v>
      </c>
      <c r="W451" s="43">
        <v>0</v>
      </c>
    </row>
    <row r="452" spans="1:23" ht="15" customHeight="1" x14ac:dyDescent="0.25">
      <c r="A452" s="42">
        <v>28</v>
      </c>
      <c r="B452" s="42">
        <v>1</v>
      </c>
      <c r="C452" s="42">
        <v>3</v>
      </c>
      <c r="D452" s="42">
        <v>11</v>
      </c>
      <c r="E452" s="42">
        <v>1</v>
      </c>
      <c r="F452" s="42">
        <v>103</v>
      </c>
      <c r="G452" s="42">
        <v>25</v>
      </c>
      <c r="H452" s="42">
        <v>44</v>
      </c>
      <c r="I452" s="42" t="s">
        <v>909</v>
      </c>
      <c r="J452" s="42" t="s">
        <v>3399</v>
      </c>
      <c r="K452" s="42" t="s">
        <v>2428</v>
      </c>
      <c r="L452" s="43">
        <v>0</v>
      </c>
      <c r="M452" s="43">
        <v>0</v>
      </c>
      <c r="N452" s="43">
        <v>0</v>
      </c>
      <c r="O452" s="43">
        <v>35000000</v>
      </c>
      <c r="P452" s="43">
        <v>15643454</v>
      </c>
      <c r="Q452" s="43">
        <v>19356546</v>
      </c>
      <c r="R452" s="43">
        <v>19356546</v>
      </c>
      <c r="S452" s="43">
        <v>19356546</v>
      </c>
      <c r="T452" s="43">
        <v>19356546</v>
      </c>
      <c r="U452" s="43">
        <v>19356546</v>
      </c>
      <c r="V452" s="43">
        <v>0</v>
      </c>
      <c r="W452" s="43">
        <v>0</v>
      </c>
    </row>
    <row r="453" spans="1:23" ht="15" customHeight="1" x14ac:dyDescent="0.25">
      <c r="A453" s="42">
        <v>28</v>
      </c>
      <c r="B453" s="42">
        <v>1</v>
      </c>
      <c r="C453" s="42">
        <v>3</v>
      </c>
      <c r="D453" s="42">
        <v>22</v>
      </c>
      <c r="E453" s="42">
        <v>1</v>
      </c>
      <c r="F453" s="42">
        <v>101</v>
      </c>
      <c r="G453" s="42">
        <v>24</v>
      </c>
      <c r="H453" s="42">
        <v>41</v>
      </c>
      <c r="I453" s="42" t="s">
        <v>911</v>
      </c>
      <c r="J453" s="42" t="s">
        <v>3666</v>
      </c>
      <c r="K453" s="42" t="s">
        <v>3667</v>
      </c>
      <c r="L453" s="43">
        <v>0</v>
      </c>
      <c r="M453" s="43">
        <v>0</v>
      </c>
      <c r="N453" s="43">
        <v>0</v>
      </c>
      <c r="O453" s="43">
        <v>1777299398</v>
      </c>
      <c r="P453" s="43">
        <v>0</v>
      </c>
      <c r="Q453" s="43">
        <v>1777299398</v>
      </c>
      <c r="R453" s="43">
        <v>1777208645</v>
      </c>
      <c r="S453" s="43">
        <v>1777208645</v>
      </c>
      <c r="T453" s="43">
        <v>461986000</v>
      </c>
      <c r="U453" s="43">
        <v>97827367</v>
      </c>
      <c r="V453" s="43">
        <v>90753</v>
      </c>
      <c r="W453" s="43">
        <v>0</v>
      </c>
    </row>
    <row r="454" spans="1:23" ht="15" customHeight="1" x14ac:dyDescent="0.25">
      <c r="A454" s="42">
        <v>28</v>
      </c>
      <c r="B454" s="42">
        <v>1</v>
      </c>
      <c r="C454" s="42">
        <v>3</v>
      </c>
      <c r="D454" s="42">
        <v>22</v>
      </c>
      <c r="E454" s="42">
        <v>1</v>
      </c>
      <c r="F454" s="42">
        <v>102</v>
      </c>
      <c r="G454" s="42">
        <v>25</v>
      </c>
      <c r="H454" s="42">
        <v>46</v>
      </c>
      <c r="I454" s="42" t="s">
        <v>914</v>
      </c>
      <c r="J454" s="42" t="s">
        <v>3704</v>
      </c>
      <c r="K454" s="42" t="s">
        <v>3705</v>
      </c>
      <c r="L454" s="43">
        <v>0</v>
      </c>
      <c r="M454" s="43">
        <v>4564184349</v>
      </c>
      <c r="N454" s="43">
        <v>0</v>
      </c>
      <c r="O454" s="43">
        <v>0</v>
      </c>
      <c r="P454" s="43">
        <v>0</v>
      </c>
      <c r="Q454" s="43">
        <v>4564184349</v>
      </c>
      <c r="R454" s="43">
        <v>1967782318</v>
      </c>
      <c r="S454" s="43">
        <v>1967782318</v>
      </c>
      <c r="T454" s="43">
        <v>1967782318</v>
      </c>
      <c r="U454" s="43">
        <v>1967782318</v>
      </c>
      <c r="V454" s="43">
        <v>2596402031</v>
      </c>
      <c r="W454" s="43">
        <v>0</v>
      </c>
    </row>
    <row r="455" spans="1:23" ht="15" customHeight="1" x14ac:dyDescent="0.25">
      <c r="A455" s="42">
        <v>28</v>
      </c>
      <c r="B455" s="42">
        <v>1</v>
      </c>
      <c r="C455" s="42">
        <v>3</v>
      </c>
      <c r="D455" s="42">
        <v>33</v>
      </c>
      <c r="E455" s="42">
        <v>1</v>
      </c>
      <c r="F455" s="42">
        <v>2</v>
      </c>
      <c r="G455" s="42">
        <v>72</v>
      </c>
      <c r="H455" s="42">
        <v>0</v>
      </c>
      <c r="I455" s="42" t="s">
        <v>905</v>
      </c>
      <c r="J455" s="42" t="s">
        <v>1124</v>
      </c>
      <c r="K455" s="42" t="s">
        <v>2388</v>
      </c>
      <c r="L455" s="43">
        <v>200000000</v>
      </c>
      <c r="M455" s="43">
        <v>0</v>
      </c>
      <c r="N455" s="43">
        <v>0</v>
      </c>
      <c r="O455" s="43">
        <v>0</v>
      </c>
      <c r="P455" s="43">
        <v>200000000</v>
      </c>
      <c r="Q455" s="43">
        <v>0</v>
      </c>
      <c r="R455" s="43">
        <v>0</v>
      </c>
      <c r="S455" s="43">
        <v>0</v>
      </c>
      <c r="T455" s="43">
        <v>0</v>
      </c>
      <c r="U455" s="43">
        <v>0</v>
      </c>
      <c r="V455" s="43">
        <v>0</v>
      </c>
      <c r="W455" s="43">
        <v>0</v>
      </c>
    </row>
    <row r="456" spans="1:23" ht="15" customHeight="1" x14ac:dyDescent="0.25">
      <c r="A456" s="42">
        <v>28</v>
      </c>
      <c r="B456" s="42">
        <v>1</v>
      </c>
      <c r="C456" s="42">
        <v>3</v>
      </c>
      <c r="D456" s="42">
        <v>33</v>
      </c>
      <c r="E456" s="42">
        <v>1</v>
      </c>
      <c r="F456" s="42">
        <v>2</v>
      </c>
      <c r="G456" s="42">
        <v>72</v>
      </c>
      <c r="H456" s="42">
        <v>1</v>
      </c>
      <c r="I456" s="42" t="s">
        <v>903</v>
      </c>
      <c r="J456" s="42" t="s">
        <v>2391</v>
      </c>
      <c r="K456" s="42" t="s">
        <v>2392</v>
      </c>
      <c r="L456" s="43">
        <v>267600000</v>
      </c>
      <c r="M456" s="43">
        <v>0</v>
      </c>
      <c r="N456" s="43">
        <v>0</v>
      </c>
      <c r="O456" s="43">
        <v>0</v>
      </c>
      <c r="P456" s="43">
        <v>145681813</v>
      </c>
      <c r="Q456" s="43">
        <v>121918187</v>
      </c>
      <c r="R456" s="43">
        <v>79407270.290000007</v>
      </c>
      <c r="S456" s="43">
        <v>79407270.290000007</v>
      </c>
      <c r="T456" s="43">
        <v>79407270.290000007</v>
      </c>
      <c r="U456" s="43">
        <v>79407270.290000007</v>
      </c>
      <c r="V456" s="43">
        <v>42510916.710000001</v>
      </c>
      <c r="W456" s="43">
        <v>0</v>
      </c>
    </row>
    <row r="457" spans="1:23" ht="15" customHeight="1" x14ac:dyDescent="0.25">
      <c r="A457" s="42">
        <v>28</v>
      </c>
      <c r="B457" s="42">
        <v>1</v>
      </c>
      <c r="C457" s="42">
        <v>3</v>
      </c>
      <c r="D457" s="42">
        <v>33</v>
      </c>
      <c r="E457" s="42">
        <v>1</v>
      </c>
      <c r="F457" s="42">
        <v>2</v>
      </c>
      <c r="G457" s="42">
        <v>72</v>
      </c>
      <c r="H457" s="42">
        <v>2</v>
      </c>
      <c r="I457" s="42" t="s">
        <v>903</v>
      </c>
      <c r="J457" s="42" t="s">
        <v>2395</v>
      </c>
      <c r="K457" s="42" t="s">
        <v>2388</v>
      </c>
      <c r="L457" s="43">
        <v>16931833142</v>
      </c>
      <c r="M457" s="43">
        <v>0</v>
      </c>
      <c r="N457" s="43">
        <v>0</v>
      </c>
      <c r="O457" s="43">
        <v>0</v>
      </c>
      <c r="P457" s="43">
        <v>10906144006</v>
      </c>
      <c r="Q457" s="43">
        <v>6025689136</v>
      </c>
      <c r="R457" s="43">
        <v>6021987800</v>
      </c>
      <c r="S457" s="43">
        <v>6021987800</v>
      </c>
      <c r="T457" s="43">
        <v>6021987800</v>
      </c>
      <c r="U457" s="43">
        <v>6021987800</v>
      </c>
      <c r="V457" s="43">
        <v>3701336</v>
      </c>
      <c r="W457" s="43">
        <v>0</v>
      </c>
    </row>
    <row r="458" spans="1:23" ht="15" customHeight="1" x14ac:dyDescent="0.25">
      <c r="A458" s="42">
        <v>28</v>
      </c>
      <c r="B458" s="42">
        <v>1</v>
      </c>
      <c r="C458" s="42">
        <v>3</v>
      </c>
      <c r="D458" s="42">
        <v>33</v>
      </c>
      <c r="E458" s="42">
        <v>1</v>
      </c>
      <c r="F458" s="42">
        <v>101</v>
      </c>
      <c r="G458" s="42">
        <v>24</v>
      </c>
      <c r="H458" s="42">
        <v>41</v>
      </c>
      <c r="I458" s="42" t="s">
        <v>911</v>
      </c>
      <c r="J458" s="42" t="s">
        <v>3400</v>
      </c>
      <c r="K458" s="42" t="s">
        <v>3401</v>
      </c>
      <c r="L458" s="43">
        <v>0</v>
      </c>
      <c r="M458" s="43">
        <v>0</v>
      </c>
      <c r="N458" s="43">
        <v>0</v>
      </c>
      <c r="O458" s="43">
        <v>110737000</v>
      </c>
      <c r="P458" s="43">
        <v>0</v>
      </c>
      <c r="Q458" s="43">
        <v>110737000</v>
      </c>
      <c r="R458" s="43">
        <v>110716402</v>
      </c>
      <c r="S458" s="43">
        <v>110716402</v>
      </c>
      <c r="T458" s="43">
        <v>107975658</v>
      </c>
      <c r="U458" s="43">
        <v>0</v>
      </c>
      <c r="V458" s="43">
        <v>20598</v>
      </c>
      <c r="W458" s="43">
        <v>0</v>
      </c>
    </row>
    <row r="459" spans="1:23" ht="15" customHeight="1" x14ac:dyDescent="0.25">
      <c r="A459" s="42">
        <v>28</v>
      </c>
      <c r="B459" s="42">
        <v>1</v>
      </c>
      <c r="C459" s="42">
        <v>3</v>
      </c>
      <c r="D459" s="42">
        <v>33</v>
      </c>
      <c r="E459" s="42">
        <v>1</v>
      </c>
      <c r="F459" s="42">
        <v>102</v>
      </c>
      <c r="G459" s="42">
        <v>23</v>
      </c>
      <c r="H459" s="42">
        <v>41</v>
      </c>
      <c r="I459" s="42" t="s">
        <v>909</v>
      </c>
      <c r="J459" s="42" t="s">
        <v>3402</v>
      </c>
      <c r="K459" s="42" t="s">
        <v>3386</v>
      </c>
      <c r="L459" s="43">
        <v>0</v>
      </c>
      <c r="M459" s="43">
        <v>0</v>
      </c>
      <c r="N459" s="43">
        <v>0</v>
      </c>
      <c r="O459" s="43">
        <v>122491052</v>
      </c>
      <c r="P459" s="43">
        <v>122491052</v>
      </c>
      <c r="Q459" s="43">
        <v>0</v>
      </c>
      <c r="R459" s="43">
        <v>0</v>
      </c>
      <c r="S459" s="43">
        <v>0</v>
      </c>
      <c r="T459" s="43">
        <v>0</v>
      </c>
      <c r="U459" s="43">
        <v>0</v>
      </c>
      <c r="V459" s="43">
        <v>0</v>
      </c>
      <c r="W459" s="43">
        <v>0</v>
      </c>
    </row>
    <row r="460" spans="1:23" ht="15" customHeight="1" x14ac:dyDescent="0.25">
      <c r="A460" s="42">
        <v>28</v>
      </c>
      <c r="B460" s="42">
        <v>1</v>
      </c>
      <c r="C460" s="42">
        <v>3</v>
      </c>
      <c r="D460" s="42">
        <v>33</v>
      </c>
      <c r="E460" s="42">
        <v>1</v>
      </c>
      <c r="F460" s="42">
        <v>102</v>
      </c>
      <c r="G460" s="42">
        <v>25</v>
      </c>
      <c r="H460" s="42">
        <v>41</v>
      </c>
      <c r="I460" s="42" t="s">
        <v>906</v>
      </c>
      <c r="J460" s="42" t="s">
        <v>3403</v>
      </c>
      <c r="K460" s="42" t="s">
        <v>2409</v>
      </c>
      <c r="L460" s="43">
        <v>0</v>
      </c>
      <c r="M460" s="43">
        <v>0</v>
      </c>
      <c r="N460" s="43">
        <v>0</v>
      </c>
      <c r="O460" s="43">
        <v>102601997</v>
      </c>
      <c r="P460" s="43">
        <v>66601997</v>
      </c>
      <c r="Q460" s="43">
        <v>36000000</v>
      </c>
      <c r="R460" s="43">
        <v>33599999</v>
      </c>
      <c r="S460" s="43">
        <v>33599999</v>
      </c>
      <c r="T460" s="43">
        <v>33599999</v>
      </c>
      <c r="U460" s="43">
        <v>33599999</v>
      </c>
      <c r="V460" s="43">
        <v>2400001</v>
      </c>
      <c r="W460" s="43">
        <v>0</v>
      </c>
    </row>
    <row r="461" spans="1:23" ht="15" customHeight="1" x14ac:dyDescent="0.25">
      <c r="A461" s="42">
        <v>28</v>
      </c>
      <c r="B461" s="42">
        <v>1</v>
      </c>
      <c r="C461" s="42">
        <v>3</v>
      </c>
      <c r="D461" s="42">
        <v>33</v>
      </c>
      <c r="E461" s="42">
        <v>1</v>
      </c>
      <c r="F461" s="42">
        <v>102</v>
      </c>
      <c r="G461" s="42">
        <v>25</v>
      </c>
      <c r="H461" s="42">
        <v>41</v>
      </c>
      <c r="I461" s="42" t="s">
        <v>907</v>
      </c>
      <c r="J461" s="42" t="s">
        <v>3404</v>
      </c>
      <c r="K461" s="42" t="s">
        <v>2409</v>
      </c>
      <c r="L461" s="43">
        <v>0</v>
      </c>
      <c r="M461" s="43">
        <v>0</v>
      </c>
      <c r="N461" s="43">
        <v>0</v>
      </c>
      <c r="O461" s="43">
        <v>20000000</v>
      </c>
      <c r="P461" s="43">
        <v>20000000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43">
        <v>0</v>
      </c>
      <c r="W461" s="43">
        <v>0</v>
      </c>
    </row>
    <row r="462" spans="1:23" ht="15" customHeight="1" x14ac:dyDescent="0.25">
      <c r="A462" s="42">
        <v>28</v>
      </c>
      <c r="B462" s="42">
        <v>1</v>
      </c>
      <c r="C462" s="42">
        <v>3</v>
      </c>
      <c r="D462" s="42">
        <v>33</v>
      </c>
      <c r="E462" s="42">
        <v>1</v>
      </c>
      <c r="F462" s="42">
        <v>102</v>
      </c>
      <c r="G462" s="42">
        <v>25</v>
      </c>
      <c r="H462" s="42">
        <v>41</v>
      </c>
      <c r="I462" s="42" t="s">
        <v>909</v>
      </c>
      <c r="J462" s="42" t="s">
        <v>3711</v>
      </c>
      <c r="K462" s="42" t="s">
        <v>3712</v>
      </c>
      <c r="L462" s="43">
        <v>0</v>
      </c>
      <c r="M462" s="43">
        <v>0</v>
      </c>
      <c r="N462" s="43">
        <v>0</v>
      </c>
      <c r="O462" s="43">
        <v>93840555</v>
      </c>
      <c r="P462" s="43">
        <v>0</v>
      </c>
      <c r="Q462" s="43">
        <v>93840555</v>
      </c>
      <c r="R462" s="43">
        <v>93840555</v>
      </c>
      <c r="S462" s="43">
        <v>93840555</v>
      </c>
      <c r="T462" s="43">
        <v>93840555</v>
      </c>
      <c r="U462" s="43">
        <v>93840555</v>
      </c>
      <c r="V462" s="43">
        <v>0</v>
      </c>
      <c r="W462" s="43">
        <v>0</v>
      </c>
    </row>
    <row r="463" spans="1:23" ht="15" customHeight="1" x14ac:dyDescent="0.25">
      <c r="A463" s="42">
        <v>28</v>
      </c>
      <c r="B463" s="42">
        <v>1</v>
      </c>
      <c r="C463" s="42">
        <v>3</v>
      </c>
      <c r="D463" s="42">
        <v>33</v>
      </c>
      <c r="E463" s="42">
        <v>1</v>
      </c>
      <c r="F463" s="42">
        <v>102</v>
      </c>
      <c r="G463" s="42">
        <v>25</v>
      </c>
      <c r="H463" s="42">
        <v>42</v>
      </c>
      <c r="I463" s="42" t="s">
        <v>906</v>
      </c>
      <c r="J463" s="42" t="s">
        <v>3405</v>
      </c>
      <c r="K463" s="42" t="s">
        <v>2410</v>
      </c>
      <c r="L463" s="43">
        <v>0</v>
      </c>
      <c r="M463" s="43">
        <v>0</v>
      </c>
      <c r="N463" s="43">
        <v>0</v>
      </c>
      <c r="O463" s="43">
        <v>204253854</v>
      </c>
      <c r="P463" s="43">
        <v>204253854</v>
      </c>
      <c r="Q463" s="43">
        <v>0</v>
      </c>
      <c r="R463" s="43">
        <v>0</v>
      </c>
      <c r="S463" s="43">
        <v>0</v>
      </c>
      <c r="T463" s="43">
        <v>0</v>
      </c>
      <c r="U463" s="43">
        <v>0</v>
      </c>
      <c r="V463" s="43">
        <v>0</v>
      </c>
      <c r="W463" s="43">
        <v>0</v>
      </c>
    </row>
    <row r="464" spans="1:23" ht="15" customHeight="1" x14ac:dyDescent="0.25">
      <c r="A464" s="42">
        <v>28</v>
      </c>
      <c r="B464" s="42">
        <v>1</v>
      </c>
      <c r="C464" s="42">
        <v>3</v>
      </c>
      <c r="D464" s="42">
        <v>33</v>
      </c>
      <c r="E464" s="42">
        <v>1</v>
      </c>
      <c r="F464" s="42">
        <v>102</v>
      </c>
      <c r="G464" s="42">
        <v>25</v>
      </c>
      <c r="H464" s="42">
        <v>42</v>
      </c>
      <c r="I464" s="42" t="s">
        <v>909</v>
      </c>
      <c r="J464" s="42" t="s">
        <v>3406</v>
      </c>
      <c r="K464" s="42" t="s">
        <v>2410</v>
      </c>
      <c r="L464" s="43">
        <v>0</v>
      </c>
      <c r="M464" s="43">
        <v>0</v>
      </c>
      <c r="N464" s="43">
        <v>0</v>
      </c>
      <c r="O464" s="43">
        <v>284684761</v>
      </c>
      <c r="P464" s="43">
        <v>0</v>
      </c>
      <c r="Q464" s="43">
        <v>284684761</v>
      </c>
      <c r="R464" s="43">
        <v>284684761</v>
      </c>
      <c r="S464" s="43">
        <v>284684761</v>
      </c>
      <c r="T464" s="43">
        <v>284684761</v>
      </c>
      <c r="U464" s="43">
        <v>284684761</v>
      </c>
      <c r="V464" s="43">
        <v>0</v>
      </c>
      <c r="W464" s="43">
        <v>0</v>
      </c>
    </row>
    <row r="465" spans="1:23" ht="15" customHeight="1" x14ac:dyDescent="0.25">
      <c r="A465" s="42">
        <v>28</v>
      </c>
      <c r="B465" s="42">
        <v>1</v>
      </c>
      <c r="C465" s="42">
        <v>3</v>
      </c>
      <c r="D465" s="42">
        <v>33</v>
      </c>
      <c r="E465" s="42">
        <v>1</v>
      </c>
      <c r="F465" s="42">
        <v>102</v>
      </c>
      <c r="G465" s="42">
        <v>25</v>
      </c>
      <c r="H465" s="42">
        <v>43</v>
      </c>
      <c r="I465" s="42" t="s">
        <v>909</v>
      </c>
      <c r="J465" s="42" t="s">
        <v>3407</v>
      </c>
      <c r="K465" s="42" t="s">
        <v>2411</v>
      </c>
      <c r="L465" s="43">
        <v>0</v>
      </c>
      <c r="M465" s="43">
        <v>0</v>
      </c>
      <c r="N465" s="43">
        <v>0</v>
      </c>
      <c r="O465" s="43">
        <v>34822789</v>
      </c>
      <c r="P465" s="43">
        <v>0</v>
      </c>
      <c r="Q465" s="43">
        <v>34822789</v>
      </c>
      <c r="R465" s="43">
        <v>34822789</v>
      </c>
      <c r="S465" s="43">
        <v>34822789</v>
      </c>
      <c r="T465" s="43">
        <v>34822789</v>
      </c>
      <c r="U465" s="43">
        <v>34822789</v>
      </c>
      <c r="V465" s="43">
        <v>0</v>
      </c>
      <c r="W465" s="43">
        <v>0</v>
      </c>
    </row>
    <row r="466" spans="1:23" ht="15" customHeight="1" x14ac:dyDescent="0.25">
      <c r="A466" s="42">
        <v>28</v>
      </c>
      <c r="B466" s="42">
        <v>1</v>
      </c>
      <c r="C466" s="42">
        <v>3</v>
      </c>
      <c r="D466" s="42">
        <v>33</v>
      </c>
      <c r="E466" s="42">
        <v>1</v>
      </c>
      <c r="F466" s="42">
        <v>102</v>
      </c>
      <c r="G466" s="42">
        <v>25</v>
      </c>
      <c r="H466" s="42">
        <v>43</v>
      </c>
      <c r="I466" s="42" t="s">
        <v>908</v>
      </c>
      <c r="J466" s="42" t="s">
        <v>3408</v>
      </c>
      <c r="K466" s="42" t="s">
        <v>2411</v>
      </c>
      <c r="L466" s="43">
        <v>0</v>
      </c>
      <c r="M466" s="43">
        <v>0</v>
      </c>
      <c r="N466" s="43">
        <v>0</v>
      </c>
      <c r="O466" s="43">
        <v>95102949</v>
      </c>
      <c r="P466" s="43">
        <v>11102949</v>
      </c>
      <c r="Q466" s="43">
        <v>84000000</v>
      </c>
      <c r="R466" s="43">
        <v>55430000</v>
      </c>
      <c r="S466" s="43">
        <v>55430000</v>
      </c>
      <c r="T466" s="43">
        <v>55430000</v>
      </c>
      <c r="U466" s="43">
        <v>0</v>
      </c>
      <c r="V466" s="43">
        <v>28570000</v>
      </c>
      <c r="W466" s="43">
        <v>0</v>
      </c>
    </row>
    <row r="467" spans="1:23" ht="15" customHeight="1" x14ac:dyDescent="0.25">
      <c r="A467" s="42">
        <v>28</v>
      </c>
      <c r="B467" s="42">
        <v>1</v>
      </c>
      <c r="C467" s="42">
        <v>3</v>
      </c>
      <c r="D467" s="42">
        <v>33</v>
      </c>
      <c r="E467" s="42">
        <v>1</v>
      </c>
      <c r="F467" s="42">
        <v>102</v>
      </c>
      <c r="G467" s="42">
        <v>25</v>
      </c>
      <c r="H467" s="42">
        <v>43</v>
      </c>
      <c r="I467" s="42" t="s">
        <v>907</v>
      </c>
      <c r="J467" s="42" t="s">
        <v>3409</v>
      </c>
      <c r="K467" s="42" t="s">
        <v>2411</v>
      </c>
      <c r="L467" s="43">
        <v>0</v>
      </c>
      <c r="M467" s="43">
        <v>0</v>
      </c>
      <c r="N467" s="43">
        <v>0</v>
      </c>
      <c r="O467" s="43">
        <v>45000000</v>
      </c>
      <c r="P467" s="43">
        <v>45000000</v>
      </c>
      <c r="Q467" s="43">
        <v>0</v>
      </c>
      <c r="R467" s="43">
        <v>0</v>
      </c>
      <c r="S467" s="43">
        <v>0</v>
      </c>
      <c r="T467" s="43">
        <v>0</v>
      </c>
      <c r="U467" s="43">
        <v>0</v>
      </c>
      <c r="V467" s="43">
        <v>0</v>
      </c>
      <c r="W467" s="43">
        <v>0</v>
      </c>
    </row>
    <row r="468" spans="1:23" ht="15" customHeight="1" x14ac:dyDescent="0.25">
      <c r="A468" s="42">
        <v>28</v>
      </c>
      <c r="B468" s="42">
        <v>1</v>
      </c>
      <c r="C468" s="42">
        <v>3</v>
      </c>
      <c r="D468" s="42">
        <v>33</v>
      </c>
      <c r="E468" s="42">
        <v>1</v>
      </c>
      <c r="F468" s="42">
        <v>102</v>
      </c>
      <c r="G468" s="42">
        <v>25</v>
      </c>
      <c r="H468" s="42">
        <v>45</v>
      </c>
      <c r="I468" s="42" t="s">
        <v>912</v>
      </c>
      <c r="J468" s="42" t="s">
        <v>3410</v>
      </c>
      <c r="K468" s="42" t="s">
        <v>3390</v>
      </c>
      <c r="L468" s="43">
        <v>0</v>
      </c>
      <c r="M468" s="43">
        <v>0</v>
      </c>
      <c r="N468" s="43">
        <v>0</v>
      </c>
      <c r="O468" s="43">
        <v>713393897</v>
      </c>
      <c r="P468" s="43">
        <v>299935844</v>
      </c>
      <c r="Q468" s="43">
        <v>413458053</v>
      </c>
      <c r="R468" s="43">
        <v>412632307</v>
      </c>
      <c r="S468" s="43">
        <v>412632307</v>
      </c>
      <c r="T468" s="43">
        <v>412632307</v>
      </c>
      <c r="U468" s="43">
        <v>412632307</v>
      </c>
      <c r="V468" s="43">
        <v>825746</v>
      </c>
      <c r="W468" s="43">
        <v>0</v>
      </c>
    </row>
    <row r="469" spans="1:23" ht="15" customHeight="1" x14ac:dyDescent="0.25">
      <c r="A469" s="42">
        <v>28</v>
      </c>
      <c r="B469" s="42">
        <v>1</v>
      </c>
      <c r="C469" s="42">
        <v>3</v>
      </c>
      <c r="D469" s="42">
        <v>33</v>
      </c>
      <c r="E469" s="42">
        <v>1</v>
      </c>
      <c r="F469" s="42">
        <v>102</v>
      </c>
      <c r="G469" s="42">
        <v>25</v>
      </c>
      <c r="H469" s="42">
        <v>46</v>
      </c>
      <c r="I469" s="42" t="s">
        <v>914</v>
      </c>
      <c r="J469" s="42" t="s">
        <v>3411</v>
      </c>
      <c r="K469" s="42" t="s">
        <v>2480</v>
      </c>
      <c r="L469" s="43">
        <v>0</v>
      </c>
      <c r="M469" s="43">
        <v>0</v>
      </c>
      <c r="N469" s="43">
        <v>0</v>
      </c>
      <c r="O469" s="43">
        <v>231575295</v>
      </c>
      <c r="P469" s="43">
        <v>0</v>
      </c>
      <c r="Q469" s="43">
        <v>231575295</v>
      </c>
      <c r="R469" s="43">
        <v>57253632</v>
      </c>
      <c r="S469" s="43">
        <v>57253632</v>
      </c>
      <c r="T469" s="43">
        <v>57253632</v>
      </c>
      <c r="U469" s="43">
        <v>57253632</v>
      </c>
      <c r="V469" s="43">
        <v>174321663</v>
      </c>
      <c r="W469" s="43">
        <v>0</v>
      </c>
    </row>
    <row r="470" spans="1:23" ht="15" customHeight="1" x14ac:dyDescent="0.25">
      <c r="A470" s="42">
        <v>28</v>
      </c>
      <c r="B470" s="42">
        <v>1</v>
      </c>
      <c r="C470" s="42">
        <v>3</v>
      </c>
      <c r="D470" s="42">
        <v>33</v>
      </c>
      <c r="E470" s="42">
        <v>1</v>
      </c>
      <c r="F470" s="42">
        <v>102</v>
      </c>
      <c r="G470" s="42">
        <v>25</v>
      </c>
      <c r="H470" s="42">
        <v>48</v>
      </c>
      <c r="I470" s="42" t="s">
        <v>914</v>
      </c>
      <c r="J470" s="42" t="s">
        <v>3412</v>
      </c>
      <c r="K470" s="42" t="s">
        <v>2476</v>
      </c>
      <c r="L470" s="43">
        <v>0</v>
      </c>
      <c r="M470" s="43">
        <v>0</v>
      </c>
      <c r="N470" s="43">
        <v>0</v>
      </c>
      <c r="O470" s="43">
        <v>132091000</v>
      </c>
      <c r="P470" s="43">
        <v>18634</v>
      </c>
      <c r="Q470" s="43">
        <v>132072366</v>
      </c>
      <c r="R470" s="43">
        <v>101145685</v>
      </c>
      <c r="S470" s="43">
        <v>101145685</v>
      </c>
      <c r="T470" s="43">
        <v>101145685</v>
      </c>
      <c r="U470" s="43">
        <v>101145685</v>
      </c>
      <c r="V470" s="43">
        <v>30926681</v>
      </c>
      <c r="W470" s="43">
        <v>0</v>
      </c>
    </row>
    <row r="471" spans="1:23" ht="15" customHeight="1" x14ac:dyDescent="0.25">
      <c r="A471" s="42">
        <v>28</v>
      </c>
      <c r="B471" s="42">
        <v>1</v>
      </c>
      <c r="C471" s="42">
        <v>3</v>
      </c>
      <c r="D471" s="42">
        <v>33</v>
      </c>
      <c r="E471" s="42">
        <v>1</v>
      </c>
      <c r="F471" s="42">
        <v>102</v>
      </c>
      <c r="G471" s="42">
        <v>72</v>
      </c>
      <c r="H471" s="42">
        <v>43</v>
      </c>
      <c r="I471" s="42" t="s">
        <v>905</v>
      </c>
      <c r="J471" s="42" t="s">
        <v>3413</v>
      </c>
      <c r="K471" s="42" t="s">
        <v>3398</v>
      </c>
      <c r="L471" s="43">
        <v>0</v>
      </c>
      <c r="M471" s="43">
        <v>0</v>
      </c>
      <c r="N471" s="43">
        <v>0</v>
      </c>
      <c r="O471" s="43">
        <v>200000000</v>
      </c>
      <c r="P471" s="43">
        <v>0</v>
      </c>
      <c r="Q471" s="43">
        <v>200000000</v>
      </c>
      <c r="R471" s="43">
        <v>63899994.399999999</v>
      </c>
      <c r="S471" s="43">
        <v>63899994.399999999</v>
      </c>
      <c r="T471" s="43">
        <v>63899994.399999999</v>
      </c>
      <c r="U471" s="43">
        <v>0</v>
      </c>
      <c r="V471" s="43">
        <v>136100005.59999999</v>
      </c>
      <c r="W471" s="43">
        <v>0</v>
      </c>
    </row>
    <row r="472" spans="1:23" ht="15" customHeight="1" x14ac:dyDescent="0.25">
      <c r="A472" s="42">
        <v>28</v>
      </c>
      <c r="B472" s="42">
        <v>1</v>
      </c>
      <c r="C472" s="42">
        <v>3</v>
      </c>
      <c r="D472" s="42">
        <v>33</v>
      </c>
      <c r="E472" s="42">
        <v>1</v>
      </c>
      <c r="F472" s="42">
        <v>102</v>
      </c>
      <c r="G472" s="42">
        <v>72</v>
      </c>
      <c r="H472" s="42">
        <v>43</v>
      </c>
      <c r="I472" s="42" t="s">
        <v>903</v>
      </c>
      <c r="J472" s="42" t="s">
        <v>3414</v>
      </c>
      <c r="K472" s="42" t="s">
        <v>3398</v>
      </c>
      <c r="L472" s="43">
        <v>0</v>
      </c>
      <c r="M472" s="43">
        <v>0</v>
      </c>
      <c r="N472" s="43">
        <v>96104588</v>
      </c>
      <c r="O472" s="43">
        <v>145681813</v>
      </c>
      <c r="P472" s="43">
        <v>0</v>
      </c>
      <c r="Q472" s="43">
        <v>49577225</v>
      </c>
      <c r="R472" s="43">
        <v>47763200</v>
      </c>
      <c r="S472" s="43">
        <v>47763200</v>
      </c>
      <c r="T472" s="43">
        <v>47763200</v>
      </c>
      <c r="U472" s="43">
        <v>31608000</v>
      </c>
      <c r="V472" s="43">
        <v>1814025</v>
      </c>
      <c r="W472" s="43">
        <v>0</v>
      </c>
    </row>
    <row r="473" spans="1:23" ht="15" customHeight="1" x14ac:dyDescent="0.25">
      <c r="A473" s="42">
        <v>28</v>
      </c>
      <c r="B473" s="42">
        <v>1</v>
      </c>
      <c r="C473" s="42">
        <v>3</v>
      </c>
      <c r="D473" s="42">
        <v>33</v>
      </c>
      <c r="E473" s="42">
        <v>1</v>
      </c>
      <c r="F473" s="42">
        <v>102</v>
      </c>
      <c r="G473" s="42">
        <v>72</v>
      </c>
      <c r="H473" s="42">
        <v>44</v>
      </c>
      <c r="I473" s="42" t="s">
        <v>903</v>
      </c>
      <c r="J473" s="42" t="s">
        <v>3415</v>
      </c>
      <c r="K473" s="42" t="s">
        <v>3416</v>
      </c>
      <c r="L473" s="43">
        <v>0</v>
      </c>
      <c r="M473" s="43">
        <v>0</v>
      </c>
      <c r="N473" s="43">
        <v>0</v>
      </c>
      <c r="O473" s="43">
        <v>10906144006</v>
      </c>
      <c r="P473" s="43">
        <v>1000000000</v>
      </c>
      <c r="Q473" s="43">
        <v>9906144006</v>
      </c>
      <c r="R473" s="43">
        <v>8292274980</v>
      </c>
      <c r="S473" s="43">
        <v>8292274980</v>
      </c>
      <c r="T473" s="43">
        <v>8292274980</v>
      </c>
      <c r="U473" s="43">
        <v>8292274980</v>
      </c>
      <c r="V473" s="43">
        <v>1613869026</v>
      </c>
      <c r="W473" s="43">
        <v>0</v>
      </c>
    </row>
    <row r="474" spans="1:23" ht="15" customHeight="1" x14ac:dyDescent="0.25">
      <c r="A474" s="42">
        <v>28</v>
      </c>
      <c r="B474" s="42">
        <v>1</v>
      </c>
      <c r="C474" s="42">
        <v>3</v>
      </c>
      <c r="D474" s="42">
        <v>82</v>
      </c>
      <c r="E474" s="42">
        <v>1</v>
      </c>
      <c r="F474" s="42">
        <v>102</v>
      </c>
      <c r="G474" s="42">
        <v>25</v>
      </c>
      <c r="H474" s="42">
        <v>46</v>
      </c>
      <c r="I474" s="42" t="s">
        <v>914</v>
      </c>
      <c r="J474" s="42" t="s">
        <v>3417</v>
      </c>
      <c r="K474" s="42" t="s">
        <v>3418</v>
      </c>
      <c r="L474" s="43">
        <v>0</v>
      </c>
      <c r="M474" s="43">
        <v>0</v>
      </c>
      <c r="N474" s="43">
        <v>0</v>
      </c>
      <c r="O474" s="43">
        <v>329224723</v>
      </c>
      <c r="P474" s="43">
        <v>0</v>
      </c>
      <c r="Q474" s="43">
        <v>329224723</v>
      </c>
      <c r="R474" s="43">
        <v>329224723</v>
      </c>
      <c r="S474" s="43">
        <v>329224723</v>
      </c>
      <c r="T474" s="43">
        <v>329224723</v>
      </c>
      <c r="U474" s="43">
        <v>329224723</v>
      </c>
      <c r="V474" s="43">
        <v>0</v>
      </c>
      <c r="W474" s="43">
        <v>0</v>
      </c>
    </row>
    <row r="475" spans="1:23" ht="15" customHeight="1" x14ac:dyDescent="0.25">
      <c r="A475" s="42">
        <v>28</v>
      </c>
      <c r="B475" s="42">
        <v>1</v>
      </c>
      <c r="C475" s="42">
        <v>3</v>
      </c>
      <c r="D475" s="42">
        <v>83</v>
      </c>
      <c r="E475" s="42">
        <v>1</v>
      </c>
      <c r="F475" s="42">
        <v>102</v>
      </c>
      <c r="G475" s="42">
        <v>25</v>
      </c>
      <c r="H475" s="42">
        <v>45</v>
      </c>
      <c r="I475" s="42" t="s">
        <v>912</v>
      </c>
      <c r="J475" s="42" t="s">
        <v>3419</v>
      </c>
      <c r="K475" s="42" t="s">
        <v>3390</v>
      </c>
      <c r="L475" s="43">
        <v>0</v>
      </c>
      <c r="M475" s="43">
        <v>0</v>
      </c>
      <c r="N475" s="43">
        <v>0</v>
      </c>
      <c r="O475" s="43">
        <v>775463777</v>
      </c>
      <c r="P475" s="43">
        <v>0</v>
      </c>
      <c r="Q475" s="43">
        <v>775463777</v>
      </c>
      <c r="R475" s="43">
        <v>771615572</v>
      </c>
      <c r="S475" s="43">
        <v>771615572</v>
      </c>
      <c r="T475" s="43">
        <v>771615572</v>
      </c>
      <c r="U475" s="43">
        <v>771615572</v>
      </c>
      <c r="V475" s="43">
        <v>3848205</v>
      </c>
      <c r="W475" s="43">
        <v>0</v>
      </c>
    </row>
    <row r="476" spans="1:23" ht="15" customHeight="1" x14ac:dyDescent="0.25">
      <c r="A476" s="42">
        <v>28</v>
      </c>
      <c r="B476" s="42">
        <v>1</v>
      </c>
      <c r="C476" s="42">
        <v>3</v>
      </c>
      <c r="D476" s="42">
        <v>83</v>
      </c>
      <c r="E476" s="42">
        <v>1</v>
      </c>
      <c r="F476" s="42">
        <v>102</v>
      </c>
      <c r="G476" s="42">
        <v>25</v>
      </c>
      <c r="H476" s="42">
        <v>46</v>
      </c>
      <c r="I476" s="42" t="s">
        <v>914</v>
      </c>
      <c r="J476" s="42" t="s">
        <v>3420</v>
      </c>
      <c r="K476" s="42" t="s">
        <v>3421</v>
      </c>
      <c r="L476" s="43">
        <v>0</v>
      </c>
      <c r="M476" s="43">
        <v>0</v>
      </c>
      <c r="N476" s="43">
        <v>0</v>
      </c>
      <c r="O476" s="43">
        <v>236897549</v>
      </c>
      <c r="P476" s="43">
        <v>0</v>
      </c>
      <c r="Q476" s="43">
        <v>236897549</v>
      </c>
      <c r="R476" s="43">
        <v>236897549</v>
      </c>
      <c r="S476" s="43">
        <v>236897549</v>
      </c>
      <c r="T476" s="43">
        <v>236897549</v>
      </c>
      <c r="U476" s="43">
        <v>236897549</v>
      </c>
      <c r="V476" s="43">
        <v>0</v>
      </c>
      <c r="W476" s="43">
        <v>0</v>
      </c>
    </row>
    <row r="477" spans="1:23" ht="15" customHeight="1" x14ac:dyDescent="0.25">
      <c r="A477" s="42">
        <v>28</v>
      </c>
      <c r="B477" s="42">
        <v>1</v>
      </c>
      <c r="C477" s="42">
        <v>3</v>
      </c>
      <c r="D477" s="42">
        <v>83</v>
      </c>
      <c r="E477" s="42">
        <v>1</v>
      </c>
      <c r="F477" s="42">
        <v>102</v>
      </c>
      <c r="G477" s="42">
        <v>25</v>
      </c>
      <c r="H477" s="42">
        <v>47</v>
      </c>
      <c r="I477" s="42" t="s">
        <v>909</v>
      </c>
      <c r="J477" s="42" t="s">
        <v>3422</v>
      </c>
      <c r="K477" s="42" t="s">
        <v>3392</v>
      </c>
      <c r="L477" s="43">
        <v>0</v>
      </c>
      <c r="M477" s="43">
        <v>0</v>
      </c>
      <c r="N477" s="43">
        <v>0</v>
      </c>
      <c r="O477" s="43">
        <v>18634</v>
      </c>
      <c r="P477" s="43">
        <v>0</v>
      </c>
      <c r="Q477" s="43">
        <v>18634</v>
      </c>
      <c r="R477" s="43">
        <v>0</v>
      </c>
      <c r="S477" s="43">
        <v>0</v>
      </c>
      <c r="T477" s="43">
        <v>0</v>
      </c>
      <c r="U477" s="43">
        <v>0</v>
      </c>
      <c r="V477" s="43">
        <v>18634</v>
      </c>
      <c r="W477" s="43">
        <v>0</v>
      </c>
    </row>
    <row r="478" spans="1:23" ht="15" customHeight="1" x14ac:dyDescent="0.25">
      <c r="A478" s="42">
        <v>28</v>
      </c>
      <c r="B478" s="42">
        <v>2</v>
      </c>
      <c r="C478" s="42">
        <v>3</v>
      </c>
      <c r="D478" s="42">
        <v>11</v>
      </c>
      <c r="E478" s="42">
        <v>1</v>
      </c>
      <c r="F478" s="42">
        <v>102</v>
      </c>
      <c r="G478" s="42">
        <v>25</v>
      </c>
      <c r="H478" s="42">
        <v>46</v>
      </c>
      <c r="I478" s="42" t="s">
        <v>904</v>
      </c>
      <c r="J478" s="42" t="s">
        <v>3423</v>
      </c>
      <c r="K478" s="42" t="s">
        <v>3424</v>
      </c>
      <c r="L478" s="43">
        <v>0</v>
      </c>
      <c r="M478" s="43">
        <v>0</v>
      </c>
      <c r="N478" s="43">
        <v>0</v>
      </c>
      <c r="O478" s="43">
        <v>16487231</v>
      </c>
      <c r="P478" s="43">
        <v>16487231</v>
      </c>
      <c r="Q478" s="43">
        <v>0</v>
      </c>
      <c r="R478" s="43">
        <v>0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</row>
    <row r="479" spans="1:23" ht="15" customHeight="1" x14ac:dyDescent="0.25">
      <c r="A479" s="42">
        <v>28</v>
      </c>
      <c r="B479" s="42">
        <v>2</v>
      </c>
      <c r="C479" s="42">
        <v>3</v>
      </c>
      <c r="D479" s="42">
        <v>33</v>
      </c>
      <c r="E479" s="42">
        <v>1</v>
      </c>
      <c r="F479" s="42">
        <v>2</v>
      </c>
      <c r="G479" s="42">
        <v>72</v>
      </c>
      <c r="H479" s="42">
        <v>0</v>
      </c>
      <c r="I479" s="42" t="s">
        <v>905</v>
      </c>
      <c r="J479" s="42" t="s">
        <v>1125</v>
      </c>
      <c r="K479" s="42" t="s">
        <v>2388</v>
      </c>
      <c r="L479" s="43">
        <v>400000000</v>
      </c>
      <c r="M479" s="43">
        <v>0</v>
      </c>
      <c r="N479" s="43">
        <v>0</v>
      </c>
      <c r="O479" s="43">
        <v>0</v>
      </c>
      <c r="P479" s="43">
        <v>343485430</v>
      </c>
      <c r="Q479" s="43">
        <v>56514570</v>
      </c>
      <c r="R479" s="43">
        <v>56514570</v>
      </c>
      <c r="S479" s="43">
        <v>56514570</v>
      </c>
      <c r="T479" s="43">
        <v>56514570</v>
      </c>
      <c r="U479" s="43">
        <v>56514570</v>
      </c>
      <c r="V479" s="43">
        <v>0</v>
      </c>
      <c r="W479" s="43">
        <v>0</v>
      </c>
    </row>
    <row r="480" spans="1:23" ht="15" customHeight="1" x14ac:dyDescent="0.25">
      <c r="A480" s="42">
        <v>28</v>
      </c>
      <c r="B480" s="42">
        <v>2</v>
      </c>
      <c r="C480" s="42">
        <v>3</v>
      </c>
      <c r="D480" s="42">
        <v>33</v>
      </c>
      <c r="E480" s="42">
        <v>1</v>
      </c>
      <c r="F480" s="42">
        <v>2</v>
      </c>
      <c r="G480" s="42">
        <v>72</v>
      </c>
      <c r="H480" s="42">
        <v>1</v>
      </c>
      <c r="I480" s="42" t="s">
        <v>903</v>
      </c>
      <c r="J480" s="42" t="s">
        <v>2398</v>
      </c>
      <c r="K480" s="42" t="s">
        <v>2392</v>
      </c>
      <c r="L480" s="43">
        <v>150000000</v>
      </c>
      <c r="M480" s="43">
        <v>0</v>
      </c>
      <c r="N480" s="43">
        <v>0</v>
      </c>
      <c r="O480" s="43">
        <v>0</v>
      </c>
      <c r="P480" s="43">
        <v>1908000</v>
      </c>
      <c r="Q480" s="43">
        <v>148092000</v>
      </c>
      <c r="R480" s="43">
        <v>138804000</v>
      </c>
      <c r="S480" s="43">
        <v>138804000</v>
      </c>
      <c r="T480" s="43">
        <v>138804000</v>
      </c>
      <c r="U480" s="43">
        <v>90816000</v>
      </c>
      <c r="V480" s="43">
        <v>9288000</v>
      </c>
      <c r="W480" s="43">
        <v>0</v>
      </c>
    </row>
    <row r="481" spans="1:23" ht="15" customHeight="1" x14ac:dyDescent="0.25">
      <c r="A481" s="42">
        <v>28</v>
      </c>
      <c r="B481" s="42">
        <v>2</v>
      </c>
      <c r="C481" s="42">
        <v>3</v>
      </c>
      <c r="D481" s="42">
        <v>33</v>
      </c>
      <c r="E481" s="42">
        <v>1</v>
      </c>
      <c r="F481" s="42">
        <v>2</v>
      </c>
      <c r="G481" s="42">
        <v>72</v>
      </c>
      <c r="H481" s="42">
        <v>2</v>
      </c>
      <c r="I481" s="42" t="s">
        <v>903</v>
      </c>
      <c r="J481" s="42" t="s">
        <v>1126</v>
      </c>
      <c r="K481" s="42" t="s">
        <v>2399</v>
      </c>
      <c r="L481" s="43">
        <v>6441243743</v>
      </c>
      <c r="M481" s="43">
        <v>0</v>
      </c>
      <c r="N481" s="43">
        <v>0</v>
      </c>
      <c r="O481" s="43">
        <v>0</v>
      </c>
      <c r="P481" s="43">
        <v>6441243743</v>
      </c>
      <c r="Q481" s="43">
        <v>0</v>
      </c>
      <c r="R481" s="43">
        <v>0</v>
      </c>
      <c r="S481" s="43">
        <v>0</v>
      </c>
      <c r="T481" s="43">
        <v>0</v>
      </c>
      <c r="U481" s="43">
        <v>0</v>
      </c>
      <c r="V481" s="43">
        <v>0</v>
      </c>
      <c r="W481" s="43">
        <v>0</v>
      </c>
    </row>
    <row r="482" spans="1:23" ht="15" customHeight="1" x14ac:dyDescent="0.25">
      <c r="A482" s="42">
        <v>28</v>
      </c>
      <c r="B482" s="42">
        <v>2</v>
      </c>
      <c r="C482" s="42">
        <v>3</v>
      </c>
      <c r="D482" s="42">
        <v>33</v>
      </c>
      <c r="E482" s="42">
        <v>1</v>
      </c>
      <c r="F482" s="42">
        <v>2</v>
      </c>
      <c r="G482" s="42">
        <v>72</v>
      </c>
      <c r="H482" s="42">
        <v>3</v>
      </c>
      <c r="I482" s="42" t="s">
        <v>903</v>
      </c>
      <c r="J482" s="42" t="s">
        <v>1127</v>
      </c>
      <c r="K482" s="42" t="s">
        <v>2400</v>
      </c>
      <c r="L482" s="43">
        <v>29462094395</v>
      </c>
      <c r="M482" s="43">
        <v>0</v>
      </c>
      <c r="N482" s="43">
        <v>0</v>
      </c>
      <c r="O482" s="43">
        <v>0</v>
      </c>
      <c r="P482" s="43">
        <v>29462094395</v>
      </c>
      <c r="Q482" s="43">
        <v>0</v>
      </c>
      <c r="R482" s="43">
        <v>0</v>
      </c>
      <c r="S482" s="43">
        <v>0</v>
      </c>
      <c r="T482" s="43">
        <v>0</v>
      </c>
      <c r="U482" s="43">
        <v>0</v>
      </c>
      <c r="V482" s="43">
        <v>0</v>
      </c>
      <c r="W482" s="43">
        <v>0</v>
      </c>
    </row>
    <row r="483" spans="1:23" ht="15" customHeight="1" x14ac:dyDescent="0.25">
      <c r="A483" s="42">
        <v>28</v>
      </c>
      <c r="B483" s="42">
        <v>2</v>
      </c>
      <c r="C483" s="42">
        <v>3</v>
      </c>
      <c r="D483" s="42">
        <v>33</v>
      </c>
      <c r="E483" s="42">
        <v>1</v>
      </c>
      <c r="F483" s="42">
        <v>2</v>
      </c>
      <c r="G483" s="42">
        <v>72</v>
      </c>
      <c r="H483" s="42">
        <v>4</v>
      </c>
      <c r="I483" s="42" t="s">
        <v>903</v>
      </c>
      <c r="J483" s="42" t="s">
        <v>2403</v>
      </c>
      <c r="K483" s="42" t="s">
        <v>2388</v>
      </c>
      <c r="L483" s="43">
        <v>146900833389</v>
      </c>
      <c r="M483" s="43">
        <v>0</v>
      </c>
      <c r="N483" s="43">
        <v>0</v>
      </c>
      <c r="O483" s="43">
        <v>0</v>
      </c>
      <c r="P483" s="43">
        <v>94788701292</v>
      </c>
      <c r="Q483" s="43">
        <v>52112132097</v>
      </c>
      <c r="R483" s="43">
        <v>52099067113</v>
      </c>
      <c r="S483" s="43">
        <v>52099067113</v>
      </c>
      <c r="T483" s="43">
        <v>52099067113</v>
      </c>
      <c r="U483" s="43">
        <v>52099067113</v>
      </c>
      <c r="V483" s="43">
        <v>13064984</v>
      </c>
      <c r="W483" s="43">
        <v>0</v>
      </c>
    </row>
    <row r="484" spans="1:23" ht="15" customHeight="1" x14ac:dyDescent="0.25">
      <c r="A484" s="42">
        <v>28</v>
      </c>
      <c r="B484" s="42">
        <v>2</v>
      </c>
      <c r="C484" s="42">
        <v>3</v>
      </c>
      <c r="D484" s="42">
        <v>33</v>
      </c>
      <c r="E484" s="42">
        <v>1</v>
      </c>
      <c r="F484" s="42">
        <v>102</v>
      </c>
      <c r="G484" s="42">
        <v>72</v>
      </c>
      <c r="H484" s="42">
        <v>43</v>
      </c>
      <c r="I484" s="42" t="s">
        <v>905</v>
      </c>
      <c r="J484" s="42" t="s">
        <v>3425</v>
      </c>
      <c r="K484" s="42" t="s">
        <v>3426</v>
      </c>
      <c r="L484" s="43">
        <v>0</v>
      </c>
      <c r="M484" s="43">
        <v>0</v>
      </c>
      <c r="N484" s="43">
        <v>0</v>
      </c>
      <c r="O484" s="43">
        <v>343485430</v>
      </c>
      <c r="P484" s="43">
        <v>0</v>
      </c>
      <c r="Q484" s="43">
        <v>343485430</v>
      </c>
      <c r="R484" s="43">
        <v>343485430</v>
      </c>
      <c r="S484" s="43">
        <v>343485430</v>
      </c>
      <c r="T484" s="43">
        <v>343485430</v>
      </c>
      <c r="U484" s="43">
        <v>0</v>
      </c>
      <c r="V484" s="43">
        <v>0</v>
      </c>
      <c r="W484" s="43">
        <v>0</v>
      </c>
    </row>
    <row r="485" spans="1:23" ht="15" customHeight="1" x14ac:dyDescent="0.25">
      <c r="A485" s="42">
        <v>28</v>
      </c>
      <c r="B485" s="42">
        <v>2</v>
      </c>
      <c r="C485" s="42">
        <v>3</v>
      </c>
      <c r="D485" s="42">
        <v>33</v>
      </c>
      <c r="E485" s="42">
        <v>1</v>
      </c>
      <c r="F485" s="42">
        <v>102</v>
      </c>
      <c r="G485" s="42">
        <v>72</v>
      </c>
      <c r="H485" s="42">
        <v>43</v>
      </c>
      <c r="I485" s="42" t="s">
        <v>903</v>
      </c>
      <c r="J485" s="42" t="s">
        <v>3427</v>
      </c>
      <c r="K485" s="42" t="s">
        <v>3426</v>
      </c>
      <c r="L485" s="43">
        <v>0</v>
      </c>
      <c r="M485" s="43">
        <v>0</v>
      </c>
      <c r="N485" s="43">
        <v>0</v>
      </c>
      <c r="O485" s="43">
        <v>1908000</v>
      </c>
      <c r="P485" s="43">
        <v>0</v>
      </c>
      <c r="Q485" s="43">
        <v>1908000</v>
      </c>
      <c r="R485" s="43">
        <v>0</v>
      </c>
      <c r="S485" s="43">
        <v>0</v>
      </c>
      <c r="T485" s="43">
        <v>0</v>
      </c>
      <c r="U485" s="43">
        <v>0</v>
      </c>
      <c r="V485" s="43">
        <v>1908000</v>
      </c>
      <c r="W485" s="43">
        <v>0</v>
      </c>
    </row>
    <row r="486" spans="1:23" ht="15" customHeight="1" x14ac:dyDescent="0.25">
      <c r="A486" s="42">
        <v>28</v>
      </c>
      <c r="B486" s="42">
        <v>2</v>
      </c>
      <c r="C486" s="42">
        <v>3</v>
      </c>
      <c r="D486" s="42">
        <v>33</v>
      </c>
      <c r="E486" s="42">
        <v>1</v>
      </c>
      <c r="F486" s="42">
        <v>102</v>
      </c>
      <c r="G486" s="42">
        <v>72</v>
      </c>
      <c r="H486" s="42">
        <v>44</v>
      </c>
      <c r="I486" s="42" t="s">
        <v>903</v>
      </c>
      <c r="J486" s="42" t="s">
        <v>3428</v>
      </c>
      <c r="K486" s="42" t="s">
        <v>3429</v>
      </c>
      <c r="L486" s="43">
        <v>0</v>
      </c>
      <c r="M486" s="43">
        <v>0</v>
      </c>
      <c r="N486" s="43">
        <v>0</v>
      </c>
      <c r="O486" s="43">
        <v>98599682312</v>
      </c>
      <c r="P486" s="43">
        <v>0</v>
      </c>
      <c r="Q486" s="43">
        <v>98599682312</v>
      </c>
      <c r="R486" s="43">
        <v>97734344152</v>
      </c>
      <c r="S486" s="43">
        <v>97734344152</v>
      </c>
      <c r="T486" s="43">
        <v>97734344152</v>
      </c>
      <c r="U486" s="43">
        <v>97734344152</v>
      </c>
      <c r="V486" s="43">
        <v>865338160</v>
      </c>
      <c r="W486" s="43">
        <v>0</v>
      </c>
    </row>
    <row r="487" spans="1:23" ht="15" customHeight="1" x14ac:dyDescent="0.25">
      <c r="A487" s="42">
        <v>28</v>
      </c>
      <c r="B487" s="42">
        <v>2</v>
      </c>
      <c r="C487" s="42">
        <v>3</v>
      </c>
      <c r="D487" s="42">
        <v>33</v>
      </c>
      <c r="E487" s="42">
        <v>1</v>
      </c>
      <c r="F487" s="42">
        <v>102</v>
      </c>
      <c r="G487" s="42">
        <v>72</v>
      </c>
      <c r="H487" s="42">
        <v>45</v>
      </c>
      <c r="I487" s="42" t="s">
        <v>903</v>
      </c>
      <c r="J487" s="42" t="s">
        <v>3430</v>
      </c>
      <c r="K487" s="42" t="s">
        <v>3431</v>
      </c>
      <c r="L487" s="43">
        <v>0</v>
      </c>
      <c r="M487" s="43">
        <v>0</v>
      </c>
      <c r="N487" s="43">
        <v>18969594811</v>
      </c>
      <c r="O487" s="43">
        <v>29462094395</v>
      </c>
      <c r="P487" s="43">
        <v>946435956</v>
      </c>
      <c r="Q487" s="43">
        <v>9546063628</v>
      </c>
      <c r="R487" s="43">
        <v>9546063628</v>
      </c>
      <c r="S487" s="43">
        <v>9546063628</v>
      </c>
      <c r="T487" s="43">
        <v>9546063628</v>
      </c>
      <c r="U487" s="43">
        <v>9546063628</v>
      </c>
      <c r="V487" s="43">
        <v>0</v>
      </c>
      <c r="W487" s="43">
        <v>0</v>
      </c>
    </row>
    <row r="488" spans="1:23" ht="15" customHeight="1" x14ac:dyDescent="0.25">
      <c r="A488" s="42">
        <v>28</v>
      </c>
      <c r="B488" s="42">
        <v>2</v>
      </c>
      <c r="C488" s="42">
        <v>3</v>
      </c>
      <c r="D488" s="42">
        <v>33</v>
      </c>
      <c r="E488" s="42">
        <v>1</v>
      </c>
      <c r="F488" s="42">
        <v>102</v>
      </c>
      <c r="G488" s="42">
        <v>72</v>
      </c>
      <c r="H488" s="42">
        <v>46</v>
      </c>
      <c r="I488" s="42" t="s">
        <v>903</v>
      </c>
      <c r="J488" s="42" t="s">
        <v>3432</v>
      </c>
      <c r="K488" s="42" t="s">
        <v>3433</v>
      </c>
      <c r="L488" s="43">
        <v>0</v>
      </c>
      <c r="M488" s="43">
        <v>0</v>
      </c>
      <c r="N488" s="43">
        <v>160905598</v>
      </c>
      <c r="O488" s="43">
        <v>10220000000</v>
      </c>
      <c r="P488" s="43">
        <v>0</v>
      </c>
      <c r="Q488" s="43">
        <v>10059094402</v>
      </c>
      <c r="R488" s="43">
        <v>10059094402</v>
      </c>
      <c r="S488" s="43">
        <v>10059094402</v>
      </c>
      <c r="T488" s="43">
        <v>10059094402</v>
      </c>
      <c r="U488" s="43">
        <v>10059094402</v>
      </c>
      <c r="V488" s="43">
        <v>0</v>
      </c>
      <c r="W488" s="43">
        <v>0</v>
      </c>
    </row>
    <row r="489" spans="1:23" ht="15" customHeight="1" x14ac:dyDescent="0.25">
      <c r="A489" s="42">
        <v>28</v>
      </c>
      <c r="B489" s="42">
        <v>2</v>
      </c>
      <c r="C489" s="42">
        <v>3</v>
      </c>
      <c r="D489" s="42">
        <v>33</v>
      </c>
      <c r="E489" s="42">
        <v>1</v>
      </c>
      <c r="F489" s="42">
        <v>102</v>
      </c>
      <c r="G489" s="42">
        <v>72</v>
      </c>
      <c r="H489" s="42">
        <v>48</v>
      </c>
      <c r="I489" s="42" t="s">
        <v>903</v>
      </c>
      <c r="J489" s="42" t="s">
        <v>3825</v>
      </c>
      <c r="K489" s="42" t="s">
        <v>3826</v>
      </c>
      <c r="L489" s="43">
        <v>0</v>
      </c>
      <c r="M489" s="43">
        <v>0</v>
      </c>
      <c r="N489" s="43">
        <v>0</v>
      </c>
      <c r="O489" s="43">
        <v>266654936</v>
      </c>
      <c r="P489" s="43">
        <v>0</v>
      </c>
      <c r="Q489" s="43">
        <v>266654936</v>
      </c>
      <c r="R489" s="43">
        <v>266654936</v>
      </c>
      <c r="S489" s="43">
        <v>266654936</v>
      </c>
      <c r="T489" s="43">
        <v>266654936</v>
      </c>
      <c r="U489" s="43">
        <v>0</v>
      </c>
      <c r="V489" s="43">
        <v>0</v>
      </c>
      <c r="W489" s="43">
        <v>0</v>
      </c>
    </row>
    <row r="490" spans="1:23" ht="15" customHeight="1" x14ac:dyDescent="0.25">
      <c r="A490" s="42">
        <v>28</v>
      </c>
      <c r="B490" s="42">
        <v>2</v>
      </c>
      <c r="C490" s="42">
        <v>3</v>
      </c>
      <c r="D490" s="42">
        <v>83</v>
      </c>
      <c r="E490" s="42">
        <v>1</v>
      </c>
      <c r="F490" s="42">
        <v>2</v>
      </c>
      <c r="G490" s="42">
        <v>72</v>
      </c>
      <c r="H490" s="42">
        <v>4</v>
      </c>
      <c r="I490" s="42" t="s">
        <v>903</v>
      </c>
      <c r="J490" s="42" t="s">
        <v>3083</v>
      </c>
      <c r="K490" s="42" t="s">
        <v>3084</v>
      </c>
      <c r="L490" s="43">
        <v>0</v>
      </c>
      <c r="M490" s="43">
        <v>2190417078</v>
      </c>
      <c r="N490" s="43">
        <v>0</v>
      </c>
      <c r="O490" s="43">
        <v>0</v>
      </c>
      <c r="P490" s="43">
        <v>2190417078</v>
      </c>
      <c r="Q490" s="43">
        <v>0</v>
      </c>
      <c r="R490" s="43">
        <v>0</v>
      </c>
      <c r="S490" s="43">
        <v>0</v>
      </c>
      <c r="T490" s="43">
        <v>0</v>
      </c>
      <c r="U490" s="43">
        <v>0</v>
      </c>
      <c r="V490" s="43">
        <v>0</v>
      </c>
      <c r="W490" s="43">
        <v>0</v>
      </c>
    </row>
    <row r="491" spans="1:23" ht="15" customHeight="1" x14ac:dyDescent="0.25">
      <c r="A491" s="42">
        <v>28</v>
      </c>
      <c r="B491" s="42">
        <v>2</v>
      </c>
      <c r="C491" s="42">
        <v>3</v>
      </c>
      <c r="D491" s="42">
        <v>83</v>
      </c>
      <c r="E491" s="42">
        <v>1</v>
      </c>
      <c r="F491" s="42">
        <v>102</v>
      </c>
      <c r="G491" s="42">
        <v>72</v>
      </c>
      <c r="H491" s="42">
        <v>44</v>
      </c>
      <c r="I491" s="42" t="s">
        <v>903</v>
      </c>
      <c r="J491" s="42" t="s">
        <v>3652</v>
      </c>
      <c r="K491" s="42" t="s">
        <v>3653</v>
      </c>
      <c r="L491" s="43">
        <v>0</v>
      </c>
      <c r="M491" s="43">
        <v>279169056</v>
      </c>
      <c r="N491" s="43">
        <v>0</v>
      </c>
      <c r="O491" s="43">
        <v>2190435712</v>
      </c>
      <c r="P491" s="43">
        <v>0</v>
      </c>
      <c r="Q491" s="43">
        <v>2469604768</v>
      </c>
      <c r="R491" s="43">
        <v>2469604768</v>
      </c>
      <c r="S491" s="43">
        <v>2469604768</v>
      </c>
      <c r="T491" s="43">
        <v>2469604768</v>
      </c>
      <c r="U491" s="43">
        <v>2469604768</v>
      </c>
      <c r="V491" s="43">
        <v>0</v>
      </c>
      <c r="W491" s="43">
        <v>0</v>
      </c>
    </row>
    <row r="492" spans="1:23" ht="15" customHeight="1" x14ac:dyDescent="0.25">
      <c r="A492" s="42">
        <v>28</v>
      </c>
      <c r="B492" s="42">
        <v>3</v>
      </c>
      <c r="C492" s="42">
        <v>3</v>
      </c>
      <c r="D492" s="42">
        <v>33</v>
      </c>
      <c r="E492" s="42">
        <v>1</v>
      </c>
      <c r="F492" s="42">
        <v>2</v>
      </c>
      <c r="G492" s="42">
        <v>72</v>
      </c>
      <c r="H492" s="42">
        <v>0</v>
      </c>
      <c r="I492" s="42" t="s">
        <v>905</v>
      </c>
      <c r="J492" s="42" t="s">
        <v>1128</v>
      </c>
      <c r="K492" s="42" t="s">
        <v>2388</v>
      </c>
      <c r="L492" s="43">
        <v>100000000</v>
      </c>
      <c r="M492" s="43">
        <v>0</v>
      </c>
      <c r="N492" s="43">
        <v>0</v>
      </c>
      <c r="O492" s="43">
        <v>0</v>
      </c>
      <c r="P492" s="43">
        <v>100000000</v>
      </c>
      <c r="Q492" s="43">
        <v>0</v>
      </c>
      <c r="R492" s="43">
        <v>0</v>
      </c>
      <c r="S492" s="43">
        <v>0</v>
      </c>
      <c r="T492" s="43">
        <v>0</v>
      </c>
      <c r="U492" s="43">
        <v>0</v>
      </c>
      <c r="V492" s="43">
        <v>0</v>
      </c>
      <c r="W492" s="43">
        <v>0</v>
      </c>
    </row>
    <row r="493" spans="1:23" ht="15" customHeight="1" x14ac:dyDescent="0.25">
      <c r="A493" s="42">
        <v>28</v>
      </c>
      <c r="B493" s="42">
        <v>3</v>
      </c>
      <c r="C493" s="42">
        <v>3</v>
      </c>
      <c r="D493" s="42">
        <v>33</v>
      </c>
      <c r="E493" s="42">
        <v>1</v>
      </c>
      <c r="F493" s="42">
        <v>2</v>
      </c>
      <c r="G493" s="42">
        <v>72</v>
      </c>
      <c r="H493" s="42">
        <v>2</v>
      </c>
      <c r="I493" s="42" t="s">
        <v>903</v>
      </c>
      <c r="J493" s="42" t="s">
        <v>1129</v>
      </c>
      <c r="K493" s="42" t="s">
        <v>2399</v>
      </c>
      <c r="L493" s="43">
        <v>4011605641</v>
      </c>
      <c r="M493" s="43">
        <v>0</v>
      </c>
      <c r="N493" s="43">
        <v>0</v>
      </c>
      <c r="O493" s="43">
        <v>0</v>
      </c>
      <c r="P493" s="43">
        <v>4011605641</v>
      </c>
      <c r="Q493" s="43">
        <v>0</v>
      </c>
      <c r="R493" s="43">
        <v>0</v>
      </c>
      <c r="S493" s="43">
        <v>0</v>
      </c>
      <c r="T493" s="43">
        <v>0</v>
      </c>
      <c r="U493" s="43">
        <v>0</v>
      </c>
      <c r="V493" s="43">
        <v>0</v>
      </c>
      <c r="W493" s="43">
        <v>0</v>
      </c>
    </row>
    <row r="494" spans="1:23" ht="15" customHeight="1" x14ac:dyDescent="0.25">
      <c r="A494" s="42">
        <v>28</v>
      </c>
      <c r="B494" s="42">
        <v>3</v>
      </c>
      <c r="C494" s="42">
        <v>3</v>
      </c>
      <c r="D494" s="42">
        <v>33</v>
      </c>
      <c r="E494" s="42">
        <v>1</v>
      </c>
      <c r="F494" s="42">
        <v>2</v>
      </c>
      <c r="G494" s="42">
        <v>72</v>
      </c>
      <c r="H494" s="42">
        <v>3</v>
      </c>
      <c r="I494" s="42" t="s">
        <v>903</v>
      </c>
      <c r="J494" s="42" t="s">
        <v>1130</v>
      </c>
      <c r="K494" s="42" t="s">
        <v>2400</v>
      </c>
      <c r="L494" s="43">
        <v>3133674463</v>
      </c>
      <c r="M494" s="43">
        <v>0</v>
      </c>
      <c r="N494" s="43">
        <v>0</v>
      </c>
      <c r="O494" s="43">
        <v>0</v>
      </c>
      <c r="P494" s="43">
        <v>3133674463</v>
      </c>
      <c r="Q494" s="43">
        <v>0</v>
      </c>
      <c r="R494" s="43">
        <v>0</v>
      </c>
      <c r="S494" s="43">
        <v>0</v>
      </c>
      <c r="T494" s="43">
        <v>0</v>
      </c>
      <c r="U494" s="43">
        <v>0</v>
      </c>
      <c r="V494" s="43">
        <v>0</v>
      </c>
      <c r="W494" s="43">
        <v>0</v>
      </c>
    </row>
    <row r="495" spans="1:23" ht="15" customHeight="1" x14ac:dyDescent="0.25">
      <c r="A495" s="42">
        <v>28</v>
      </c>
      <c r="B495" s="42">
        <v>3</v>
      </c>
      <c r="C495" s="42">
        <v>3</v>
      </c>
      <c r="D495" s="42">
        <v>33</v>
      </c>
      <c r="E495" s="42">
        <v>1</v>
      </c>
      <c r="F495" s="42">
        <v>2</v>
      </c>
      <c r="G495" s="42">
        <v>72</v>
      </c>
      <c r="H495" s="42">
        <v>5</v>
      </c>
      <c r="I495" s="42" t="s">
        <v>903</v>
      </c>
      <c r="J495" s="42" t="s">
        <v>2406</v>
      </c>
      <c r="K495" s="42" t="s">
        <v>2388</v>
      </c>
      <c r="L495" s="43">
        <v>17814605128</v>
      </c>
      <c r="M495" s="43">
        <v>0</v>
      </c>
      <c r="N495" s="43">
        <v>0</v>
      </c>
      <c r="O495" s="43">
        <v>0</v>
      </c>
      <c r="P495" s="43">
        <v>12037750763</v>
      </c>
      <c r="Q495" s="43">
        <v>5776854365</v>
      </c>
      <c r="R495" s="43">
        <v>5674776065</v>
      </c>
      <c r="S495" s="43">
        <v>5674776065</v>
      </c>
      <c r="T495" s="43">
        <v>5674776065</v>
      </c>
      <c r="U495" s="43">
        <v>5674776065</v>
      </c>
      <c r="V495" s="43">
        <v>102078300</v>
      </c>
      <c r="W495" s="43">
        <v>0</v>
      </c>
    </row>
    <row r="496" spans="1:23" ht="15" customHeight="1" x14ac:dyDescent="0.25">
      <c r="A496" s="42">
        <v>28</v>
      </c>
      <c r="B496" s="42">
        <v>3</v>
      </c>
      <c r="C496" s="42">
        <v>3</v>
      </c>
      <c r="D496" s="42">
        <v>33</v>
      </c>
      <c r="E496" s="42">
        <v>1</v>
      </c>
      <c r="F496" s="42">
        <v>102</v>
      </c>
      <c r="G496" s="42">
        <v>72</v>
      </c>
      <c r="H496" s="42">
        <v>43</v>
      </c>
      <c r="I496" s="42" t="s">
        <v>905</v>
      </c>
      <c r="J496" s="42" t="s">
        <v>3434</v>
      </c>
      <c r="K496" s="42" t="s">
        <v>3435</v>
      </c>
      <c r="L496" s="43">
        <v>0</v>
      </c>
      <c r="M496" s="43">
        <v>0</v>
      </c>
      <c r="N496" s="43">
        <v>0</v>
      </c>
      <c r="O496" s="43">
        <v>100000000</v>
      </c>
      <c r="P496" s="43">
        <v>0</v>
      </c>
      <c r="Q496" s="43">
        <v>100000000</v>
      </c>
      <c r="R496" s="43">
        <v>32684575.579999998</v>
      </c>
      <c r="S496" s="43">
        <v>32684575.579999998</v>
      </c>
      <c r="T496" s="43">
        <v>32684575.579999998</v>
      </c>
      <c r="U496" s="43">
        <v>0</v>
      </c>
      <c r="V496" s="43">
        <v>67315424.420000002</v>
      </c>
      <c r="W496" s="43">
        <v>0</v>
      </c>
    </row>
    <row r="497" spans="1:23" ht="15" customHeight="1" x14ac:dyDescent="0.25">
      <c r="A497" s="42">
        <v>28</v>
      </c>
      <c r="B497" s="42">
        <v>3</v>
      </c>
      <c r="C497" s="42">
        <v>3</v>
      </c>
      <c r="D497" s="42">
        <v>33</v>
      </c>
      <c r="E497" s="42">
        <v>1</v>
      </c>
      <c r="F497" s="42">
        <v>102</v>
      </c>
      <c r="G497" s="42">
        <v>72</v>
      </c>
      <c r="H497" s="42">
        <v>44</v>
      </c>
      <c r="I497" s="42" t="s">
        <v>903</v>
      </c>
      <c r="J497" s="42" t="s">
        <v>3436</v>
      </c>
      <c r="K497" s="42" t="s">
        <v>3437</v>
      </c>
      <c r="L497" s="43">
        <v>0</v>
      </c>
      <c r="M497" s="43">
        <v>0</v>
      </c>
      <c r="N497" s="43">
        <v>0</v>
      </c>
      <c r="O497" s="43">
        <v>12037750763</v>
      </c>
      <c r="P497" s="43">
        <v>0</v>
      </c>
      <c r="Q497" s="43">
        <v>12037750763</v>
      </c>
      <c r="R497" s="43">
        <v>10672469876</v>
      </c>
      <c r="S497" s="43">
        <v>10672469876</v>
      </c>
      <c r="T497" s="43">
        <v>10672469876</v>
      </c>
      <c r="U497" s="43">
        <v>10672469876</v>
      </c>
      <c r="V497" s="43">
        <v>1365280887</v>
      </c>
      <c r="W497" s="43">
        <v>0</v>
      </c>
    </row>
    <row r="498" spans="1:23" ht="15" customHeight="1" x14ac:dyDescent="0.25">
      <c r="A498" s="42">
        <v>28</v>
      </c>
      <c r="B498" s="42">
        <v>3</v>
      </c>
      <c r="C498" s="42">
        <v>3</v>
      </c>
      <c r="D498" s="42">
        <v>33</v>
      </c>
      <c r="E498" s="42">
        <v>1</v>
      </c>
      <c r="F498" s="42">
        <v>102</v>
      </c>
      <c r="G498" s="42">
        <v>72</v>
      </c>
      <c r="H498" s="42">
        <v>45</v>
      </c>
      <c r="I498" s="42" t="s">
        <v>903</v>
      </c>
      <c r="J498" s="42" t="s">
        <v>3438</v>
      </c>
      <c r="K498" s="42" t="s">
        <v>3439</v>
      </c>
      <c r="L498" s="43">
        <v>0</v>
      </c>
      <c r="M498" s="43">
        <v>0</v>
      </c>
      <c r="N498" s="43">
        <v>2187879020</v>
      </c>
      <c r="O498" s="43">
        <v>3133674463</v>
      </c>
      <c r="P498" s="43">
        <v>0</v>
      </c>
      <c r="Q498" s="43">
        <v>945795443</v>
      </c>
      <c r="R498" s="43">
        <v>945795443</v>
      </c>
      <c r="S498" s="43">
        <v>945795443</v>
      </c>
      <c r="T498" s="43">
        <v>945795443</v>
      </c>
      <c r="U498" s="43">
        <v>945795443</v>
      </c>
      <c r="V498" s="43">
        <v>0</v>
      </c>
      <c r="W498" s="43">
        <v>0</v>
      </c>
    </row>
    <row r="499" spans="1:23" ht="15" customHeight="1" x14ac:dyDescent="0.25">
      <c r="A499" s="42">
        <v>28</v>
      </c>
      <c r="B499" s="42">
        <v>3</v>
      </c>
      <c r="C499" s="42">
        <v>3</v>
      </c>
      <c r="D499" s="42">
        <v>33</v>
      </c>
      <c r="E499" s="42">
        <v>1</v>
      </c>
      <c r="F499" s="42">
        <v>102</v>
      </c>
      <c r="G499" s="42">
        <v>72</v>
      </c>
      <c r="H499" s="42">
        <v>46</v>
      </c>
      <c r="I499" s="42" t="s">
        <v>903</v>
      </c>
      <c r="J499" s="42" t="s">
        <v>3440</v>
      </c>
      <c r="K499" s="42" t="s">
        <v>3441</v>
      </c>
      <c r="L499" s="43">
        <v>0</v>
      </c>
      <c r="M499" s="43">
        <v>0</v>
      </c>
      <c r="N499" s="43">
        <v>162251775</v>
      </c>
      <c r="O499" s="43">
        <v>4011605641</v>
      </c>
      <c r="P499" s="43">
        <v>2852686812</v>
      </c>
      <c r="Q499" s="43">
        <v>996667054</v>
      </c>
      <c r="R499" s="43">
        <v>996667054</v>
      </c>
      <c r="S499" s="43">
        <v>996667054</v>
      </c>
      <c r="T499" s="43">
        <v>996667054</v>
      </c>
      <c r="U499" s="43">
        <v>996667054</v>
      </c>
      <c r="V499" s="43">
        <v>0</v>
      </c>
      <c r="W499" s="43">
        <v>0</v>
      </c>
    </row>
    <row r="500" spans="1:23" ht="15" customHeight="1" x14ac:dyDescent="0.25">
      <c r="A500" s="42">
        <v>28</v>
      </c>
      <c r="B500" s="42">
        <v>4</v>
      </c>
      <c r="C500" s="42">
        <v>3</v>
      </c>
      <c r="D500" s="42">
        <v>33</v>
      </c>
      <c r="E500" s="42">
        <v>1</v>
      </c>
      <c r="F500" s="42">
        <v>2</v>
      </c>
      <c r="G500" s="42">
        <v>25</v>
      </c>
      <c r="H500" s="42">
        <v>0</v>
      </c>
      <c r="I500" s="42" t="s">
        <v>907</v>
      </c>
      <c r="J500" s="42" t="s">
        <v>1131</v>
      </c>
      <c r="K500" s="42" t="s">
        <v>2409</v>
      </c>
      <c r="L500" s="43">
        <v>20000000</v>
      </c>
      <c r="M500" s="43">
        <v>0</v>
      </c>
      <c r="N500" s="43">
        <v>0</v>
      </c>
      <c r="O500" s="43">
        <v>0</v>
      </c>
      <c r="P500" s="43">
        <v>20000000</v>
      </c>
      <c r="Q500" s="43">
        <v>0</v>
      </c>
      <c r="R500" s="43">
        <v>0</v>
      </c>
      <c r="S500" s="43">
        <v>0</v>
      </c>
      <c r="T500" s="43">
        <v>0</v>
      </c>
      <c r="U500" s="43">
        <v>0</v>
      </c>
      <c r="V500" s="43">
        <v>0</v>
      </c>
      <c r="W500" s="43">
        <v>0</v>
      </c>
    </row>
    <row r="501" spans="1:23" ht="15" customHeight="1" x14ac:dyDescent="0.25">
      <c r="A501" s="42">
        <v>28</v>
      </c>
      <c r="B501" s="42">
        <v>4</v>
      </c>
      <c r="C501" s="42">
        <v>3</v>
      </c>
      <c r="D501" s="42">
        <v>33</v>
      </c>
      <c r="E501" s="42">
        <v>1</v>
      </c>
      <c r="F501" s="42">
        <v>2</v>
      </c>
      <c r="G501" s="42">
        <v>25</v>
      </c>
      <c r="H501" s="42">
        <v>1</v>
      </c>
      <c r="I501" s="42" t="s">
        <v>906</v>
      </c>
      <c r="J501" s="42" t="s">
        <v>1132</v>
      </c>
      <c r="K501" s="42" t="s">
        <v>2410</v>
      </c>
      <c r="L501" s="43">
        <v>204253854</v>
      </c>
      <c r="M501" s="43">
        <v>0</v>
      </c>
      <c r="N501" s="43">
        <v>0</v>
      </c>
      <c r="O501" s="43">
        <v>0</v>
      </c>
      <c r="P501" s="43">
        <v>204253854</v>
      </c>
      <c r="Q501" s="43">
        <v>0</v>
      </c>
      <c r="R501" s="43">
        <v>0</v>
      </c>
      <c r="S501" s="43">
        <v>0</v>
      </c>
      <c r="T501" s="43">
        <v>0</v>
      </c>
      <c r="U501" s="43">
        <v>0</v>
      </c>
      <c r="V501" s="43">
        <v>0</v>
      </c>
      <c r="W501" s="43">
        <v>0</v>
      </c>
    </row>
    <row r="502" spans="1:23" ht="15" customHeight="1" x14ac:dyDescent="0.25">
      <c r="A502" s="42">
        <v>28</v>
      </c>
      <c r="B502" s="42">
        <v>4</v>
      </c>
      <c r="C502" s="42">
        <v>3</v>
      </c>
      <c r="D502" s="42">
        <v>33</v>
      </c>
      <c r="E502" s="42">
        <v>1</v>
      </c>
      <c r="F502" s="42">
        <v>2</v>
      </c>
      <c r="G502" s="42">
        <v>25</v>
      </c>
      <c r="H502" s="42">
        <v>2</v>
      </c>
      <c r="I502" s="42" t="s">
        <v>909</v>
      </c>
      <c r="J502" s="42" t="s">
        <v>1133</v>
      </c>
      <c r="K502" s="42" t="s">
        <v>2411</v>
      </c>
      <c r="L502" s="43">
        <v>10000000</v>
      </c>
      <c r="M502" s="43">
        <v>0</v>
      </c>
      <c r="N502" s="43">
        <v>0</v>
      </c>
      <c r="O502" s="43">
        <v>0</v>
      </c>
      <c r="P502" s="43">
        <v>10000000</v>
      </c>
      <c r="Q502" s="43">
        <v>0</v>
      </c>
      <c r="R502" s="43">
        <v>0</v>
      </c>
      <c r="S502" s="43">
        <v>0</v>
      </c>
      <c r="T502" s="43">
        <v>0</v>
      </c>
      <c r="U502" s="43">
        <v>0</v>
      </c>
      <c r="V502" s="43">
        <v>0</v>
      </c>
      <c r="W502" s="43">
        <v>0</v>
      </c>
    </row>
    <row r="503" spans="1:23" ht="15" customHeight="1" x14ac:dyDescent="0.25">
      <c r="A503" s="42">
        <v>28</v>
      </c>
      <c r="B503" s="42">
        <v>4</v>
      </c>
      <c r="C503" s="42">
        <v>3</v>
      </c>
      <c r="D503" s="42">
        <v>33</v>
      </c>
      <c r="E503" s="42">
        <v>1</v>
      </c>
      <c r="F503" s="42">
        <v>2</v>
      </c>
      <c r="G503" s="42">
        <v>25</v>
      </c>
      <c r="H503" s="42">
        <v>3</v>
      </c>
      <c r="I503" s="42" t="s">
        <v>906</v>
      </c>
      <c r="J503" s="42" t="s">
        <v>2414</v>
      </c>
      <c r="K503" s="42" t="s">
        <v>2409</v>
      </c>
      <c r="L503" s="43">
        <v>1179906683</v>
      </c>
      <c r="M503" s="43">
        <v>0</v>
      </c>
      <c r="N503" s="43">
        <v>0</v>
      </c>
      <c r="O503" s="43">
        <v>0</v>
      </c>
      <c r="P503" s="43">
        <v>102601997</v>
      </c>
      <c r="Q503" s="43">
        <v>1077304686</v>
      </c>
      <c r="R503" s="43">
        <v>1071904694</v>
      </c>
      <c r="S503" s="43">
        <v>1071904694</v>
      </c>
      <c r="T503" s="43">
        <v>1071904694</v>
      </c>
      <c r="U503" s="43">
        <v>1071904694</v>
      </c>
      <c r="V503" s="43">
        <v>5399992</v>
      </c>
      <c r="W503" s="43">
        <v>0</v>
      </c>
    </row>
    <row r="504" spans="1:23" ht="15" customHeight="1" x14ac:dyDescent="0.25">
      <c r="A504" s="42">
        <v>28</v>
      </c>
      <c r="B504" s="42">
        <v>4</v>
      </c>
      <c r="C504" s="42">
        <v>3</v>
      </c>
      <c r="D504" s="42">
        <v>33</v>
      </c>
      <c r="E504" s="42">
        <v>1</v>
      </c>
      <c r="F504" s="42">
        <v>2</v>
      </c>
      <c r="G504" s="42">
        <v>25</v>
      </c>
      <c r="H504" s="42">
        <v>4</v>
      </c>
      <c r="I504" s="42" t="s">
        <v>907</v>
      </c>
      <c r="J504" s="42" t="s">
        <v>2417</v>
      </c>
      <c r="K504" s="42" t="s">
        <v>2411</v>
      </c>
      <c r="L504" s="43">
        <v>45000000</v>
      </c>
      <c r="M504" s="43">
        <v>0</v>
      </c>
      <c r="N504" s="43">
        <v>0</v>
      </c>
      <c r="O504" s="43">
        <v>0</v>
      </c>
      <c r="P504" s="43">
        <v>45000000</v>
      </c>
      <c r="Q504" s="43">
        <v>0</v>
      </c>
      <c r="R504" s="43">
        <v>0</v>
      </c>
      <c r="S504" s="43">
        <v>0</v>
      </c>
      <c r="T504" s="43">
        <v>0</v>
      </c>
      <c r="U504" s="43">
        <v>0</v>
      </c>
      <c r="V504" s="43">
        <v>0</v>
      </c>
      <c r="W504" s="43">
        <v>0</v>
      </c>
    </row>
    <row r="505" spans="1:23" ht="15" customHeight="1" x14ac:dyDescent="0.25">
      <c r="A505" s="42">
        <v>28</v>
      </c>
      <c r="B505" s="42">
        <v>4</v>
      </c>
      <c r="C505" s="42">
        <v>3</v>
      </c>
      <c r="D505" s="42">
        <v>33</v>
      </c>
      <c r="E505" s="42">
        <v>1</v>
      </c>
      <c r="F505" s="42">
        <v>2</v>
      </c>
      <c r="G505" s="42">
        <v>25</v>
      </c>
      <c r="H505" s="42">
        <v>5</v>
      </c>
      <c r="I505" s="42" t="s">
        <v>908</v>
      </c>
      <c r="J505" s="42" t="s">
        <v>2420</v>
      </c>
      <c r="K505" s="42" t="s">
        <v>2411</v>
      </c>
      <c r="L505" s="43">
        <v>87062508</v>
      </c>
      <c r="M505" s="43">
        <v>0</v>
      </c>
      <c r="N505" s="43">
        <v>0</v>
      </c>
      <c r="O505" s="43">
        <v>0</v>
      </c>
      <c r="P505" s="43">
        <v>87062508</v>
      </c>
      <c r="Q505" s="43">
        <v>0</v>
      </c>
      <c r="R505" s="43">
        <v>0</v>
      </c>
      <c r="S505" s="43">
        <v>0</v>
      </c>
      <c r="T505" s="43">
        <v>0</v>
      </c>
      <c r="U505" s="43">
        <v>0</v>
      </c>
      <c r="V505" s="43">
        <v>0</v>
      </c>
      <c r="W505" s="43">
        <v>0</v>
      </c>
    </row>
    <row r="506" spans="1:23" ht="15" customHeight="1" x14ac:dyDescent="0.25">
      <c r="A506" s="42">
        <v>28</v>
      </c>
      <c r="B506" s="42">
        <v>4</v>
      </c>
      <c r="C506" s="42">
        <v>3</v>
      </c>
      <c r="D506" s="42">
        <v>33</v>
      </c>
      <c r="E506" s="42">
        <v>1</v>
      </c>
      <c r="F506" s="42">
        <v>2</v>
      </c>
      <c r="G506" s="42">
        <v>25</v>
      </c>
      <c r="H506" s="42">
        <v>6</v>
      </c>
      <c r="I506" s="42" t="s">
        <v>909</v>
      </c>
      <c r="J506" s="42" t="s">
        <v>2423</v>
      </c>
      <c r="K506" s="42" t="s">
        <v>2410</v>
      </c>
      <c r="L506" s="43">
        <v>90000000</v>
      </c>
      <c r="M506" s="43">
        <v>0</v>
      </c>
      <c r="N506" s="43">
        <v>0</v>
      </c>
      <c r="O506" s="43">
        <v>0</v>
      </c>
      <c r="P506" s="43">
        <v>90000000</v>
      </c>
      <c r="Q506" s="43">
        <v>0</v>
      </c>
      <c r="R506" s="43">
        <v>0</v>
      </c>
      <c r="S506" s="43">
        <v>0</v>
      </c>
      <c r="T506" s="43">
        <v>0</v>
      </c>
      <c r="U506" s="43">
        <v>0</v>
      </c>
      <c r="V506" s="43">
        <v>0</v>
      </c>
      <c r="W506" s="43">
        <v>0</v>
      </c>
    </row>
    <row r="507" spans="1:23" ht="15" customHeight="1" x14ac:dyDescent="0.25">
      <c r="A507" s="42">
        <v>28</v>
      </c>
      <c r="B507" s="42">
        <v>4</v>
      </c>
      <c r="C507" s="42">
        <v>3</v>
      </c>
      <c r="D507" s="42">
        <v>33</v>
      </c>
      <c r="E507" s="42">
        <v>1</v>
      </c>
      <c r="F507" s="42">
        <v>102</v>
      </c>
      <c r="G507" s="42">
        <v>72</v>
      </c>
      <c r="H507" s="42">
        <v>44</v>
      </c>
      <c r="I507" s="42" t="s">
        <v>903</v>
      </c>
      <c r="J507" s="42" t="s">
        <v>3442</v>
      </c>
      <c r="K507" s="42" t="s">
        <v>3443</v>
      </c>
      <c r="L507" s="43">
        <v>0</v>
      </c>
      <c r="M507" s="43">
        <v>0</v>
      </c>
      <c r="N507" s="43">
        <v>0</v>
      </c>
      <c r="O507" s="43">
        <v>2131200000</v>
      </c>
      <c r="P507" s="43">
        <v>2131200000</v>
      </c>
      <c r="Q507" s="43">
        <v>0</v>
      </c>
      <c r="R507" s="43">
        <v>0</v>
      </c>
      <c r="S507" s="43">
        <v>0</v>
      </c>
      <c r="T507" s="43">
        <v>0</v>
      </c>
      <c r="U507" s="43">
        <v>0</v>
      </c>
      <c r="V507" s="43">
        <v>0</v>
      </c>
      <c r="W507" s="43">
        <v>0</v>
      </c>
    </row>
    <row r="508" spans="1:23" ht="15" customHeight="1" x14ac:dyDescent="0.25">
      <c r="A508" s="42">
        <v>28</v>
      </c>
      <c r="B508" s="42">
        <v>5</v>
      </c>
      <c r="C508" s="42">
        <v>3</v>
      </c>
      <c r="D508" s="42">
        <v>11</v>
      </c>
      <c r="E508" s="42">
        <v>1</v>
      </c>
      <c r="F508" s="42">
        <v>2</v>
      </c>
      <c r="G508" s="42">
        <v>23</v>
      </c>
      <c r="H508" s="42">
        <v>0</v>
      </c>
      <c r="I508" s="42" t="s">
        <v>909</v>
      </c>
      <c r="J508" s="42" t="s">
        <v>2833</v>
      </c>
      <c r="K508" s="42" t="s">
        <v>2834</v>
      </c>
      <c r="L508" s="43">
        <v>0</v>
      </c>
      <c r="M508" s="43">
        <v>0</v>
      </c>
      <c r="N508" s="43">
        <v>0</v>
      </c>
      <c r="O508" s="43">
        <v>88000000</v>
      </c>
      <c r="P508" s="43">
        <v>88000000</v>
      </c>
      <c r="Q508" s="43">
        <v>0</v>
      </c>
      <c r="R508" s="43">
        <v>0</v>
      </c>
      <c r="S508" s="43">
        <v>0</v>
      </c>
      <c r="T508" s="43">
        <v>0</v>
      </c>
      <c r="U508" s="43">
        <v>0</v>
      </c>
      <c r="V508" s="43">
        <v>0</v>
      </c>
      <c r="W508" s="43">
        <v>0</v>
      </c>
    </row>
    <row r="509" spans="1:23" ht="15" customHeight="1" x14ac:dyDescent="0.25">
      <c r="A509" s="42">
        <v>28</v>
      </c>
      <c r="B509" s="42">
        <v>5</v>
      </c>
      <c r="C509" s="42">
        <v>3</v>
      </c>
      <c r="D509" s="42">
        <v>33</v>
      </c>
      <c r="E509" s="42">
        <v>1</v>
      </c>
      <c r="F509" s="42">
        <v>2</v>
      </c>
      <c r="G509" s="42">
        <v>23</v>
      </c>
      <c r="H509" s="42">
        <v>0</v>
      </c>
      <c r="I509" s="42" t="s">
        <v>909</v>
      </c>
      <c r="J509" s="42" t="s">
        <v>1134</v>
      </c>
      <c r="K509" s="42" t="s">
        <v>2424</v>
      </c>
      <c r="L509" s="43">
        <v>676260720</v>
      </c>
      <c r="M509" s="43">
        <v>0</v>
      </c>
      <c r="N509" s="43">
        <v>0</v>
      </c>
      <c r="O509" s="43">
        <v>0</v>
      </c>
      <c r="P509" s="43">
        <v>122491052</v>
      </c>
      <c r="Q509" s="43">
        <v>553769668</v>
      </c>
      <c r="R509" s="43">
        <v>553769668</v>
      </c>
      <c r="S509" s="43">
        <v>553769668</v>
      </c>
      <c r="T509" s="43">
        <v>553769668</v>
      </c>
      <c r="U509" s="43">
        <v>553769668</v>
      </c>
      <c r="V509" s="43">
        <v>0</v>
      </c>
      <c r="W509" s="43">
        <v>0</v>
      </c>
    </row>
    <row r="510" spans="1:23" ht="15" customHeight="1" x14ac:dyDescent="0.25">
      <c r="A510" s="42">
        <v>28</v>
      </c>
      <c r="B510" s="42">
        <v>5</v>
      </c>
      <c r="C510" s="42">
        <v>3</v>
      </c>
      <c r="D510" s="42">
        <v>33</v>
      </c>
      <c r="E510" s="42">
        <v>1</v>
      </c>
      <c r="F510" s="42">
        <v>102</v>
      </c>
      <c r="G510" s="42">
        <v>72</v>
      </c>
      <c r="H510" s="42">
        <v>47</v>
      </c>
      <c r="I510" s="42" t="s">
        <v>904</v>
      </c>
      <c r="J510" s="42" t="s">
        <v>3444</v>
      </c>
      <c r="K510" s="42" t="s">
        <v>3445</v>
      </c>
      <c r="L510" s="43">
        <v>0</v>
      </c>
      <c r="M510" s="43">
        <v>0</v>
      </c>
      <c r="N510" s="43">
        <v>0</v>
      </c>
      <c r="O510" s="43">
        <v>878091000</v>
      </c>
      <c r="P510" s="43">
        <v>31861916</v>
      </c>
      <c r="Q510" s="43">
        <v>846229084</v>
      </c>
      <c r="R510" s="43">
        <v>587622758</v>
      </c>
      <c r="S510" s="43">
        <v>587622758</v>
      </c>
      <c r="T510" s="43">
        <v>587622758</v>
      </c>
      <c r="U510" s="43">
        <v>467848748</v>
      </c>
      <c r="V510" s="43">
        <v>258606326</v>
      </c>
      <c r="W510" s="43">
        <v>0</v>
      </c>
    </row>
    <row r="511" spans="1:23" ht="15" customHeight="1" x14ac:dyDescent="0.25">
      <c r="A511" s="42">
        <v>28</v>
      </c>
      <c r="B511" s="42">
        <v>5</v>
      </c>
      <c r="C511" s="42">
        <v>3</v>
      </c>
      <c r="D511" s="42">
        <v>83</v>
      </c>
      <c r="E511" s="42">
        <v>1</v>
      </c>
      <c r="F511" s="42">
        <v>102</v>
      </c>
      <c r="G511" s="42">
        <v>72</v>
      </c>
      <c r="H511" s="42">
        <v>47</v>
      </c>
      <c r="I511" s="42" t="s">
        <v>904</v>
      </c>
      <c r="J511" s="42" t="s">
        <v>3827</v>
      </c>
      <c r="K511" s="42" t="s">
        <v>3828</v>
      </c>
      <c r="L511" s="43">
        <v>0</v>
      </c>
      <c r="M511" s="43">
        <v>32516999</v>
      </c>
      <c r="N511" s="43">
        <v>0</v>
      </c>
      <c r="O511" s="43">
        <v>0</v>
      </c>
      <c r="P511" s="43">
        <v>0</v>
      </c>
      <c r="Q511" s="43">
        <v>32516999</v>
      </c>
      <c r="R511" s="43">
        <v>32516999</v>
      </c>
      <c r="S511" s="43">
        <v>32516999</v>
      </c>
      <c r="T511" s="43">
        <v>32516999</v>
      </c>
      <c r="U511" s="43">
        <v>0</v>
      </c>
      <c r="V511" s="43">
        <v>0</v>
      </c>
      <c r="W511" s="43">
        <v>0</v>
      </c>
    </row>
    <row r="512" spans="1:23" ht="15" customHeight="1" x14ac:dyDescent="0.25">
      <c r="A512" s="42">
        <v>28</v>
      </c>
      <c r="B512" s="42">
        <v>6</v>
      </c>
      <c r="C512" s="42">
        <v>3</v>
      </c>
      <c r="D512" s="42">
        <v>11</v>
      </c>
      <c r="E512" s="42">
        <v>1</v>
      </c>
      <c r="F512" s="42">
        <v>1</v>
      </c>
      <c r="G512" s="42">
        <v>25</v>
      </c>
      <c r="H512" s="42">
        <v>0</v>
      </c>
      <c r="I512" s="42" t="s">
        <v>908</v>
      </c>
      <c r="J512" s="42" t="s">
        <v>2427</v>
      </c>
      <c r="K512" s="42" t="s">
        <v>2428</v>
      </c>
      <c r="L512" s="43">
        <v>400000000</v>
      </c>
      <c r="M512" s="43">
        <v>0</v>
      </c>
      <c r="N512" s="43">
        <v>0</v>
      </c>
      <c r="O512" s="43">
        <v>0</v>
      </c>
      <c r="P512" s="43">
        <v>400000000</v>
      </c>
      <c r="Q512" s="43">
        <v>0</v>
      </c>
      <c r="R512" s="43">
        <v>0</v>
      </c>
      <c r="S512" s="43">
        <v>0</v>
      </c>
      <c r="T512" s="43">
        <v>0</v>
      </c>
      <c r="U512" s="43">
        <v>0</v>
      </c>
      <c r="V512" s="43">
        <v>0</v>
      </c>
      <c r="W512" s="43">
        <v>0</v>
      </c>
    </row>
    <row r="513" spans="1:23" ht="15" customHeight="1" x14ac:dyDescent="0.25">
      <c r="A513" s="42">
        <v>28</v>
      </c>
      <c r="B513" s="42">
        <v>6</v>
      </c>
      <c r="C513" s="42">
        <v>3</v>
      </c>
      <c r="D513" s="42">
        <v>11</v>
      </c>
      <c r="E513" s="42">
        <v>1</v>
      </c>
      <c r="F513" s="42">
        <v>2</v>
      </c>
      <c r="G513" s="42">
        <v>24</v>
      </c>
      <c r="H513" s="42">
        <v>0</v>
      </c>
      <c r="I513" s="42" t="s">
        <v>911</v>
      </c>
      <c r="J513" s="42" t="s">
        <v>2431</v>
      </c>
      <c r="K513" s="42" t="s">
        <v>2432</v>
      </c>
      <c r="L513" s="43">
        <v>5990000000</v>
      </c>
      <c r="M513" s="43">
        <v>0</v>
      </c>
      <c r="N513" s="43">
        <v>0</v>
      </c>
      <c r="O513" s="43">
        <v>0</v>
      </c>
      <c r="P513" s="43">
        <v>2843618077</v>
      </c>
      <c r="Q513" s="43">
        <v>3146381923</v>
      </c>
      <c r="R513" s="43">
        <v>3127231922</v>
      </c>
      <c r="S513" s="43">
        <v>3127231922</v>
      </c>
      <c r="T513" s="43">
        <v>3127231922</v>
      </c>
      <c r="U513" s="43">
        <v>3030106178</v>
      </c>
      <c r="V513" s="43">
        <v>19150001</v>
      </c>
      <c r="W513" s="43">
        <v>0</v>
      </c>
    </row>
    <row r="514" spans="1:23" ht="15" customHeight="1" x14ac:dyDescent="0.25">
      <c r="A514" s="42">
        <v>28</v>
      </c>
      <c r="B514" s="42">
        <v>6</v>
      </c>
      <c r="C514" s="42">
        <v>3</v>
      </c>
      <c r="D514" s="42">
        <v>11</v>
      </c>
      <c r="E514" s="42">
        <v>1</v>
      </c>
      <c r="F514" s="42">
        <v>2</v>
      </c>
      <c r="G514" s="42">
        <v>24</v>
      </c>
      <c r="H514" s="42">
        <v>1</v>
      </c>
      <c r="I514" s="42" t="s">
        <v>906</v>
      </c>
      <c r="J514" s="42" t="s">
        <v>2435</v>
      </c>
      <c r="K514" s="42" t="s">
        <v>2432</v>
      </c>
      <c r="L514" s="43">
        <v>50000000</v>
      </c>
      <c r="M514" s="43">
        <v>0</v>
      </c>
      <c r="N514" s="43">
        <v>0</v>
      </c>
      <c r="O514" s="43">
        <v>0</v>
      </c>
      <c r="P514" s="43">
        <v>50000000</v>
      </c>
      <c r="Q514" s="43">
        <v>0</v>
      </c>
      <c r="R514" s="43">
        <v>0</v>
      </c>
      <c r="S514" s="43">
        <v>0</v>
      </c>
      <c r="T514" s="43">
        <v>0</v>
      </c>
      <c r="U514" s="43">
        <v>0</v>
      </c>
      <c r="V514" s="43">
        <v>0</v>
      </c>
      <c r="W514" s="43">
        <v>0</v>
      </c>
    </row>
    <row r="515" spans="1:23" ht="15" customHeight="1" x14ac:dyDescent="0.25">
      <c r="A515" s="42">
        <v>28</v>
      </c>
      <c r="B515" s="42">
        <v>6</v>
      </c>
      <c r="C515" s="42">
        <v>3</v>
      </c>
      <c r="D515" s="42">
        <v>11</v>
      </c>
      <c r="E515" s="42">
        <v>1</v>
      </c>
      <c r="F515" s="42">
        <v>2</v>
      </c>
      <c r="G515" s="42">
        <v>24</v>
      </c>
      <c r="H515" s="42">
        <v>2</v>
      </c>
      <c r="I515" s="42" t="s">
        <v>909</v>
      </c>
      <c r="J515" s="42" t="s">
        <v>2438</v>
      </c>
      <c r="K515" s="42" t="s">
        <v>2432</v>
      </c>
      <c r="L515" s="43">
        <v>300000000</v>
      </c>
      <c r="M515" s="43">
        <v>0</v>
      </c>
      <c r="N515" s="43">
        <v>0</v>
      </c>
      <c r="O515" s="43">
        <v>0</v>
      </c>
      <c r="P515" s="43">
        <v>300000000</v>
      </c>
      <c r="Q515" s="43">
        <v>0</v>
      </c>
      <c r="R515" s="43">
        <v>0</v>
      </c>
      <c r="S515" s="43">
        <v>0</v>
      </c>
      <c r="T515" s="43">
        <v>0</v>
      </c>
      <c r="U515" s="43">
        <v>0</v>
      </c>
      <c r="V515" s="43">
        <v>0</v>
      </c>
      <c r="W515" s="43">
        <v>0</v>
      </c>
    </row>
    <row r="516" spans="1:23" ht="15" customHeight="1" x14ac:dyDescent="0.25">
      <c r="A516" s="42">
        <v>28</v>
      </c>
      <c r="B516" s="42">
        <v>6</v>
      </c>
      <c r="C516" s="42">
        <v>3</v>
      </c>
      <c r="D516" s="42">
        <v>11</v>
      </c>
      <c r="E516" s="42">
        <v>1</v>
      </c>
      <c r="F516" s="42">
        <v>2</v>
      </c>
      <c r="G516" s="42">
        <v>24</v>
      </c>
      <c r="H516" s="42">
        <v>3</v>
      </c>
      <c r="I516" s="42" t="s">
        <v>913</v>
      </c>
      <c r="J516" s="42" t="s">
        <v>2441</v>
      </c>
      <c r="K516" s="42" t="s">
        <v>2432</v>
      </c>
      <c r="L516" s="43">
        <v>150000000</v>
      </c>
      <c r="M516" s="43">
        <v>0</v>
      </c>
      <c r="N516" s="43">
        <v>0</v>
      </c>
      <c r="O516" s="43">
        <v>0</v>
      </c>
      <c r="P516" s="43">
        <v>150000000</v>
      </c>
      <c r="Q516" s="43">
        <v>0</v>
      </c>
      <c r="R516" s="43">
        <v>0</v>
      </c>
      <c r="S516" s="43">
        <v>0</v>
      </c>
      <c r="T516" s="43">
        <v>0</v>
      </c>
      <c r="U516" s="43">
        <v>0</v>
      </c>
      <c r="V516" s="43">
        <v>0</v>
      </c>
      <c r="W516" s="43">
        <v>0</v>
      </c>
    </row>
    <row r="517" spans="1:23" ht="15" customHeight="1" x14ac:dyDescent="0.25">
      <c r="A517" s="42">
        <v>28</v>
      </c>
      <c r="B517" s="42">
        <v>6</v>
      </c>
      <c r="C517" s="42">
        <v>3</v>
      </c>
      <c r="D517" s="42">
        <v>11</v>
      </c>
      <c r="E517" s="42">
        <v>1</v>
      </c>
      <c r="F517" s="42">
        <v>2</v>
      </c>
      <c r="G517" s="42">
        <v>24</v>
      </c>
      <c r="H517" s="42">
        <v>4</v>
      </c>
      <c r="I517" s="42" t="s">
        <v>910</v>
      </c>
      <c r="J517" s="42" t="s">
        <v>2444</v>
      </c>
      <c r="K517" s="42" t="s">
        <v>2432</v>
      </c>
      <c r="L517" s="43">
        <v>315000000</v>
      </c>
      <c r="M517" s="43">
        <v>0</v>
      </c>
      <c r="N517" s="43">
        <v>0</v>
      </c>
      <c r="O517" s="43">
        <v>0</v>
      </c>
      <c r="P517" s="43">
        <v>312054750</v>
      </c>
      <c r="Q517" s="43">
        <v>2945250</v>
      </c>
      <c r="R517" s="43">
        <v>2945250</v>
      </c>
      <c r="S517" s="43">
        <v>2945250</v>
      </c>
      <c r="T517" s="43">
        <v>2945250</v>
      </c>
      <c r="U517" s="43">
        <v>2945250</v>
      </c>
      <c r="V517" s="43">
        <v>0</v>
      </c>
      <c r="W517" s="43">
        <v>0</v>
      </c>
    </row>
    <row r="518" spans="1:23" ht="15" customHeight="1" x14ac:dyDescent="0.25">
      <c r="A518" s="42">
        <v>28</v>
      </c>
      <c r="B518" s="42">
        <v>6</v>
      </c>
      <c r="C518" s="42">
        <v>3</v>
      </c>
      <c r="D518" s="42">
        <v>11</v>
      </c>
      <c r="E518" s="42">
        <v>1</v>
      </c>
      <c r="F518" s="42">
        <v>2</v>
      </c>
      <c r="G518" s="42">
        <v>25</v>
      </c>
      <c r="H518" s="42">
        <v>0</v>
      </c>
      <c r="I518" s="42" t="s">
        <v>912</v>
      </c>
      <c r="J518" s="42" t="s">
        <v>2447</v>
      </c>
      <c r="K518" s="42" t="s">
        <v>2428</v>
      </c>
      <c r="L518" s="43">
        <v>4555326888</v>
      </c>
      <c r="M518" s="43">
        <v>0</v>
      </c>
      <c r="N518" s="43">
        <v>0</v>
      </c>
      <c r="O518" s="43">
        <v>0</v>
      </c>
      <c r="P518" s="43">
        <v>1129232190</v>
      </c>
      <c r="Q518" s="43">
        <v>3426094698</v>
      </c>
      <c r="R518" s="43">
        <v>3426094698</v>
      </c>
      <c r="S518" s="43">
        <v>3426094698</v>
      </c>
      <c r="T518" s="43">
        <v>3426094698</v>
      </c>
      <c r="U518" s="43">
        <v>3426094698</v>
      </c>
      <c r="V518" s="43">
        <v>0</v>
      </c>
      <c r="W518" s="43">
        <v>0</v>
      </c>
    </row>
    <row r="519" spans="1:23" ht="15" customHeight="1" x14ac:dyDescent="0.25">
      <c r="A519" s="42">
        <v>28</v>
      </c>
      <c r="B519" s="42">
        <v>6</v>
      </c>
      <c r="C519" s="42">
        <v>3</v>
      </c>
      <c r="D519" s="42">
        <v>11</v>
      </c>
      <c r="E519" s="42">
        <v>1</v>
      </c>
      <c r="F519" s="42">
        <v>2</v>
      </c>
      <c r="G519" s="42">
        <v>25</v>
      </c>
      <c r="H519" s="42">
        <v>1</v>
      </c>
      <c r="I519" s="42" t="s">
        <v>904</v>
      </c>
      <c r="J519" s="42" t="s">
        <v>2450</v>
      </c>
      <c r="K519" s="42" t="s">
        <v>2428</v>
      </c>
      <c r="L519" s="43">
        <v>350000000</v>
      </c>
      <c r="M519" s="43">
        <v>0</v>
      </c>
      <c r="N519" s="43">
        <v>0</v>
      </c>
      <c r="O519" s="43">
        <v>0</v>
      </c>
      <c r="P519" s="43">
        <v>58839984</v>
      </c>
      <c r="Q519" s="43">
        <v>291160016</v>
      </c>
      <c r="R519" s="43">
        <v>282819183</v>
      </c>
      <c r="S519" s="43">
        <v>282819183</v>
      </c>
      <c r="T519" s="43">
        <v>282819183</v>
      </c>
      <c r="U519" s="43">
        <v>282819183</v>
      </c>
      <c r="V519" s="43">
        <v>8340833</v>
      </c>
      <c r="W519" s="43">
        <v>0</v>
      </c>
    </row>
    <row r="520" spans="1:23" ht="15" customHeight="1" x14ac:dyDescent="0.25">
      <c r="A520" s="42">
        <v>28</v>
      </c>
      <c r="B520" s="42">
        <v>6</v>
      </c>
      <c r="C520" s="42">
        <v>3</v>
      </c>
      <c r="D520" s="42">
        <v>11</v>
      </c>
      <c r="E520" s="42">
        <v>1</v>
      </c>
      <c r="F520" s="42">
        <v>2</v>
      </c>
      <c r="G520" s="42">
        <v>25</v>
      </c>
      <c r="H520" s="42">
        <v>2</v>
      </c>
      <c r="I520" s="42" t="s">
        <v>909</v>
      </c>
      <c r="J520" s="42" t="s">
        <v>2453</v>
      </c>
      <c r="K520" s="42" t="s">
        <v>2428</v>
      </c>
      <c r="L520" s="43">
        <v>400000000</v>
      </c>
      <c r="M520" s="43">
        <v>0</v>
      </c>
      <c r="N520" s="43">
        <v>0</v>
      </c>
      <c r="O520" s="43">
        <v>400000000</v>
      </c>
      <c r="P520" s="43">
        <v>800000000</v>
      </c>
      <c r="Q520" s="43">
        <v>0</v>
      </c>
      <c r="R520" s="43">
        <v>0</v>
      </c>
      <c r="S520" s="43">
        <v>0</v>
      </c>
      <c r="T520" s="43">
        <v>0</v>
      </c>
      <c r="U520" s="43">
        <v>0</v>
      </c>
      <c r="V520" s="43">
        <v>0</v>
      </c>
      <c r="W520" s="43">
        <v>0</v>
      </c>
    </row>
    <row r="521" spans="1:23" ht="15" customHeight="1" x14ac:dyDescent="0.25">
      <c r="A521" s="42">
        <v>28</v>
      </c>
      <c r="B521" s="42">
        <v>6</v>
      </c>
      <c r="C521" s="42">
        <v>3</v>
      </c>
      <c r="D521" s="42">
        <v>11</v>
      </c>
      <c r="E521" s="42">
        <v>1</v>
      </c>
      <c r="F521" s="42">
        <v>2</v>
      </c>
      <c r="G521" s="42">
        <v>25</v>
      </c>
      <c r="H521" s="42">
        <v>3</v>
      </c>
      <c r="I521" s="42" t="s">
        <v>909</v>
      </c>
      <c r="J521" s="42" t="s">
        <v>2456</v>
      </c>
      <c r="K521" s="42" t="s">
        <v>2428</v>
      </c>
      <c r="L521" s="43">
        <v>35000000</v>
      </c>
      <c r="M521" s="43">
        <v>0</v>
      </c>
      <c r="N521" s="43">
        <v>0</v>
      </c>
      <c r="O521" s="43">
        <v>0</v>
      </c>
      <c r="P521" s="43">
        <v>35000000</v>
      </c>
      <c r="Q521" s="43">
        <v>0</v>
      </c>
      <c r="R521" s="43">
        <v>0</v>
      </c>
      <c r="S521" s="43">
        <v>0</v>
      </c>
      <c r="T521" s="43">
        <v>0</v>
      </c>
      <c r="U521" s="43">
        <v>0</v>
      </c>
      <c r="V521" s="43">
        <v>0</v>
      </c>
      <c r="W521" s="43">
        <v>0</v>
      </c>
    </row>
    <row r="522" spans="1:23" ht="15" customHeight="1" x14ac:dyDescent="0.25">
      <c r="A522" s="42">
        <v>28</v>
      </c>
      <c r="B522" s="42">
        <v>6</v>
      </c>
      <c r="C522" s="42">
        <v>3</v>
      </c>
      <c r="D522" s="42">
        <v>11</v>
      </c>
      <c r="E522" s="42">
        <v>1</v>
      </c>
      <c r="F522" s="42">
        <v>2</v>
      </c>
      <c r="G522" s="42">
        <v>25</v>
      </c>
      <c r="H522" s="42">
        <v>4</v>
      </c>
      <c r="I522" s="42" t="s">
        <v>908</v>
      </c>
      <c r="J522" s="42" t="s">
        <v>2459</v>
      </c>
      <c r="K522" s="42" t="s">
        <v>2428</v>
      </c>
      <c r="L522" s="43">
        <v>280000000</v>
      </c>
      <c r="M522" s="43">
        <v>0</v>
      </c>
      <c r="N522" s="43">
        <v>0</v>
      </c>
      <c r="O522" s="43">
        <v>0</v>
      </c>
      <c r="P522" s="43">
        <v>280000000</v>
      </c>
      <c r="Q522" s="43">
        <v>0</v>
      </c>
      <c r="R522" s="43">
        <v>0</v>
      </c>
      <c r="S522" s="43">
        <v>0</v>
      </c>
      <c r="T522" s="43">
        <v>0</v>
      </c>
      <c r="U522" s="43">
        <v>0</v>
      </c>
      <c r="V522" s="43">
        <v>0</v>
      </c>
      <c r="W522" s="43">
        <v>0</v>
      </c>
    </row>
    <row r="523" spans="1:23" ht="15" customHeight="1" x14ac:dyDescent="0.25">
      <c r="A523" s="42">
        <v>28</v>
      </c>
      <c r="B523" s="42">
        <v>6</v>
      </c>
      <c r="C523" s="42">
        <v>3</v>
      </c>
      <c r="D523" s="42">
        <v>11</v>
      </c>
      <c r="E523" s="42">
        <v>1</v>
      </c>
      <c r="F523" s="42">
        <v>2</v>
      </c>
      <c r="G523" s="42">
        <v>25</v>
      </c>
      <c r="H523" s="42">
        <v>5</v>
      </c>
      <c r="I523" s="42" t="s">
        <v>907</v>
      </c>
      <c r="J523" s="42" t="s">
        <v>2462</v>
      </c>
      <c r="K523" s="42" t="s">
        <v>2428</v>
      </c>
      <c r="L523" s="43">
        <v>281980000</v>
      </c>
      <c r="M523" s="43">
        <v>0</v>
      </c>
      <c r="N523" s="43">
        <v>0</v>
      </c>
      <c r="O523" s="43">
        <v>0</v>
      </c>
      <c r="P523" s="43">
        <v>189970000</v>
      </c>
      <c r="Q523" s="43">
        <v>92010000</v>
      </c>
      <c r="R523" s="43">
        <v>91170000</v>
      </c>
      <c r="S523" s="43">
        <v>91170000</v>
      </c>
      <c r="T523" s="43">
        <v>91170000</v>
      </c>
      <c r="U523" s="43">
        <v>91170000</v>
      </c>
      <c r="V523" s="43">
        <v>840000</v>
      </c>
      <c r="W523" s="43">
        <v>0</v>
      </c>
    </row>
    <row r="524" spans="1:23" ht="15" customHeight="1" x14ac:dyDescent="0.25">
      <c r="A524" s="42">
        <v>28</v>
      </c>
      <c r="B524" s="42">
        <v>6</v>
      </c>
      <c r="C524" s="42">
        <v>3</v>
      </c>
      <c r="D524" s="42">
        <v>11</v>
      </c>
      <c r="E524" s="42">
        <v>1</v>
      </c>
      <c r="F524" s="42">
        <v>2</v>
      </c>
      <c r="G524" s="42">
        <v>25</v>
      </c>
      <c r="H524" s="42">
        <v>6</v>
      </c>
      <c r="I524" s="42" t="s">
        <v>906</v>
      </c>
      <c r="J524" s="42" t="s">
        <v>2465</v>
      </c>
      <c r="K524" s="42" t="s">
        <v>2428</v>
      </c>
      <c r="L524" s="43">
        <v>5091000000</v>
      </c>
      <c r="M524" s="43">
        <v>0</v>
      </c>
      <c r="N524" s="43">
        <v>0</v>
      </c>
      <c r="O524" s="43">
        <v>0</v>
      </c>
      <c r="P524" s="43">
        <v>1924550000</v>
      </c>
      <c r="Q524" s="43">
        <v>3166450000</v>
      </c>
      <c r="R524" s="43">
        <v>3146506669</v>
      </c>
      <c r="S524" s="43">
        <v>3146506669</v>
      </c>
      <c r="T524" s="43">
        <v>3146506669</v>
      </c>
      <c r="U524" s="43">
        <v>2838870307</v>
      </c>
      <c r="V524" s="43">
        <v>19943331</v>
      </c>
      <c r="W524" s="43">
        <v>0</v>
      </c>
    </row>
    <row r="525" spans="1:23" ht="15" customHeight="1" x14ac:dyDescent="0.25">
      <c r="A525" s="42">
        <v>28</v>
      </c>
      <c r="B525" s="42">
        <v>6</v>
      </c>
      <c r="C525" s="42">
        <v>3</v>
      </c>
      <c r="D525" s="42">
        <v>22</v>
      </c>
      <c r="E525" s="42">
        <v>1</v>
      </c>
      <c r="F525" s="42">
        <v>2</v>
      </c>
      <c r="G525" s="42">
        <v>24</v>
      </c>
      <c r="H525" s="42">
        <v>0</v>
      </c>
      <c r="I525" s="42" t="s">
        <v>911</v>
      </c>
      <c r="J525" s="42" t="s">
        <v>3085</v>
      </c>
      <c r="K525" s="42" t="s">
        <v>3086</v>
      </c>
      <c r="L525" s="43">
        <v>0</v>
      </c>
      <c r="M525" s="43">
        <v>3692806268</v>
      </c>
      <c r="N525" s="43">
        <v>0</v>
      </c>
      <c r="O525" s="43">
        <v>0</v>
      </c>
      <c r="P525" s="43">
        <v>1777299398</v>
      </c>
      <c r="Q525" s="43">
        <v>1915506870</v>
      </c>
      <c r="R525" s="43">
        <v>1915506870</v>
      </c>
      <c r="S525" s="43">
        <v>1915506870</v>
      </c>
      <c r="T525" s="43">
        <v>1915506870</v>
      </c>
      <c r="U525" s="43">
        <v>1806425504</v>
      </c>
      <c r="V525" s="43">
        <v>0</v>
      </c>
      <c r="W525" s="43">
        <v>0</v>
      </c>
    </row>
    <row r="526" spans="1:23" ht="15" customHeight="1" x14ac:dyDescent="0.25">
      <c r="A526" s="42">
        <v>28</v>
      </c>
      <c r="B526" s="42">
        <v>6</v>
      </c>
      <c r="C526" s="42">
        <v>3</v>
      </c>
      <c r="D526" s="42">
        <v>33</v>
      </c>
      <c r="E526" s="42">
        <v>1</v>
      </c>
      <c r="F526" s="42">
        <v>2</v>
      </c>
      <c r="G526" s="42">
        <v>24</v>
      </c>
      <c r="H526" s="42">
        <v>0</v>
      </c>
      <c r="I526" s="42" t="s">
        <v>911</v>
      </c>
      <c r="J526" s="42" t="s">
        <v>2468</v>
      </c>
      <c r="K526" s="42" t="s">
        <v>2469</v>
      </c>
      <c r="L526" s="43">
        <v>110737000</v>
      </c>
      <c r="M526" s="43">
        <v>0</v>
      </c>
      <c r="N526" s="43">
        <v>0</v>
      </c>
      <c r="O526" s="43">
        <v>0</v>
      </c>
      <c r="P526" s="43">
        <v>110737000</v>
      </c>
      <c r="Q526" s="43">
        <v>0</v>
      </c>
      <c r="R526" s="43">
        <v>0</v>
      </c>
      <c r="S526" s="43">
        <v>0</v>
      </c>
      <c r="T526" s="43">
        <v>0</v>
      </c>
      <c r="U526" s="43">
        <v>0</v>
      </c>
      <c r="V526" s="43">
        <v>0</v>
      </c>
      <c r="W526" s="43">
        <v>0</v>
      </c>
    </row>
    <row r="527" spans="1:23" ht="15" customHeight="1" x14ac:dyDescent="0.25">
      <c r="A527" s="42">
        <v>28</v>
      </c>
      <c r="B527" s="42">
        <v>6</v>
      </c>
      <c r="C527" s="42">
        <v>3</v>
      </c>
      <c r="D527" s="42">
        <v>33</v>
      </c>
      <c r="E527" s="42">
        <v>1</v>
      </c>
      <c r="F527" s="42">
        <v>2</v>
      </c>
      <c r="G527" s="42">
        <v>25</v>
      </c>
      <c r="H527" s="42">
        <v>0</v>
      </c>
      <c r="I527" s="42" t="s">
        <v>912</v>
      </c>
      <c r="J527" s="42" t="s">
        <v>1135</v>
      </c>
      <c r="K527" s="42" t="s">
        <v>2470</v>
      </c>
      <c r="L527" s="43">
        <v>713393897</v>
      </c>
      <c r="M527" s="43">
        <v>0</v>
      </c>
      <c r="N527" s="43">
        <v>0</v>
      </c>
      <c r="O527" s="43">
        <v>0</v>
      </c>
      <c r="P527" s="43">
        <v>713393897</v>
      </c>
      <c r="Q527" s="43">
        <v>0</v>
      </c>
      <c r="R527" s="43">
        <v>0</v>
      </c>
      <c r="S527" s="43">
        <v>0</v>
      </c>
      <c r="T527" s="43">
        <v>0</v>
      </c>
      <c r="U527" s="43">
        <v>0</v>
      </c>
      <c r="V527" s="43">
        <v>0</v>
      </c>
      <c r="W527" s="43">
        <v>0</v>
      </c>
    </row>
    <row r="528" spans="1:23" ht="15" customHeight="1" x14ac:dyDescent="0.25">
      <c r="A528" s="42">
        <v>28</v>
      </c>
      <c r="B528" s="42">
        <v>6</v>
      </c>
      <c r="C528" s="42">
        <v>3</v>
      </c>
      <c r="D528" s="42">
        <v>33</v>
      </c>
      <c r="E528" s="42">
        <v>1</v>
      </c>
      <c r="F528" s="42">
        <v>2</v>
      </c>
      <c r="G528" s="42">
        <v>72</v>
      </c>
      <c r="H528" s="42">
        <v>5</v>
      </c>
      <c r="I528" s="42" t="s">
        <v>903</v>
      </c>
      <c r="J528" s="42" t="s">
        <v>1136</v>
      </c>
      <c r="K528" s="42" t="s">
        <v>2388</v>
      </c>
      <c r="L528" s="43">
        <v>2131200000</v>
      </c>
      <c r="M528" s="43">
        <v>0</v>
      </c>
      <c r="N528" s="43">
        <v>0</v>
      </c>
      <c r="O528" s="43">
        <v>0</v>
      </c>
      <c r="P528" s="43">
        <v>2131200000</v>
      </c>
      <c r="Q528" s="43">
        <v>0</v>
      </c>
      <c r="R528" s="43">
        <v>0</v>
      </c>
      <c r="S528" s="43">
        <v>0</v>
      </c>
      <c r="T528" s="43">
        <v>0</v>
      </c>
      <c r="U528" s="43">
        <v>0</v>
      </c>
      <c r="V528" s="43">
        <v>0</v>
      </c>
      <c r="W528" s="43">
        <v>0</v>
      </c>
    </row>
    <row r="529" spans="1:23" ht="15" customHeight="1" x14ac:dyDescent="0.25">
      <c r="A529" s="42">
        <v>28</v>
      </c>
      <c r="B529" s="42">
        <v>6</v>
      </c>
      <c r="C529" s="42">
        <v>3</v>
      </c>
      <c r="D529" s="42">
        <v>33</v>
      </c>
      <c r="E529" s="42">
        <v>1</v>
      </c>
      <c r="F529" s="42">
        <v>2</v>
      </c>
      <c r="G529" s="42">
        <v>72</v>
      </c>
      <c r="H529" s="42">
        <v>6</v>
      </c>
      <c r="I529" s="42" t="s">
        <v>904</v>
      </c>
      <c r="J529" s="42" t="s">
        <v>1665</v>
      </c>
      <c r="K529" s="42" t="s">
        <v>2471</v>
      </c>
      <c r="L529" s="43">
        <v>2078091000</v>
      </c>
      <c r="M529" s="43">
        <v>0</v>
      </c>
      <c r="N529" s="43">
        <v>0</v>
      </c>
      <c r="O529" s="43">
        <v>0</v>
      </c>
      <c r="P529" s="43">
        <v>878091000</v>
      </c>
      <c r="Q529" s="43">
        <v>1200000000</v>
      </c>
      <c r="R529" s="43">
        <v>1175296729</v>
      </c>
      <c r="S529" s="43">
        <v>1175296729</v>
      </c>
      <c r="T529" s="43">
        <v>1175296729</v>
      </c>
      <c r="U529" s="43">
        <v>1173913719</v>
      </c>
      <c r="V529" s="43">
        <v>24703271</v>
      </c>
      <c r="W529" s="43">
        <v>0</v>
      </c>
    </row>
    <row r="530" spans="1:23" ht="15" customHeight="1" x14ac:dyDescent="0.25">
      <c r="A530" s="42">
        <v>28</v>
      </c>
      <c r="B530" s="42">
        <v>6</v>
      </c>
      <c r="C530" s="42">
        <v>3</v>
      </c>
      <c r="D530" s="42">
        <v>33</v>
      </c>
      <c r="E530" s="42">
        <v>1</v>
      </c>
      <c r="F530" s="42">
        <v>102</v>
      </c>
      <c r="G530" s="42">
        <v>72</v>
      </c>
      <c r="H530" s="42">
        <v>47</v>
      </c>
      <c r="I530" s="42" t="s">
        <v>904</v>
      </c>
      <c r="J530" s="42" t="s">
        <v>3446</v>
      </c>
      <c r="K530" s="42" t="s">
        <v>3447</v>
      </c>
      <c r="L530" s="43">
        <v>0</v>
      </c>
      <c r="M530" s="43">
        <v>0</v>
      </c>
      <c r="N530" s="43">
        <v>189833218</v>
      </c>
      <c r="O530" s="43">
        <v>3492574729</v>
      </c>
      <c r="P530" s="43">
        <v>0</v>
      </c>
      <c r="Q530" s="43">
        <v>3302741511</v>
      </c>
      <c r="R530" s="43">
        <v>3302741511</v>
      </c>
      <c r="S530" s="43">
        <v>3302741511</v>
      </c>
      <c r="T530" s="43">
        <v>3302741511</v>
      </c>
      <c r="U530" s="43">
        <v>3302741511</v>
      </c>
      <c r="V530" s="43">
        <v>0</v>
      </c>
      <c r="W530" s="43">
        <v>0</v>
      </c>
    </row>
    <row r="531" spans="1:23" ht="15" customHeight="1" x14ac:dyDescent="0.25">
      <c r="A531" s="42">
        <v>28</v>
      </c>
      <c r="B531" s="42">
        <v>6</v>
      </c>
      <c r="C531" s="42">
        <v>3</v>
      </c>
      <c r="D531" s="42">
        <v>83</v>
      </c>
      <c r="E531" s="42">
        <v>1</v>
      </c>
      <c r="F531" s="42">
        <v>2</v>
      </c>
      <c r="G531" s="42">
        <v>25</v>
      </c>
      <c r="H531" s="42">
        <v>0</v>
      </c>
      <c r="I531" s="42" t="s">
        <v>912</v>
      </c>
      <c r="J531" s="42" t="s">
        <v>3087</v>
      </c>
      <c r="K531" s="42" t="s">
        <v>3088</v>
      </c>
      <c r="L531" s="43">
        <v>0</v>
      </c>
      <c r="M531" s="43">
        <v>775463777</v>
      </c>
      <c r="N531" s="43">
        <v>0</v>
      </c>
      <c r="O531" s="43">
        <v>0</v>
      </c>
      <c r="P531" s="43">
        <v>775463777</v>
      </c>
      <c r="Q531" s="43">
        <v>0</v>
      </c>
      <c r="R531" s="43">
        <v>0</v>
      </c>
      <c r="S531" s="43">
        <v>0</v>
      </c>
      <c r="T531" s="43">
        <v>0</v>
      </c>
      <c r="U531" s="43">
        <v>0</v>
      </c>
      <c r="V531" s="43">
        <v>0</v>
      </c>
      <c r="W531" s="43">
        <v>0</v>
      </c>
    </row>
    <row r="532" spans="1:23" ht="15" customHeight="1" x14ac:dyDescent="0.25">
      <c r="A532" s="42">
        <v>28</v>
      </c>
      <c r="B532" s="42">
        <v>6</v>
      </c>
      <c r="C532" s="42">
        <v>3</v>
      </c>
      <c r="D532" s="42">
        <v>83</v>
      </c>
      <c r="E532" s="42">
        <v>1</v>
      </c>
      <c r="F532" s="42">
        <v>2</v>
      </c>
      <c r="G532" s="42">
        <v>25</v>
      </c>
      <c r="H532" s="42">
        <v>0</v>
      </c>
      <c r="I532" s="42" t="s">
        <v>913</v>
      </c>
      <c r="J532" s="42" t="s">
        <v>3089</v>
      </c>
      <c r="K532" s="42" t="s">
        <v>3090</v>
      </c>
      <c r="L532" s="43">
        <v>0</v>
      </c>
      <c r="M532" s="43">
        <v>18634</v>
      </c>
      <c r="N532" s="43">
        <v>0</v>
      </c>
      <c r="O532" s="43">
        <v>0</v>
      </c>
      <c r="P532" s="43">
        <v>18634</v>
      </c>
      <c r="Q532" s="43">
        <v>0</v>
      </c>
      <c r="R532" s="43">
        <v>0</v>
      </c>
      <c r="S532" s="43">
        <v>0</v>
      </c>
      <c r="T532" s="43">
        <v>0</v>
      </c>
      <c r="U532" s="43">
        <v>0</v>
      </c>
      <c r="V532" s="43">
        <v>0</v>
      </c>
      <c r="W532" s="43">
        <v>0</v>
      </c>
    </row>
    <row r="533" spans="1:23" ht="15" customHeight="1" x14ac:dyDescent="0.25">
      <c r="A533" s="42">
        <v>28</v>
      </c>
      <c r="B533" s="42">
        <v>8</v>
      </c>
      <c r="C533" s="42">
        <v>3</v>
      </c>
      <c r="D533" s="42">
        <v>11</v>
      </c>
      <c r="E533" s="42">
        <v>1</v>
      </c>
      <c r="F533" s="42">
        <v>2</v>
      </c>
      <c r="G533" s="42">
        <v>25</v>
      </c>
      <c r="H533" s="42">
        <v>0</v>
      </c>
      <c r="I533" s="42" t="s">
        <v>914</v>
      </c>
      <c r="J533" s="42" t="s">
        <v>2474</v>
      </c>
      <c r="K533" s="42" t="s">
        <v>2428</v>
      </c>
      <c r="L533" s="43">
        <v>4000000000</v>
      </c>
      <c r="M533" s="43">
        <v>0</v>
      </c>
      <c r="N533" s="43">
        <v>0</v>
      </c>
      <c r="O533" s="43">
        <v>0</v>
      </c>
      <c r="P533" s="43">
        <v>112871359</v>
      </c>
      <c r="Q533" s="43">
        <v>3887128641</v>
      </c>
      <c r="R533" s="43">
        <v>2969579639</v>
      </c>
      <c r="S533" s="43">
        <v>2969579639</v>
      </c>
      <c r="T533" s="43">
        <v>2969579639</v>
      </c>
      <c r="U533" s="43">
        <v>2969579639</v>
      </c>
      <c r="V533" s="43">
        <v>917549002</v>
      </c>
      <c r="W533" s="43">
        <v>0</v>
      </c>
    </row>
    <row r="534" spans="1:23" ht="15" customHeight="1" x14ac:dyDescent="0.25">
      <c r="A534" s="42">
        <v>28</v>
      </c>
      <c r="B534" s="42">
        <v>8</v>
      </c>
      <c r="C534" s="42">
        <v>3</v>
      </c>
      <c r="D534" s="42">
        <v>22</v>
      </c>
      <c r="E534" s="42">
        <v>1</v>
      </c>
      <c r="F534" s="42">
        <v>2</v>
      </c>
      <c r="G534" s="42">
        <v>25</v>
      </c>
      <c r="H534" s="42">
        <v>0</v>
      </c>
      <c r="I534" s="42" t="s">
        <v>914</v>
      </c>
      <c r="J534" s="42" t="s">
        <v>1137</v>
      </c>
      <c r="K534" s="42" t="s">
        <v>2475</v>
      </c>
      <c r="L534" s="43">
        <v>11241443651</v>
      </c>
      <c r="M534" s="43">
        <v>0</v>
      </c>
      <c r="N534" s="43">
        <v>0</v>
      </c>
      <c r="O534" s="43">
        <v>0</v>
      </c>
      <c r="P534" s="43">
        <v>0</v>
      </c>
      <c r="Q534" s="43">
        <v>11241443651</v>
      </c>
      <c r="R534" s="43">
        <v>11241443651</v>
      </c>
      <c r="S534" s="43">
        <v>11241443651</v>
      </c>
      <c r="T534" s="43">
        <v>11241443651</v>
      </c>
      <c r="U534" s="43">
        <v>11241443651</v>
      </c>
      <c r="V534" s="43">
        <v>0</v>
      </c>
      <c r="W534" s="43">
        <v>0</v>
      </c>
    </row>
    <row r="535" spans="1:23" ht="15" customHeight="1" x14ac:dyDescent="0.25">
      <c r="A535" s="42">
        <v>28</v>
      </c>
      <c r="B535" s="42">
        <v>8</v>
      </c>
      <c r="C535" s="42">
        <v>3</v>
      </c>
      <c r="D535" s="42">
        <v>33</v>
      </c>
      <c r="E535" s="42">
        <v>1</v>
      </c>
      <c r="F535" s="42">
        <v>2</v>
      </c>
      <c r="G535" s="42">
        <v>25</v>
      </c>
      <c r="H535" s="42">
        <v>1</v>
      </c>
      <c r="I535" s="42" t="s">
        <v>914</v>
      </c>
      <c r="J535" s="42" t="s">
        <v>1138</v>
      </c>
      <c r="K535" s="42" t="s">
        <v>2476</v>
      </c>
      <c r="L535" s="43">
        <v>132091000</v>
      </c>
      <c r="M535" s="43">
        <v>0</v>
      </c>
      <c r="N535" s="43">
        <v>0</v>
      </c>
      <c r="O535" s="43">
        <v>0</v>
      </c>
      <c r="P535" s="43">
        <v>132091000</v>
      </c>
      <c r="Q535" s="43">
        <v>0</v>
      </c>
      <c r="R535" s="43">
        <v>0</v>
      </c>
      <c r="S535" s="43">
        <v>0</v>
      </c>
      <c r="T535" s="43">
        <v>0</v>
      </c>
      <c r="U535" s="43">
        <v>0</v>
      </c>
      <c r="V535" s="43">
        <v>0</v>
      </c>
      <c r="W535" s="43">
        <v>0</v>
      </c>
    </row>
    <row r="536" spans="1:23" ht="15" customHeight="1" x14ac:dyDescent="0.25">
      <c r="A536" s="42">
        <v>28</v>
      </c>
      <c r="B536" s="42">
        <v>8</v>
      </c>
      <c r="C536" s="42">
        <v>3</v>
      </c>
      <c r="D536" s="42">
        <v>33</v>
      </c>
      <c r="E536" s="42">
        <v>1</v>
      </c>
      <c r="F536" s="42">
        <v>2</v>
      </c>
      <c r="G536" s="42">
        <v>25</v>
      </c>
      <c r="H536" s="42">
        <v>2</v>
      </c>
      <c r="I536" s="42" t="s">
        <v>914</v>
      </c>
      <c r="J536" s="42" t="s">
        <v>2479</v>
      </c>
      <c r="K536" s="42" t="s">
        <v>2480</v>
      </c>
      <c r="L536" s="43">
        <v>798329815</v>
      </c>
      <c r="M536" s="43">
        <v>0</v>
      </c>
      <c r="N536" s="43">
        <v>0</v>
      </c>
      <c r="O536" s="43">
        <v>0</v>
      </c>
      <c r="P536" s="43">
        <v>201058266</v>
      </c>
      <c r="Q536" s="43">
        <v>597271549</v>
      </c>
      <c r="R536" s="43">
        <v>597271549</v>
      </c>
      <c r="S536" s="43">
        <v>597271549</v>
      </c>
      <c r="T536" s="43">
        <v>597271549</v>
      </c>
      <c r="U536" s="43">
        <v>597271549</v>
      </c>
      <c r="V536" s="43">
        <v>0</v>
      </c>
      <c r="W536" s="43">
        <v>0</v>
      </c>
    </row>
    <row r="537" spans="1:23" ht="15" customHeight="1" x14ac:dyDescent="0.25">
      <c r="A537" s="42">
        <v>28</v>
      </c>
      <c r="B537" s="42">
        <v>8</v>
      </c>
      <c r="C537" s="42">
        <v>3</v>
      </c>
      <c r="D537" s="42">
        <v>33</v>
      </c>
      <c r="E537" s="42">
        <v>1</v>
      </c>
      <c r="F537" s="42">
        <v>102</v>
      </c>
      <c r="G537" s="42">
        <v>72</v>
      </c>
      <c r="H537" s="42">
        <v>47</v>
      </c>
      <c r="I537" s="42" t="s">
        <v>904</v>
      </c>
      <c r="J537" s="42" t="s">
        <v>3448</v>
      </c>
      <c r="K537" s="42" t="s">
        <v>3449</v>
      </c>
      <c r="L537" s="43">
        <v>0</v>
      </c>
      <c r="M537" s="43">
        <v>0</v>
      </c>
      <c r="N537" s="43">
        <v>0</v>
      </c>
      <c r="O537" s="43">
        <v>1005171271</v>
      </c>
      <c r="P537" s="43">
        <v>1005171271</v>
      </c>
      <c r="Q537" s="43">
        <v>0</v>
      </c>
      <c r="R537" s="43">
        <v>0</v>
      </c>
      <c r="S537" s="43">
        <v>0</v>
      </c>
      <c r="T537" s="43">
        <v>0</v>
      </c>
      <c r="U537" s="43">
        <v>0</v>
      </c>
      <c r="V537" s="43">
        <v>0</v>
      </c>
      <c r="W537" s="43">
        <v>0</v>
      </c>
    </row>
    <row r="538" spans="1:23" ht="15" customHeight="1" x14ac:dyDescent="0.25">
      <c r="A538" s="42">
        <v>28</v>
      </c>
      <c r="B538" s="42">
        <v>8</v>
      </c>
      <c r="C538" s="42">
        <v>3</v>
      </c>
      <c r="D538" s="42">
        <v>82</v>
      </c>
      <c r="E538" s="42">
        <v>1</v>
      </c>
      <c r="F538" s="42">
        <v>2</v>
      </c>
      <c r="G538" s="42">
        <v>25</v>
      </c>
      <c r="H538" s="42">
        <v>0</v>
      </c>
      <c r="I538" s="42" t="s">
        <v>914</v>
      </c>
      <c r="J538" s="42" t="s">
        <v>3091</v>
      </c>
      <c r="K538" s="42" t="s">
        <v>2475</v>
      </c>
      <c r="L538" s="43">
        <v>0</v>
      </c>
      <c r="M538" s="43">
        <v>329224723</v>
      </c>
      <c r="N538" s="43">
        <v>0</v>
      </c>
      <c r="O538" s="43">
        <v>0</v>
      </c>
      <c r="P538" s="43">
        <v>329224723</v>
      </c>
      <c r="Q538" s="43">
        <v>0</v>
      </c>
      <c r="R538" s="43">
        <v>0</v>
      </c>
      <c r="S538" s="43">
        <v>0</v>
      </c>
      <c r="T538" s="43">
        <v>0</v>
      </c>
      <c r="U538" s="43">
        <v>0</v>
      </c>
      <c r="V538" s="43">
        <v>0</v>
      </c>
      <c r="W538" s="43">
        <v>0</v>
      </c>
    </row>
    <row r="539" spans="1:23" ht="15" customHeight="1" x14ac:dyDescent="0.25">
      <c r="A539" s="42">
        <v>28</v>
      </c>
      <c r="B539" s="42">
        <v>8</v>
      </c>
      <c r="C539" s="42">
        <v>3</v>
      </c>
      <c r="D539" s="42">
        <v>83</v>
      </c>
      <c r="E539" s="42">
        <v>1</v>
      </c>
      <c r="F539" s="42">
        <v>2</v>
      </c>
      <c r="G539" s="42">
        <v>25</v>
      </c>
      <c r="H539" s="42">
        <v>2</v>
      </c>
      <c r="I539" s="42" t="s">
        <v>914</v>
      </c>
      <c r="J539" s="42" t="s">
        <v>3092</v>
      </c>
      <c r="K539" s="42" t="s">
        <v>3093</v>
      </c>
      <c r="L539" s="43">
        <v>0</v>
      </c>
      <c r="M539" s="43">
        <v>236897549</v>
      </c>
      <c r="N539" s="43">
        <v>0</v>
      </c>
      <c r="O539" s="43">
        <v>0</v>
      </c>
      <c r="P539" s="43">
        <v>236897549</v>
      </c>
      <c r="Q539" s="43">
        <v>0</v>
      </c>
      <c r="R539" s="43">
        <v>0</v>
      </c>
      <c r="S539" s="43">
        <v>0</v>
      </c>
      <c r="T539" s="43">
        <v>0</v>
      </c>
      <c r="U539" s="43">
        <v>0</v>
      </c>
      <c r="V539" s="43">
        <v>0</v>
      </c>
      <c r="W539" s="43">
        <v>0</v>
      </c>
    </row>
    <row r="540" spans="1:23" ht="15" customHeight="1" x14ac:dyDescent="0.25">
      <c r="A540" s="42">
        <v>28</v>
      </c>
      <c r="B540" s="42">
        <v>10</v>
      </c>
      <c r="C540" s="42">
        <v>3</v>
      </c>
      <c r="D540" s="42">
        <v>33</v>
      </c>
      <c r="E540" s="42">
        <v>1</v>
      </c>
      <c r="F540" s="42">
        <v>2</v>
      </c>
      <c r="G540" s="42">
        <v>72</v>
      </c>
      <c r="H540" s="42">
        <v>5</v>
      </c>
      <c r="I540" s="42" t="s">
        <v>904</v>
      </c>
      <c r="J540" s="42" t="s">
        <v>1670</v>
      </c>
      <c r="K540" s="42" t="s">
        <v>2481</v>
      </c>
      <c r="L540" s="43">
        <v>2964130866</v>
      </c>
      <c r="M540" s="43">
        <v>0</v>
      </c>
      <c r="N540" s="43">
        <v>0</v>
      </c>
      <c r="O540" s="43">
        <v>0</v>
      </c>
      <c r="P540" s="43">
        <v>2964130866</v>
      </c>
      <c r="Q540" s="43">
        <v>0</v>
      </c>
      <c r="R540" s="43">
        <v>0</v>
      </c>
      <c r="S540" s="43">
        <v>0</v>
      </c>
      <c r="T540" s="43">
        <v>0</v>
      </c>
      <c r="U540" s="43">
        <v>0</v>
      </c>
      <c r="V540" s="43">
        <v>0</v>
      </c>
      <c r="W540" s="43">
        <v>0</v>
      </c>
    </row>
    <row r="541" spans="1:23" ht="15" customHeight="1" x14ac:dyDescent="0.25">
      <c r="A541" s="42">
        <v>28</v>
      </c>
      <c r="B541" s="42">
        <v>10</v>
      </c>
      <c r="C541" s="42">
        <v>3</v>
      </c>
      <c r="D541" s="42">
        <v>33</v>
      </c>
      <c r="E541" s="42">
        <v>1</v>
      </c>
      <c r="F541" s="42">
        <v>102</v>
      </c>
      <c r="G541" s="42">
        <v>72</v>
      </c>
      <c r="H541" s="42">
        <v>45</v>
      </c>
      <c r="I541" s="42" t="s">
        <v>903</v>
      </c>
      <c r="J541" s="42" t="s">
        <v>3829</v>
      </c>
      <c r="K541" s="42" t="s">
        <v>3830</v>
      </c>
      <c r="L541" s="43">
        <v>0</v>
      </c>
      <c r="M541" s="43">
        <v>20498932241</v>
      </c>
      <c r="N541" s="43">
        <v>0</v>
      </c>
      <c r="O541" s="43">
        <v>0</v>
      </c>
      <c r="P541" s="43">
        <v>0</v>
      </c>
      <c r="Q541" s="43">
        <v>20498932241</v>
      </c>
      <c r="R541" s="43">
        <v>20498932241</v>
      </c>
      <c r="S541" s="43">
        <v>20498932241</v>
      </c>
      <c r="T541" s="43">
        <v>20498932241</v>
      </c>
      <c r="U541" s="43">
        <v>20498932241</v>
      </c>
      <c r="V541" s="43">
        <v>0</v>
      </c>
      <c r="W541" s="43">
        <v>0</v>
      </c>
    </row>
    <row r="542" spans="1:23" ht="15" customHeight="1" x14ac:dyDescent="0.25">
      <c r="A542" s="42">
        <v>28</v>
      </c>
      <c r="B542" s="42">
        <v>10</v>
      </c>
      <c r="C542" s="42">
        <v>3</v>
      </c>
      <c r="D542" s="42">
        <v>33</v>
      </c>
      <c r="E542" s="42">
        <v>1</v>
      </c>
      <c r="F542" s="42">
        <v>102</v>
      </c>
      <c r="G542" s="42">
        <v>72</v>
      </c>
      <c r="H542" s="42">
        <v>46</v>
      </c>
      <c r="I542" s="42" t="s">
        <v>903</v>
      </c>
      <c r="J542" s="42" t="s">
        <v>3831</v>
      </c>
      <c r="K542" s="42" t="s">
        <v>3832</v>
      </c>
      <c r="L542" s="43">
        <v>0</v>
      </c>
      <c r="M542" s="43">
        <v>7172280772</v>
      </c>
      <c r="N542" s="43">
        <v>0</v>
      </c>
      <c r="O542" s="43">
        <v>0</v>
      </c>
      <c r="P542" s="43">
        <v>0</v>
      </c>
      <c r="Q542" s="43">
        <v>7172280772</v>
      </c>
      <c r="R542" s="43">
        <v>7172280772</v>
      </c>
      <c r="S542" s="43">
        <v>7172280772</v>
      </c>
      <c r="T542" s="43">
        <v>7172280772</v>
      </c>
      <c r="U542" s="43">
        <v>7172280772</v>
      </c>
      <c r="V542" s="43">
        <v>0</v>
      </c>
      <c r="W542" s="43">
        <v>0</v>
      </c>
    </row>
    <row r="543" spans="1:23" ht="15" customHeight="1" x14ac:dyDescent="0.25">
      <c r="A543" s="42">
        <v>28</v>
      </c>
      <c r="B543" s="42">
        <v>10</v>
      </c>
      <c r="C543" s="42">
        <v>3</v>
      </c>
      <c r="D543" s="42">
        <v>33</v>
      </c>
      <c r="E543" s="42">
        <v>1</v>
      </c>
      <c r="F543" s="42">
        <v>102</v>
      </c>
      <c r="G543" s="42">
        <v>72</v>
      </c>
      <c r="H543" s="42">
        <v>47</v>
      </c>
      <c r="I543" s="42" t="s">
        <v>904</v>
      </c>
      <c r="J543" s="42" t="s">
        <v>3833</v>
      </c>
      <c r="K543" s="42" t="s">
        <v>3834</v>
      </c>
      <c r="L543" s="43">
        <v>0</v>
      </c>
      <c r="M543" s="43">
        <v>83326161</v>
      </c>
      <c r="N543" s="43">
        <v>0</v>
      </c>
      <c r="O543" s="43">
        <v>0</v>
      </c>
      <c r="P543" s="43">
        <v>0</v>
      </c>
      <c r="Q543" s="43">
        <v>83326161</v>
      </c>
      <c r="R543" s="43">
        <v>83326161</v>
      </c>
      <c r="S543" s="43">
        <v>83326161</v>
      </c>
      <c r="T543" s="43">
        <v>83326161</v>
      </c>
      <c r="U543" s="43">
        <v>0</v>
      </c>
      <c r="V543" s="43">
        <v>0</v>
      </c>
      <c r="W543" s="43">
        <v>0</v>
      </c>
    </row>
    <row r="544" spans="1:23" ht="15" customHeight="1" x14ac:dyDescent="0.25">
      <c r="A544" s="42">
        <v>28</v>
      </c>
      <c r="B544" s="42">
        <v>12</v>
      </c>
      <c r="C544" s="42">
        <v>3</v>
      </c>
      <c r="D544" s="42">
        <v>11</v>
      </c>
      <c r="E544" s="42">
        <v>1</v>
      </c>
      <c r="F544" s="42">
        <v>2</v>
      </c>
      <c r="G544" s="42">
        <v>72</v>
      </c>
      <c r="H544" s="42">
        <v>0</v>
      </c>
      <c r="I544" s="42" t="s">
        <v>903</v>
      </c>
      <c r="J544" s="42" t="s">
        <v>2484</v>
      </c>
      <c r="K544" s="42" t="s">
        <v>2335</v>
      </c>
      <c r="L544" s="43">
        <v>50000000</v>
      </c>
      <c r="M544" s="43">
        <v>0</v>
      </c>
      <c r="N544" s="43">
        <v>0</v>
      </c>
      <c r="O544" s="43">
        <v>0</v>
      </c>
      <c r="P544" s="43">
        <v>0</v>
      </c>
      <c r="Q544" s="43">
        <v>50000000</v>
      </c>
      <c r="R544" s="43">
        <v>50000000</v>
      </c>
      <c r="S544" s="43">
        <v>50000000</v>
      </c>
      <c r="T544" s="43">
        <v>50000000</v>
      </c>
      <c r="U544" s="43">
        <v>50000000</v>
      </c>
      <c r="V544" s="43">
        <v>0</v>
      </c>
      <c r="W544" s="43">
        <v>0</v>
      </c>
    </row>
    <row r="545" spans="1:23" ht="15" customHeight="1" x14ac:dyDescent="0.25">
      <c r="A545" s="42">
        <v>28</v>
      </c>
      <c r="B545" s="42">
        <v>12</v>
      </c>
      <c r="C545" s="42">
        <v>3</v>
      </c>
      <c r="D545" s="42">
        <v>11</v>
      </c>
      <c r="E545" s="42">
        <v>1</v>
      </c>
      <c r="F545" s="42">
        <v>2</v>
      </c>
      <c r="G545" s="42">
        <v>72</v>
      </c>
      <c r="H545" s="42">
        <v>1</v>
      </c>
      <c r="I545" s="42" t="s">
        <v>903</v>
      </c>
      <c r="J545" s="42" t="s">
        <v>2487</v>
      </c>
      <c r="K545" s="42" t="s">
        <v>2335</v>
      </c>
      <c r="L545" s="43">
        <v>50000000</v>
      </c>
      <c r="M545" s="43">
        <v>0</v>
      </c>
      <c r="N545" s="43">
        <v>0</v>
      </c>
      <c r="O545" s="43">
        <v>0</v>
      </c>
      <c r="P545" s="43">
        <v>0</v>
      </c>
      <c r="Q545" s="43">
        <v>50000000</v>
      </c>
      <c r="R545" s="43">
        <v>50000000</v>
      </c>
      <c r="S545" s="43">
        <v>50000000</v>
      </c>
      <c r="T545" s="43">
        <v>50000000</v>
      </c>
      <c r="U545" s="43">
        <v>50000000</v>
      </c>
      <c r="V545" s="43">
        <v>0</v>
      </c>
      <c r="W545" s="43">
        <v>0</v>
      </c>
    </row>
    <row r="546" spans="1:23" ht="15" customHeight="1" x14ac:dyDescent="0.25">
      <c r="A546" s="42">
        <v>28</v>
      </c>
      <c r="B546" s="42">
        <v>12</v>
      </c>
      <c r="C546" s="42">
        <v>3</v>
      </c>
      <c r="D546" s="42">
        <v>33</v>
      </c>
      <c r="E546" s="42">
        <v>1</v>
      </c>
      <c r="F546" s="42">
        <v>2</v>
      </c>
      <c r="G546" s="42">
        <v>72</v>
      </c>
      <c r="H546" s="42">
        <v>0</v>
      </c>
      <c r="I546" s="42" t="s">
        <v>903</v>
      </c>
      <c r="J546" s="42" t="s">
        <v>1150</v>
      </c>
      <c r="K546" s="42" t="s">
        <v>2392</v>
      </c>
      <c r="L546" s="43">
        <v>1297172786</v>
      </c>
      <c r="M546" s="43">
        <v>0</v>
      </c>
      <c r="N546" s="43">
        <v>0</v>
      </c>
      <c r="O546" s="43">
        <v>0</v>
      </c>
      <c r="P546" s="43">
        <v>0</v>
      </c>
      <c r="Q546" s="43">
        <v>1297172786</v>
      </c>
      <c r="R546" s="43">
        <v>1258589507.26</v>
      </c>
      <c r="S546" s="43">
        <v>1258589507.26</v>
      </c>
      <c r="T546" s="43">
        <v>1258589507.26</v>
      </c>
      <c r="U546" s="43">
        <v>1005841980.63</v>
      </c>
      <c r="V546" s="43">
        <v>38583278.740000002</v>
      </c>
      <c r="W546" s="43">
        <v>0</v>
      </c>
    </row>
    <row r="547" spans="1:23" ht="15" customHeight="1" x14ac:dyDescent="0.25">
      <c r="A547" s="42">
        <v>28</v>
      </c>
      <c r="B547" s="42">
        <v>12</v>
      </c>
      <c r="C547" s="42">
        <v>3</v>
      </c>
      <c r="D547" s="42">
        <v>33</v>
      </c>
      <c r="E547" s="42">
        <v>1</v>
      </c>
      <c r="F547" s="42">
        <v>2</v>
      </c>
      <c r="G547" s="42">
        <v>72</v>
      </c>
      <c r="H547" s="42">
        <v>2</v>
      </c>
      <c r="I547" s="42" t="s">
        <v>904</v>
      </c>
      <c r="J547" s="42" t="s">
        <v>1683</v>
      </c>
      <c r="K547" s="42" t="s">
        <v>2392</v>
      </c>
      <c r="L547" s="43">
        <v>3681255059</v>
      </c>
      <c r="M547" s="43">
        <v>0</v>
      </c>
      <c r="N547" s="43">
        <v>0</v>
      </c>
      <c r="O547" s="43">
        <v>0</v>
      </c>
      <c r="P547" s="43">
        <v>1005171271</v>
      </c>
      <c r="Q547" s="43">
        <v>2676083788</v>
      </c>
      <c r="R547" s="43">
        <v>2669427722</v>
      </c>
      <c r="S547" s="43">
        <v>2669427722</v>
      </c>
      <c r="T547" s="43">
        <v>2669427722</v>
      </c>
      <c r="U547" s="43">
        <v>2669427722</v>
      </c>
      <c r="V547" s="43">
        <v>6656066</v>
      </c>
      <c r="W547" s="43">
        <v>0</v>
      </c>
    </row>
    <row r="548" spans="1:23" ht="15" customHeight="1" x14ac:dyDescent="0.25">
      <c r="A548" s="42">
        <v>28</v>
      </c>
      <c r="B548" s="42">
        <v>12</v>
      </c>
      <c r="C548" s="42">
        <v>3</v>
      </c>
      <c r="D548" s="42">
        <v>33</v>
      </c>
      <c r="E548" s="42">
        <v>1</v>
      </c>
      <c r="F548" s="42">
        <v>2</v>
      </c>
      <c r="G548" s="42">
        <v>72</v>
      </c>
      <c r="H548" s="42">
        <v>3</v>
      </c>
      <c r="I548" s="42" t="s">
        <v>904</v>
      </c>
      <c r="J548" s="42" t="s">
        <v>1686</v>
      </c>
      <c r="K548" s="42" t="s">
        <v>2392</v>
      </c>
      <c r="L548" s="43">
        <v>246783390</v>
      </c>
      <c r="M548" s="43">
        <v>0</v>
      </c>
      <c r="N548" s="43">
        <v>0</v>
      </c>
      <c r="O548" s="43">
        <v>0</v>
      </c>
      <c r="P548" s="43">
        <v>0</v>
      </c>
      <c r="Q548" s="43">
        <v>246783390</v>
      </c>
      <c r="R548" s="43">
        <v>246783389.41</v>
      </c>
      <c r="S548" s="43">
        <v>246783389.41</v>
      </c>
      <c r="T548" s="43">
        <v>246783389.41</v>
      </c>
      <c r="U548" s="43">
        <v>246783389.41</v>
      </c>
      <c r="V548" s="43">
        <v>0.59</v>
      </c>
      <c r="W548" s="43">
        <v>0</v>
      </c>
    </row>
    <row r="549" spans="1:23" ht="15" customHeight="1" x14ac:dyDescent="0.25">
      <c r="A549" s="42">
        <v>29</v>
      </c>
      <c r="B549" s="42">
        <v>1</v>
      </c>
      <c r="C549" s="42">
        <v>3</v>
      </c>
      <c r="D549" s="42">
        <v>11</v>
      </c>
      <c r="E549" s="42">
        <v>1</v>
      </c>
      <c r="F549" s="42">
        <v>1</v>
      </c>
      <c r="G549" s="42">
        <v>28</v>
      </c>
      <c r="H549" s="42">
        <v>0</v>
      </c>
      <c r="I549" s="42" t="s">
        <v>915</v>
      </c>
      <c r="J549" s="42" t="s">
        <v>1151</v>
      </c>
      <c r="K549" s="42" t="s">
        <v>1688</v>
      </c>
      <c r="L549" s="43">
        <v>670000000</v>
      </c>
      <c r="M549" s="43">
        <v>0</v>
      </c>
      <c r="N549" s="43">
        <v>0</v>
      </c>
      <c r="O549" s="43">
        <v>0</v>
      </c>
      <c r="P549" s="43">
        <v>596230518.38999999</v>
      </c>
      <c r="Q549" s="43">
        <v>73769481.609999999</v>
      </c>
      <c r="R549" s="43">
        <v>73469481.609999999</v>
      </c>
      <c r="S549" s="43">
        <v>73469481.609999999</v>
      </c>
      <c r="T549" s="43">
        <v>73469481.609999999</v>
      </c>
      <c r="U549" s="43">
        <v>73469481.609999999</v>
      </c>
      <c r="V549" s="43">
        <v>300000</v>
      </c>
      <c r="W549" s="43">
        <v>0</v>
      </c>
    </row>
    <row r="550" spans="1:23" ht="15" customHeight="1" x14ac:dyDescent="0.25">
      <c r="A550" s="42">
        <v>29</v>
      </c>
      <c r="B550" s="42">
        <v>1</v>
      </c>
      <c r="C550" s="42">
        <v>3</v>
      </c>
      <c r="D550" s="42">
        <v>11</v>
      </c>
      <c r="E550" s="42">
        <v>1</v>
      </c>
      <c r="F550" s="42">
        <v>4</v>
      </c>
      <c r="G550" s="42">
        <v>52</v>
      </c>
      <c r="H550" s="42">
        <v>0</v>
      </c>
      <c r="I550" s="42" t="s">
        <v>919</v>
      </c>
      <c r="J550" s="42" t="s">
        <v>1152</v>
      </c>
      <c r="K550" s="42" t="s">
        <v>2488</v>
      </c>
      <c r="L550" s="43">
        <v>176800000</v>
      </c>
      <c r="M550" s="43">
        <v>0</v>
      </c>
      <c r="N550" s="43">
        <v>0</v>
      </c>
      <c r="O550" s="43">
        <v>0</v>
      </c>
      <c r="P550" s="43">
        <v>176800000</v>
      </c>
      <c r="Q550" s="43">
        <v>0</v>
      </c>
      <c r="R550" s="43">
        <v>0</v>
      </c>
      <c r="S550" s="43">
        <v>0</v>
      </c>
      <c r="T550" s="43">
        <v>0</v>
      </c>
      <c r="U550" s="43">
        <v>0</v>
      </c>
      <c r="V550" s="43">
        <v>0</v>
      </c>
      <c r="W550" s="43">
        <v>0</v>
      </c>
    </row>
    <row r="551" spans="1:23" ht="15" customHeight="1" x14ac:dyDescent="0.25">
      <c r="A551" s="42">
        <v>29</v>
      </c>
      <c r="B551" s="42">
        <v>1</v>
      </c>
      <c r="C551" s="42">
        <v>3</v>
      </c>
      <c r="D551" s="42">
        <v>11</v>
      </c>
      <c r="E551" s="42">
        <v>1</v>
      </c>
      <c r="F551" s="42">
        <v>4</v>
      </c>
      <c r="G551" s="42">
        <v>52</v>
      </c>
      <c r="H551" s="42">
        <v>1</v>
      </c>
      <c r="I551" s="42" t="s">
        <v>920</v>
      </c>
      <c r="J551" s="42" t="s">
        <v>1690</v>
      </c>
      <c r="K551" s="42" t="s">
        <v>2488</v>
      </c>
      <c r="L551" s="43">
        <v>2633440334</v>
      </c>
      <c r="M551" s="43">
        <v>0</v>
      </c>
      <c r="N551" s="43">
        <v>0</v>
      </c>
      <c r="O551" s="43">
        <v>0</v>
      </c>
      <c r="P551" s="43">
        <v>541052834</v>
      </c>
      <c r="Q551" s="43">
        <v>2092387500</v>
      </c>
      <c r="R551" s="43">
        <v>2077200000</v>
      </c>
      <c r="S551" s="43">
        <v>2077200000</v>
      </c>
      <c r="T551" s="43">
        <v>2077200000</v>
      </c>
      <c r="U551" s="43">
        <v>2077200000</v>
      </c>
      <c r="V551" s="43">
        <v>15187500</v>
      </c>
      <c r="W551" s="43">
        <v>0</v>
      </c>
    </row>
    <row r="552" spans="1:23" ht="15" customHeight="1" x14ac:dyDescent="0.25">
      <c r="A552" s="42">
        <v>29</v>
      </c>
      <c r="B552" s="42">
        <v>1</v>
      </c>
      <c r="C552" s="42">
        <v>3</v>
      </c>
      <c r="D552" s="42">
        <v>11</v>
      </c>
      <c r="E552" s="42">
        <v>1</v>
      </c>
      <c r="F552" s="42">
        <v>4</v>
      </c>
      <c r="G552" s="42">
        <v>52</v>
      </c>
      <c r="H552" s="42">
        <v>2</v>
      </c>
      <c r="I552" s="42" t="s">
        <v>917</v>
      </c>
      <c r="J552" s="42" t="s">
        <v>1693</v>
      </c>
      <c r="K552" s="42" t="s">
        <v>2488</v>
      </c>
      <c r="L552" s="43">
        <v>645229065</v>
      </c>
      <c r="M552" s="43">
        <v>0</v>
      </c>
      <c r="N552" s="43">
        <v>0</v>
      </c>
      <c r="O552" s="43">
        <v>0</v>
      </c>
      <c r="P552" s="43">
        <v>579116565</v>
      </c>
      <c r="Q552" s="43">
        <v>66112500</v>
      </c>
      <c r="R552" s="43">
        <v>0</v>
      </c>
      <c r="S552" s="43">
        <v>0</v>
      </c>
      <c r="T552" s="43">
        <v>0</v>
      </c>
      <c r="U552" s="43">
        <v>0</v>
      </c>
      <c r="V552" s="43">
        <v>66112500</v>
      </c>
      <c r="W552" s="43">
        <v>0</v>
      </c>
    </row>
    <row r="553" spans="1:23" ht="15" customHeight="1" x14ac:dyDescent="0.25">
      <c r="A553" s="42">
        <v>29</v>
      </c>
      <c r="B553" s="42">
        <v>1</v>
      </c>
      <c r="C553" s="42">
        <v>3</v>
      </c>
      <c r="D553" s="42">
        <v>11</v>
      </c>
      <c r="E553" s="42">
        <v>1</v>
      </c>
      <c r="F553" s="42">
        <v>4</v>
      </c>
      <c r="G553" s="42">
        <v>52</v>
      </c>
      <c r="H553" s="42">
        <v>4</v>
      </c>
      <c r="I553" s="42" t="s">
        <v>918</v>
      </c>
      <c r="J553" s="42" t="s">
        <v>2493</v>
      </c>
      <c r="K553" s="42" t="s">
        <v>2488</v>
      </c>
      <c r="L553" s="43">
        <v>1392930601</v>
      </c>
      <c r="M553" s="43">
        <v>0</v>
      </c>
      <c r="N553" s="43">
        <v>0</v>
      </c>
      <c r="O553" s="43">
        <v>0</v>
      </c>
      <c r="P553" s="43">
        <v>1250385658</v>
      </c>
      <c r="Q553" s="43">
        <v>142544943</v>
      </c>
      <c r="R553" s="43">
        <v>142535391</v>
      </c>
      <c r="S553" s="43">
        <v>142535391</v>
      </c>
      <c r="T553" s="43">
        <v>142535391</v>
      </c>
      <c r="U553" s="43">
        <v>115092048</v>
      </c>
      <c r="V553" s="43">
        <v>9552</v>
      </c>
      <c r="W553" s="43">
        <v>0</v>
      </c>
    </row>
    <row r="554" spans="1:23" ht="15" customHeight="1" x14ac:dyDescent="0.25">
      <c r="A554" s="42">
        <v>29</v>
      </c>
      <c r="B554" s="42">
        <v>1</v>
      </c>
      <c r="C554" s="42">
        <v>3</v>
      </c>
      <c r="D554" s="42">
        <v>11</v>
      </c>
      <c r="E554" s="42">
        <v>1</v>
      </c>
      <c r="F554" s="42">
        <v>6</v>
      </c>
      <c r="G554" s="42">
        <v>27</v>
      </c>
      <c r="H554" s="42">
        <v>0</v>
      </c>
      <c r="I554" s="42" t="s">
        <v>916</v>
      </c>
      <c r="J554" s="42" t="s">
        <v>1153</v>
      </c>
      <c r="K554" s="42" t="s">
        <v>2494</v>
      </c>
      <c r="L554" s="43">
        <v>90000000</v>
      </c>
      <c r="M554" s="43">
        <v>0</v>
      </c>
      <c r="N554" s="43">
        <v>0</v>
      </c>
      <c r="O554" s="43">
        <v>0</v>
      </c>
      <c r="P554" s="43">
        <v>90000000</v>
      </c>
      <c r="Q554" s="43">
        <v>0</v>
      </c>
      <c r="R554" s="43">
        <v>0</v>
      </c>
      <c r="S554" s="43">
        <v>0</v>
      </c>
      <c r="T554" s="43">
        <v>0</v>
      </c>
      <c r="U554" s="43">
        <v>0</v>
      </c>
      <c r="V554" s="43">
        <v>0</v>
      </c>
      <c r="W554" s="43">
        <v>0</v>
      </c>
    </row>
    <row r="555" spans="1:23" ht="15" customHeight="1" x14ac:dyDescent="0.25">
      <c r="A555" s="42">
        <v>29</v>
      </c>
      <c r="B555" s="42">
        <v>1</v>
      </c>
      <c r="C555" s="42">
        <v>3</v>
      </c>
      <c r="D555" s="42">
        <v>11</v>
      </c>
      <c r="E555" s="42">
        <v>1</v>
      </c>
      <c r="F555" s="42">
        <v>6</v>
      </c>
      <c r="G555" s="42">
        <v>27</v>
      </c>
      <c r="H555" s="42">
        <v>1</v>
      </c>
      <c r="I555" s="42" t="s">
        <v>916</v>
      </c>
      <c r="J555" s="42" t="s">
        <v>1154</v>
      </c>
      <c r="K555" s="42" t="s">
        <v>2494</v>
      </c>
      <c r="L555" s="43">
        <v>80000000</v>
      </c>
      <c r="M555" s="43">
        <v>0</v>
      </c>
      <c r="N555" s="43">
        <v>0</v>
      </c>
      <c r="O555" s="43">
        <v>0</v>
      </c>
      <c r="P555" s="43">
        <v>80000000</v>
      </c>
      <c r="Q555" s="43">
        <v>0</v>
      </c>
      <c r="R555" s="43">
        <v>0</v>
      </c>
      <c r="S555" s="43">
        <v>0</v>
      </c>
      <c r="T555" s="43">
        <v>0</v>
      </c>
      <c r="U555" s="43">
        <v>0</v>
      </c>
      <c r="V555" s="43">
        <v>0</v>
      </c>
      <c r="W555" s="43">
        <v>0</v>
      </c>
    </row>
    <row r="556" spans="1:23" ht="15" customHeight="1" x14ac:dyDescent="0.25">
      <c r="A556" s="42">
        <v>29</v>
      </c>
      <c r="B556" s="42">
        <v>1</v>
      </c>
      <c r="C556" s="42">
        <v>3</v>
      </c>
      <c r="D556" s="42">
        <v>11</v>
      </c>
      <c r="E556" s="42">
        <v>1</v>
      </c>
      <c r="F556" s="42">
        <v>6</v>
      </c>
      <c r="G556" s="42">
        <v>27</v>
      </c>
      <c r="H556" s="42">
        <v>2</v>
      </c>
      <c r="I556" s="42" t="s">
        <v>923</v>
      </c>
      <c r="J556" s="42" t="s">
        <v>2499</v>
      </c>
      <c r="K556" s="42" t="s">
        <v>2494</v>
      </c>
      <c r="L556" s="43">
        <v>3540000000</v>
      </c>
      <c r="M556" s="43">
        <v>0</v>
      </c>
      <c r="N556" s="43">
        <v>0</v>
      </c>
      <c r="O556" s="43">
        <v>0</v>
      </c>
      <c r="P556" s="43">
        <v>2002770384.3599999</v>
      </c>
      <c r="Q556" s="43">
        <v>1537229615.6400001</v>
      </c>
      <c r="R556" s="43">
        <v>1397035306.5799999</v>
      </c>
      <c r="S556" s="43">
        <v>1397035306.5799999</v>
      </c>
      <c r="T556" s="43">
        <v>1397035306.5799999</v>
      </c>
      <c r="U556" s="43">
        <v>1114297301.25</v>
      </c>
      <c r="V556" s="43">
        <v>140194309.06</v>
      </c>
      <c r="W556" s="43">
        <v>0</v>
      </c>
    </row>
    <row r="557" spans="1:23" ht="15" customHeight="1" x14ac:dyDescent="0.25">
      <c r="A557" s="42">
        <v>29</v>
      </c>
      <c r="B557" s="42">
        <v>1</v>
      </c>
      <c r="C557" s="42">
        <v>3</v>
      </c>
      <c r="D557" s="42">
        <v>11</v>
      </c>
      <c r="E557" s="42">
        <v>1</v>
      </c>
      <c r="F557" s="42">
        <v>6</v>
      </c>
      <c r="G557" s="42">
        <v>27</v>
      </c>
      <c r="H557" s="42">
        <v>3</v>
      </c>
      <c r="I557" s="42" t="s">
        <v>922</v>
      </c>
      <c r="J557" s="42" t="s">
        <v>2502</v>
      </c>
      <c r="K557" s="42" t="s">
        <v>2494</v>
      </c>
      <c r="L557" s="43">
        <v>240000000</v>
      </c>
      <c r="M557" s="43">
        <v>0</v>
      </c>
      <c r="N557" s="43">
        <v>0</v>
      </c>
      <c r="O557" s="43">
        <v>0</v>
      </c>
      <c r="P557" s="43">
        <v>240000000</v>
      </c>
      <c r="Q557" s="43">
        <v>0</v>
      </c>
      <c r="R557" s="43">
        <v>0</v>
      </c>
      <c r="S557" s="43">
        <v>0</v>
      </c>
      <c r="T557" s="43">
        <v>0</v>
      </c>
      <c r="U557" s="43">
        <v>0</v>
      </c>
      <c r="V557" s="43">
        <v>0</v>
      </c>
      <c r="W557" s="43">
        <v>0</v>
      </c>
    </row>
    <row r="558" spans="1:23" ht="15" customHeight="1" x14ac:dyDescent="0.25">
      <c r="A558" s="42">
        <v>29</v>
      </c>
      <c r="B558" s="42">
        <v>1</v>
      </c>
      <c r="C558" s="42">
        <v>3</v>
      </c>
      <c r="D558" s="42">
        <v>11</v>
      </c>
      <c r="E558" s="42">
        <v>1</v>
      </c>
      <c r="F558" s="42">
        <v>6</v>
      </c>
      <c r="G558" s="42">
        <v>27</v>
      </c>
      <c r="H558" s="42">
        <v>3</v>
      </c>
      <c r="I558" s="42" t="s">
        <v>923</v>
      </c>
      <c r="J558" s="42" t="s">
        <v>3141</v>
      </c>
      <c r="K558" s="42" t="s">
        <v>2494</v>
      </c>
      <c r="L558" s="43">
        <v>0</v>
      </c>
      <c r="M558" s="43">
        <v>0</v>
      </c>
      <c r="N558" s="43">
        <v>0</v>
      </c>
      <c r="O558" s="43">
        <v>200000000</v>
      </c>
      <c r="P558" s="43">
        <v>200000000</v>
      </c>
      <c r="Q558" s="43">
        <v>0</v>
      </c>
      <c r="R558" s="43">
        <v>0</v>
      </c>
      <c r="S558" s="43">
        <v>0</v>
      </c>
      <c r="T558" s="43">
        <v>0</v>
      </c>
      <c r="U558" s="43">
        <v>0</v>
      </c>
      <c r="V558" s="43">
        <v>0</v>
      </c>
      <c r="W558" s="43">
        <v>0</v>
      </c>
    </row>
    <row r="559" spans="1:23" ht="15" customHeight="1" x14ac:dyDescent="0.25">
      <c r="A559" s="42">
        <v>29</v>
      </c>
      <c r="B559" s="42">
        <v>1</v>
      </c>
      <c r="C559" s="42">
        <v>3</v>
      </c>
      <c r="D559" s="42">
        <v>11</v>
      </c>
      <c r="E559" s="42">
        <v>1</v>
      </c>
      <c r="F559" s="42">
        <v>6</v>
      </c>
      <c r="G559" s="42">
        <v>27</v>
      </c>
      <c r="H559" s="42">
        <v>4</v>
      </c>
      <c r="I559" s="42" t="s">
        <v>923</v>
      </c>
      <c r="J559" s="42" t="s">
        <v>2505</v>
      </c>
      <c r="K559" s="42" t="s">
        <v>2494</v>
      </c>
      <c r="L559" s="43">
        <v>655500000</v>
      </c>
      <c r="M559" s="43">
        <v>0</v>
      </c>
      <c r="N559" s="43">
        <v>0</v>
      </c>
      <c r="O559" s="43">
        <v>0</v>
      </c>
      <c r="P559" s="43">
        <v>413931687</v>
      </c>
      <c r="Q559" s="43">
        <v>241568313</v>
      </c>
      <c r="R559" s="43">
        <v>235352313</v>
      </c>
      <c r="S559" s="43">
        <v>235352313</v>
      </c>
      <c r="T559" s="43">
        <v>235352313</v>
      </c>
      <c r="U559" s="43">
        <v>220781106</v>
      </c>
      <c r="V559" s="43">
        <v>6216000</v>
      </c>
      <c r="W559" s="43">
        <v>0</v>
      </c>
    </row>
    <row r="560" spans="1:23" ht="15" customHeight="1" x14ac:dyDescent="0.25">
      <c r="A560" s="42">
        <v>29</v>
      </c>
      <c r="B560" s="42">
        <v>1</v>
      </c>
      <c r="C560" s="42">
        <v>3</v>
      </c>
      <c r="D560" s="42">
        <v>11</v>
      </c>
      <c r="E560" s="42">
        <v>1</v>
      </c>
      <c r="F560" s="42">
        <v>6</v>
      </c>
      <c r="G560" s="42">
        <v>28</v>
      </c>
      <c r="H560" s="42">
        <v>1</v>
      </c>
      <c r="I560" s="42" t="s">
        <v>880</v>
      </c>
      <c r="J560" s="42" t="s">
        <v>1155</v>
      </c>
      <c r="K560" s="42" t="s">
        <v>1696</v>
      </c>
      <c r="L560" s="43">
        <v>250000000</v>
      </c>
      <c r="M560" s="43">
        <v>0</v>
      </c>
      <c r="N560" s="43">
        <v>0</v>
      </c>
      <c r="O560" s="43">
        <v>0</v>
      </c>
      <c r="P560" s="43">
        <v>250000000</v>
      </c>
      <c r="Q560" s="43">
        <v>0</v>
      </c>
      <c r="R560" s="43">
        <v>0</v>
      </c>
      <c r="S560" s="43">
        <v>0</v>
      </c>
      <c r="T560" s="43">
        <v>0</v>
      </c>
      <c r="U560" s="43">
        <v>0</v>
      </c>
      <c r="V560" s="43">
        <v>0</v>
      </c>
      <c r="W560" s="43">
        <v>0</v>
      </c>
    </row>
    <row r="561" spans="1:23" ht="15" customHeight="1" x14ac:dyDescent="0.25">
      <c r="A561" s="42">
        <v>29</v>
      </c>
      <c r="B561" s="42">
        <v>1</v>
      </c>
      <c r="C561" s="42">
        <v>3</v>
      </c>
      <c r="D561" s="42">
        <v>11</v>
      </c>
      <c r="E561" s="42">
        <v>1</v>
      </c>
      <c r="F561" s="42">
        <v>6</v>
      </c>
      <c r="G561" s="42">
        <v>28</v>
      </c>
      <c r="H561" s="42">
        <v>2</v>
      </c>
      <c r="I561" s="42" t="s">
        <v>924</v>
      </c>
      <c r="J561" s="42" t="s">
        <v>1156</v>
      </c>
      <c r="K561" s="42" t="s">
        <v>1698</v>
      </c>
      <c r="L561" s="43">
        <v>1130000000</v>
      </c>
      <c r="M561" s="43">
        <v>0</v>
      </c>
      <c r="N561" s="43">
        <v>0</v>
      </c>
      <c r="O561" s="43">
        <v>0</v>
      </c>
      <c r="P561" s="43">
        <v>1021983000</v>
      </c>
      <c r="Q561" s="43">
        <v>108017000</v>
      </c>
      <c r="R561" s="43">
        <v>107283332</v>
      </c>
      <c r="S561" s="43">
        <v>107283332</v>
      </c>
      <c r="T561" s="43">
        <v>107283332</v>
      </c>
      <c r="U561" s="43">
        <v>107283332</v>
      </c>
      <c r="V561" s="43">
        <v>733668</v>
      </c>
      <c r="W561" s="43">
        <v>0</v>
      </c>
    </row>
    <row r="562" spans="1:23" ht="15" customHeight="1" x14ac:dyDescent="0.25">
      <c r="A562" s="42">
        <v>29</v>
      </c>
      <c r="B562" s="42">
        <v>1</v>
      </c>
      <c r="C562" s="42">
        <v>3</v>
      </c>
      <c r="D562" s="42">
        <v>11</v>
      </c>
      <c r="E562" s="42">
        <v>1</v>
      </c>
      <c r="F562" s="42">
        <v>6</v>
      </c>
      <c r="G562" s="42">
        <v>28</v>
      </c>
      <c r="H562" s="42">
        <v>3</v>
      </c>
      <c r="I562" s="42" t="s">
        <v>925</v>
      </c>
      <c r="J562" s="42" t="s">
        <v>2508</v>
      </c>
      <c r="K562" s="42" t="s">
        <v>1698</v>
      </c>
      <c r="L562" s="43">
        <v>160000000</v>
      </c>
      <c r="M562" s="43">
        <v>0</v>
      </c>
      <c r="N562" s="43">
        <v>0</v>
      </c>
      <c r="O562" s="43">
        <v>0</v>
      </c>
      <c r="P562" s="43">
        <v>160000000</v>
      </c>
      <c r="Q562" s="43">
        <v>0</v>
      </c>
      <c r="R562" s="43">
        <v>0</v>
      </c>
      <c r="S562" s="43">
        <v>0</v>
      </c>
      <c r="T562" s="43">
        <v>0</v>
      </c>
      <c r="U562" s="43">
        <v>0</v>
      </c>
      <c r="V562" s="43">
        <v>0</v>
      </c>
      <c r="W562" s="43">
        <v>0</v>
      </c>
    </row>
    <row r="563" spans="1:23" ht="15" customHeight="1" x14ac:dyDescent="0.25">
      <c r="A563" s="42">
        <v>29</v>
      </c>
      <c r="B563" s="42">
        <v>1</v>
      </c>
      <c r="C563" s="42">
        <v>3</v>
      </c>
      <c r="D563" s="42">
        <v>11</v>
      </c>
      <c r="E563" s="42">
        <v>1</v>
      </c>
      <c r="F563" s="42">
        <v>6</v>
      </c>
      <c r="G563" s="42">
        <v>29</v>
      </c>
      <c r="H563" s="42">
        <v>0</v>
      </c>
      <c r="I563" s="42" t="s">
        <v>928</v>
      </c>
      <c r="J563" s="42" t="s">
        <v>1157</v>
      </c>
      <c r="K563" s="42" t="s">
        <v>2509</v>
      </c>
      <c r="L563" s="43">
        <v>260000000</v>
      </c>
      <c r="M563" s="43">
        <v>0</v>
      </c>
      <c r="N563" s="43">
        <v>0</v>
      </c>
      <c r="O563" s="43">
        <v>0</v>
      </c>
      <c r="P563" s="43">
        <v>93050000</v>
      </c>
      <c r="Q563" s="43">
        <v>166950000</v>
      </c>
      <c r="R563" s="43">
        <v>116133638</v>
      </c>
      <c r="S563" s="43">
        <v>116133638</v>
      </c>
      <c r="T563" s="43">
        <v>116133638</v>
      </c>
      <c r="U563" s="43">
        <v>116133638</v>
      </c>
      <c r="V563" s="43">
        <v>50816362</v>
      </c>
      <c r="W563" s="43">
        <v>0</v>
      </c>
    </row>
    <row r="564" spans="1:23" ht="15" customHeight="1" x14ac:dyDescent="0.25">
      <c r="A564" s="42">
        <v>29</v>
      </c>
      <c r="B564" s="42">
        <v>1</v>
      </c>
      <c r="C564" s="42">
        <v>3</v>
      </c>
      <c r="D564" s="42">
        <v>11</v>
      </c>
      <c r="E564" s="42">
        <v>1</v>
      </c>
      <c r="F564" s="42">
        <v>6</v>
      </c>
      <c r="G564" s="42">
        <v>29</v>
      </c>
      <c r="H564" s="42">
        <v>1</v>
      </c>
      <c r="I564" s="42" t="s">
        <v>926</v>
      </c>
      <c r="J564" s="42" t="s">
        <v>2512</v>
      </c>
      <c r="K564" s="42" t="s">
        <v>2509</v>
      </c>
      <c r="L564" s="43">
        <v>130000000</v>
      </c>
      <c r="M564" s="43">
        <v>0</v>
      </c>
      <c r="N564" s="43">
        <v>0</v>
      </c>
      <c r="O564" s="43">
        <v>0</v>
      </c>
      <c r="P564" s="43">
        <v>100000</v>
      </c>
      <c r="Q564" s="43">
        <v>129900000</v>
      </c>
      <c r="R564" s="43">
        <v>129900000</v>
      </c>
      <c r="S564" s="43">
        <v>129900000</v>
      </c>
      <c r="T564" s="43">
        <v>129900000</v>
      </c>
      <c r="U564" s="43">
        <v>100473194</v>
      </c>
      <c r="V564" s="43">
        <v>0</v>
      </c>
      <c r="W564" s="43">
        <v>0</v>
      </c>
    </row>
    <row r="565" spans="1:23" ht="15" customHeight="1" x14ac:dyDescent="0.25">
      <c r="A565" s="42">
        <v>29</v>
      </c>
      <c r="B565" s="42">
        <v>1</v>
      </c>
      <c r="C565" s="42">
        <v>3</v>
      </c>
      <c r="D565" s="42">
        <v>11</v>
      </c>
      <c r="E565" s="42">
        <v>1</v>
      </c>
      <c r="F565" s="42">
        <v>6</v>
      </c>
      <c r="G565" s="42">
        <v>29</v>
      </c>
      <c r="H565" s="42">
        <v>2</v>
      </c>
      <c r="I565" s="42" t="s">
        <v>923</v>
      </c>
      <c r="J565" s="42" t="s">
        <v>2515</v>
      </c>
      <c r="K565" s="42" t="s">
        <v>2509</v>
      </c>
      <c r="L565" s="43">
        <v>230000000</v>
      </c>
      <c r="M565" s="43">
        <v>0</v>
      </c>
      <c r="N565" s="43">
        <v>0</v>
      </c>
      <c r="O565" s="43">
        <v>0</v>
      </c>
      <c r="P565" s="43">
        <v>49197957</v>
      </c>
      <c r="Q565" s="43">
        <v>180802043</v>
      </c>
      <c r="R565" s="43">
        <v>164458804.11000001</v>
      </c>
      <c r="S565" s="43">
        <v>164458804.11000001</v>
      </c>
      <c r="T565" s="43">
        <v>103048169.11</v>
      </c>
      <c r="U565" s="43">
        <v>91212989</v>
      </c>
      <c r="V565" s="43">
        <v>16343238.890000001</v>
      </c>
      <c r="W565" s="43">
        <v>0</v>
      </c>
    </row>
    <row r="566" spans="1:23" ht="15" customHeight="1" x14ac:dyDescent="0.25">
      <c r="A566" s="42">
        <v>29</v>
      </c>
      <c r="B566" s="42">
        <v>1</v>
      </c>
      <c r="C566" s="42">
        <v>3</v>
      </c>
      <c r="D566" s="42">
        <v>11</v>
      </c>
      <c r="E566" s="42">
        <v>1</v>
      </c>
      <c r="F566" s="42">
        <v>6</v>
      </c>
      <c r="G566" s="42">
        <v>29</v>
      </c>
      <c r="H566" s="42">
        <v>3</v>
      </c>
      <c r="I566" s="42" t="s">
        <v>916</v>
      </c>
      <c r="J566" s="42" t="s">
        <v>2518</v>
      </c>
      <c r="K566" s="42" t="s">
        <v>2509</v>
      </c>
      <c r="L566" s="43">
        <v>310000000</v>
      </c>
      <c r="M566" s="43">
        <v>0</v>
      </c>
      <c r="N566" s="43">
        <v>0</v>
      </c>
      <c r="O566" s="43">
        <v>0</v>
      </c>
      <c r="P566" s="43">
        <v>310000000</v>
      </c>
      <c r="Q566" s="43">
        <v>0</v>
      </c>
      <c r="R566" s="43">
        <v>0</v>
      </c>
      <c r="S566" s="43">
        <v>0</v>
      </c>
      <c r="T566" s="43">
        <v>0</v>
      </c>
      <c r="U566" s="43">
        <v>0</v>
      </c>
      <c r="V566" s="43">
        <v>0</v>
      </c>
      <c r="W566" s="43">
        <v>0</v>
      </c>
    </row>
    <row r="567" spans="1:23" ht="15" customHeight="1" x14ac:dyDescent="0.25">
      <c r="A567" s="42">
        <v>29</v>
      </c>
      <c r="B567" s="42">
        <v>1</v>
      </c>
      <c r="C567" s="42">
        <v>3</v>
      </c>
      <c r="D567" s="42">
        <v>11</v>
      </c>
      <c r="E567" s="42">
        <v>1</v>
      </c>
      <c r="F567" s="42">
        <v>6</v>
      </c>
      <c r="G567" s="42">
        <v>29</v>
      </c>
      <c r="H567" s="42">
        <v>4</v>
      </c>
      <c r="I567" s="42" t="s">
        <v>927</v>
      </c>
      <c r="J567" s="42" t="s">
        <v>2521</v>
      </c>
      <c r="K567" s="42" t="s">
        <v>2509</v>
      </c>
      <c r="L567" s="43">
        <v>350000000</v>
      </c>
      <c r="M567" s="43">
        <v>0</v>
      </c>
      <c r="N567" s="43">
        <v>0</v>
      </c>
      <c r="O567" s="43">
        <v>0</v>
      </c>
      <c r="P567" s="43">
        <v>0</v>
      </c>
      <c r="Q567" s="43">
        <v>350000000</v>
      </c>
      <c r="R567" s="43">
        <v>350000000</v>
      </c>
      <c r="S567" s="43">
        <v>350000000</v>
      </c>
      <c r="T567" s="43">
        <v>350000000</v>
      </c>
      <c r="U567" s="43">
        <v>321707671</v>
      </c>
      <c r="V567" s="43">
        <v>0</v>
      </c>
      <c r="W567" s="43">
        <v>0</v>
      </c>
    </row>
    <row r="568" spans="1:23" ht="15" customHeight="1" x14ac:dyDescent="0.25">
      <c r="A568" s="42">
        <v>29</v>
      </c>
      <c r="B568" s="42">
        <v>1</v>
      </c>
      <c r="C568" s="42">
        <v>3</v>
      </c>
      <c r="D568" s="42">
        <v>11</v>
      </c>
      <c r="E568" s="42">
        <v>1</v>
      </c>
      <c r="F568" s="42">
        <v>7</v>
      </c>
      <c r="G568" s="42">
        <v>75</v>
      </c>
      <c r="H568" s="42">
        <v>0</v>
      </c>
      <c r="I568" s="42" t="s">
        <v>916</v>
      </c>
      <c r="J568" s="42" t="s">
        <v>1158</v>
      </c>
      <c r="K568" s="42" t="s">
        <v>2522</v>
      </c>
      <c r="L568" s="43">
        <v>120000000</v>
      </c>
      <c r="M568" s="43">
        <v>0</v>
      </c>
      <c r="N568" s="43">
        <v>0</v>
      </c>
      <c r="O568" s="43">
        <v>0</v>
      </c>
      <c r="P568" s="43">
        <v>0</v>
      </c>
      <c r="Q568" s="43">
        <v>120000000</v>
      </c>
      <c r="R568" s="43">
        <v>117983977</v>
      </c>
      <c r="S568" s="43">
        <v>117983977</v>
      </c>
      <c r="T568" s="43">
        <v>69222937</v>
      </c>
      <c r="U568" s="43">
        <v>69222937</v>
      </c>
      <c r="V568" s="43">
        <v>2016023</v>
      </c>
      <c r="W568" s="43">
        <v>0</v>
      </c>
    </row>
    <row r="569" spans="1:23" ht="15" customHeight="1" x14ac:dyDescent="0.25">
      <c r="A569" s="42">
        <v>29</v>
      </c>
      <c r="B569" s="42">
        <v>1</v>
      </c>
      <c r="C569" s="42">
        <v>3</v>
      </c>
      <c r="D569" s="42">
        <v>11</v>
      </c>
      <c r="E569" s="42">
        <v>1</v>
      </c>
      <c r="F569" s="42">
        <v>7</v>
      </c>
      <c r="G569" s="42">
        <v>75</v>
      </c>
      <c r="H569" s="42">
        <v>1</v>
      </c>
      <c r="I569" s="42" t="s">
        <v>926</v>
      </c>
      <c r="J569" s="42" t="s">
        <v>1159</v>
      </c>
      <c r="K569" s="42" t="s">
        <v>2522</v>
      </c>
      <c r="L569" s="43">
        <v>900000000</v>
      </c>
      <c r="M569" s="43">
        <v>0</v>
      </c>
      <c r="N569" s="43">
        <v>0</v>
      </c>
      <c r="O569" s="43">
        <v>0</v>
      </c>
      <c r="P569" s="43">
        <v>205894738</v>
      </c>
      <c r="Q569" s="43">
        <v>694105262</v>
      </c>
      <c r="R569" s="43">
        <v>693752960</v>
      </c>
      <c r="S569" s="43">
        <v>693752960</v>
      </c>
      <c r="T569" s="43">
        <v>693752960</v>
      </c>
      <c r="U569" s="43">
        <v>693752960</v>
      </c>
      <c r="V569" s="43">
        <v>352302</v>
      </c>
      <c r="W569" s="43">
        <v>0</v>
      </c>
    </row>
    <row r="570" spans="1:23" ht="15" customHeight="1" x14ac:dyDescent="0.25">
      <c r="A570" s="42">
        <v>29</v>
      </c>
      <c r="B570" s="42">
        <v>1</v>
      </c>
      <c r="C570" s="42">
        <v>3</v>
      </c>
      <c r="D570" s="42">
        <v>11</v>
      </c>
      <c r="E570" s="42">
        <v>1</v>
      </c>
      <c r="F570" s="42">
        <v>7</v>
      </c>
      <c r="G570" s="42">
        <v>75</v>
      </c>
      <c r="H570" s="42">
        <v>2</v>
      </c>
      <c r="I570" s="42" t="s">
        <v>923</v>
      </c>
      <c r="J570" s="42" t="s">
        <v>2527</v>
      </c>
      <c r="K570" s="42" t="s">
        <v>2522</v>
      </c>
      <c r="L570" s="43">
        <v>486225981</v>
      </c>
      <c r="M570" s="43">
        <v>0</v>
      </c>
      <c r="N570" s="43">
        <v>0</v>
      </c>
      <c r="O570" s="43">
        <v>0</v>
      </c>
      <c r="P570" s="43">
        <v>319706295</v>
      </c>
      <c r="Q570" s="43">
        <v>166519686</v>
      </c>
      <c r="R570" s="43">
        <v>140733065</v>
      </c>
      <c r="S570" s="43">
        <v>140733065</v>
      </c>
      <c r="T570" s="43">
        <v>140733065</v>
      </c>
      <c r="U570" s="43">
        <v>130733065</v>
      </c>
      <c r="V570" s="43">
        <v>25786621</v>
      </c>
      <c r="W570" s="43">
        <v>0</v>
      </c>
    </row>
    <row r="571" spans="1:23" ht="15" customHeight="1" x14ac:dyDescent="0.25">
      <c r="A571" s="42">
        <v>29</v>
      </c>
      <c r="B571" s="42">
        <v>1</v>
      </c>
      <c r="C571" s="42">
        <v>3</v>
      </c>
      <c r="D571" s="42">
        <v>11</v>
      </c>
      <c r="E571" s="42">
        <v>1</v>
      </c>
      <c r="F571" s="42">
        <v>7</v>
      </c>
      <c r="G571" s="42">
        <v>75</v>
      </c>
      <c r="H571" s="42">
        <v>3</v>
      </c>
      <c r="I571" s="42" t="s">
        <v>923</v>
      </c>
      <c r="J571" s="42" t="s">
        <v>2530</v>
      </c>
      <c r="K571" s="42" t="s">
        <v>2522</v>
      </c>
      <c r="L571" s="43">
        <v>2178774019</v>
      </c>
      <c r="M571" s="43">
        <v>0</v>
      </c>
      <c r="N571" s="43">
        <v>0</v>
      </c>
      <c r="O571" s="43">
        <v>0</v>
      </c>
      <c r="P571" s="43">
        <v>1473905375</v>
      </c>
      <c r="Q571" s="43">
        <v>704868644</v>
      </c>
      <c r="R571" s="43">
        <v>704868644</v>
      </c>
      <c r="S571" s="43">
        <v>704868644</v>
      </c>
      <c r="T571" s="43">
        <v>704868644</v>
      </c>
      <c r="U571" s="43">
        <v>704868644</v>
      </c>
      <c r="V571" s="43">
        <v>0</v>
      </c>
      <c r="W571" s="43">
        <v>0</v>
      </c>
    </row>
    <row r="572" spans="1:23" ht="15" customHeight="1" x14ac:dyDescent="0.25">
      <c r="A572" s="42">
        <v>29</v>
      </c>
      <c r="B572" s="42">
        <v>1</v>
      </c>
      <c r="C572" s="42">
        <v>3</v>
      </c>
      <c r="D572" s="42">
        <v>11</v>
      </c>
      <c r="E572" s="42">
        <v>1</v>
      </c>
      <c r="F572" s="42">
        <v>7</v>
      </c>
      <c r="G572" s="42">
        <v>77</v>
      </c>
      <c r="H572" s="42">
        <v>0</v>
      </c>
      <c r="I572" s="42" t="s">
        <v>929</v>
      </c>
      <c r="J572" s="42" t="s">
        <v>1701</v>
      </c>
      <c r="K572" s="42" t="s">
        <v>1704</v>
      </c>
      <c r="L572" s="43">
        <v>510000000</v>
      </c>
      <c r="M572" s="43">
        <v>0</v>
      </c>
      <c r="N572" s="43">
        <v>0</v>
      </c>
      <c r="O572" s="43">
        <v>0</v>
      </c>
      <c r="P572" s="43">
        <v>0</v>
      </c>
      <c r="Q572" s="43">
        <v>510000000</v>
      </c>
      <c r="R572" s="43">
        <v>508685009</v>
      </c>
      <c r="S572" s="43">
        <v>508685009</v>
      </c>
      <c r="T572" s="43">
        <v>508685009</v>
      </c>
      <c r="U572" s="43">
        <v>456863297</v>
      </c>
      <c r="V572" s="43">
        <v>1314991</v>
      </c>
      <c r="W572" s="43">
        <v>0</v>
      </c>
    </row>
    <row r="573" spans="1:23" ht="15" customHeight="1" x14ac:dyDescent="0.25">
      <c r="A573" s="42">
        <v>29</v>
      </c>
      <c r="B573" s="42">
        <v>1</v>
      </c>
      <c r="C573" s="42">
        <v>3</v>
      </c>
      <c r="D573" s="42">
        <v>11</v>
      </c>
      <c r="E573" s="42">
        <v>1</v>
      </c>
      <c r="F573" s="42">
        <v>7</v>
      </c>
      <c r="G573" s="42">
        <v>77</v>
      </c>
      <c r="H573" s="42">
        <v>1</v>
      </c>
      <c r="I573" s="42" t="s">
        <v>896</v>
      </c>
      <c r="J573" s="42" t="s">
        <v>2533</v>
      </c>
      <c r="K573" s="42" t="s">
        <v>1704</v>
      </c>
      <c r="L573" s="43">
        <v>326001281</v>
      </c>
      <c r="M573" s="43">
        <v>0</v>
      </c>
      <c r="N573" s="43">
        <v>0</v>
      </c>
      <c r="O573" s="43">
        <v>0</v>
      </c>
      <c r="P573" s="43">
        <v>316001281</v>
      </c>
      <c r="Q573" s="43">
        <v>10000000</v>
      </c>
      <c r="R573" s="43">
        <v>6780000</v>
      </c>
      <c r="S573" s="43">
        <v>6780000</v>
      </c>
      <c r="T573" s="43">
        <v>6780000</v>
      </c>
      <c r="U573" s="43">
        <v>6780000</v>
      </c>
      <c r="V573" s="43">
        <v>3220000</v>
      </c>
      <c r="W573" s="43">
        <v>0</v>
      </c>
    </row>
    <row r="574" spans="1:23" ht="15" customHeight="1" x14ac:dyDescent="0.25">
      <c r="A574" s="42">
        <v>29</v>
      </c>
      <c r="B574" s="42">
        <v>1</v>
      </c>
      <c r="C574" s="42">
        <v>3</v>
      </c>
      <c r="D574" s="42">
        <v>11</v>
      </c>
      <c r="E574" s="42">
        <v>1</v>
      </c>
      <c r="F574" s="42">
        <v>304</v>
      </c>
      <c r="G574" s="42">
        <v>29</v>
      </c>
      <c r="H574" s="42">
        <v>40</v>
      </c>
      <c r="I574" s="42" t="s">
        <v>916</v>
      </c>
      <c r="J574" s="42" t="s">
        <v>3450</v>
      </c>
      <c r="K574" s="42" t="s">
        <v>3451</v>
      </c>
      <c r="L574" s="43">
        <v>0</v>
      </c>
      <c r="M574" s="43">
        <v>0</v>
      </c>
      <c r="N574" s="43">
        <v>0</v>
      </c>
      <c r="O574" s="43">
        <v>300000000</v>
      </c>
      <c r="P574" s="43">
        <v>55664750</v>
      </c>
      <c r="Q574" s="43">
        <v>244335250</v>
      </c>
      <c r="R574" s="43">
        <v>171378448</v>
      </c>
      <c r="S574" s="43">
        <v>171378448</v>
      </c>
      <c r="T574" s="43">
        <v>171378448</v>
      </c>
      <c r="U574" s="43">
        <v>119859780</v>
      </c>
      <c r="V574" s="43">
        <v>72956802</v>
      </c>
      <c r="W574" s="43">
        <v>0</v>
      </c>
    </row>
    <row r="575" spans="1:23" ht="15" customHeight="1" x14ac:dyDescent="0.25">
      <c r="A575" s="42">
        <v>29</v>
      </c>
      <c r="B575" s="42">
        <v>1</v>
      </c>
      <c r="C575" s="42">
        <v>3</v>
      </c>
      <c r="D575" s="42">
        <v>11</v>
      </c>
      <c r="E575" s="42">
        <v>1</v>
      </c>
      <c r="F575" s="42">
        <v>304</v>
      </c>
      <c r="G575" s="42">
        <v>29</v>
      </c>
      <c r="H575" s="42">
        <v>40</v>
      </c>
      <c r="I575" s="42" t="s">
        <v>928</v>
      </c>
      <c r="J575" s="42" t="s">
        <v>3452</v>
      </c>
      <c r="K575" s="42" t="s">
        <v>3451</v>
      </c>
      <c r="L575" s="43">
        <v>0</v>
      </c>
      <c r="M575" s="43">
        <v>0</v>
      </c>
      <c r="N575" s="43">
        <v>0</v>
      </c>
      <c r="O575" s="43">
        <v>128814707</v>
      </c>
      <c r="P575" s="43">
        <v>0</v>
      </c>
      <c r="Q575" s="43">
        <v>128814707</v>
      </c>
      <c r="R575" s="43">
        <v>93099957</v>
      </c>
      <c r="S575" s="43">
        <v>93099957</v>
      </c>
      <c r="T575" s="43">
        <v>93099957</v>
      </c>
      <c r="U575" s="43">
        <v>88899957</v>
      </c>
      <c r="V575" s="43">
        <v>35714750</v>
      </c>
      <c r="W575" s="43">
        <v>0</v>
      </c>
    </row>
    <row r="576" spans="1:23" x14ac:dyDescent="0.25">
      <c r="A576" s="42">
        <v>29</v>
      </c>
      <c r="B576" s="42">
        <v>1</v>
      </c>
      <c r="C576" s="42">
        <v>3</v>
      </c>
      <c r="D576" s="42">
        <v>11</v>
      </c>
      <c r="E576" s="42">
        <v>1</v>
      </c>
      <c r="F576" s="42">
        <v>305</v>
      </c>
      <c r="G576" s="42">
        <v>27</v>
      </c>
      <c r="H576" s="42">
        <v>40</v>
      </c>
      <c r="I576" s="42" t="s">
        <v>923</v>
      </c>
      <c r="J576" s="42" t="s">
        <v>3453</v>
      </c>
      <c r="K576" s="42" t="s">
        <v>3454</v>
      </c>
      <c r="L576" s="43">
        <v>0</v>
      </c>
      <c r="M576" s="43">
        <v>0</v>
      </c>
      <c r="N576" s="43">
        <v>0</v>
      </c>
      <c r="O576" s="43">
        <v>1087770384.3599999</v>
      </c>
      <c r="P576" s="43">
        <v>0</v>
      </c>
      <c r="Q576" s="43">
        <v>1087770384.3599999</v>
      </c>
      <c r="R576" s="43">
        <v>238982200</v>
      </c>
      <c r="S576" s="43">
        <v>238982200</v>
      </c>
      <c r="T576" s="43">
        <v>238982200</v>
      </c>
      <c r="U576" s="43">
        <v>151362843</v>
      </c>
      <c r="V576" s="43">
        <v>848788184.36000001</v>
      </c>
      <c r="W576" s="43">
        <v>0</v>
      </c>
    </row>
    <row r="577" spans="1:23" x14ac:dyDescent="0.25">
      <c r="A577" s="42">
        <v>29</v>
      </c>
      <c r="B577" s="42">
        <v>1</v>
      </c>
      <c r="C577" s="42">
        <v>3</v>
      </c>
      <c r="D577" s="42">
        <v>11</v>
      </c>
      <c r="E577" s="42">
        <v>1</v>
      </c>
      <c r="F577" s="42">
        <v>306</v>
      </c>
      <c r="G577" s="42">
        <v>75</v>
      </c>
      <c r="H577" s="42">
        <v>40</v>
      </c>
      <c r="I577" s="42" t="s">
        <v>923</v>
      </c>
      <c r="J577" s="42" t="s">
        <v>3455</v>
      </c>
      <c r="K577" s="42" t="s">
        <v>3456</v>
      </c>
      <c r="L577" s="43">
        <v>0</v>
      </c>
      <c r="M577" s="43">
        <v>0</v>
      </c>
      <c r="N577" s="43">
        <v>0</v>
      </c>
      <c r="O577" s="43">
        <v>280592738</v>
      </c>
      <c r="P577" s="43">
        <v>0</v>
      </c>
      <c r="Q577" s="43">
        <v>280592738</v>
      </c>
      <c r="R577" s="43">
        <v>0</v>
      </c>
      <c r="S577" s="43">
        <v>0</v>
      </c>
      <c r="T577" s="43">
        <v>0</v>
      </c>
      <c r="U577" s="43">
        <v>0</v>
      </c>
      <c r="V577" s="43">
        <v>280592738</v>
      </c>
      <c r="W577" s="43">
        <v>0</v>
      </c>
    </row>
    <row r="578" spans="1:23" x14ac:dyDescent="0.25">
      <c r="A578" s="42">
        <v>29</v>
      </c>
      <c r="B578" s="42">
        <v>1</v>
      </c>
      <c r="C578" s="42">
        <v>3</v>
      </c>
      <c r="D578" s="42">
        <v>11</v>
      </c>
      <c r="E578" s="42">
        <v>1</v>
      </c>
      <c r="F578" s="42">
        <v>306</v>
      </c>
      <c r="G578" s="42">
        <v>75</v>
      </c>
      <c r="H578" s="42">
        <v>40</v>
      </c>
      <c r="I578" s="42" t="s">
        <v>928</v>
      </c>
      <c r="J578" s="42" t="s">
        <v>3457</v>
      </c>
      <c r="K578" s="42" t="s">
        <v>3458</v>
      </c>
      <c r="L578" s="43">
        <v>0</v>
      </c>
      <c r="M578" s="43">
        <v>0</v>
      </c>
      <c r="N578" s="43">
        <v>0</v>
      </c>
      <c r="O578" s="43">
        <v>1596000000</v>
      </c>
      <c r="P578" s="43">
        <v>0</v>
      </c>
      <c r="Q578" s="43">
        <v>1596000000</v>
      </c>
      <c r="R578" s="43">
        <v>1595984627</v>
      </c>
      <c r="S578" s="43">
        <v>1595984627</v>
      </c>
      <c r="T578" s="43">
        <v>1247524244</v>
      </c>
      <c r="U578" s="43">
        <v>1019512005</v>
      </c>
      <c r="V578" s="43">
        <v>15373</v>
      </c>
      <c r="W578" s="43">
        <v>0</v>
      </c>
    </row>
    <row r="579" spans="1:23" x14ac:dyDescent="0.25">
      <c r="A579" s="42">
        <v>29</v>
      </c>
      <c r="B579" s="42">
        <v>1</v>
      </c>
      <c r="C579" s="42">
        <v>3</v>
      </c>
      <c r="D579" s="42">
        <v>11</v>
      </c>
      <c r="E579" s="42">
        <v>1</v>
      </c>
      <c r="F579" s="42">
        <v>306</v>
      </c>
      <c r="G579" s="42">
        <v>75</v>
      </c>
      <c r="H579" s="42">
        <v>40</v>
      </c>
      <c r="I579" s="42" t="s">
        <v>896</v>
      </c>
      <c r="J579" s="42" t="s">
        <v>3459</v>
      </c>
      <c r="K579" s="42" t="s">
        <v>3460</v>
      </c>
      <c r="L579" s="43">
        <v>0</v>
      </c>
      <c r="M579" s="43">
        <v>0</v>
      </c>
      <c r="N579" s="43">
        <v>0</v>
      </c>
      <c r="O579" s="43">
        <v>316001281</v>
      </c>
      <c r="P579" s="43">
        <v>316001281</v>
      </c>
      <c r="Q579" s="43">
        <v>0</v>
      </c>
      <c r="R579" s="43">
        <v>0</v>
      </c>
      <c r="S579" s="43">
        <v>0</v>
      </c>
      <c r="T579" s="43">
        <v>0</v>
      </c>
      <c r="U579" s="43">
        <v>0</v>
      </c>
      <c r="V579" s="43">
        <v>0</v>
      </c>
      <c r="W579" s="43">
        <v>0</v>
      </c>
    </row>
    <row r="580" spans="1:23" x14ac:dyDescent="0.25">
      <c r="A580" s="42">
        <v>29</v>
      </c>
      <c r="B580" s="42">
        <v>1</v>
      </c>
      <c r="C580" s="42">
        <v>3</v>
      </c>
      <c r="D580" s="42">
        <v>11</v>
      </c>
      <c r="E580" s="42">
        <v>1</v>
      </c>
      <c r="F580" s="42">
        <v>306</v>
      </c>
      <c r="G580" s="42">
        <v>75</v>
      </c>
      <c r="H580" s="42">
        <v>41</v>
      </c>
      <c r="I580" s="42" t="s">
        <v>923</v>
      </c>
      <c r="J580" s="42" t="s">
        <v>3461</v>
      </c>
      <c r="K580" s="42" t="s">
        <v>3462</v>
      </c>
      <c r="L580" s="43">
        <v>0</v>
      </c>
      <c r="M580" s="43">
        <v>0</v>
      </c>
      <c r="N580" s="43">
        <v>0</v>
      </c>
      <c r="O580" s="43">
        <v>1684059000</v>
      </c>
      <c r="P580" s="43">
        <v>0</v>
      </c>
      <c r="Q580" s="43">
        <v>1684059000</v>
      </c>
      <c r="R580" s="43">
        <v>797985930</v>
      </c>
      <c r="S580" s="43">
        <v>797985930</v>
      </c>
      <c r="T580" s="43">
        <v>797985930</v>
      </c>
      <c r="U580" s="43">
        <v>767083110</v>
      </c>
      <c r="V580" s="43">
        <v>886073070</v>
      </c>
      <c r="W580" s="43">
        <v>0</v>
      </c>
    </row>
    <row r="581" spans="1:23" x14ac:dyDescent="0.25">
      <c r="A581" s="42">
        <v>29</v>
      </c>
      <c r="B581" s="42">
        <v>1</v>
      </c>
      <c r="C581" s="42">
        <v>3</v>
      </c>
      <c r="D581" s="42">
        <v>11</v>
      </c>
      <c r="E581" s="42">
        <v>1</v>
      </c>
      <c r="F581" s="42">
        <v>306</v>
      </c>
      <c r="G581" s="42">
        <v>75</v>
      </c>
      <c r="H581" s="42">
        <v>42</v>
      </c>
      <c r="I581" s="42" t="s">
        <v>923</v>
      </c>
      <c r="J581" s="42" t="s">
        <v>3463</v>
      </c>
      <c r="K581" s="42" t="s">
        <v>3464</v>
      </c>
      <c r="L581" s="43">
        <v>0</v>
      </c>
      <c r="M581" s="43">
        <v>0</v>
      </c>
      <c r="N581" s="43">
        <v>0</v>
      </c>
      <c r="O581" s="43">
        <v>1129552670</v>
      </c>
      <c r="P581" s="43">
        <v>0</v>
      </c>
      <c r="Q581" s="43">
        <v>1129552670</v>
      </c>
      <c r="R581" s="43">
        <v>207849215</v>
      </c>
      <c r="S581" s="43">
        <v>207849215</v>
      </c>
      <c r="T581" s="43">
        <v>207849215</v>
      </c>
      <c r="U581" s="43">
        <v>41849215</v>
      </c>
      <c r="V581" s="43">
        <v>921703455</v>
      </c>
      <c r="W581" s="43">
        <v>0</v>
      </c>
    </row>
    <row r="582" spans="1:23" x14ac:dyDescent="0.25">
      <c r="A582" s="42">
        <v>29</v>
      </c>
      <c r="B582" s="42">
        <v>1</v>
      </c>
      <c r="C582" s="42">
        <v>3</v>
      </c>
      <c r="D582" s="42">
        <v>11</v>
      </c>
      <c r="E582" s="42">
        <v>1</v>
      </c>
      <c r="F582" s="42">
        <v>306</v>
      </c>
      <c r="G582" s="42">
        <v>77</v>
      </c>
      <c r="H582" s="42">
        <v>40</v>
      </c>
      <c r="I582" s="42" t="s">
        <v>896</v>
      </c>
      <c r="J582" s="42" t="s">
        <v>3727</v>
      </c>
      <c r="K582" s="42" t="s">
        <v>3728</v>
      </c>
      <c r="L582" s="43">
        <v>0</v>
      </c>
      <c r="M582" s="43">
        <v>0</v>
      </c>
      <c r="N582" s="43">
        <v>0</v>
      </c>
      <c r="O582" s="43">
        <v>316001281</v>
      </c>
      <c r="P582" s="43">
        <v>0</v>
      </c>
      <c r="Q582" s="43">
        <v>316001281</v>
      </c>
      <c r="R582" s="43">
        <v>34175751</v>
      </c>
      <c r="S582" s="43">
        <v>34175751</v>
      </c>
      <c r="T582" s="43">
        <v>34175751</v>
      </c>
      <c r="U582" s="43">
        <v>0</v>
      </c>
      <c r="V582" s="43">
        <v>281825530</v>
      </c>
      <c r="W582" s="43">
        <v>0</v>
      </c>
    </row>
    <row r="583" spans="1:23" x14ac:dyDescent="0.25">
      <c r="A583" s="42">
        <v>29</v>
      </c>
      <c r="B583" s="42">
        <v>1</v>
      </c>
      <c r="C583" s="42">
        <v>3</v>
      </c>
      <c r="D583" s="42">
        <v>11</v>
      </c>
      <c r="E583" s="42">
        <v>5</v>
      </c>
      <c r="F583" s="42">
        <v>1</v>
      </c>
      <c r="G583" s="42">
        <v>75</v>
      </c>
      <c r="H583" s="42">
        <v>1</v>
      </c>
      <c r="I583" s="42" t="s">
        <v>928</v>
      </c>
      <c r="J583" s="42" t="s">
        <v>2536</v>
      </c>
      <c r="K583" s="42" t="s">
        <v>2522</v>
      </c>
      <c r="L583" s="43">
        <v>1900000000</v>
      </c>
      <c r="M583" s="43">
        <v>0</v>
      </c>
      <c r="N583" s="43">
        <v>0</v>
      </c>
      <c r="O583" s="43">
        <v>0</v>
      </c>
      <c r="P583" s="43">
        <v>1900000000</v>
      </c>
      <c r="Q583" s="43">
        <v>0</v>
      </c>
      <c r="R583" s="43">
        <v>0</v>
      </c>
      <c r="S583" s="43">
        <v>0</v>
      </c>
      <c r="T583" s="43">
        <v>0</v>
      </c>
      <c r="U583" s="43">
        <v>0</v>
      </c>
      <c r="V583" s="43">
        <v>0</v>
      </c>
      <c r="W583" s="43">
        <v>0</v>
      </c>
    </row>
    <row r="584" spans="1:23" x14ac:dyDescent="0.25">
      <c r="A584" s="42">
        <v>29</v>
      </c>
      <c r="B584" s="42">
        <v>1</v>
      </c>
      <c r="C584" s="42">
        <v>3</v>
      </c>
      <c r="D584" s="42">
        <v>22</v>
      </c>
      <c r="E584" s="42">
        <v>1</v>
      </c>
      <c r="F584" s="42">
        <v>4</v>
      </c>
      <c r="G584" s="42">
        <v>52</v>
      </c>
      <c r="H584" s="42">
        <v>0</v>
      </c>
      <c r="I584" s="42" t="s">
        <v>918</v>
      </c>
      <c r="J584" s="42" t="s">
        <v>1160</v>
      </c>
      <c r="K584" s="42" t="s">
        <v>2537</v>
      </c>
      <c r="L584" s="43">
        <v>1097147509</v>
      </c>
      <c r="M584" s="43">
        <v>0</v>
      </c>
      <c r="N584" s="43">
        <v>0</v>
      </c>
      <c r="O584" s="43">
        <v>0</v>
      </c>
      <c r="P584" s="43">
        <v>1067897509</v>
      </c>
      <c r="Q584" s="43">
        <v>29250000</v>
      </c>
      <c r="R584" s="43">
        <v>0</v>
      </c>
      <c r="S584" s="43">
        <v>0</v>
      </c>
      <c r="T584" s="43">
        <v>0</v>
      </c>
      <c r="U584" s="43">
        <v>0</v>
      </c>
      <c r="V584" s="43">
        <v>29250000</v>
      </c>
      <c r="W584" s="43">
        <v>0</v>
      </c>
    </row>
    <row r="585" spans="1:23" x14ac:dyDescent="0.25">
      <c r="A585" s="42">
        <v>29</v>
      </c>
      <c r="B585" s="42">
        <v>1</v>
      </c>
      <c r="C585" s="42">
        <v>3</v>
      </c>
      <c r="D585" s="42">
        <v>22</v>
      </c>
      <c r="E585" s="42">
        <v>1</v>
      </c>
      <c r="F585" s="42">
        <v>4</v>
      </c>
      <c r="G585" s="42">
        <v>52</v>
      </c>
      <c r="H585" s="42">
        <v>1</v>
      </c>
      <c r="I585" s="42" t="s">
        <v>920</v>
      </c>
      <c r="J585" s="42" t="s">
        <v>1161</v>
      </c>
      <c r="K585" s="42" t="s">
        <v>2537</v>
      </c>
      <c r="L585" s="43">
        <v>457549000</v>
      </c>
      <c r="M585" s="43">
        <v>0</v>
      </c>
      <c r="N585" s="43">
        <v>0</v>
      </c>
      <c r="O585" s="43">
        <v>0</v>
      </c>
      <c r="P585" s="43">
        <v>438049000</v>
      </c>
      <c r="Q585" s="43">
        <v>19500000</v>
      </c>
      <c r="R585" s="43">
        <v>0</v>
      </c>
      <c r="S585" s="43">
        <v>0</v>
      </c>
      <c r="T585" s="43">
        <v>0</v>
      </c>
      <c r="U585" s="43">
        <v>0</v>
      </c>
      <c r="V585" s="43">
        <v>19500000</v>
      </c>
      <c r="W585" s="43">
        <v>0</v>
      </c>
    </row>
    <row r="586" spans="1:23" x14ac:dyDescent="0.25">
      <c r="A586" s="42">
        <v>29</v>
      </c>
      <c r="B586" s="42">
        <v>1</v>
      </c>
      <c r="C586" s="42">
        <v>3</v>
      </c>
      <c r="D586" s="42">
        <v>22</v>
      </c>
      <c r="E586" s="42">
        <v>1</v>
      </c>
      <c r="F586" s="42">
        <v>4</v>
      </c>
      <c r="G586" s="42">
        <v>52</v>
      </c>
      <c r="H586" s="42">
        <v>2</v>
      </c>
      <c r="I586" s="42" t="s">
        <v>921</v>
      </c>
      <c r="J586" s="42" t="s">
        <v>1162</v>
      </c>
      <c r="K586" s="42" t="s">
        <v>2537</v>
      </c>
      <c r="L586" s="43">
        <v>148679555</v>
      </c>
      <c r="M586" s="43">
        <v>0</v>
      </c>
      <c r="N586" s="43">
        <v>0</v>
      </c>
      <c r="O586" s="43">
        <v>0</v>
      </c>
      <c r="P586" s="43">
        <v>148679555</v>
      </c>
      <c r="Q586" s="43">
        <v>0</v>
      </c>
      <c r="R586" s="43">
        <v>0</v>
      </c>
      <c r="S586" s="43">
        <v>0</v>
      </c>
      <c r="T586" s="43">
        <v>0</v>
      </c>
      <c r="U586" s="43">
        <v>0</v>
      </c>
      <c r="V586" s="43">
        <v>0</v>
      </c>
      <c r="W586" s="43">
        <v>0</v>
      </c>
    </row>
    <row r="587" spans="1:23" x14ac:dyDescent="0.25">
      <c r="A587" s="42">
        <v>29</v>
      </c>
      <c r="B587" s="42">
        <v>1</v>
      </c>
      <c r="C587" s="42">
        <v>3</v>
      </c>
      <c r="D587" s="42">
        <v>22</v>
      </c>
      <c r="E587" s="42">
        <v>1</v>
      </c>
      <c r="F587" s="42">
        <v>4</v>
      </c>
      <c r="G587" s="42">
        <v>52</v>
      </c>
      <c r="H587" s="42">
        <v>3</v>
      </c>
      <c r="I587" s="42" t="s">
        <v>921</v>
      </c>
      <c r="J587" s="42" t="s">
        <v>1708</v>
      </c>
      <c r="K587" s="42" t="s">
        <v>2542</v>
      </c>
      <c r="L587" s="43">
        <v>12000000</v>
      </c>
      <c r="M587" s="43">
        <v>0</v>
      </c>
      <c r="N587" s="43">
        <v>0</v>
      </c>
      <c r="O587" s="43">
        <v>0</v>
      </c>
      <c r="P587" s="43">
        <v>12000000</v>
      </c>
      <c r="Q587" s="43">
        <v>0</v>
      </c>
      <c r="R587" s="43">
        <v>0</v>
      </c>
      <c r="S587" s="43">
        <v>0</v>
      </c>
      <c r="T587" s="43">
        <v>0</v>
      </c>
      <c r="U587" s="43">
        <v>0</v>
      </c>
      <c r="V587" s="43">
        <v>0</v>
      </c>
      <c r="W587" s="43">
        <v>0</v>
      </c>
    </row>
    <row r="588" spans="1:23" x14ac:dyDescent="0.25">
      <c r="A588" s="42">
        <v>29</v>
      </c>
      <c r="B588" s="42">
        <v>1</v>
      </c>
      <c r="C588" s="42">
        <v>3</v>
      </c>
      <c r="D588" s="42">
        <v>22</v>
      </c>
      <c r="E588" s="42">
        <v>1</v>
      </c>
      <c r="F588" s="42">
        <v>4</v>
      </c>
      <c r="G588" s="42">
        <v>52</v>
      </c>
      <c r="H588" s="42">
        <v>4</v>
      </c>
      <c r="I588" s="42" t="s">
        <v>921</v>
      </c>
      <c r="J588" s="42" t="s">
        <v>2545</v>
      </c>
      <c r="K588" s="42" t="s">
        <v>2546</v>
      </c>
      <c r="L588" s="43">
        <v>1440000</v>
      </c>
      <c r="M588" s="43">
        <v>0</v>
      </c>
      <c r="N588" s="43">
        <v>0</v>
      </c>
      <c r="O588" s="43">
        <v>0</v>
      </c>
      <c r="P588" s="43">
        <v>1440000</v>
      </c>
      <c r="Q588" s="43">
        <v>0</v>
      </c>
      <c r="R588" s="43">
        <v>0</v>
      </c>
      <c r="S588" s="43">
        <v>0</v>
      </c>
      <c r="T588" s="43">
        <v>0</v>
      </c>
      <c r="U588" s="43">
        <v>0</v>
      </c>
      <c r="V588" s="43">
        <v>0</v>
      </c>
      <c r="W588" s="43">
        <v>0</v>
      </c>
    </row>
    <row r="589" spans="1:23" x14ac:dyDescent="0.25">
      <c r="A589" s="42">
        <v>29</v>
      </c>
      <c r="B589" s="42">
        <v>1</v>
      </c>
      <c r="C589" s="42">
        <v>3</v>
      </c>
      <c r="D589" s="42">
        <v>22</v>
      </c>
      <c r="E589" s="42">
        <v>1</v>
      </c>
      <c r="F589" s="42">
        <v>4</v>
      </c>
      <c r="G589" s="42">
        <v>52</v>
      </c>
      <c r="H589" s="42">
        <v>5</v>
      </c>
      <c r="I589" s="42" t="s">
        <v>921</v>
      </c>
      <c r="J589" s="42" t="s">
        <v>2549</v>
      </c>
      <c r="K589" s="42" t="s">
        <v>2550</v>
      </c>
      <c r="L589" s="43">
        <v>250000000</v>
      </c>
      <c r="M589" s="43">
        <v>0</v>
      </c>
      <c r="N589" s="43">
        <v>0</v>
      </c>
      <c r="O589" s="43">
        <v>0</v>
      </c>
      <c r="P589" s="43">
        <v>250000000</v>
      </c>
      <c r="Q589" s="43">
        <v>0</v>
      </c>
      <c r="R589" s="43">
        <v>0</v>
      </c>
      <c r="S589" s="43">
        <v>0</v>
      </c>
      <c r="T589" s="43">
        <v>0</v>
      </c>
      <c r="U589" s="43">
        <v>0</v>
      </c>
      <c r="V589" s="43">
        <v>0</v>
      </c>
      <c r="W589" s="43">
        <v>0</v>
      </c>
    </row>
    <row r="590" spans="1:23" x14ac:dyDescent="0.25">
      <c r="A590" s="42">
        <v>29</v>
      </c>
      <c r="B590" s="42">
        <v>1</v>
      </c>
      <c r="C590" s="42">
        <v>3</v>
      </c>
      <c r="D590" s="42">
        <v>22</v>
      </c>
      <c r="E590" s="42">
        <v>1</v>
      </c>
      <c r="F590" s="42">
        <v>6</v>
      </c>
      <c r="G590" s="42">
        <v>27</v>
      </c>
      <c r="H590" s="42">
        <v>0</v>
      </c>
      <c r="I590" s="42" t="s">
        <v>923</v>
      </c>
      <c r="J590" s="42" t="s">
        <v>1163</v>
      </c>
      <c r="K590" s="42" t="s">
        <v>2551</v>
      </c>
      <c r="L590" s="43">
        <v>5450803405</v>
      </c>
      <c r="M590" s="43">
        <v>0</v>
      </c>
      <c r="N590" s="43">
        <v>0</v>
      </c>
      <c r="O590" s="43">
        <v>0</v>
      </c>
      <c r="P590" s="43">
        <v>462525022</v>
      </c>
      <c r="Q590" s="43">
        <v>4988278383</v>
      </c>
      <c r="R590" s="43">
        <v>4983344614</v>
      </c>
      <c r="S590" s="43">
        <v>4983344614</v>
      </c>
      <c r="T590" s="43">
        <v>4983344614</v>
      </c>
      <c r="U590" s="43">
        <v>4980784614</v>
      </c>
      <c r="V590" s="43">
        <v>4933769</v>
      </c>
      <c r="W590" s="43">
        <v>0</v>
      </c>
    </row>
    <row r="591" spans="1:23" x14ac:dyDescent="0.25">
      <c r="A591" s="42">
        <v>29</v>
      </c>
      <c r="B591" s="42">
        <v>1</v>
      </c>
      <c r="C591" s="42">
        <v>3</v>
      </c>
      <c r="D591" s="42">
        <v>22</v>
      </c>
      <c r="E591" s="42">
        <v>1</v>
      </c>
      <c r="F591" s="42">
        <v>6</v>
      </c>
      <c r="G591" s="42">
        <v>27</v>
      </c>
      <c r="H591" s="42">
        <v>2</v>
      </c>
      <c r="I591" s="42" t="s">
        <v>923</v>
      </c>
      <c r="J591" s="42" t="s">
        <v>1164</v>
      </c>
      <c r="K591" s="42" t="s">
        <v>2552</v>
      </c>
      <c r="L591" s="43">
        <v>46334227</v>
      </c>
      <c r="M591" s="43">
        <v>0</v>
      </c>
      <c r="N591" s="43">
        <v>0</v>
      </c>
      <c r="O591" s="43">
        <v>0</v>
      </c>
      <c r="P591" s="43">
        <v>46334227</v>
      </c>
      <c r="Q591" s="43">
        <v>0</v>
      </c>
      <c r="R591" s="43">
        <v>0</v>
      </c>
      <c r="S591" s="43">
        <v>0</v>
      </c>
      <c r="T591" s="43">
        <v>0</v>
      </c>
      <c r="U591" s="43">
        <v>0</v>
      </c>
      <c r="V591" s="43">
        <v>0</v>
      </c>
      <c r="W591" s="43">
        <v>0</v>
      </c>
    </row>
    <row r="592" spans="1:23" x14ac:dyDescent="0.25">
      <c r="A592" s="42">
        <v>29</v>
      </c>
      <c r="B592" s="42">
        <v>1</v>
      </c>
      <c r="C592" s="42">
        <v>3</v>
      </c>
      <c r="D592" s="42">
        <v>22</v>
      </c>
      <c r="E592" s="42">
        <v>1</v>
      </c>
      <c r="F592" s="42">
        <v>6</v>
      </c>
      <c r="G592" s="42">
        <v>27</v>
      </c>
      <c r="H592" s="42">
        <v>3</v>
      </c>
      <c r="I592" s="42" t="s">
        <v>923</v>
      </c>
      <c r="J592" s="42" t="s">
        <v>1165</v>
      </c>
      <c r="K592" s="42" t="s">
        <v>2553</v>
      </c>
      <c r="L592" s="43">
        <v>400000000</v>
      </c>
      <c r="M592" s="43">
        <v>0</v>
      </c>
      <c r="N592" s="43">
        <v>0</v>
      </c>
      <c r="O592" s="43">
        <v>0</v>
      </c>
      <c r="P592" s="43">
        <v>400000000</v>
      </c>
      <c r="Q592" s="43">
        <v>0</v>
      </c>
      <c r="R592" s="43">
        <v>0</v>
      </c>
      <c r="S592" s="43">
        <v>0</v>
      </c>
      <c r="T592" s="43">
        <v>0</v>
      </c>
      <c r="U592" s="43">
        <v>0</v>
      </c>
      <c r="V592" s="43">
        <v>0</v>
      </c>
      <c r="W592" s="43">
        <v>0</v>
      </c>
    </row>
    <row r="593" spans="1:23" x14ac:dyDescent="0.25">
      <c r="A593" s="42">
        <v>29</v>
      </c>
      <c r="B593" s="42">
        <v>1</v>
      </c>
      <c r="C593" s="42">
        <v>3</v>
      </c>
      <c r="D593" s="42">
        <v>22</v>
      </c>
      <c r="E593" s="42">
        <v>1</v>
      </c>
      <c r="F593" s="42">
        <v>6</v>
      </c>
      <c r="G593" s="42">
        <v>27</v>
      </c>
      <c r="H593" s="42">
        <v>4</v>
      </c>
      <c r="I593" s="42" t="s">
        <v>923</v>
      </c>
      <c r="J593" s="42" t="s">
        <v>1717</v>
      </c>
      <c r="K593" s="42" t="s">
        <v>2554</v>
      </c>
      <c r="L593" s="43">
        <v>52000000</v>
      </c>
      <c r="M593" s="43">
        <v>0</v>
      </c>
      <c r="N593" s="43">
        <v>0</v>
      </c>
      <c r="O593" s="43">
        <v>0</v>
      </c>
      <c r="P593" s="43">
        <v>15600000</v>
      </c>
      <c r="Q593" s="43">
        <v>36400000</v>
      </c>
      <c r="R593" s="43">
        <v>36400000</v>
      </c>
      <c r="S593" s="43">
        <v>36400000</v>
      </c>
      <c r="T593" s="43">
        <v>36400000</v>
      </c>
      <c r="U593" s="43">
        <v>0</v>
      </c>
      <c r="V593" s="43">
        <v>0</v>
      </c>
      <c r="W593" s="43">
        <v>0</v>
      </c>
    </row>
    <row r="594" spans="1:23" x14ac:dyDescent="0.25">
      <c r="A594" s="42">
        <v>29</v>
      </c>
      <c r="B594" s="42">
        <v>1</v>
      </c>
      <c r="C594" s="42">
        <v>3</v>
      </c>
      <c r="D594" s="42">
        <v>22</v>
      </c>
      <c r="E594" s="42">
        <v>1</v>
      </c>
      <c r="F594" s="42">
        <v>6</v>
      </c>
      <c r="G594" s="42">
        <v>27</v>
      </c>
      <c r="H594" s="42">
        <v>5</v>
      </c>
      <c r="I594" s="42" t="s">
        <v>923</v>
      </c>
      <c r="J594" s="42" t="s">
        <v>1720</v>
      </c>
      <c r="K594" s="42" t="s">
        <v>2555</v>
      </c>
      <c r="L594" s="43">
        <v>7000000</v>
      </c>
      <c r="M594" s="43">
        <v>0</v>
      </c>
      <c r="N594" s="43">
        <v>0</v>
      </c>
      <c r="O594" s="43">
        <v>0</v>
      </c>
      <c r="P594" s="43">
        <v>7000000</v>
      </c>
      <c r="Q594" s="43">
        <v>0</v>
      </c>
      <c r="R594" s="43">
        <v>0</v>
      </c>
      <c r="S594" s="43">
        <v>0</v>
      </c>
      <c r="T594" s="43">
        <v>0</v>
      </c>
      <c r="U594" s="43">
        <v>0</v>
      </c>
      <c r="V594" s="43">
        <v>0</v>
      </c>
      <c r="W594" s="43">
        <v>0</v>
      </c>
    </row>
    <row r="595" spans="1:23" x14ac:dyDescent="0.25">
      <c r="A595" s="42">
        <v>29</v>
      </c>
      <c r="B595" s="42">
        <v>1</v>
      </c>
      <c r="C595" s="42">
        <v>3</v>
      </c>
      <c r="D595" s="42">
        <v>22</v>
      </c>
      <c r="E595" s="42">
        <v>1</v>
      </c>
      <c r="F595" s="42">
        <v>6</v>
      </c>
      <c r="G595" s="42">
        <v>27</v>
      </c>
      <c r="H595" s="42">
        <v>6</v>
      </c>
      <c r="I595" s="42" t="s">
        <v>916</v>
      </c>
      <c r="J595" s="42" t="s">
        <v>2558</v>
      </c>
      <c r="K595" s="42" t="s">
        <v>2559</v>
      </c>
      <c r="L595" s="43">
        <v>100000</v>
      </c>
      <c r="M595" s="43">
        <v>0</v>
      </c>
      <c r="N595" s="43">
        <v>0</v>
      </c>
      <c r="O595" s="43">
        <v>0</v>
      </c>
      <c r="P595" s="43">
        <v>100000</v>
      </c>
      <c r="Q595" s="43">
        <v>0</v>
      </c>
      <c r="R595" s="43">
        <v>0</v>
      </c>
      <c r="S595" s="43">
        <v>0</v>
      </c>
      <c r="T595" s="43">
        <v>0</v>
      </c>
      <c r="U595" s="43">
        <v>0</v>
      </c>
      <c r="V595" s="43">
        <v>0</v>
      </c>
      <c r="W595" s="43">
        <v>0</v>
      </c>
    </row>
    <row r="596" spans="1:23" x14ac:dyDescent="0.25">
      <c r="A596" s="42">
        <v>29</v>
      </c>
      <c r="B596" s="42">
        <v>1</v>
      </c>
      <c r="C596" s="42">
        <v>3</v>
      </c>
      <c r="D596" s="42">
        <v>22</v>
      </c>
      <c r="E596" s="42">
        <v>1</v>
      </c>
      <c r="F596" s="42">
        <v>304</v>
      </c>
      <c r="G596" s="42">
        <v>85</v>
      </c>
      <c r="H596" s="42">
        <v>40</v>
      </c>
      <c r="I596" s="42" t="s">
        <v>1613</v>
      </c>
      <c r="J596" s="42" t="s">
        <v>3465</v>
      </c>
      <c r="K596" s="42" t="s">
        <v>2204</v>
      </c>
      <c r="L596" s="43">
        <v>0</v>
      </c>
      <c r="M596" s="43">
        <v>0</v>
      </c>
      <c r="N596" s="43">
        <v>0</v>
      </c>
      <c r="O596" s="43">
        <v>2</v>
      </c>
      <c r="P596" s="43">
        <v>0</v>
      </c>
      <c r="Q596" s="43">
        <v>2</v>
      </c>
      <c r="R596" s="43">
        <v>0</v>
      </c>
      <c r="S596" s="43">
        <v>0</v>
      </c>
      <c r="T596" s="43">
        <v>0</v>
      </c>
      <c r="U596" s="43">
        <v>0</v>
      </c>
      <c r="V596" s="43">
        <v>2</v>
      </c>
      <c r="W596" s="43">
        <v>0</v>
      </c>
    </row>
    <row r="597" spans="1:23" x14ac:dyDescent="0.25">
      <c r="A597" s="42">
        <v>29</v>
      </c>
      <c r="B597" s="42">
        <v>1</v>
      </c>
      <c r="C597" s="42">
        <v>3</v>
      </c>
      <c r="D597" s="42">
        <v>22</v>
      </c>
      <c r="E597" s="42">
        <v>1</v>
      </c>
      <c r="F597" s="42">
        <v>304</v>
      </c>
      <c r="G597" s="42">
        <v>85</v>
      </c>
      <c r="H597" s="42">
        <v>41</v>
      </c>
      <c r="I597" s="42" t="s">
        <v>1613</v>
      </c>
      <c r="J597" s="42" t="s">
        <v>3466</v>
      </c>
      <c r="K597" s="42" t="s">
        <v>2204</v>
      </c>
      <c r="L597" s="43">
        <v>0</v>
      </c>
      <c r="M597" s="43">
        <v>0</v>
      </c>
      <c r="N597" s="43">
        <v>0</v>
      </c>
      <c r="O597" s="43">
        <v>14606452</v>
      </c>
      <c r="P597" s="43">
        <v>0</v>
      </c>
      <c r="Q597" s="43">
        <v>14606452</v>
      </c>
      <c r="R597" s="43">
        <v>0</v>
      </c>
      <c r="S597" s="43">
        <v>0</v>
      </c>
      <c r="T597" s="43">
        <v>0</v>
      </c>
      <c r="U597" s="43">
        <v>0</v>
      </c>
      <c r="V597" s="43">
        <v>14606452</v>
      </c>
      <c r="W597" s="43">
        <v>0</v>
      </c>
    </row>
    <row r="598" spans="1:23" x14ac:dyDescent="0.25">
      <c r="A598" s="42">
        <v>29</v>
      </c>
      <c r="B598" s="42">
        <v>1</v>
      </c>
      <c r="C598" s="42">
        <v>3</v>
      </c>
      <c r="D598" s="42">
        <v>22</v>
      </c>
      <c r="E598" s="42">
        <v>1</v>
      </c>
      <c r="F598" s="42">
        <v>305</v>
      </c>
      <c r="G598" s="42">
        <v>27</v>
      </c>
      <c r="H598" s="42">
        <v>40</v>
      </c>
      <c r="I598" s="42" t="s">
        <v>923</v>
      </c>
      <c r="J598" s="42" t="s">
        <v>3467</v>
      </c>
      <c r="K598" s="42" t="s">
        <v>3454</v>
      </c>
      <c r="L598" s="43">
        <v>0</v>
      </c>
      <c r="M598" s="43">
        <v>0</v>
      </c>
      <c r="N598" s="43">
        <v>0</v>
      </c>
      <c r="O598" s="43">
        <v>462525022</v>
      </c>
      <c r="P598" s="43">
        <v>0</v>
      </c>
      <c r="Q598" s="43">
        <v>462525022</v>
      </c>
      <c r="R598" s="43">
        <v>255230611</v>
      </c>
      <c r="S598" s="43">
        <v>255230611</v>
      </c>
      <c r="T598" s="43">
        <v>255230611</v>
      </c>
      <c r="U598" s="43">
        <v>255230611</v>
      </c>
      <c r="V598" s="43">
        <v>207294411</v>
      </c>
      <c r="W598" s="43">
        <v>0</v>
      </c>
    </row>
    <row r="599" spans="1:23" x14ac:dyDescent="0.25">
      <c r="A599" s="42">
        <v>29</v>
      </c>
      <c r="B599" s="42">
        <v>1</v>
      </c>
      <c r="C599" s="42">
        <v>3</v>
      </c>
      <c r="D599" s="42">
        <v>22</v>
      </c>
      <c r="E599" s="42">
        <v>1</v>
      </c>
      <c r="F599" s="42">
        <v>305</v>
      </c>
      <c r="G599" s="42">
        <v>27</v>
      </c>
      <c r="H599" s="42">
        <v>41</v>
      </c>
      <c r="I599" s="42" t="s">
        <v>923</v>
      </c>
      <c r="J599" s="42" t="s">
        <v>3468</v>
      </c>
      <c r="K599" s="42" t="s">
        <v>2553</v>
      </c>
      <c r="L599" s="43">
        <v>0</v>
      </c>
      <c r="M599" s="43">
        <v>0</v>
      </c>
      <c r="N599" s="43">
        <v>0</v>
      </c>
      <c r="O599" s="43">
        <v>400000000</v>
      </c>
      <c r="P599" s="43">
        <v>0</v>
      </c>
      <c r="Q599" s="43">
        <v>400000000</v>
      </c>
      <c r="R599" s="43">
        <v>303473810.30000001</v>
      </c>
      <c r="S599" s="43">
        <v>303473810.30000001</v>
      </c>
      <c r="T599" s="43">
        <v>303473810.30000001</v>
      </c>
      <c r="U599" s="43">
        <v>89966410</v>
      </c>
      <c r="V599" s="43">
        <v>96526189.700000003</v>
      </c>
      <c r="W599" s="43">
        <v>0</v>
      </c>
    </row>
    <row r="600" spans="1:23" x14ac:dyDescent="0.25">
      <c r="A600" s="42">
        <v>29</v>
      </c>
      <c r="B600" s="42">
        <v>1</v>
      </c>
      <c r="C600" s="42">
        <v>3</v>
      </c>
      <c r="D600" s="42">
        <v>22</v>
      </c>
      <c r="E600" s="42">
        <v>1</v>
      </c>
      <c r="F600" s="42">
        <v>305</v>
      </c>
      <c r="G600" s="42">
        <v>27</v>
      </c>
      <c r="H600" s="42">
        <v>42</v>
      </c>
      <c r="I600" s="42" t="s">
        <v>923</v>
      </c>
      <c r="J600" s="42" t="s">
        <v>3469</v>
      </c>
      <c r="K600" s="42" t="s">
        <v>3454</v>
      </c>
      <c r="L600" s="43">
        <v>0</v>
      </c>
      <c r="M600" s="43">
        <v>0</v>
      </c>
      <c r="N600" s="43">
        <v>0</v>
      </c>
      <c r="O600" s="43">
        <v>15600000</v>
      </c>
      <c r="P600" s="43">
        <v>0</v>
      </c>
      <c r="Q600" s="43">
        <v>15600000</v>
      </c>
      <c r="R600" s="43">
        <v>15600000</v>
      </c>
      <c r="S600" s="43">
        <v>15600000</v>
      </c>
      <c r="T600" s="43">
        <v>15600000</v>
      </c>
      <c r="U600" s="43">
        <v>0</v>
      </c>
      <c r="V600" s="43">
        <v>0</v>
      </c>
      <c r="W600" s="43">
        <v>0</v>
      </c>
    </row>
    <row r="601" spans="1:23" x14ac:dyDescent="0.25">
      <c r="A601" s="42">
        <v>29</v>
      </c>
      <c r="B601" s="42">
        <v>1</v>
      </c>
      <c r="C601" s="42">
        <v>3</v>
      </c>
      <c r="D601" s="42">
        <v>22</v>
      </c>
      <c r="E601" s="42">
        <v>1</v>
      </c>
      <c r="F601" s="42">
        <v>305</v>
      </c>
      <c r="G601" s="42">
        <v>27</v>
      </c>
      <c r="H601" s="42">
        <v>43</v>
      </c>
      <c r="I601" s="42" t="s">
        <v>923</v>
      </c>
      <c r="J601" s="42" t="s">
        <v>3470</v>
      </c>
      <c r="K601" s="42" t="s">
        <v>3454</v>
      </c>
      <c r="L601" s="43">
        <v>0</v>
      </c>
      <c r="M601" s="43">
        <v>0</v>
      </c>
      <c r="N601" s="43">
        <v>0</v>
      </c>
      <c r="O601" s="43">
        <v>7000000</v>
      </c>
      <c r="P601" s="43">
        <v>0</v>
      </c>
      <c r="Q601" s="43">
        <v>7000000</v>
      </c>
      <c r="R601" s="43">
        <v>2100000</v>
      </c>
      <c r="S601" s="43">
        <v>2100000</v>
      </c>
      <c r="T601" s="43">
        <v>2100000</v>
      </c>
      <c r="U601" s="43">
        <v>0</v>
      </c>
      <c r="V601" s="43">
        <v>4900000</v>
      </c>
      <c r="W601" s="43">
        <v>0</v>
      </c>
    </row>
    <row r="602" spans="1:23" x14ac:dyDescent="0.25">
      <c r="A602" s="42">
        <v>29</v>
      </c>
      <c r="B602" s="42">
        <v>1</v>
      </c>
      <c r="C602" s="42">
        <v>3</v>
      </c>
      <c r="D602" s="42">
        <v>33</v>
      </c>
      <c r="E602" s="42">
        <v>1</v>
      </c>
      <c r="F602" s="42">
        <v>4</v>
      </c>
      <c r="G602" s="42">
        <v>52</v>
      </c>
      <c r="H602" s="42">
        <v>1</v>
      </c>
      <c r="I602" s="42" t="s">
        <v>917</v>
      </c>
      <c r="J602" s="42" t="s">
        <v>1855</v>
      </c>
      <c r="K602" s="42" t="s">
        <v>2560</v>
      </c>
      <c r="L602" s="43">
        <v>205830480</v>
      </c>
      <c r="M602" s="43">
        <v>0</v>
      </c>
      <c r="N602" s="43">
        <v>0</v>
      </c>
      <c r="O602" s="43">
        <v>0</v>
      </c>
      <c r="P602" s="43">
        <v>107683200</v>
      </c>
      <c r="Q602" s="43">
        <v>98147280</v>
      </c>
      <c r="R602" s="43">
        <v>50000000</v>
      </c>
      <c r="S602" s="43">
        <v>50000000</v>
      </c>
      <c r="T602" s="43">
        <v>50000000</v>
      </c>
      <c r="U602" s="43">
        <v>50000000</v>
      </c>
      <c r="V602" s="43">
        <v>48147280</v>
      </c>
      <c r="W602" s="43">
        <v>0</v>
      </c>
    </row>
    <row r="603" spans="1:23" x14ac:dyDescent="0.25">
      <c r="A603" s="42">
        <v>29</v>
      </c>
      <c r="B603" s="42">
        <v>1</v>
      </c>
      <c r="C603" s="42">
        <v>3</v>
      </c>
      <c r="D603" s="42">
        <v>33</v>
      </c>
      <c r="E603" s="42">
        <v>1</v>
      </c>
      <c r="F603" s="42">
        <v>4</v>
      </c>
      <c r="G603" s="42">
        <v>52</v>
      </c>
      <c r="H603" s="42">
        <v>2</v>
      </c>
      <c r="I603" s="42" t="s">
        <v>920</v>
      </c>
      <c r="J603" s="42" t="s">
        <v>2563</v>
      </c>
      <c r="K603" s="42" t="s">
        <v>2560</v>
      </c>
      <c r="L603" s="43">
        <v>468000000</v>
      </c>
      <c r="M603" s="43">
        <v>0</v>
      </c>
      <c r="N603" s="43">
        <v>0</v>
      </c>
      <c r="O603" s="43">
        <v>0</v>
      </c>
      <c r="P603" s="43">
        <v>354587880</v>
      </c>
      <c r="Q603" s="43">
        <v>113412120</v>
      </c>
      <c r="R603" s="43">
        <v>49521880</v>
      </c>
      <c r="S603" s="43">
        <v>49521880</v>
      </c>
      <c r="T603" s="43">
        <v>49521880</v>
      </c>
      <c r="U603" s="43">
        <v>49521880</v>
      </c>
      <c r="V603" s="43">
        <v>63890240</v>
      </c>
      <c r="W603" s="43">
        <v>0</v>
      </c>
    </row>
    <row r="604" spans="1:23" x14ac:dyDescent="0.25">
      <c r="A604" s="42">
        <v>29</v>
      </c>
      <c r="B604" s="42">
        <v>1</v>
      </c>
      <c r="C604" s="42">
        <v>3</v>
      </c>
      <c r="D604" s="42">
        <v>33</v>
      </c>
      <c r="E604" s="42">
        <v>1</v>
      </c>
      <c r="F604" s="42">
        <v>4</v>
      </c>
      <c r="G604" s="42">
        <v>52</v>
      </c>
      <c r="H604" s="42">
        <v>3</v>
      </c>
      <c r="I604" s="42" t="s">
        <v>918</v>
      </c>
      <c r="J604" s="42" t="s">
        <v>2566</v>
      </c>
      <c r="K604" s="42" t="s">
        <v>2560</v>
      </c>
      <c r="L604" s="43">
        <v>680407885</v>
      </c>
      <c r="M604" s="43">
        <v>0</v>
      </c>
      <c r="N604" s="43">
        <v>0</v>
      </c>
      <c r="O604" s="43">
        <v>0</v>
      </c>
      <c r="P604" s="43">
        <v>524407885</v>
      </c>
      <c r="Q604" s="43">
        <v>156000000</v>
      </c>
      <c r="R604" s="43">
        <v>136446655</v>
      </c>
      <c r="S604" s="43">
        <v>136446655</v>
      </c>
      <c r="T604" s="43">
        <v>136446655</v>
      </c>
      <c r="U604" s="43">
        <v>136446655</v>
      </c>
      <c r="V604" s="43">
        <v>19553345</v>
      </c>
      <c r="W604" s="43">
        <v>0</v>
      </c>
    </row>
    <row r="605" spans="1:23" x14ac:dyDescent="0.25">
      <c r="A605" s="42">
        <v>29</v>
      </c>
      <c r="B605" s="42">
        <v>1</v>
      </c>
      <c r="C605" s="42">
        <v>3</v>
      </c>
      <c r="D605" s="42">
        <v>81</v>
      </c>
      <c r="E605" s="42">
        <v>1</v>
      </c>
      <c r="F605" s="42">
        <v>4</v>
      </c>
      <c r="G605" s="42">
        <v>52</v>
      </c>
      <c r="H605" s="42">
        <v>0</v>
      </c>
      <c r="I605" s="42" t="s">
        <v>918</v>
      </c>
      <c r="J605" s="42" t="s">
        <v>1166</v>
      </c>
      <c r="K605" s="42" t="s">
        <v>2488</v>
      </c>
      <c r="L605" s="43">
        <v>3090000000</v>
      </c>
      <c r="M605" s="43">
        <v>0</v>
      </c>
      <c r="N605" s="43">
        <v>0</v>
      </c>
      <c r="O605" s="43">
        <v>0</v>
      </c>
      <c r="P605" s="43">
        <v>3090000000</v>
      </c>
      <c r="Q605" s="43">
        <v>0</v>
      </c>
      <c r="R605" s="43">
        <v>0</v>
      </c>
      <c r="S605" s="43">
        <v>0</v>
      </c>
      <c r="T605" s="43">
        <v>0</v>
      </c>
      <c r="U605" s="43">
        <v>0</v>
      </c>
      <c r="V605" s="43">
        <v>0</v>
      </c>
      <c r="W605" s="43">
        <v>0</v>
      </c>
    </row>
    <row r="606" spans="1:23" x14ac:dyDescent="0.25">
      <c r="A606" s="42">
        <v>29</v>
      </c>
      <c r="B606" s="42">
        <v>1</v>
      </c>
      <c r="C606" s="42">
        <v>3</v>
      </c>
      <c r="D606" s="42">
        <v>82</v>
      </c>
      <c r="E606" s="42">
        <v>1</v>
      </c>
      <c r="F606" s="42">
        <v>6</v>
      </c>
      <c r="G606" s="42">
        <v>27</v>
      </c>
      <c r="H606" s="42">
        <v>0</v>
      </c>
      <c r="I606" s="42" t="s">
        <v>923</v>
      </c>
      <c r="J606" s="42" t="s">
        <v>3094</v>
      </c>
      <c r="K606" s="42" t="s">
        <v>2494</v>
      </c>
      <c r="L606" s="43">
        <v>0</v>
      </c>
      <c r="M606" s="43">
        <v>1977770969</v>
      </c>
      <c r="N606" s="43">
        <v>0</v>
      </c>
      <c r="O606" s="43">
        <v>0</v>
      </c>
      <c r="P606" s="43">
        <v>1977770969</v>
      </c>
      <c r="Q606" s="43">
        <v>0</v>
      </c>
      <c r="R606" s="43">
        <v>0</v>
      </c>
      <c r="S606" s="43">
        <v>0</v>
      </c>
      <c r="T606" s="43">
        <v>0</v>
      </c>
      <c r="U606" s="43">
        <v>0</v>
      </c>
      <c r="V606" s="43">
        <v>0</v>
      </c>
      <c r="W606" s="43">
        <v>0</v>
      </c>
    </row>
    <row r="607" spans="1:23" x14ac:dyDescent="0.25">
      <c r="A607" s="42">
        <v>29</v>
      </c>
      <c r="B607" s="42">
        <v>1</v>
      </c>
      <c r="C607" s="42">
        <v>3</v>
      </c>
      <c r="D607" s="42">
        <v>82</v>
      </c>
      <c r="E607" s="42">
        <v>1</v>
      </c>
      <c r="F607" s="42">
        <v>6</v>
      </c>
      <c r="G607" s="42">
        <v>27</v>
      </c>
      <c r="H607" s="42">
        <v>3</v>
      </c>
      <c r="I607" s="42" t="s">
        <v>923</v>
      </c>
      <c r="J607" s="42" t="s">
        <v>3095</v>
      </c>
      <c r="K607" s="42" t="s">
        <v>2494</v>
      </c>
      <c r="L607" s="43">
        <v>0</v>
      </c>
      <c r="M607" s="43">
        <v>27206005</v>
      </c>
      <c r="N607" s="43">
        <v>0</v>
      </c>
      <c r="O607" s="43">
        <v>0</v>
      </c>
      <c r="P607" s="43">
        <v>27206005</v>
      </c>
      <c r="Q607" s="43">
        <v>0</v>
      </c>
      <c r="R607" s="43">
        <v>0</v>
      </c>
      <c r="S607" s="43">
        <v>0</v>
      </c>
      <c r="T607" s="43">
        <v>0</v>
      </c>
      <c r="U607" s="43">
        <v>0</v>
      </c>
      <c r="V607" s="43">
        <v>0</v>
      </c>
      <c r="W607" s="43">
        <v>0</v>
      </c>
    </row>
    <row r="608" spans="1:23" x14ac:dyDescent="0.25">
      <c r="A608" s="42">
        <v>29</v>
      </c>
      <c r="B608" s="42">
        <v>1</v>
      </c>
      <c r="C608" s="42">
        <v>3</v>
      </c>
      <c r="D608" s="42">
        <v>82</v>
      </c>
      <c r="E608" s="42">
        <v>1</v>
      </c>
      <c r="F608" s="42">
        <v>304</v>
      </c>
      <c r="G608" s="42">
        <v>85</v>
      </c>
      <c r="H608" s="42">
        <v>40</v>
      </c>
      <c r="I608" s="42" t="s">
        <v>1613</v>
      </c>
      <c r="J608" s="42" t="s">
        <v>3471</v>
      </c>
      <c r="K608" s="42" t="s">
        <v>3472</v>
      </c>
      <c r="L608" s="43">
        <v>0</v>
      </c>
      <c r="M608" s="43">
        <v>0</v>
      </c>
      <c r="N608" s="43">
        <v>0</v>
      </c>
      <c r="O608" s="43">
        <v>153570936</v>
      </c>
      <c r="P608" s="43">
        <v>0</v>
      </c>
      <c r="Q608" s="43">
        <v>153570936</v>
      </c>
      <c r="R608" s="43">
        <v>0</v>
      </c>
      <c r="S608" s="43">
        <v>0</v>
      </c>
      <c r="T608" s="43">
        <v>0</v>
      </c>
      <c r="U608" s="43">
        <v>0</v>
      </c>
      <c r="V608" s="43">
        <v>153570936</v>
      </c>
      <c r="W608" s="43">
        <v>0</v>
      </c>
    </row>
    <row r="609" spans="1:23" x14ac:dyDescent="0.25">
      <c r="A609" s="42">
        <v>29</v>
      </c>
      <c r="B609" s="42">
        <v>1</v>
      </c>
      <c r="C609" s="42">
        <v>3</v>
      </c>
      <c r="D609" s="42">
        <v>82</v>
      </c>
      <c r="E609" s="42">
        <v>1</v>
      </c>
      <c r="F609" s="42">
        <v>305</v>
      </c>
      <c r="G609" s="42">
        <v>27</v>
      </c>
      <c r="H609" s="42">
        <v>40</v>
      </c>
      <c r="I609" s="42" t="s">
        <v>923</v>
      </c>
      <c r="J609" s="42" t="s">
        <v>3473</v>
      </c>
      <c r="K609" s="42" t="s">
        <v>3454</v>
      </c>
      <c r="L609" s="43">
        <v>0</v>
      </c>
      <c r="M609" s="43">
        <v>0</v>
      </c>
      <c r="N609" s="43">
        <v>0</v>
      </c>
      <c r="O609" s="43">
        <v>1977770969</v>
      </c>
      <c r="P609" s="43">
        <v>0</v>
      </c>
      <c r="Q609" s="43">
        <v>1977770969</v>
      </c>
      <c r="R609" s="43">
        <v>771006275.16999996</v>
      </c>
      <c r="S609" s="43">
        <v>771006275.16999996</v>
      </c>
      <c r="T609" s="43">
        <v>771006275.16999996</v>
      </c>
      <c r="U609" s="43">
        <v>672534319.16999996</v>
      </c>
      <c r="V609" s="43">
        <v>1206764693.8299999</v>
      </c>
      <c r="W609" s="43">
        <v>0</v>
      </c>
    </row>
    <row r="610" spans="1:23" x14ac:dyDescent="0.25">
      <c r="A610" s="42">
        <v>29</v>
      </c>
      <c r="B610" s="42">
        <v>1</v>
      </c>
      <c r="C610" s="42">
        <v>3</v>
      </c>
      <c r="D610" s="42">
        <v>82</v>
      </c>
      <c r="E610" s="42">
        <v>1</v>
      </c>
      <c r="F610" s="42">
        <v>305</v>
      </c>
      <c r="G610" s="42">
        <v>27</v>
      </c>
      <c r="H610" s="42">
        <v>41</v>
      </c>
      <c r="I610" s="42" t="s">
        <v>923</v>
      </c>
      <c r="J610" s="42" t="s">
        <v>3474</v>
      </c>
      <c r="K610" s="42" t="s">
        <v>3454</v>
      </c>
      <c r="L610" s="43">
        <v>0</v>
      </c>
      <c r="M610" s="43">
        <v>0</v>
      </c>
      <c r="N610" s="43">
        <v>0</v>
      </c>
      <c r="O610" s="43">
        <v>27206005</v>
      </c>
      <c r="P610" s="43">
        <v>0</v>
      </c>
      <c r="Q610" s="43">
        <v>27206005</v>
      </c>
      <c r="R610" s="43">
        <v>24886005</v>
      </c>
      <c r="S610" s="43">
        <v>24886005</v>
      </c>
      <c r="T610" s="43">
        <v>24886005</v>
      </c>
      <c r="U610" s="43">
        <v>0</v>
      </c>
      <c r="V610" s="43">
        <v>2320000</v>
      </c>
      <c r="W610" s="43">
        <v>0</v>
      </c>
    </row>
    <row r="611" spans="1:23" x14ac:dyDescent="0.25">
      <c r="A611" s="42">
        <v>29</v>
      </c>
      <c r="B611" s="42">
        <v>1</v>
      </c>
      <c r="C611" s="42">
        <v>3</v>
      </c>
      <c r="D611" s="42">
        <v>83</v>
      </c>
      <c r="E611" s="42">
        <v>1</v>
      </c>
      <c r="F611" s="42">
        <v>4</v>
      </c>
      <c r="G611" s="42">
        <v>52</v>
      </c>
      <c r="H611" s="42">
        <v>0</v>
      </c>
      <c r="I611" s="42" t="s">
        <v>920</v>
      </c>
      <c r="J611" s="42" t="s">
        <v>1167</v>
      </c>
      <c r="K611" s="42" t="s">
        <v>2567</v>
      </c>
      <c r="L611" s="43">
        <v>274298424</v>
      </c>
      <c r="M611" s="43">
        <v>0</v>
      </c>
      <c r="N611" s="43">
        <v>0</v>
      </c>
      <c r="O611" s="43">
        <v>0</v>
      </c>
      <c r="P611" s="43">
        <v>274298424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43">
        <v>0</v>
      </c>
      <c r="W611" s="43">
        <v>0</v>
      </c>
    </row>
    <row r="612" spans="1:23" x14ac:dyDescent="0.25">
      <c r="A612" s="42">
        <v>30</v>
      </c>
      <c r="B612" s="42">
        <v>1</v>
      </c>
      <c r="C612" s="42">
        <v>3</v>
      </c>
      <c r="D612" s="42">
        <v>11</v>
      </c>
      <c r="E612" s="42">
        <v>2</v>
      </c>
      <c r="F612" s="42">
        <v>3</v>
      </c>
      <c r="G612" s="42">
        <v>67</v>
      </c>
      <c r="H612" s="42">
        <v>0</v>
      </c>
      <c r="I612" s="42" t="s">
        <v>930</v>
      </c>
      <c r="J612" s="42" t="s">
        <v>1169</v>
      </c>
      <c r="K612" s="42" t="s">
        <v>1325</v>
      </c>
      <c r="L612" s="43">
        <v>750898567</v>
      </c>
      <c r="M612" s="43">
        <v>0</v>
      </c>
      <c r="N612" s="43">
        <v>0</v>
      </c>
      <c r="O612" s="43">
        <v>0</v>
      </c>
      <c r="P612" s="43">
        <v>159106036</v>
      </c>
      <c r="Q612" s="43">
        <v>591792531</v>
      </c>
      <c r="R612" s="43">
        <v>519242876</v>
      </c>
      <c r="S612" s="43">
        <v>519242876</v>
      </c>
      <c r="T612" s="43">
        <v>471680531</v>
      </c>
      <c r="U612" s="43">
        <v>466870531</v>
      </c>
      <c r="V612" s="43">
        <v>72549655</v>
      </c>
      <c r="W612" s="43">
        <v>0</v>
      </c>
    </row>
    <row r="613" spans="1:23" x14ac:dyDescent="0.25">
      <c r="A613" s="42">
        <v>30</v>
      </c>
      <c r="B613" s="42">
        <v>1</v>
      </c>
      <c r="C613" s="42">
        <v>3</v>
      </c>
      <c r="D613" s="42">
        <v>11</v>
      </c>
      <c r="E613" s="42">
        <v>2</v>
      </c>
      <c r="F613" s="42">
        <v>3</v>
      </c>
      <c r="G613" s="42">
        <v>67</v>
      </c>
      <c r="H613" s="42">
        <v>3</v>
      </c>
      <c r="I613" s="42" t="s">
        <v>933</v>
      </c>
      <c r="J613" s="42" t="s">
        <v>2570</v>
      </c>
      <c r="K613" s="42" t="s">
        <v>1325</v>
      </c>
      <c r="L613" s="43">
        <v>880000000</v>
      </c>
      <c r="M613" s="43">
        <v>0</v>
      </c>
      <c r="N613" s="43">
        <v>0</v>
      </c>
      <c r="O613" s="43">
        <v>0</v>
      </c>
      <c r="P613" s="43">
        <v>50000000</v>
      </c>
      <c r="Q613" s="43">
        <v>830000000</v>
      </c>
      <c r="R613" s="43">
        <v>830000000</v>
      </c>
      <c r="S613" s="43">
        <v>830000000</v>
      </c>
      <c r="T613" s="43">
        <v>830000000</v>
      </c>
      <c r="U613" s="43">
        <v>730000000</v>
      </c>
      <c r="V613" s="43">
        <v>0</v>
      </c>
      <c r="W613" s="43">
        <v>0</v>
      </c>
    </row>
    <row r="614" spans="1:23" x14ac:dyDescent="0.25">
      <c r="A614" s="42">
        <v>30</v>
      </c>
      <c r="B614" s="42">
        <v>1</v>
      </c>
      <c r="C614" s="42">
        <v>3</v>
      </c>
      <c r="D614" s="42">
        <v>11</v>
      </c>
      <c r="E614" s="42">
        <v>2</v>
      </c>
      <c r="F614" s="42">
        <v>3</v>
      </c>
      <c r="G614" s="42">
        <v>67</v>
      </c>
      <c r="H614" s="42">
        <v>4</v>
      </c>
      <c r="I614" s="42" t="s">
        <v>931</v>
      </c>
      <c r="J614" s="42" t="s">
        <v>2573</v>
      </c>
      <c r="K614" s="42" t="s">
        <v>1325</v>
      </c>
      <c r="L614" s="43">
        <v>20000000</v>
      </c>
      <c r="M614" s="43">
        <v>0</v>
      </c>
      <c r="N614" s="43">
        <v>0</v>
      </c>
      <c r="O614" s="43">
        <v>0</v>
      </c>
      <c r="P614" s="43">
        <v>20000000</v>
      </c>
      <c r="Q614" s="43">
        <v>0</v>
      </c>
      <c r="R614" s="43">
        <v>0</v>
      </c>
      <c r="S614" s="43">
        <v>0</v>
      </c>
      <c r="T614" s="43">
        <v>0</v>
      </c>
      <c r="U614" s="43">
        <v>0</v>
      </c>
      <c r="V614" s="43">
        <v>0</v>
      </c>
      <c r="W614" s="43">
        <v>0</v>
      </c>
    </row>
    <row r="615" spans="1:23" x14ac:dyDescent="0.25">
      <c r="A615" s="42">
        <v>30</v>
      </c>
      <c r="B615" s="42">
        <v>1</v>
      </c>
      <c r="C615" s="42">
        <v>3</v>
      </c>
      <c r="D615" s="42">
        <v>11</v>
      </c>
      <c r="E615" s="42">
        <v>2</v>
      </c>
      <c r="F615" s="42">
        <v>3</v>
      </c>
      <c r="G615" s="42">
        <v>67</v>
      </c>
      <c r="H615" s="42">
        <v>5</v>
      </c>
      <c r="I615" s="42" t="s">
        <v>932</v>
      </c>
      <c r="J615" s="42" t="s">
        <v>2576</v>
      </c>
      <c r="K615" s="42" t="s">
        <v>1325</v>
      </c>
      <c r="L615" s="43">
        <v>20000000</v>
      </c>
      <c r="M615" s="43">
        <v>0</v>
      </c>
      <c r="N615" s="43">
        <v>0</v>
      </c>
      <c r="O615" s="43">
        <v>0</v>
      </c>
      <c r="P615" s="43">
        <v>20000000</v>
      </c>
      <c r="Q615" s="43">
        <v>0</v>
      </c>
      <c r="R615" s="43">
        <v>0</v>
      </c>
      <c r="S615" s="43">
        <v>0</v>
      </c>
      <c r="T615" s="43">
        <v>0</v>
      </c>
      <c r="U615" s="43">
        <v>0</v>
      </c>
      <c r="V615" s="43">
        <v>0</v>
      </c>
      <c r="W615" s="43">
        <v>0</v>
      </c>
    </row>
    <row r="616" spans="1:23" x14ac:dyDescent="0.25">
      <c r="A616" s="42">
        <v>30</v>
      </c>
      <c r="B616" s="42">
        <v>1</v>
      </c>
      <c r="C616" s="42">
        <v>3</v>
      </c>
      <c r="D616" s="42">
        <v>11</v>
      </c>
      <c r="E616" s="42">
        <v>2</v>
      </c>
      <c r="F616" s="42">
        <v>301</v>
      </c>
      <c r="G616" s="42">
        <v>67</v>
      </c>
      <c r="H616" s="42">
        <v>40</v>
      </c>
      <c r="I616" s="42" t="s">
        <v>930</v>
      </c>
      <c r="J616" s="42" t="s">
        <v>3475</v>
      </c>
      <c r="K616" s="42" t="s">
        <v>3476</v>
      </c>
      <c r="L616" s="43">
        <v>0</v>
      </c>
      <c r="M616" s="43">
        <v>0</v>
      </c>
      <c r="N616" s="43">
        <v>0</v>
      </c>
      <c r="O616" s="43">
        <v>404207469</v>
      </c>
      <c r="P616" s="43">
        <v>0</v>
      </c>
      <c r="Q616" s="43">
        <v>404207469</v>
      </c>
      <c r="R616" s="43">
        <v>248261826</v>
      </c>
      <c r="S616" s="43">
        <v>248261826</v>
      </c>
      <c r="T616" s="43">
        <v>248261826</v>
      </c>
      <c r="U616" s="43">
        <v>48500000</v>
      </c>
      <c r="V616" s="43">
        <v>155945643</v>
      </c>
      <c r="W616" s="43">
        <v>0</v>
      </c>
    </row>
    <row r="617" spans="1:23" x14ac:dyDescent="0.25">
      <c r="A617" s="42">
        <v>30</v>
      </c>
      <c r="B617" s="42">
        <v>1</v>
      </c>
      <c r="C617" s="42">
        <v>3</v>
      </c>
      <c r="D617" s="42">
        <v>11</v>
      </c>
      <c r="E617" s="42">
        <v>2</v>
      </c>
      <c r="F617" s="42">
        <v>301</v>
      </c>
      <c r="G617" s="42">
        <v>67</v>
      </c>
      <c r="H617" s="42">
        <v>40</v>
      </c>
      <c r="I617" s="42" t="s">
        <v>933</v>
      </c>
      <c r="J617" s="42" t="s">
        <v>3477</v>
      </c>
      <c r="K617" s="42" t="s">
        <v>3478</v>
      </c>
      <c r="L617" s="43">
        <v>0</v>
      </c>
      <c r="M617" s="43">
        <v>0</v>
      </c>
      <c r="N617" s="43">
        <v>0</v>
      </c>
      <c r="O617" s="43">
        <v>250000000</v>
      </c>
      <c r="P617" s="43">
        <v>0</v>
      </c>
      <c r="Q617" s="43">
        <v>250000000</v>
      </c>
      <c r="R617" s="43">
        <v>62040000</v>
      </c>
      <c r="S617" s="43">
        <v>62040000</v>
      </c>
      <c r="T617" s="43">
        <v>62040000</v>
      </c>
      <c r="U617" s="43">
        <v>0</v>
      </c>
      <c r="V617" s="43">
        <v>187960000</v>
      </c>
      <c r="W617" s="43">
        <v>0</v>
      </c>
    </row>
    <row r="618" spans="1:23" x14ac:dyDescent="0.25">
      <c r="A618" s="42">
        <v>30</v>
      </c>
      <c r="B618" s="42">
        <v>1</v>
      </c>
      <c r="C618" s="42">
        <v>3</v>
      </c>
      <c r="D618" s="42">
        <v>11</v>
      </c>
      <c r="E618" s="42">
        <v>2</v>
      </c>
      <c r="F618" s="42">
        <v>301</v>
      </c>
      <c r="G618" s="42">
        <v>67</v>
      </c>
      <c r="H618" s="42">
        <v>40</v>
      </c>
      <c r="I618" s="42" t="s">
        <v>1447</v>
      </c>
      <c r="J618" s="42" t="s">
        <v>3479</v>
      </c>
      <c r="K618" s="42" t="s">
        <v>3480</v>
      </c>
      <c r="L618" s="43">
        <v>0</v>
      </c>
      <c r="M618" s="43">
        <v>0</v>
      </c>
      <c r="N618" s="43">
        <v>0</v>
      </c>
      <c r="O618" s="43">
        <v>150000000</v>
      </c>
      <c r="P618" s="43">
        <v>150000000</v>
      </c>
      <c r="Q618" s="43">
        <v>0</v>
      </c>
      <c r="R618" s="43">
        <v>0</v>
      </c>
      <c r="S618" s="43">
        <v>0</v>
      </c>
      <c r="T618" s="43">
        <v>0</v>
      </c>
      <c r="U618" s="43">
        <v>0</v>
      </c>
      <c r="V618" s="43">
        <v>0</v>
      </c>
      <c r="W618" s="43">
        <v>0</v>
      </c>
    </row>
    <row r="619" spans="1:23" x14ac:dyDescent="0.25">
      <c r="A619" s="42">
        <v>30</v>
      </c>
      <c r="B619" s="42">
        <v>1</v>
      </c>
      <c r="C619" s="42">
        <v>3</v>
      </c>
      <c r="D619" s="42">
        <v>11</v>
      </c>
      <c r="E619" s="42">
        <v>2</v>
      </c>
      <c r="F619" s="42">
        <v>301</v>
      </c>
      <c r="G619" s="42">
        <v>67</v>
      </c>
      <c r="H619" s="42">
        <v>40</v>
      </c>
      <c r="I619" s="42" t="s">
        <v>931</v>
      </c>
      <c r="J619" s="42" t="s">
        <v>3481</v>
      </c>
      <c r="K619" s="42" t="s">
        <v>3482</v>
      </c>
      <c r="L619" s="43">
        <v>0</v>
      </c>
      <c r="M619" s="43">
        <v>0</v>
      </c>
      <c r="N619" s="43">
        <v>0</v>
      </c>
      <c r="O619" s="43">
        <v>150000000</v>
      </c>
      <c r="P619" s="43">
        <v>0</v>
      </c>
      <c r="Q619" s="43">
        <v>150000000</v>
      </c>
      <c r="R619" s="43">
        <v>112055744</v>
      </c>
      <c r="S619" s="43">
        <v>112055744</v>
      </c>
      <c r="T619" s="43">
        <v>112055744</v>
      </c>
      <c r="U619" s="43">
        <v>98276230</v>
      </c>
      <c r="V619" s="43">
        <v>37944256</v>
      </c>
      <c r="W619" s="43">
        <v>0</v>
      </c>
    </row>
    <row r="620" spans="1:23" x14ac:dyDescent="0.25">
      <c r="A620" s="42">
        <v>30</v>
      </c>
      <c r="B620" s="42">
        <v>1</v>
      </c>
      <c r="C620" s="42">
        <v>3</v>
      </c>
      <c r="D620" s="42">
        <v>11</v>
      </c>
      <c r="E620" s="42">
        <v>3</v>
      </c>
      <c r="F620" s="42">
        <v>1</v>
      </c>
      <c r="G620" s="42">
        <v>67</v>
      </c>
      <c r="H620" s="42">
        <v>0</v>
      </c>
      <c r="I620" s="42" t="s">
        <v>930</v>
      </c>
      <c r="J620" s="42" t="s">
        <v>1170</v>
      </c>
      <c r="K620" s="42" t="s">
        <v>1325</v>
      </c>
      <c r="L620" s="43">
        <v>551433</v>
      </c>
      <c r="M620" s="43">
        <v>0</v>
      </c>
      <c r="N620" s="43">
        <v>0</v>
      </c>
      <c r="O620" s="43">
        <v>0</v>
      </c>
      <c r="P620" s="43">
        <v>551433</v>
      </c>
      <c r="Q620" s="43">
        <v>0</v>
      </c>
      <c r="R620" s="43">
        <v>0</v>
      </c>
      <c r="S620" s="43">
        <v>0</v>
      </c>
      <c r="T620" s="43">
        <v>0</v>
      </c>
      <c r="U620" s="43">
        <v>0</v>
      </c>
      <c r="V620" s="43">
        <v>0</v>
      </c>
      <c r="W620" s="43">
        <v>0</v>
      </c>
    </row>
    <row r="621" spans="1:23" x14ac:dyDescent="0.25">
      <c r="A621" s="42">
        <v>30</v>
      </c>
      <c r="B621" s="42">
        <v>1</v>
      </c>
      <c r="C621" s="42">
        <v>3</v>
      </c>
      <c r="D621" s="42">
        <v>11</v>
      </c>
      <c r="E621" s="42">
        <v>3</v>
      </c>
      <c r="F621" s="42">
        <v>6</v>
      </c>
      <c r="G621" s="42">
        <v>67</v>
      </c>
      <c r="H621" s="42">
        <v>0</v>
      </c>
      <c r="I621" s="42" t="s">
        <v>933</v>
      </c>
      <c r="J621" s="42" t="s">
        <v>1171</v>
      </c>
      <c r="K621" s="42" t="s">
        <v>1325</v>
      </c>
      <c r="L621" s="43">
        <v>859550000</v>
      </c>
      <c r="M621" s="43">
        <v>0</v>
      </c>
      <c r="N621" s="43">
        <v>0</v>
      </c>
      <c r="O621" s="43">
        <v>0</v>
      </c>
      <c r="P621" s="43">
        <v>349550000</v>
      </c>
      <c r="Q621" s="43">
        <v>510000000</v>
      </c>
      <c r="R621" s="43">
        <v>509999719</v>
      </c>
      <c r="S621" s="43">
        <v>509999719</v>
      </c>
      <c r="T621" s="43">
        <v>509999719</v>
      </c>
      <c r="U621" s="43">
        <v>14999719</v>
      </c>
      <c r="V621" s="43">
        <v>281</v>
      </c>
      <c r="W621" s="43">
        <v>0</v>
      </c>
    </row>
    <row r="622" spans="1:23" x14ac:dyDescent="0.25">
      <c r="A622" s="42">
        <v>30</v>
      </c>
      <c r="B622" s="42">
        <v>1</v>
      </c>
      <c r="C622" s="42">
        <v>3</v>
      </c>
      <c r="D622" s="42">
        <v>11</v>
      </c>
      <c r="E622" s="42">
        <v>3</v>
      </c>
      <c r="F622" s="42">
        <v>6</v>
      </c>
      <c r="G622" s="42">
        <v>67</v>
      </c>
      <c r="H622" s="42">
        <v>1</v>
      </c>
      <c r="I622" s="42" t="s">
        <v>1447</v>
      </c>
      <c r="J622" s="42" t="s">
        <v>2579</v>
      </c>
      <c r="K622" s="42" t="s">
        <v>1325</v>
      </c>
      <c r="L622" s="43">
        <v>20000000</v>
      </c>
      <c r="M622" s="43">
        <v>0</v>
      </c>
      <c r="N622" s="43">
        <v>0</v>
      </c>
      <c r="O622" s="43">
        <v>0</v>
      </c>
      <c r="P622" s="43">
        <v>20000000</v>
      </c>
      <c r="Q622" s="43">
        <v>0</v>
      </c>
      <c r="R622" s="43">
        <v>0</v>
      </c>
      <c r="S622" s="43">
        <v>0</v>
      </c>
      <c r="T622" s="43">
        <v>0</v>
      </c>
      <c r="U622" s="43">
        <v>0</v>
      </c>
      <c r="V622" s="43">
        <v>0</v>
      </c>
      <c r="W622" s="43">
        <v>0</v>
      </c>
    </row>
    <row r="623" spans="1:23" x14ac:dyDescent="0.25">
      <c r="A623" s="42">
        <v>30</v>
      </c>
      <c r="B623" s="42">
        <v>1</v>
      </c>
      <c r="C623" s="42">
        <v>3</v>
      </c>
      <c r="D623" s="42">
        <v>11</v>
      </c>
      <c r="E623" s="42">
        <v>3</v>
      </c>
      <c r="F623" s="42">
        <v>6</v>
      </c>
      <c r="G623" s="42">
        <v>67</v>
      </c>
      <c r="H623" s="42">
        <v>2</v>
      </c>
      <c r="I623" s="42" t="s">
        <v>931</v>
      </c>
      <c r="J623" s="42" t="s">
        <v>2582</v>
      </c>
      <c r="K623" s="42" t="s">
        <v>1325</v>
      </c>
      <c r="L623" s="43">
        <v>40000000</v>
      </c>
      <c r="M623" s="43">
        <v>0</v>
      </c>
      <c r="N623" s="43">
        <v>0</v>
      </c>
      <c r="O623" s="43">
        <v>0</v>
      </c>
      <c r="P623" s="43">
        <v>40000000</v>
      </c>
      <c r="Q623" s="43">
        <v>0</v>
      </c>
      <c r="R623" s="43">
        <v>0</v>
      </c>
      <c r="S623" s="43">
        <v>0</v>
      </c>
      <c r="T623" s="43">
        <v>0</v>
      </c>
      <c r="U623" s="43">
        <v>0</v>
      </c>
      <c r="V623" s="43">
        <v>0</v>
      </c>
      <c r="W623" s="43">
        <v>0</v>
      </c>
    </row>
    <row r="624" spans="1:23" x14ac:dyDescent="0.25">
      <c r="A624" s="42">
        <v>30</v>
      </c>
      <c r="B624" s="42">
        <v>1</v>
      </c>
      <c r="C624" s="42">
        <v>3</v>
      </c>
      <c r="D624" s="42">
        <v>11</v>
      </c>
      <c r="E624" s="42">
        <v>3</v>
      </c>
      <c r="F624" s="42">
        <v>6</v>
      </c>
      <c r="G624" s="42">
        <v>84</v>
      </c>
      <c r="H624" s="42">
        <v>0</v>
      </c>
      <c r="I624" s="42" t="s">
        <v>1735</v>
      </c>
      <c r="J624" s="42" t="s">
        <v>1736</v>
      </c>
      <c r="K624" s="42" t="s">
        <v>1737</v>
      </c>
      <c r="L624" s="43">
        <v>145000000</v>
      </c>
      <c r="M624" s="43">
        <v>0</v>
      </c>
      <c r="N624" s="43">
        <v>0</v>
      </c>
      <c r="O624" s="43">
        <v>0</v>
      </c>
      <c r="P624" s="43">
        <v>145000000</v>
      </c>
      <c r="Q624" s="43">
        <v>0</v>
      </c>
      <c r="R624" s="43">
        <v>0</v>
      </c>
      <c r="S624" s="43">
        <v>0</v>
      </c>
      <c r="T624" s="43">
        <v>0</v>
      </c>
      <c r="U624" s="43">
        <v>0</v>
      </c>
      <c r="V624" s="43">
        <v>0</v>
      </c>
      <c r="W624" s="43">
        <v>0</v>
      </c>
    </row>
    <row r="625" spans="1:23" x14ac:dyDescent="0.25">
      <c r="A625" s="42">
        <v>30</v>
      </c>
      <c r="B625" s="42">
        <v>1</v>
      </c>
      <c r="C625" s="42">
        <v>3</v>
      </c>
      <c r="D625" s="42">
        <v>44</v>
      </c>
      <c r="E625" s="42">
        <v>2</v>
      </c>
      <c r="F625" s="42">
        <v>301</v>
      </c>
      <c r="G625" s="42">
        <v>67</v>
      </c>
      <c r="H625" s="42">
        <v>40</v>
      </c>
      <c r="I625" s="42" t="s">
        <v>933</v>
      </c>
      <c r="J625" s="42" t="s">
        <v>3719</v>
      </c>
      <c r="K625" s="42" t="s">
        <v>3720</v>
      </c>
      <c r="L625" s="43">
        <v>0</v>
      </c>
      <c r="M625" s="43">
        <v>0</v>
      </c>
      <c r="N625" s="43">
        <v>0</v>
      </c>
      <c r="O625" s="43">
        <v>270000000</v>
      </c>
      <c r="P625" s="43">
        <v>0</v>
      </c>
      <c r="Q625" s="43">
        <v>270000000</v>
      </c>
      <c r="R625" s="43">
        <v>270000000</v>
      </c>
      <c r="S625" s="43">
        <v>270000000</v>
      </c>
      <c r="T625" s="43">
        <v>270000000</v>
      </c>
      <c r="U625" s="43">
        <v>270000000</v>
      </c>
      <c r="V625" s="43">
        <v>0</v>
      </c>
      <c r="W625" s="43">
        <v>0</v>
      </c>
    </row>
    <row r="626" spans="1:23" x14ac:dyDescent="0.25">
      <c r="A626" s="42">
        <v>30</v>
      </c>
      <c r="B626" s="42">
        <v>1</v>
      </c>
      <c r="C626" s="42">
        <v>3</v>
      </c>
      <c r="D626" s="42">
        <v>81</v>
      </c>
      <c r="E626" s="42">
        <v>2</v>
      </c>
      <c r="F626" s="42">
        <v>3</v>
      </c>
      <c r="G626" s="42">
        <v>67</v>
      </c>
      <c r="H626" s="42">
        <v>0</v>
      </c>
      <c r="I626" s="42" t="s">
        <v>933</v>
      </c>
      <c r="J626" s="42" t="s">
        <v>3096</v>
      </c>
      <c r="K626" s="42" t="s">
        <v>1325</v>
      </c>
      <c r="L626" s="43">
        <v>0</v>
      </c>
      <c r="M626" s="43">
        <v>700000000</v>
      </c>
      <c r="N626" s="43">
        <v>0</v>
      </c>
      <c r="O626" s="43">
        <v>0</v>
      </c>
      <c r="P626" s="43">
        <v>700000000</v>
      </c>
      <c r="Q626" s="43">
        <v>0</v>
      </c>
      <c r="R626" s="43">
        <v>0</v>
      </c>
      <c r="S626" s="43">
        <v>0</v>
      </c>
      <c r="T626" s="43">
        <v>0</v>
      </c>
      <c r="U626" s="43">
        <v>0</v>
      </c>
      <c r="V626" s="43">
        <v>0</v>
      </c>
      <c r="W626" s="43">
        <v>0</v>
      </c>
    </row>
    <row r="627" spans="1:23" x14ac:dyDescent="0.25">
      <c r="A627" s="42">
        <v>30</v>
      </c>
      <c r="B627" s="42">
        <v>1</v>
      </c>
      <c r="C627" s="42">
        <v>3</v>
      </c>
      <c r="D627" s="42">
        <v>81</v>
      </c>
      <c r="E627" s="42">
        <v>2</v>
      </c>
      <c r="F627" s="42">
        <v>301</v>
      </c>
      <c r="G627" s="42">
        <v>67</v>
      </c>
      <c r="H627" s="42">
        <v>40</v>
      </c>
      <c r="I627" s="42" t="s">
        <v>930</v>
      </c>
      <c r="J627" s="42" t="s">
        <v>3483</v>
      </c>
      <c r="K627" s="42" t="s">
        <v>3476</v>
      </c>
      <c r="L627" s="43">
        <v>0</v>
      </c>
      <c r="M627" s="43">
        <v>0</v>
      </c>
      <c r="N627" s="43">
        <v>0</v>
      </c>
      <c r="O627" s="43">
        <v>200000000</v>
      </c>
      <c r="P627" s="43">
        <v>0</v>
      </c>
      <c r="Q627" s="43">
        <v>200000000</v>
      </c>
      <c r="R627" s="43">
        <v>200000000</v>
      </c>
      <c r="S627" s="43">
        <v>200000000</v>
      </c>
      <c r="T627" s="43">
        <v>200000000</v>
      </c>
      <c r="U627" s="43">
        <v>0</v>
      </c>
      <c r="V627" s="43">
        <v>0</v>
      </c>
      <c r="W627" s="43">
        <v>0</v>
      </c>
    </row>
    <row r="628" spans="1:23" x14ac:dyDescent="0.25">
      <c r="A628" s="42">
        <v>30</v>
      </c>
      <c r="B628" s="42">
        <v>1</v>
      </c>
      <c r="C628" s="42">
        <v>3</v>
      </c>
      <c r="D628" s="42">
        <v>81</v>
      </c>
      <c r="E628" s="42">
        <v>2</v>
      </c>
      <c r="F628" s="42">
        <v>301</v>
      </c>
      <c r="G628" s="42">
        <v>67</v>
      </c>
      <c r="H628" s="42">
        <v>40</v>
      </c>
      <c r="I628" s="42" t="s">
        <v>933</v>
      </c>
      <c r="J628" s="42" t="s">
        <v>3484</v>
      </c>
      <c r="K628" s="42" t="s">
        <v>3478</v>
      </c>
      <c r="L628" s="43">
        <v>0</v>
      </c>
      <c r="M628" s="43">
        <v>0</v>
      </c>
      <c r="N628" s="43">
        <v>0</v>
      </c>
      <c r="O628" s="43">
        <v>500000000</v>
      </c>
      <c r="P628" s="43">
        <v>270000000</v>
      </c>
      <c r="Q628" s="43">
        <v>230000000</v>
      </c>
      <c r="R628" s="43">
        <v>133000000</v>
      </c>
      <c r="S628" s="43">
        <v>133000000</v>
      </c>
      <c r="T628" s="43">
        <v>33000000</v>
      </c>
      <c r="U628" s="43">
        <v>0</v>
      </c>
      <c r="V628" s="43">
        <v>97000000</v>
      </c>
      <c r="W628" s="43">
        <v>0</v>
      </c>
    </row>
    <row r="629" spans="1:23" x14ac:dyDescent="0.25">
      <c r="A629" s="42">
        <v>33</v>
      </c>
      <c r="B629" s="42">
        <v>1</v>
      </c>
      <c r="C629" s="42">
        <v>3</v>
      </c>
      <c r="D629" s="42">
        <v>11</v>
      </c>
      <c r="E629" s="42">
        <v>3</v>
      </c>
      <c r="F629" s="42">
        <v>3</v>
      </c>
      <c r="G629" s="42">
        <v>73</v>
      </c>
      <c r="H629" s="42">
        <v>0</v>
      </c>
      <c r="I629" s="42" t="s">
        <v>935</v>
      </c>
      <c r="J629" s="42" t="s">
        <v>1172</v>
      </c>
      <c r="K629" s="42" t="s">
        <v>2583</v>
      </c>
      <c r="L629" s="43">
        <v>8572146</v>
      </c>
      <c r="M629" s="43">
        <v>0</v>
      </c>
      <c r="N629" s="43">
        <v>0</v>
      </c>
      <c r="O629" s="43">
        <v>0</v>
      </c>
      <c r="P629" s="43">
        <v>0</v>
      </c>
      <c r="Q629" s="43">
        <v>8572146</v>
      </c>
      <c r="R629" s="43">
        <v>8572146</v>
      </c>
      <c r="S629" s="43">
        <v>8572146</v>
      </c>
      <c r="T629" s="43">
        <v>8572146</v>
      </c>
      <c r="U629" s="43">
        <v>0</v>
      </c>
      <c r="V629" s="43">
        <v>0</v>
      </c>
      <c r="W629" s="43">
        <v>0</v>
      </c>
    </row>
    <row r="630" spans="1:23" x14ac:dyDescent="0.25">
      <c r="A630" s="42">
        <v>33</v>
      </c>
      <c r="B630" s="42">
        <v>1</v>
      </c>
      <c r="C630" s="42">
        <v>3</v>
      </c>
      <c r="D630" s="42">
        <v>11</v>
      </c>
      <c r="E630" s="42">
        <v>3</v>
      </c>
      <c r="F630" s="42">
        <v>3</v>
      </c>
      <c r="G630" s="42">
        <v>73</v>
      </c>
      <c r="H630" s="42">
        <v>1</v>
      </c>
      <c r="I630" s="42" t="s">
        <v>934</v>
      </c>
      <c r="J630" s="42" t="s">
        <v>1173</v>
      </c>
      <c r="K630" s="42" t="s">
        <v>2583</v>
      </c>
      <c r="L630" s="43">
        <v>672000000</v>
      </c>
      <c r="M630" s="43">
        <v>0</v>
      </c>
      <c r="N630" s="43">
        <v>0</v>
      </c>
      <c r="O630" s="43">
        <v>0</v>
      </c>
      <c r="P630" s="43">
        <v>18616158</v>
      </c>
      <c r="Q630" s="43">
        <v>653383842</v>
      </c>
      <c r="R630" s="43">
        <v>621333334</v>
      </c>
      <c r="S630" s="43">
        <v>621333334</v>
      </c>
      <c r="T630" s="43">
        <v>621333334</v>
      </c>
      <c r="U630" s="43">
        <v>541333334</v>
      </c>
      <c r="V630" s="43">
        <v>32050508</v>
      </c>
      <c r="W630" s="43">
        <v>0</v>
      </c>
    </row>
    <row r="631" spans="1:23" x14ac:dyDescent="0.25">
      <c r="A631" s="42">
        <v>33</v>
      </c>
      <c r="B631" s="42">
        <v>1</v>
      </c>
      <c r="C631" s="42">
        <v>3</v>
      </c>
      <c r="D631" s="42">
        <v>11</v>
      </c>
      <c r="E631" s="42">
        <v>3</v>
      </c>
      <c r="F631" s="42">
        <v>3</v>
      </c>
      <c r="G631" s="42">
        <v>73</v>
      </c>
      <c r="H631" s="42">
        <v>2</v>
      </c>
      <c r="I631" s="42" t="s">
        <v>934</v>
      </c>
      <c r="J631" s="42" t="s">
        <v>1174</v>
      </c>
      <c r="K631" s="42" t="s">
        <v>2583</v>
      </c>
      <c r="L631" s="43">
        <v>150000000</v>
      </c>
      <c r="M631" s="43">
        <v>0</v>
      </c>
      <c r="N631" s="43">
        <v>0</v>
      </c>
      <c r="O631" s="43">
        <v>0</v>
      </c>
      <c r="P631" s="43">
        <v>49277397</v>
      </c>
      <c r="Q631" s="43">
        <v>100722603</v>
      </c>
      <c r="R631" s="43">
        <v>73997241</v>
      </c>
      <c r="S631" s="43">
        <v>73997241</v>
      </c>
      <c r="T631" s="43">
        <v>73997241</v>
      </c>
      <c r="U631" s="43">
        <v>66660878</v>
      </c>
      <c r="V631" s="43">
        <v>26725362</v>
      </c>
      <c r="W631" s="43">
        <v>0</v>
      </c>
    </row>
    <row r="632" spans="1:23" x14ac:dyDescent="0.25">
      <c r="A632" s="42">
        <v>33</v>
      </c>
      <c r="B632" s="42">
        <v>1</v>
      </c>
      <c r="C632" s="42">
        <v>3</v>
      </c>
      <c r="D632" s="42">
        <v>11</v>
      </c>
      <c r="E632" s="42">
        <v>3</v>
      </c>
      <c r="F632" s="42">
        <v>3</v>
      </c>
      <c r="G632" s="42">
        <v>73</v>
      </c>
      <c r="H632" s="42">
        <v>3</v>
      </c>
      <c r="I632" s="42" t="s">
        <v>937</v>
      </c>
      <c r="J632" s="42" t="s">
        <v>2586</v>
      </c>
      <c r="K632" s="42" t="s">
        <v>2583</v>
      </c>
      <c r="L632" s="43">
        <v>560000000</v>
      </c>
      <c r="M632" s="43">
        <v>0</v>
      </c>
      <c r="N632" s="43">
        <v>0</v>
      </c>
      <c r="O632" s="43">
        <v>0</v>
      </c>
      <c r="P632" s="43">
        <v>560000000</v>
      </c>
      <c r="Q632" s="43">
        <v>0</v>
      </c>
      <c r="R632" s="43">
        <v>0</v>
      </c>
      <c r="S632" s="43">
        <v>0</v>
      </c>
      <c r="T632" s="43">
        <v>0</v>
      </c>
      <c r="U632" s="43">
        <v>0</v>
      </c>
      <c r="V632" s="43">
        <v>0</v>
      </c>
      <c r="W632" s="43">
        <v>0</v>
      </c>
    </row>
    <row r="633" spans="1:23" x14ac:dyDescent="0.25">
      <c r="A633" s="42">
        <v>33</v>
      </c>
      <c r="B633" s="42">
        <v>1</v>
      </c>
      <c r="C633" s="42">
        <v>3</v>
      </c>
      <c r="D633" s="42">
        <v>11</v>
      </c>
      <c r="E633" s="42">
        <v>3</v>
      </c>
      <c r="F633" s="42">
        <v>3</v>
      </c>
      <c r="G633" s="42">
        <v>73</v>
      </c>
      <c r="H633" s="42">
        <v>4</v>
      </c>
      <c r="I633" s="42" t="s">
        <v>934</v>
      </c>
      <c r="J633" s="42" t="s">
        <v>2589</v>
      </c>
      <c r="K633" s="42" t="s">
        <v>2583</v>
      </c>
      <c r="L633" s="43">
        <v>35000000</v>
      </c>
      <c r="M633" s="43">
        <v>0</v>
      </c>
      <c r="N633" s="43">
        <v>0</v>
      </c>
      <c r="O633" s="43">
        <v>0</v>
      </c>
      <c r="P633" s="43">
        <v>35000000</v>
      </c>
      <c r="Q633" s="43">
        <v>0</v>
      </c>
      <c r="R633" s="43">
        <v>0</v>
      </c>
      <c r="S633" s="43">
        <v>0</v>
      </c>
      <c r="T633" s="43">
        <v>0</v>
      </c>
      <c r="U633" s="43">
        <v>0</v>
      </c>
      <c r="V633" s="43">
        <v>0</v>
      </c>
      <c r="W633" s="43">
        <v>0</v>
      </c>
    </row>
    <row r="634" spans="1:23" x14ac:dyDescent="0.25">
      <c r="A634" s="42">
        <v>33</v>
      </c>
      <c r="B634" s="42">
        <v>1</v>
      </c>
      <c r="C634" s="42">
        <v>3</v>
      </c>
      <c r="D634" s="42">
        <v>11</v>
      </c>
      <c r="E634" s="42">
        <v>3</v>
      </c>
      <c r="F634" s="42">
        <v>3</v>
      </c>
      <c r="G634" s="42">
        <v>73</v>
      </c>
      <c r="H634" s="42">
        <v>5</v>
      </c>
      <c r="I634" s="42" t="s">
        <v>937</v>
      </c>
      <c r="J634" s="42" t="s">
        <v>2592</v>
      </c>
      <c r="K634" s="42" t="s">
        <v>2583</v>
      </c>
      <c r="L634" s="43">
        <v>2215113809</v>
      </c>
      <c r="M634" s="43">
        <v>0</v>
      </c>
      <c r="N634" s="43">
        <v>0</v>
      </c>
      <c r="O634" s="43">
        <v>0</v>
      </c>
      <c r="P634" s="43">
        <v>61604470</v>
      </c>
      <c r="Q634" s="43">
        <v>2153509339</v>
      </c>
      <c r="R634" s="43">
        <v>2019505982</v>
      </c>
      <c r="S634" s="43">
        <v>2019505982</v>
      </c>
      <c r="T634" s="43">
        <v>2019505982</v>
      </c>
      <c r="U634" s="43">
        <v>873236027</v>
      </c>
      <c r="V634" s="43">
        <v>134003357</v>
      </c>
      <c r="W634" s="43">
        <v>0</v>
      </c>
    </row>
    <row r="635" spans="1:23" x14ac:dyDescent="0.25">
      <c r="A635" s="42">
        <v>33</v>
      </c>
      <c r="B635" s="42">
        <v>1</v>
      </c>
      <c r="C635" s="42">
        <v>3</v>
      </c>
      <c r="D635" s="42">
        <v>11</v>
      </c>
      <c r="E635" s="42">
        <v>3</v>
      </c>
      <c r="F635" s="42">
        <v>3</v>
      </c>
      <c r="G635" s="42">
        <v>73</v>
      </c>
      <c r="H635" s="42">
        <v>6</v>
      </c>
      <c r="I635" s="42" t="s">
        <v>936</v>
      </c>
      <c r="J635" s="42" t="s">
        <v>2595</v>
      </c>
      <c r="K635" s="42" t="s">
        <v>2583</v>
      </c>
      <c r="L635" s="43">
        <v>405000000</v>
      </c>
      <c r="M635" s="43">
        <v>0</v>
      </c>
      <c r="N635" s="43">
        <v>0</v>
      </c>
      <c r="O635" s="43">
        <v>0</v>
      </c>
      <c r="P635" s="43">
        <v>219666668</v>
      </c>
      <c r="Q635" s="43">
        <v>185333332</v>
      </c>
      <c r="R635" s="43">
        <v>181799998</v>
      </c>
      <c r="S635" s="43">
        <v>181799998</v>
      </c>
      <c r="T635" s="43">
        <v>181799998</v>
      </c>
      <c r="U635" s="43">
        <v>176799998</v>
      </c>
      <c r="V635" s="43">
        <v>3533334</v>
      </c>
      <c r="W635" s="43">
        <v>0</v>
      </c>
    </row>
    <row r="636" spans="1:23" x14ac:dyDescent="0.25">
      <c r="A636" s="42">
        <v>33</v>
      </c>
      <c r="B636" s="42">
        <v>1</v>
      </c>
      <c r="C636" s="42">
        <v>3</v>
      </c>
      <c r="D636" s="42">
        <v>11</v>
      </c>
      <c r="E636" s="42">
        <v>3</v>
      </c>
      <c r="F636" s="42">
        <v>301</v>
      </c>
      <c r="G636" s="42">
        <v>73</v>
      </c>
      <c r="H636" s="42">
        <v>40</v>
      </c>
      <c r="I636" s="42" t="s">
        <v>936</v>
      </c>
      <c r="J636" s="42" t="s">
        <v>3485</v>
      </c>
      <c r="K636" s="42" t="s">
        <v>3486</v>
      </c>
      <c r="L636" s="43">
        <v>0</v>
      </c>
      <c r="M636" s="43">
        <v>0</v>
      </c>
      <c r="N636" s="43">
        <v>0</v>
      </c>
      <c r="O636" s="43">
        <v>219666668</v>
      </c>
      <c r="P636" s="43">
        <v>68833334</v>
      </c>
      <c r="Q636" s="43">
        <v>150833334</v>
      </c>
      <c r="R636" s="43">
        <v>17742500</v>
      </c>
      <c r="S636" s="43">
        <v>17742500</v>
      </c>
      <c r="T636" s="43">
        <v>17742500</v>
      </c>
      <c r="U636" s="43">
        <v>11612300</v>
      </c>
      <c r="V636" s="43">
        <v>133090834</v>
      </c>
      <c r="W636" s="43">
        <v>0</v>
      </c>
    </row>
    <row r="637" spans="1:23" x14ac:dyDescent="0.25">
      <c r="A637" s="42">
        <v>33</v>
      </c>
      <c r="B637" s="42">
        <v>1</v>
      </c>
      <c r="C637" s="42">
        <v>3</v>
      </c>
      <c r="D637" s="42">
        <v>11</v>
      </c>
      <c r="E637" s="42">
        <v>3</v>
      </c>
      <c r="F637" s="42">
        <v>301</v>
      </c>
      <c r="G637" s="42">
        <v>73</v>
      </c>
      <c r="H637" s="42">
        <v>40</v>
      </c>
      <c r="I637" s="42" t="s">
        <v>934</v>
      </c>
      <c r="J637" s="42" t="s">
        <v>3672</v>
      </c>
      <c r="K637" s="42" t="s">
        <v>3673</v>
      </c>
      <c r="L637" s="43">
        <v>0</v>
      </c>
      <c r="M637" s="43">
        <v>0</v>
      </c>
      <c r="N637" s="43">
        <v>0</v>
      </c>
      <c r="O637" s="43">
        <v>68833334</v>
      </c>
      <c r="P637" s="43">
        <v>0</v>
      </c>
      <c r="Q637" s="43">
        <v>68833334</v>
      </c>
      <c r="R637" s="43">
        <v>42400000</v>
      </c>
      <c r="S637" s="43">
        <v>42400000</v>
      </c>
      <c r="T637" s="43">
        <v>42400000</v>
      </c>
      <c r="U637" s="43">
        <v>0</v>
      </c>
      <c r="V637" s="43">
        <v>26433334</v>
      </c>
      <c r="W637" s="43">
        <v>0</v>
      </c>
    </row>
    <row r="638" spans="1:23" x14ac:dyDescent="0.25">
      <c r="A638" s="42">
        <v>33</v>
      </c>
      <c r="B638" s="42">
        <v>1</v>
      </c>
      <c r="C638" s="42">
        <v>3</v>
      </c>
      <c r="D638" s="42">
        <v>22</v>
      </c>
      <c r="E638" s="42">
        <v>3</v>
      </c>
      <c r="F638" s="42">
        <v>3</v>
      </c>
      <c r="G638" s="42">
        <v>73</v>
      </c>
      <c r="H638" s="42">
        <v>0</v>
      </c>
      <c r="I638" s="42" t="s">
        <v>935</v>
      </c>
      <c r="J638" s="42" t="s">
        <v>1175</v>
      </c>
      <c r="K638" s="42" t="s">
        <v>2598</v>
      </c>
      <c r="L638" s="43">
        <v>175269854</v>
      </c>
      <c r="M638" s="43">
        <v>0</v>
      </c>
      <c r="N638" s="43">
        <v>0</v>
      </c>
      <c r="O638" s="43">
        <v>0</v>
      </c>
      <c r="P638" s="43">
        <v>50000000</v>
      </c>
      <c r="Q638" s="43">
        <v>125269854</v>
      </c>
      <c r="R638" s="43">
        <v>125269853.59999999</v>
      </c>
      <c r="S638" s="43">
        <v>125269853.59999999</v>
      </c>
      <c r="T638" s="43">
        <v>125269853.59999999</v>
      </c>
      <c r="U638" s="43">
        <v>125269853.59999999</v>
      </c>
      <c r="V638" s="43">
        <v>0.4</v>
      </c>
      <c r="W638" s="43">
        <v>0</v>
      </c>
    </row>
    <row r="639" spans="1:23" x14ac:dyDescent="0.25">
      <c r="A639" s="42">
        <v>33</v>
      </c>
      <c r="B639" s="42">
        <v>1</v>
      </c>
      <c r="C639" s="42">
        <v>3</v>
      </c>
      <c r="D639" s="42">
        <v>22</v>
      </c>
      <c r="E639" s="42">
        <v>3</v>
      </c>
      <c r="F639" s="42">
        <v>3</v>
      </c>
      <c r="G639" s="42">
        <v>73</v>
      </c>
      <c r="H639" s="42">
        <v>1</v>
      </c>
      <c r="I639" s="42" t="s">
        <v>935</v>
      </c>
      <c r="J639" s="42" t="s">
        <v>1176</v>
      </c>
      <c r="K639" s="42" t="s">
        <v>2598</v>
      </c>
      <c r="L639" s="43">
        <v>40000000</v>
      </c>
      <c r="M639" s="43">
        <v>0</v>
      </c>
      <c r="N639" s="43">
        <v>0</v>
      </c>
      <c r="O639" s="43">
        <v>0</v>
      </c>
      <c r="P639" s="43">
        <v>2454397</v>
      </c>
      <c r="Q639" s="43">
        <v>37545603</v>
      </c>
      <c r="R639" s="43">
        <v>35587999.579999998</v>
      </c>
      <c r="S639" s="43">
        <v>35587999.579999998</v>
      </c>
      <c r="T639" s="43">
        <v>35587999.579999998</v>
      </c>
      <c r="U639" s="43">
        <v>19409999.559999999</v>
      </c>
      <c r="V639" s="43">
        <v>1957603.42</v>
      </c>
      <c r="W639" s="43">
        <v>0</v>
      </c>
    </row>
    <row r="640" spans="1:23" x14ac:dyDescent="0.25">
      <c r="A640" s="42">
        <v>33</v>
      </c>
      <c r="B640" s="42">
        <v>1</v>
      </c>
      <c r="C640" s="42">
        <v>3</v>
      </c>
      <c r="D640" s="42">
        <v>22</v>
      </c>
      <c r="E640" s="42">
        <v>3</v>
      </c>
      <c r="F640" s="42">
        <v>3</v>
      </c>
      <c r="G640" s="42">
        <v>73</v>
      </c>
      <c r="H640" s="42">
        <v>2</v>
      </c>
      <c r="I640" s="42" t="s">
        <v>934</v>
      </c>
      <c r="J640" s="42" t="s">
        <v>1177</v>
      </c>
      <c r="K640" s="42" t="s">
        <v>2601</v>
      </c>
      <c r="L640" s="43">
        <v>25000000</v>
      </c>
      <c r="M640" s="43">
        <v>0</v>
      </c>
      <c r="N640" s="43">
        <v>0</v>
      </c>
      <c r="O640" s="43">
        <v>0</v>
      </c>
      <c r="P640" s="43">
        <v>16000000</v>
      </c>
      <c r="Q640" s="43">
        <v>9000000</v>
      </c>
      <c r="R640" s="43">
        <v>8858844.9800000004</v>
      </c>
      <c r="S640" s="43">
        <v>8858844.9800000004</v>
      </c>
      <c r="T640" s="43">
        <v>8858844.9800000004</v>
      </c>
      <c r="U640" s="43">
        <v>8858844.9800000004</v>
      </c>
      <c r="V640" s="43">
        <v>141155.01999999999</v>
      </c>
      <c r="W640" s="43">
        <v>0</v>
      </c>
    </row>
    <row r="641" spans="1:23" x14ac:dyDescent="0.25">
      <c r="A641" s="42">
        <v>33</v>
      </c>
      <c r="B641" s="42">
        <v>1</v>
      </c>
      <c r="C641" s="42">
        <v>3</v>
      </c>
      <c r="D641" s="42">
        <v>22</v>
      </c>
      <c r="E641" s="42">
        <v>3</v>
      </c>
      <c r="F641" s="42">
        <v>3</v>
      </c>
      <c r="G641" s="42">
        <v>73</v>
      </c>
      <c r="H641" s="42">
        <v>3</v>
      </c>
      <c r="I641" s="42" t="s">
        <v>934</v>
      </c>
      <c r="J641" s="42" t="s">
        <v>1744</v>
      </c>
      <c r="K641" s="42" t="s">
        <v>2583</v>
      </c>
      <c r="L641" s="43">
        <v>1925000000</v>
      </c>
      <c r="M641" s="43">
        <v>0</v>
      </c>
      <c r="N641" s="43">
        <v>0</v>
      </c>
      <c r="O641" s="43">
        <v>0</v>
      </c>
      <c r="P641" s="43">
        <v>1318500610.3299999</v>
      </c>
      <c r="Q641" s="43">
        <v>606499389.66999996</v>
      </c>
      <c r="R641" s="43">
        <v>581485777.38</v>
      </c>
      <c r="S641" s="43">
        <v>581485777.38</v>
      </c>
      <c r="T641" s="43">
        <v>581485777.38</v>
      </c>
      <c r="U641" s="43">
        <v>566889680.38</v>
      </c>
      <c r="V641" s="43">
        <v>25013612.289999999</v>
      </c>
      <c r="W641" s="43">
        <v>0</v>
      </c>
    </row>
    <row r="642" spans="1:23" x14ac:dyDescent="0.25">
      <c r="A642" s="42">
        <v>33</v>
      </c>
      <c r="B642" s="42">
        <v>1</v>
      </c>
      <c r="C642" s="42">
        <v>3</v>
      </c>
      <c r="D642" s="42">
        <v>22</v>
      </c>
      <c r="E642" s="42">
        <v>3</v>
      </c>
      <c r="F642" s="42">
        <v>3</v>
      </c>
      <c r="G642" s="42">
        <v>73</v>
      </c>
      <c r="H642" s="42">
        <v>4</v>
      </c>
      <c r="I642" s="42" t="s">
        <v>934</v>
      </c>
      <c r="J642" s="42" t="s">
        <v>2604</v>
      </c>
      <c r="K642" s="42" t="s">
        <v>2583</v>
      </c>
      <c r="L642" s="43">
        <v>2725369462</v>
      </c>
      <c r="M642" s="43">
        <v>0</v>
      </c>
      <c r="N642" s="43">
        <v>0</v>
      </c>
      <c r="O642" s="43">
        <v>0</v>
      </c>
      <c r="P642" s="43">
        <v>984526482</v>
      </c>
      <c r="Q642" s="43">
        <v>1740842980</v>
      </c>
      <c r="R642" s="43">
        <v>1713999888.73</v>
      </c>
      <c r="S642" s="43">
        <v>1713999888.73</v>
      </c>
      <c r="T642" s="43">
        <v>1551202749.73</v>
      </c>
      <c r="U642" s="43">
        <v>1403877713.1600001</v>
      </c>
      <c r="V642" s="43">
        <v>26843091.27</v>
      </c>
      <c r="W642" s="43">
        <v>0</v>
      </c>
    </row>
    <row r="643" spans="1:23" x14ac:dyDescent="0.25">
      <c r="A643" s="42">
        <v>33</v>
      </c>
      <c r="B643" s="42">
        <v>1</v>
      </c>
      <c r="C643" s="42">
        <v>3</v>
      </c>
      <c r="D643" s="42">
        <v>22</v>
      </c>
      <c r="E643" s="42">
        <v>3</v>
      </c>
      <c r="F643" s="42">
        <v>3</v>
      </c>
      <c r="G643" s="42">
        <v>73</v>
      </c>
      <c r="H643" s="42">
        <v>5</v>
      </c>
      <c r="I643" s="42" t="s">
        <v>936</v>
      </c>
      <c r="J643" s="42" t="s">
        <v>2607</v>
      </c>
      <c r="K643" s="42" t="s">
        <v>2608</v>
      </c>
      <c r="L643" s="43">
        <v>300000000</v>
      </c>
      <c r="M643" s="43">
        <v>0</v>
      </c>
      <c r="N643" s="43">
        <v>0</v>
      </c>
      <c r="O643" s="43">
        <v>0</v>
      </c>
      <c r="P643" s="43">
        <v>300000000</v>
      </c>
      <c r="Q643" s="43">
        <v>0</v>
      </c>
      <c r="R643" s="43">
        <v>0</v>
      </c>
      <c r="S643" s="43">
        <v>0</v>
      </c>
      <c r="T643" s="43">
        <v>0</v>
      </c>
      <c r="U643" s="43">
        <v>0</v>
      </c>
      <c r="V643" s="43">
        <v>0</v>
      </c>
      <c r="W643" s="43">
        <v>0</v>
      </c>
    </row>
    <row r="644" spans="1:23" x14ac:dyDescent="0.25">
      <c r="A644" s="42">
        <v>33</v>
      </c>
      <c r="B644" s="42">
        <v>1</v>
      </c>
      <c r="C644" s="42">
        <v>3</v>
      </c>
      <c r="D644" s="42">
        <v>22</v>
      </c>
      <c r="E644" s="42">
        <v>3</v>
      </c>
      <c r="F644" s="42">
        <v>3</v>
      </c>
      <c r="G644" s="42">
        <v>73</v>
      </c>
      <c r="H644" s="42">
        <v>6</v>
      </c>
      <c r="I644" s="42" t="s">
        <v>935</v>
      </c>
      <c r="J644" s="42" t="s">
        <v>2611</v>
      </c>
      <c r="K644" s="42" t="s">
        <v>2612</v>
      </c>
      <c r="L644" s="43">
        <v>16158000</v>
      </c>
      <c r="M644" s="43">
        <v>0</v>
      </c>
      <c r="N644" s="43">
        <v>0</v>
      </c>
      <c r="O644" s="43">
        <v>0</v>
      </c>
      <c r="P644" s="43">
        <v>0</v>
      </c>
      <c r="Q644" s="43">
        <v>16158000</v>
      </c>
      <c r="R644" s="43">
        <v>15629291.529999999</v>
      </c>
      <c r="S644" s="43">
        <v>15629291.529999999</v>
      </c>
      <c r="T644" s="43">
        <v>15629291.529999999</v>
      </c>
      <c r="U644" s="43">
        <v>12219766.640000001</v>
      </c>
      <c r="V644" s="43">
        <v>528708.47</v>
      </c>
      <c r="W644" s="43">
        <v>0</v>
      </c>
    </row>
    <row r="645" spans="1:23" x14ac:dyDescent="0.25">
      <c r="A645" s="42">
        <v>33</v>
      </c>
      <c r="B645" s="42">
        <v>1</v>
      </c>
      <c r="C645" s="42">
        <v>3</v>
      </c>
      <c r="D645" s="42">
        <v>22</v>
      </c>
      <c r="E645" s="42">
        <v>3</v>
      </c>
      <c r="F645" s="42">
        <v>301</v>
      </c>
      <c r="G645" s="42">
        <v>73</v>
      </c>
      <c r="H645" s="42">
        <v>41</v>
      </c>
      <c r="I645" s="42" t="s">
        <v>936</v>
      </c>
      <c r="J645" s="42" t="s">
        <v>3487</v>
      </c>
      <c r="K645" s="42" t="s">
        <v>3486</v>
      </c>
      <c r="L645" s="43">
        <v>0</v>
      </c>
      <c r="M645" s="43">
        <v>0</v>
      </c>
      <c r="N645" s="43">
        <v>0</v>
      </c>
      <c r="O645" s="43">
        <v>300000000</v>
      </c>
      <c r="P645" s="43">
        <v>0</v>
      </c>
      <c r="Q645" s="43">
        <v>300000000</v>
      </c>
      <c r="R645" s="43">
        <v>300000000</v>
      </c>
      <c r="S645" s="43">
        <v>300000000</v>
      </c>
      <c r="T645" s="43">
        <v>300000000</v>
      </c>
      <c r="U645" s="43">
        <v>0</v>
      </c>
      <c r="V645" s="43">
        <v>0</v>
      </c>
      <c r="W645" s="43">
        <v>0</v>
      </c>
    </row>
    <row r="646" spans="1:23" x14ac:dyDescent="0.25">
      <c r="A646" s="42">
        <v>33</v>
      </c>
      <c r="B646" s="42">
        <v>1</v>
      </c>
      <c r="C646" s="42">
        <v>3</v>
      </c>
      <c r="D646" s="42">
        <v>22</v>
      </c>
      <c r="E646" s="42">
        <v>3</v>
      </c>
      <c r="F646" s="42">
        <v>301</v>
      </c>
      <c r="G646" s="42">
        <v>73</v>
      </c>
      <c r="H646" s="42">
        <v>42</v>
      </c>
      <c r="I646" s="42" t="s">
        <v>934</v>
      </c>
      <c r="J646" s="42" t="s">
        <v>3674</v>
      </c>
      <c r="K646" s="42" t="s">
        <v>3673</v>
      </c>
      <c r="L646" s="43">
        <v>0</v>
      </c>
      <c r="M646" s="43">
        <v>0</v>
      </c>
      <c r="N646" s="43">
        <v>0</v>
      </c>
      <c r="O646" s="43">
        <v>14791400</v>
      </c>
      <c r="P646" s="43">
        <v>0</v>
      </c>
      <c r="Q646" s="43">
        <v>14791400</v>
      </c>
      <c r="R646" s="43">
        <v>0</v>
      </c>
      <c r="S646" s="43">
        <v>0</v>
      </c>
      <c r="T646" s="43">
        <v>0</v>
      </c>
      <c r="U646" s="43">
        <v>0</v>
      </c>
      <c r="V646" s="43">
        <v>14791400</v>
      </c>
      <c r="W646" s="43">
        <v>0</v>
      </c>
    </row>
    <row r="647" spans="1:23" x14ac:dyDescent="0.25">
      <c r="A647" s="42">
        <v>33</v>
      </c>
      <c r="B647" s="42">
        <v>1</v>
      </c>
      <c r="C647" s="42">
        <v>3</v>
      </c>
      <c r="D647" s="42">
        <v>81</v>
      </c>
      <c r="E647" s="42">
        <v>3</v>
      </c>
      <c r="F647" s="42">
        <v>3</v>
      </c>
      <c r="G647" s="42">
        <v>73</v>
      </c>
      <c r="H647" s="42">
        <v>0</v>
      </c>
      <c r="I647" s="42" t="s">
        <v>937</v>
      </c>
      <c r="J647" s="42" t="s">
        <v>3097</v>
      </c>
      <c r="K647" s="42" t="s">
        <v>2583</v>
      </c>
      <c r="L647" s="43">
        <v>0</v>
      </c>
      <c r="M647" s="43">
        <v>1659000000</v>
      </c>
      <c r="N647" s="43">
        <v>0</v>
      </c>
      <c r="O647" s="43">
        <v>0</v>
      </c>
      <c r="P647" s="43">
        <v>1659000000</v>
      </c>
      <c r="Q647" s="43">
        <v>0</v>
      </c>
      <c r="R647" s="43">
        <v>0</v>
      </c>
      <c r="S647" s="43">
        <v>0</v>
      </c>
      <c r="T647" s="43">
        <v>0</v>
      </c>
      <c r="U647" s="43">
        <v>0</v>
      </c>
      <c r="V647" s="43">
        <v>0</v>
      </c>
      <c r="W647" s="43">
        <v>0</v>
      </c>
    </row>
    <row r="648" spans="1:23" x14ac:dyDescent="0.25">
      <c r="A648" s="42">
        <v>33</v>
      </c>
      <c r="B648" s="42">
        <v>1</v>
      </c>
      <c r="C648" s="42">
        <v>3</v>
      </c>
      <c r="D648" s="42">
        <v>82</v>
      </c>
      <c r="E648" s="42">
        <v>3</v>
      </c>
      <c r="F648" s="42">
        <v>3</v>
      </c>
      <c r="G648" s="42">
        <v>73</v>
      </c>
      <c r="H648" s="42">
        <v>0</v>
      </c>
      <c r="I648" s="42" t="s">
        <v>934</v>
      </c>
      <c r="J648" s="42" t="s">
        <v>2615</v>
      </c>
      <c r="K648" s="42" t="s">
        <v>2616</v>
      </c>
      <c r="L648" s="43">
        <v>1071516804</v>
      </c>
      <c r="M648" s="43">
        <v>745031451</v>
      </c>
      <c r="N648" s="43">
        <v>0</v>
      </c>
      <c r="O648" s="43">
        <v>0</v>
      </c>
      <c r="P648" s="43">
        <v>1816548255</v>
      </c>
      <c r="Q648" s="43">
        <v>0</v>
      </c>
      <c r="R648" s="43">
        <v>0</v>
      </c>
      <c r="S648" s="43">
        <v>0</v>
      </c>
      <c r="T648" s="43">
        <v>0</v>
      </c>
      <c r="U648" s="43">
        <v>0</v>
      </c>
      <c r="V648" s="43">
        <v>0</v>
      </c>
      <c r="W648" s="43">
        <v>0</v>
      </c>
    </row>
    <row r="649" spans="1:23" x14ac:dyDescent="0.25">
      <c r="A649" s="42">
        <v>33</v>
      </c>
      <c r="B649" s="42">
        <v>1</v>
      </c>
      <c r="C649" s="42">
        <v>3</v>
      </c>
      <c r="D649" s="42">
        <v>82</v>
      </c>
      <c r="E649" s="42">
        <v>3</v>
      </c>
      <c r="F649" s="42">
        <v>3</v>
      </c>
      <c r="G649" s="42">
        <v>73</v>
      </c>
      <c r="H649" s="42">
        <v>1</v>
      </c>
      <c r="I649" s="42" t="s">
        <v>935</v>
      </c>
      <c r="J649" s="42" t="s">
        <v>3098</v>
      </c>
      <c r="K649" s="42" t="s">
        <v>3099</v>
      </c>
      <c r="L649" s="43">
        <v>0</v>
      </c>
      <c r="M649" s="43">
        <v>222867578</v>
      </c>
      <c r="N649" s="43">
        <v>0</v>
      </c>
      <c r="O649" s="43">
        <v>0</v>
      </c>
      <c r="P649" s="43">
        <v>222867578</v>
      </c>
      <c r="Q649" s="43">
        <v>0</v>
      </c>
      <c r="R649" s="43">
        <v>0</v>
      </c>
      <c r="S649" s="43">
        <v>0</v>
      </c>
      <c r="T649" s="43">
        <v>0</v>
      </c>
      <c r="U649" s="43">
        <v>0</v>
      </c>
      <c r="V649" s="43">
        <v>0</v>
      </c>
      <c r="W649" s="43">
        <v>0</v>
      </c>
    </row>
    <row r="650" spans="1:23" x14ac:dyDescent="0.25">
      <c r="A650" s="42">
        <v>33</v>
      </c>
      <c r="B650" s="42">
        <v>1</v>
      </c>
      <c r="C650" s="42">
        <v>3</v>
      </c>
      <c r="D650" s="42">
        <v>82</v>
      </c>
      <c r="E650" s="42">
        <v>3</v>
      </c>
      <c r="F650" s="42">
        <v>301</v>
      </c>
      <c r="G650" s="42">
        <v>73</v>
      </c>
      <c r="H650" s="42">
        <v>41</v>
      </c>
      <c r="I650" s="42" t="s">
        <v>935</v>
      </c>
      <c r="J650" s="42" t="s">
        <v>3488</v>
      </c>
      <c r="K650" s="42" t="s">
        <v>3486</v>
      </c>
      <c r="L650" s="43">
        <v>0</v>
      </c>
      <c r="M650" s="43">
        <v>0</v>
      </c>
      <c r="N650" s="43">
        <v>0</v>
      </c>
      <c r="O650" s="43">
        <v>222867578</v>
      </c>
      <c r="P650" s="43">
        <v>177688252</v>
      </c>
      <c r="Q650" s="43">
        <v>45179326</v>
      </c>
      <c r="R650" s="43">
        <v>0</v>
      </c>
      <c r="S650" s="43">
        <v>0</v>
      </c>
      <c r="T650" s="43">
        <v>0</v>
      </c>
      <c r="U650" s="43">
        <v>0</v>
      </c>
      <c r="V650" s="43">
        <v>45179326</v>
      </c>
      <c r="W650" s="43">
        <v>0</v>
      </c>
    </row>
    <row r="651" spans="1:23" x14ac:dyDescent="0.25">
      <c r="A651" s="42">
        <v>33</v>
      </c>
      <c r="B651" s="42">
        <v>1</v>
      </c>
      <c r="C651" s="42">
        <v>3</v>
      </c>
      <c r="D651" s="42">
        <v>82</v>
      </c>
      <c r="E651" s="42">
        <v>3</v>
      </c>
      <c r="F651" s="42">
        <v>301</v>
      </c>
      <c r="G651" s="42">
        <v>73</v>
      </c>
      <c r="H651" s="42">
        <v>41</v>
      </c>
      <c r="I651" s="42" t="s">
        <v>936</v>
      </c>
      <c r="J651" s="42" t="s">
        <v>3675</v>
      </c>
      <c r="K651" s="42" t="s">
        <v>3676</v>
      </c>
      <c r="L651" s="43">
        <v>0</v>
      </c>
      <c r="M651" s="43">
        <v>0</v>
      </c>
      <c r="N651" s="43">
        <v>0</v>
      </c>
      <c r="O651" s="43">
        <v>80000000</v>
      </c>
      <c r="P651" s="43">
        <v>0</v>
      </c>
      <c r="Q651" s="43">
        <v>80000000</v>
      </c>
      <c r="R651" s="43">
        <v>80000000</v>
      </c>
      <c r="S651" s="43">
        <v>80000000</v>
      </c>
      <c r="T651" s="43">
        <v>80000000</v>
      </c>
      <c r="U651" s="43">
        <v>0</v>
      </c>
      <c r="V651" s="43">
        <v>0</v>
      </c>
      <c r="W651" s="43">
        <v>0</v>
      </c>
    </row>
    <row r="652" spans="1:23" x14ac:dyDescent="0.25">
      <c r="A652" s="42">
        <v>33</v>
      </c>
      <c r="B652" s="42">
        <v>1</v>
      </c>
      <c r="C652" s="42">
        <v>3</v>
      </c>
      <c r="D652" s="42">
        <v>82</v>
      </c>
      <c r="E652" s="42">
        <v>3</v>
      </c>
      <c r="F652" s="42">
        <v>301</v>
      </c>
      <c r="G652" s="42">
        <v>73</v>
      </c>
      <c r="H652" s="42">
        <v>42</v>
      </c>
      <c r="I652" s="42" t="s">
        <v>934</v>
      </c>
      <c r="J652" s="42" t="s">
        <v>3677</v>
      </c>
      <c r="K652" s="42" t="s">
        <v>3673</v>
      </c>
      <c r="L652" s="43">
        <v>0</v>
      </c>
      <c r="M652" s="43">
        <v>0</v>
      </c>
      <c r="N652" s="43">
        <v>0</v>
      </c>
      <c r="O652" s="43">
        <v>97688252</v>
      </c>
      <c r="P652" s="43">
        <v>0</v>
      </c>
      <c r="Q652" s="43">
        <v>97688252</v>
      </c>
      <c r="R652" s="43">
        <v>0</v>
      </c>
      <c r="S652" s="43">
        <v>0</v>
      </c>
      <c r="T652" s="43">
        <v>0</v>
      </c>
      <c r="U652" s="43">
        <v>0</v>
      </c>
      <c r="V652" s="43">
        <v>97688252</v>
      </c>
      <c r="W652" s="43">
        <v>0</v>
      </c>
    </row>
    <row r="653" spans="1:23" x14ac:dyDescent="0.25">
      <c r="A653" s="42">
        <v>33</v>
      </c>
      <c r="B653" s="42">
        <v>2</v>
      </c>
      <c r="C653" s="42">
        <v>3</v>
      </c>
      <c r="D653" s="42">
        <v>11</v>
      </c>
      <c r="E653" s="42">
        <v>3</v>
      </c>
      <c r="F653" s="42">
        <v>301</v>
      </c>
      <c r="G653" s="42">
        <v>73</v>
      </c>
      <c r="H653" s="42">
        <v>40</v>
      </c>
      <c r="I653" s="42" t="s">
        <v>937</v>
      </c>
      <c r="J653" s="42" t="s">
        <v>3489</v>
      </c>
      <c r="K653" s="42" t="s">
        <v>3490</v>
      </c>
      <c r="L653" s="43">
        <v>0</v>
      </c>
      <c r="M653" s="43">
        <v>0</v>
      </c>
      <c r="N653" s="43">
        <v>0</v>
      </c>
      <c r="O653" s="43">
        <v>621604470</v>
      </c>
      <c r="P653" s="43">
        <v>0</v>
      </c>
      <c r="Q653" s="43">
        <v>621604470</v>
      </c>
      <c r="R653" s="43">
        <v>566886950</v>
      </c>
      <c r="S653" s="43">
        <v>566886950</v>
      </c>
      <c r="T653" s="43">
        <v>440421600</v>
      </c>
      <c r="U653" s="43">
        <v>292194003</v>
      </c>
      <c r="V653" s="43">
        <v>54717520</v>
      </c>
      <c r="W653" s="43">
        <v>0</v>
      </c>
    </row>
    <row r="654" spans="1:23" x14ac:dyDescent="0.25">
      <c r="A654" s="42">
        <v>33</v>
      </c>
      <c r="B654" s="42">
        <v>2</v>
      </c>
      <c r="C654" s="42">
        <v>3</v>
      </c>
      <c r="D654" s="42">
        <v>81</v>
      </c>
      <c r="E654" s="42">
        <v>3</v>
      </c>
      <c r="F654" s="42">
        <v>301</v>
      </c>
      <c r="G654" s="42">
        <v>73</v>
      </c>
      <c r="H654" s="42">
        <v>40</v>
      </c>
      <c r="I654" s="42" t="s">
        <v>937</v>
      </c>
      <c r="J654" s="42" t="s">
        <v>3491</v>
      </c>
      <c r="K654" s="42" t="s">
        <v>3490</v>
      </c>
      <c r="L654" s="43">
        <v>0</v>
      </c>
      <c r="M654" s="43">
        <v>0</v>
      </c>
      <c r="N654" s="43">
        <v>0</v>
      </c>
      <c r="O654" s="43">
        <v>1659000000</v>
      </c>
      <c r="P654" s="43">
        <v>0</v>
      </c>
      <c r="Q654" s="43">
        <v>1659000000</v>
      </c>
      <c r="R654" s="43">
        <v>1458917268</v>
      </c>
      <c r="S654" s="43">
        <v>1458917268</v>
      </c>
      <c r="T654" s="43">
        <v>1424938488</v>
      </c>
      <c r="U654" s="43">
        <v>866837333</v>
      </c>
      <c r="V654" s="43">
        <v>200082732</v>
      </c>
      <c r="W654" s="43">
        <v>0</v>
      </c>
    </row>
    <row r="655" spans="1:23" x14ac:dyDescent="0.25">
      <c r="A655" s="42">
        <v>33</v>
      </c>
      <c r="B655" s="42">
        <v>3</v>
      </c>
      <c r="C655" s="42">
        <v>3</v>
      </c>
      <c r="D655" s="42">
        <v>11</v>
      </c>
      <c r="E655" s="42">
        <v>3</v>
      </c>
      <c r="F655" s="42">
        <v>301</v>
      </c>
      <c r="G655" s="42">
        <v>73</v>
      </c>
      <c r="H655" s="42">
        <v>40</v>
      </c>
      <c r="I655" s="42" t="s">
        <v>934</v>
      </c>
      <c r="J655" s="42" t="s">
        <v>3492</v>
      </c>
      <c r="K655" s="42" t="s">
        <v>3493</v>
      </c>
      <c r="L655" s="43">
        <v>0</v>
      </c>
      <c r="M655" s="43">
        <v>0</v>
      </c>
      <c r="N655" s="43">
        <v>0</v>
      </c>
      <c r="O655" s="43">
        <v>102893555</v>
      </c>
      <c r="P655" s="43">
        <v>0</v>
      </c>
      <c r="Q655" s="43">
        <v>102893555</v>
      </c>
      <c r="R655" s="43">
        <v>91977605</v>
      </c>
      <c r="S655" s="43">
        <v>91977605</v>
      </c>
      <c r="T655" s="43">
        <v>91977605</v>
      </c>
      <c r="U655" s="43">
        <v>57076730</v>
      </c>
      <c r="V655" s="43">
        <v>10915950</v>
      </c>
      <c r="W655" s="43">
        <v>0</v>
      </c>
    </row>
    <row r="656" spans="1:23" x14ac:dyDescent="0.25">
      <c r="A656" s="42">
        <v>33</v>
      </c>
      <c r="B656" s="42">
        <v>3</v>
      </c>
      <c r="C656" s="42">
        <v>3</v>
      </c>
      <c r="D656" s="42">
        <v>22</v>
      </c>
      <c r="E656" s="42">
        <v>3</v>
      </c>
      <c r="F656" s="42">
        <v>301</v>
      </c>
      <c r="G656" s="42">
        <v>73</v>
      </c>
      <c r="H656" s="42">
        <v>41</v>
      </c>
      <c r="I656" s="42" t="s">
        <v>935</v>
      </c>
      <c r="J656" s="42" t="s">
        <v>3494</v>
      </c>
      <c r="K656" s="42" t="s">
        <v>3493</v>
      </c>
      <c r="L656" s="43">
        <v>0</v>
      </c>
      <c r="M656" s="43">
        <v>0</v>
      </c>
      <c r="N656" s="43">
        <v>0</v>
      </c>
      <c r="O656" s="43">
        <v>52454397</v>
      </c>
      <c r="P656" s="43">
        <v>52454397</v>
      </c>
      <c r="Q656" s="43">
        <v>0</v>
      </c>
      <c r="R656" s="43">
        <v>0</v>
      </c>
      <c r="S656" s="43">
        <v>0</v>
      </c>
      <c r="T656" s="43">
        <v>0</v>
      </c>
      <c r="U656" s="43">
        <v>0</v>
      </c>
      <c r="V656" s="43">
        <v>0</v>
      </c>
      <c r="W656" s="43">
        <v>0</v>
      </c>
    </row>
    <row r="657" spans="1:23" x14ac:dyDescent="0.25">
      <c r="A657" s="42">
        <v>33</v>
      </c>
      <c r="B657" s="42">
        <v>3</v>
      </c>
      <c r="C657" s="42">
        <v>3</v>
      </c>
      <c r="D657" s="42">
        <v>22</v>
      </c>
      <c r="E657" s="42">
        <v>3</v>
      </c>
      <c r="F657" s="42">
        <v>301</v>
      </c>
      <c r="G657" s="42">
        <v>73</v>
      </c>
      <c r="H657" s="42">
        <v>42</v>
      </c>
      <c r="I657" s="42" t="s">
        <v>934</v>
      </c>
      <c r="J657" s="42" t="s">
        <v>3495</v>
      </c>
      <c r="K657" s="42" t="s">
        <v>3493</v>
      </c>
      <c r="L657" s="43">
        <v>0</v>
      </c>
      <c r="M657" s="43">
        <v>0</v>
      </c>
      <c r="N657" s="43">
        <v>550000000</v>
      </c>
      <c r="O657" s="43">
        <v>2304235692.3299999</v>
      </c>
      <c r="P657" s="43">
        <v>0</v>
      </c>
      <c r="Q657" s="43">
        <v>1754235692.3299999</v>
      </c>
      <c r="R657" s="43">
        <v>123085800</v>
      </c>
      <c r="S657" s="43">
        <v>123085800</v>
      </c>
      <c r="T657" s="43">
        <v>123085800</v>
      </c>
      <c r="U657" s="43">
        <v>13286800</v>
      </c>
      <c r="V657" s="43">
        <v>1631149892.3299999</v>
      </c>
      <c r="W657" s="43">
        <v>0</v>
      </c>
    </row>
    <row r="658" spans="1:23" x14ac:dyDescent="0.25">
      <c r="A658" s="42">
        <v>33</v>
      </c>
      <c r="B658" s="42">
        <v>3</v>
      </c>
      <c r="C658" s="42">
        <v>3</v>
      </c>
      <c r="D658" s="42">
        <v>22</v>
      </c>
      <c r="E658" s="42">
        <v>3</v>
      </c>
      <c r="F658" s="42">
        <v>301</v>
      </c>
      <c r="G658" s="42">
        <v>73</v>
      </c>
      <c r="H658" s="42">
        <v>43</v>
      </c>
      <c r="I658" s="42" t="s">
        <v>934</v>
      </c>
      <c r="J658" s="42" t="s">
        <v>3696</v>
      </c>
      <c r="K658" s="42" t="s">
        <v>3673</v>
      </c>
      <c r="L658" s="43">
        <v>0</v>
      </c>
      <c r="M658" s="43">
        <v>0</v>
      </c>
      <c r="N658" s="43">
        <v>0</v>
      </c>
      <c r="O658" s="43">
        <v>52454397</v>
      </c>
      <c r="P658" s="43">
        <v>0</v>
      </c>
      <c r="Q658" s="43">
        <v>52454397</v>
      </c>
      <c r="R658" s="43">
        <v>0</v>
      </c>
      <c r="S658" s="43">
        <v>0</v>
      </c>
      <c r="T658" s="43">
        <v>0</v>
      </c>
      <c r="U658" s="43">
        <v>0</v>
      </c>
      <c r="V658" s="43">
        <v>52454397</v>
      </c>
      <c r="W658" s="43">
        <v>0</v>
      </c>
    </row>
    <row r="659" spans="1:23" x14ac:dyDescent="0.25">
      <c r="A659" s="42">
        <v>33</v>
      </c>
      <c r="B659" s="42">
        <v>3</v>
      </c>
      <c r="C659" s="42">
        <v>3</v>
      </c>
      <c r="D659" s="42">
        <v>82</v>
      </c>
      <c r="E659" s="42">
        <v>3</v>
      </c>
      <c r="F659" s="42">
        <v>301</v>
      </c>
      <c r="G659" s="42">
        <v>73</v>
      </c>
      <c r="H659" s="42">
        <v>42</v>
      </c>
      <c r="I659" s="42" t="s">
        <v>934</v>
      </c>
      <c r="J659" s="42" t="s">
        <v>3496</v>
      </c>
      <c r="K659" s="42" t="s">
        <v>3493</v>
      </c>
      <c r="L659" s="43">
        <v>0</v>
      </c>
      <c r="M659" s="43">
        <v>0</v>
      </c>
      <c r="N659" s="43">
        <v>0</v>
      </c>
      <c r="O659" s="43">
        <v>1816548255</v>
      </c>
      <c r="P659" s="43">
        <v>0</v>
      </c>
      <c r="Q659" s="43">
        <v>1816548255</v>
      </c>
      <c r="R659" s="43">
        <v>423260069.22000003</v>
      </c>
      <c r="S659" s="43">
        <v>423260069.22000003</v>
      </c>
      <c r="T659" s="43">
        <v>423260069.22000003</v>
      </c>
      <c r="U659" s="43">
        <v>159082954.03999999</v>
      </c>
      <c r="V659" s="43">
        <v>1393288185.78</v>
      </c>
      <c r="W659" s="43">
        <v>0</v>
      </c>
    </row>
    <row r="660" spans="1:23" x14ac:dyDescent="0.25">
      <c r="A660" s="42">
        <v>35</v>
      </c>
      <c r="B660" s="42">
        <v>1</v>
      </c>
      <c r="C660" s="42">
        <v>3</v>
      </c>
      <c r="D660" s="42">
        <v>11</v>
      </c>
      <c r="E660" s="42">
        <v>1</v>
      </c>
      <c r="F660" s="42">
        <v>4</v>
      </c>
      <c r="G660" s="42">
        <v>78</v>
      </c>
      <c r="H660" s="42">
        <v>0</v>
      </c>
      <c r="I660" s="42" t="s">
        <v>938</v>
      </c>
      <c r="J660" s="42" t="s">
        <v>1179</v>
      </c>
      <c r="K660" s="42" t="s">
        <v>2617</v>
      </c>
      <c r="L660" s="43">
        <v>64570000</v>
      </c>
      <c r="M660" s="43">
        <v>0</v>
      </c>
      <c r="N660" s="43">
        <v>0</v>
      </c>
      <c r="O660" s="43">
        <v>0</v>
      </c>
      <c r="P660" s="43">
        <v>64570000</v>
      </c>
      <c r="Q660" s="43">
        <v>0</v>
      </c>
      <c r="R660" s="43">
        <v>0</v>
      </c>
      <c r="S660" s="43">
        <v>0</v>
      </c>
      <c r="T660" s="43">
        <v>0</v>
      </c>
      <c r="U660" s="43">
        <v>0</v>
      </c>
      <c r="V660" s="43">
        <v>0</v>
      </c>
      <c r="W660" s="43">
        <v>0</v>
      </c>
    </row>
    <row r="661" spans="1:23" x14ac:dyDescent="0.25">
      <c r="A661" s="42">
        <v>35</v>
      </c>
      <c r="B661" s="42">
        <v>1</v>
      </c>
      <c r="C661" s="42">
        <v>3</v>
      </c>
      <c r="D661" s="42">
        <v>11</v>
      </c>
      <c r="E661" s="42">
        <v>2</v>
      </c>
      <c r="F661" s="42">
        <v>1</v>
      </c>
      <c r="G661" s="42">
        <v>33</v>
      </c>
      <c r="H661" s="42">
        <v>0</v>
      </c>
      <c r="I661" s="42" t="s">
        <v>939</v>
      </c>
      <c r="J661" s="42" t="s">
        <v>1180</v>
      </c>
      <c r="K661" s="42" t="s">
        <v>2618</v>
      </c>
      <c r="L661" s="43">
        <v>156200000</v>
      </c>
      <c r="M661" s="43">
        <v>0</v>
      </c>
      <c r="N661" s="43">
        <v>0</v>
      </c>
      <c r="O661" s="43">
        <v>0</v>
      </c>
      <c r="P661" s="43">
        <v>156200000</v>
      </c>
      <c r="Q661" s="43">
        <v>0</v>
      </c>
      <c r="R661" s="43">
        <v>0</v>
      </c>
      <c r="S661" s="43">
        <v>0</v>
      </c>
      <c r="T661" s="43">
        <v>0</v>
      </c>
      <c r="U661" s="43">
        <v>0</v>
      </c>
      <c r="V661" s="43">
        <v>0</v>
      </c>
      <c r="W661" s="43">
        <v>0</v>
      </c>
    </row>
    <row r="662" spans="1:23" x14ac:dyDescent="0.25">
      <c r="A662" s="42">
        <v>35</v>
      </c>
      <c r="B662" s="42">
        <v>1</v>
      </c>
      <c r="C662" s="42">
        <v>3</v>
      </c>
      <c r="D662" s="42">
        <v>11</v>
      </c>
      <c r="E662" s="42">
        <v>2</v>
      </c>
      <c r="F662" s="42">
        <v>1</v>
      </c>
      <c r="G662" s="42">
        <v>33</v>
      </c>
      <c r="H662" s="42">
        <v>1</v>
      </c>
      <c r="I662" s="42" t="s">
        <v>2622</v>
      </c>
      <c r="J662" s="42" t="s">
        <v>2623</v>
      </c>
      <c r="K662" s="42" t="s">
        <v>2618</v>
      </c>
      <c r="L662" s="43">
        <v>274450000</v>
      </c>
      <c r="M662" s="43">
        <v>0</v>
      </c>
      <c r="N662" s="43">
        <v>0</v>
      </c>
      <c r="O662" s="43">
        <v>0</v>
      </c>
      <c r="P662" s="43">
        <v>274450000</v>
      </c>
      <c r="Q662" s="43">
        <v>0</v>
      </c>
      <c r="R662" s="43">
        <v>0</v>
      </c>
      <c r="S662" s="43">
        <v>0</v>
      </c>
      <c r="T662" s="43">
        <v>0</v>
      </c>
      <c r="U662" s="43">
        <v>0</v>
      </c>
      <c r="V662" s="43">
        <v>0</v>
      </c>
      <c r="W662" s="43">
        <v>0</v>
      </c>
    </row>
    <row r="663" spans="1:23" x14ac:dyDescent="0.25">
      <c r="A663" s="42">
        <v>35</v>
      </c>
      <c r="B663" s="42">
        <v>1</v>
      </c>
      <c r="C663" s="42">
        <v>3</v>
      </c>
      <c r="D663" s="42">
        <v>11</v>
      </c>
      <c r="E663" s="42">
        <v>2</v>
      </c>
      <c r="F663" s="42">
        <v>1</v>
      </c>
      <c r="G663" s="42">
        <v>33</v>
      </c>
      <c r="H663" s="42">
        <v>2</v>
      </c>
      <c r="I663" s="42" t="s">
        <v>940</v>
      </c>
      <c r="J663" s="42" t="s">
        <v>2626</v>
      </c>
      <c r="K663" s="42" t="s">
        <v>2618</v>
      </c>
      <c r="L663" s="43">
        <v>420000000</v>
      </c>
      <c r="M663" s="43">
        <v>0</v>
      </c>
      <c r="N663" s="43">
        <v>0</v>
      </c>
      <c r="O663" s="43">
        <v>0</v>
      </c>
      <c r="P663" s="43">
        <v>39367069</v>
      </c>
      <c r="Q663" s="43">
        <v>380632931</v>
      </c>
      <c r="R663" s="43">
        <v>363632775</v>
      </c>
      <c r="S663" s="43">
        <v>363632775</v>
      </c>
      <c r="T663" s="43">
        <v>363632775</v>
      </c>
      <c r="U663" s="43">
        <v>324477198</v>
      </c>
      <c r="V663" s="43">
        <v>17000156</v>
      </c>
      <c r="W663" s="43">
        <v>0</v>
      </c>
    </row>
    <row r="664" spans="1:23" x14ac:dyDescent="0.25">
      <c r="A664" s="42">
        <v>35</v>
      </c>
      <c r="B664" s="42">
        <v>1</v>
      </c>
      <c r="C664" s="42">
        <v>3</v>
      </c>
      <c r="D664" s="42">
        <v>11</v>
      </c>
      <c r="E664" s="42">
        <v>2</v>
      </c>
      <c r="F664" s="42">
        <v>2</v>
      </c>
      <c r="G664" s="42">
        <v>78</v>
      </c>
      <c r="H664" s="42">
        <v>0</v>
      </c>
      <c r="I664" s="42" t="s">
        <v>942</v>
      </c>
      <c r="J664" s="42" t="s">
        <v>1181</v>
      </c>
      <c r="K664" s="42" t="s">
        <v>2617</v>
      </c>
      <c r="L664" s="43">
        <v>356000000</v>
      </c>
      <c r="M664" s="43">
        <v>0</v>
      </c>
      <c r="N664" s="43">
        <v>0</v>
      </c>
      <c r="O664" s="43">
        <v>0</v>
      </c>
      <c r="P664" s="43">
        <v>320000000</v>
      </c>
      <c r="Q664" s="43">
        <v>36000000</v>
      </c>
      <c r="R664" s="43">
        <v>36000000</v>
      </c>
      <c r="S664" s="43">
        <v>36000000</v>
      </c>
      <c r="T664" s="43">
        <v>36000000</v>
      </c>
      <c r="U664" s="43">
        <v>36000000</v>
      </c>
      <c r="V664" s="43">
        <v>0</v>
      </c>
      <c r="W664" s="43">
        <v>0</v>
      </c>
    </row>
    <row r="665" spans="1:23" x14ac:dyDescent="0.25">
      <c r="A665" s="42">
        <v>35</v>
      </c>
      <c r="B665" s="42">
        <v>1</v>
      </c>
      <c r="C665" s="42">
        <v>3</v>
      </c>
      <c r="D665" s="42">
        <v>11</v>
      </c>
      <c r="E665" s="42">
        <v>2</v>
      </c>
      <c r="F665" s="42">
        <v>2</v>
      </c>
      <c r="G665" s="42">
        <v>78</v>
      </c>
      <c r="H665" s="42">
        <v>1</v>
      </c>
      <c r="I665" s="42" t="s">
        <v>943</v>
      </c>
      <c r="J665" s="42" t="s">
        <v>2629</v>
      </c>
      <c r="K665" s="42" t="s">
        <v>2617</v>
      </c>
      <c r="L665" s="43">
        <v>508800000</v>
      </c>
      <c r="M665" s="43">
        <v>0</v>
      </c>
      <c r="N665" s="43">
        <v>0</v>
      </c>
      <c r="O665" s="43">
        <v>0</v>
      </c>
      <c r="P665" s="43">
        <v>326684538</v>
      </c>
      <c r="Q665" s="43">
        <v>182115462</v>
      </c>
      <c r="R665" s="43">
        <v>175000000</v>
      </c>
      <c r="S665" s="43">
        <v>175000000</v>
      </c>
      <c r="T665" s="43">
        <v>175000000</v>
      </c>
      <c r="U665" s="43">
        <v>175000000</v>
      </c>
      <c r="V665" s="43">
        <v>7115462</v>
      </c>
      <c r="W665" s="43">
        <v>0</v>
      </c>
    </row>
    <row r="666" spans="1:23" x14ac:dyDescent="0.25">
      <c r="A666" s="42">
        <v>35</v>
      </c>
      <c r="B666" s="42">
        <v>1</v>
      </c>
      <c r="C666" s="42">
        <v>3</v>
      </c>
      <c r="D666" s="42">
        <v>11</v>
      </c>
      <c r="E666" s="42">
        <v>2</v>
      </c>
      <c r="F666" s="42">
        <v>2</v>
      </c>
      <c r="G666" s="42">
        <v>78</v>
      </c>
      <c r="H666" s="42">
        <v>2</v>
      </c>
      <c r="I666" s="42" t="s">
        <v>941</v>
      </c>
      <c r="J666" s="42" t="s">
        <v>2632</v>
      </c>
      <c r="K666" s="42" t="s">
        <v>2617</v>
      </c>
      <c r="L666" s="43">
        <v>830000000</v>
      </c>
      <c r="M666" s="43">
        <v>0</v>
      </c>
      <c r="N666" s="43">
        <v>0</v>
      </c>
      <c r="O666" s="43">
        <v>0</v>
      </c>
      <c r="P666" s="43">
        <v>830000000</v>
      </c>
      <c r="Q666" s="43">
        <v>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3">
        <v>0</v>
      </c>
    </row>
    <row r="667" spans="1:23" x14ac:dyDescent="0.25">
      <c r="A667" s="42">
        <v>35</v>
      </c>
      <c r="B667" s="42">
        <v>1</v>
      </c>
      <c r="C667" s="42">
        <v>3</v>
      </c>
      <c r="D667" s="42">
        <v>11</v>
      </c>
      <c r="E667" s="42">
        <v>2</v>
      </c>
      <c r="F667" s="42">
        <v>3</v>
      </c>
      <c r="G667" s="42">
        <v>53</v>
      </c>
      <c r="H667" s="42">
        <v>0</v>
      </c>
      <c r="I667" s="42" t="s">
        <v>870</v>
      </c>
      <c r="J667" s="42" t="s">
        <v>1748</v>
      </c>
      <c r="K667" s="42" t="s">
        <v>1749</v>
      </c>
      <c r="L667" s="43">
        <v>650571300</v>
      </c>
      <c r="M667" s="43">
        <v>0</v>
      </c>
      <c r="N667" s="43">
        <v>0</v>
      </c>
      <c r="O667" s="43">
        <v>984486400</v>
      </c>
      <c r="P667" s="43">
        <v>984486400</v>
      </c>
      <c r="Q667" s="43">
        <v>650571300</v>
      </c>
      <c r="R667" s="43">
        <v>599331468</v>
      </c>
      <c r="S667" s="43">
        <v>599331468</v>
      </c>
      <c r="T667" s="43">
        <v>599331468</v>
      </c>
      <c r="U667" s="43">
        <v>599331468</v>
      </c>
      <c r="V667" s="43">
        <v>51239832</v>
      </c>
      <c r="W667" s="43">
        <v>0</v>
      </c>
    </row>
    <row r="668" spans="1:23" x14ac:dyDescent="0.25">
      <c r="A668" s="42">
        <v>35</v>
      </c>
      <c r="B668" s="42">
        <v>1</v>
      </c>
      <c r="C668" s="42">
        <v>3</v>
      </c>
      <c r="D668" s="42">
        <v>11</v>
      </c>
      <c r="E668" s="42">
        <v>2</v>
      </c>
      <c r="F668" s="42">
        <v>3</v>
      </c>
      <c r="G668" s="42">
        <v>53</v>
      </c>
      <c r="H668" s="42">
        <v>1</v>
      </c>
      <c r="I668" s="42" t="s">
        <v>947</v>
      </c>
      <c r="J668" s="42" t="s">
        <v>2635</v>
      </c>
      <c r="K668" s="42" t="s">
        <v>1749</v>
      </c>
      <c r="L668" s="43">
        <v>2892571300</v>
      </c>
      <c r="M668" s="43">
        <v>0</v>
      </c>
      <c r="N668" s="43">
        <v>0</v>
      </c>
      <c r="O668" s="43">
        <v>241930000</v>
      </c>
      <c r="P668" s="43">
        <v>0</v>
      </c>
      <c r="Q668" s="43">
        <v>3134501300</v>
      </c>
      <c r="R668" s="43">
        <v>3122194279</v>
      </c>
      <c r="S668" s="43">
        <v>3122194279</v>
      </c>
      <c r="T668" s="43">
        <v>3122194279</v>
      </c>
      <c r="U668" s="43">
        <v>2973737594</v>
      </c>
      <c r="V668" s="43">
        <v>12307021</v>
      </c>
      <c r="W668" s="43">
        <v>0</v>
      </c>
    </row>
    <row r="669" spans="1:23" x14ac:dyDescent="0.25">
      <c r="A669" s="42">
        <v>35</v>
      </c>
      <c r="B669" s="42">
        <v>1</v>
      </c>
      <c r="C669" s="42">
        <v>3</v>
      </c>
      <c r="D669" s="42">
        <v>11</v>
      </c>
      <c r="E669" s="42">
        <v>2</v>
      </c>
      <c r="F669" s="42">
        <v>3</v>
      </c>
      <c r="G669" s="42">
        <v>78</v>
      </c>
      <c r="H669" s="42">
        <v>0</v>
      </c>
      <c r="I669" s="42" t="s">
        <v>943</v>
      </c>
      <c r="J669" s="42" t="s">
        <v>1182</v>
      </c>
      <c r="K669" s="42" t="s">
        <v>2617</v>
      </c>
      <c r="L669" s="43">
        <v>104000000</v>
      </c>
      <c r="M669" s="43">
        <v>0</v>
      </c>
      <c r="N669" s="43">
        <v>0</v>
      </c>
      <c r="O669" s="43">
        <v>0</v>
      </c>
      <c r="P669" s="43">
        <v>104000000</v>
      </c>
      <c r="Q669" s="43">
        <v>0</v>
      </c>
      <c r="R669" s="43">
        <v>0</v>
      </c>
      <c r="S669" s="43">
        <v>0</v>
      </c>
      <c r="T669" s="43">
        <v>0</v>
      </c>
      <c r="U669" s="43">
        <v>0</v>
      </c>
      <c r="V669" s="43">
        <v>0</v>
      </c>
      <c r="W669" s="43">
        <v>0</v>
      </c>
    </row>
    <row r="670" spans="1:23" x14ac:dyDescent="0.25">
      <c r="A670" s="42">
        <v>35</v>
      </c>
      <c r="B670" s="42">
        <v>1</v>
      </c>
      <c r="C670" s="42">
        <v>3</v>
      </c>
      <c r="D670" s="42">
        <v>11</v>
      </c>
      <c r="E670" s="42">
        <v>2</v>
      </c>
      <c r="F670" s="42">
        <v>3</v>
      </c>
      <c r="G670" s="42">
        <v>78</v>
      </c>
      <c r="H670" s="42">
        <v>1</v>
      </c>
      <c r="I670" s="42" t="s">
        <v>944</v>
      </c>
      <c r="J670" s="42" t="s">
        <v>2640</v>
      </c>
      <c r="K670" s="42" t="s">
        <v>2617</v>
      </c>
      <c r="L670" s="43">
        <v>200000000</v>
      </c>
      <c r="M670" s="43">
        <v>0</v>
      </c>
      <c r="N670" s="43">
        <v>0</v>
      </c>
      <c r="O670" s="43">
        <v>0</v>
      </c>
      <c r="P670" s="43">
        <v>200000000</v>
      </c>
      <c r="Q670" s="43">
        <v>0</v>
      </c>
      <c r="R670" s="43">
        <v>0</v>
      </c>
      <c r="S670" s="43">
        <v>0</v>
      </c>
      <c r="T670" s="43">
        <v>0</v>
      </c>
      <c r="U670" s="43">
        <v>0</v>
      </c>
      <c r="V670" s="43">
        <v>0</v>
      </c>
      <c r="W670" s="43">
        <v>0</v>
      </c>
    </row>
    <row r="671" spans="1:23" x14ac:dyDescent="0.25">
      <c r="A671" s="42">
        <v>35</v>
      </c>
      <c r="B671" s="42">
        <v>1</v>
      </c>
      <c r="C671" s="42">
        <v>3</v>
      </c>
      <c r="D671" s="42">
        <v>11</v>
      </c>
      <c r="E671" s="42">
        <v>2</v>
      </c>
      <c r="F671" s="42">
        <v>3</v>
      </c>
      <c r="G671" s="42">
        <v>78</v>
      </c>
      <c r="H671" s="42">
        <v>2</v>
      </c>
      <c r="I671" s="42" t="s">
        <v>945</v>
      </c>
      <c r="J671" s="42" t="s">
        <v>2643</v>
      </c>
      <c r="K671" s="42" t="s">
        <v>2617</v>
      </c>
      <c r="L671" s="43">
        <v>138360000</v>
      </c>
      <c r="M671" s="43">
        <v>0</v>
      </c>
      <c r="N671" s="43">
        <v>0</v>
      </c>
      <c r="O671" s="43">
        <v>0</v>
      </c>
      <c r="P671" s="43">
        <v>138360000</v>
      </c>
      <c r="Q671" s="43">
        <v>0</v>
      </c>
      <c r="R671" s="43">
        <v>0</v>
      </c>
      <c r="S671" s="43">
        <v>0</v>
      </c>
      <c r="T671" s="43">
        <v>0</v>
      </c>
      <c r="U671" s="43">
        <v>0</v>
      </c>
      <c r="V671" s="43">
        <v>0</v>
      </c>
      <c r="W671" s="43">
        <v>0</v>
      </c>
    </row>
    <row r="672" spans="1:23" x14ac:dyDescent="0.25">
      <c r="A672" s="42">
        <v>35</v>
      </c>
      <c r="B672" s="42">
        <v>1</v>
      </c>
      <c r="C672" s="42">
        <v>3</v>
      </c>
      <c r="D672" s="42">
        <v>11</v>
      </c>
      <c r="E672" s="42">
        <v>2</v>
      </c>
      <c r="F672" s="42">
        <v>3</v>
      </c>
      <c r="G672" s="42">
        <v>78</v>
      </c>
      <c r="H672" s="42">
        <v>3</v>
      </c>
      <c r="I672" s="42" t="s">
        <v>938</v>
      </c>
      <c r="J672" s="42" t="s">
        <v>2646</v>
      </c>
      <c r="K672" s="42" t="s">
        <v>2617</v>
      </c>
      <c r="L672" s="43">
        <v>64570000</v>
      </c>
      <c r="M672" s="43">
        <v>0</v>
      </c>
      <c r="N672" s="43">
        <v>0</v>
      </c>
      <c r="O672" s="43">
        <v>0</v>
      </c>
      <c r="P672" s="43">
        <v>64570000</v>
      </c>
      <c r="Q672" s="43">
        <v>0</v>
      </c>
      <c r="R672" s="43">
        <v>0</v>
      </c>
      <c r="S672" s="43">
        <v>0</v>
      </c>
      <c r="T672" s="43">
        <v>0</v>
      </c>
      <c r="U672" s="43">
        <v>0</v>
      </c>
      <c r="V672" s="43">
        <v>0</v>
      </c>
      <c r="W672" s="43">
        <v>0</v>
      </c>
    </row>
    <row r="673" spans="1:23" x14ac:dyDescent="0.25">
      <c r="A673" s="42">
        <v>35</v>
      </c>
      <c r="B673" s="42">
        <v>1</v>
      </c>
      <c r="C673" s="42">
        <v>3</v>
      </c>
      <c r="D673" s="42">
        <v>11</v>
      </c>
      <c r="E673" s="42">
        <v>2</v>
      </c>
      <c r="F673" s="42">
        <v>4</v>
      </c>
      <c r="G673" s="42">
        <v>78</v>
      </c>
      <c r="H673" s="42">
        <v>0</v>
      </c>
      <c r="I673" s="42" t="s">
        <v>942</v>
      </c>
      <c r="J673" s="42" t="s">
        <v>1183</v>
      </c>
      <c r="K673" s="42" t="s">
        <v>2617</v>
      </c>
      <c r="L673" s="43">
        <v>300000000</v>
      </c>
      <c r="M673" s="43">
        <v>0</v>
      </c>
      <c r="N673" s="43">
        <v>0</v>
      </c>
      <c r="O673" s="43">
        <v>0</v>
      </c>
      <c r="P673" s="43">
        <v>300000000</v>
      </c>
      <c r="Q673" s="43">
        <v>0</v>
      </c>
      <c r="R673" s="43">
        <v>0</v>
      </c>
      <c r="S673" s="43">
        <v>0</v>
      </c>
      <c r="T673" s="43">
        <v>0</v>
      </c>
      <c r="U673" s="43">
        <v>0</v>
      </c>
      <c r="V673" s="43">
        <v>0</v>
      </c>
      <c r="W673" s="43">
        <v>0</v>
      </c>
    </row>
    <row r="674" spans="1:23" x14ac:dyDescent="0.25">
      <c r="A674" s="42">
        <v>35</v>
      </c>
      <c r="B674" s="42">
        <v>1</v>
      </c>
      <c r="C674" s="42">
        <v>3</v>
      </c>
      <c r="D674" s="42">
        <v>11</v>
      </c>
      <c r="E674" s="42">
        <v>2</v>
      </c>
      <c r="F674" s="42">
        <v>5</v>
      </c>
      <c r="G674" s="42">
        <v>78</v>
      </c>
      <c r="H674" s="42">
        <v>0</v>
      </c>
      <c r="I674" s="42" t="s">
        <v>946</v>
      </c>
      <c r="J674" s="42" t="s">
        <v>1184</v>
      </c>
      <c r="K674" s="42" t="s">
        <v>2617</v>
      </c>
      <c r="L674" s="43">
        <v>1601624000</v>
      </c>
      <c r="M674" s="43">
        <v>0</v>
      </c>
      <c r="N674" s="43">
        <v>0</v>
      </c>
      <c r="O674" s="43">
        <v>389200000</v>
      </c>
      <c r="P674" s="43">
        <v>1950824000</v>
      </c>
      <c r="Q674" s="43">
        <v>40000000</v>
      </c>
      <c r="R674" s="43">
        <v>40000000</v>
      </c>
      <c r="S674" s="43">
        <v>40000000</v>
      </c>
      <c r="T674" s="43">
        <v>40000000</v>
      </c>
      <c r="U674" s="43">
        <v>40000000</v>
      </c>
      <c r="V674" s="43">
        <v>0</v>
      </c>
      <c r="W674" s="43">
        <v>0</v>
      </c>
    </row>
    <row r="675" spans="1:23" x14ac:dyDescent="0.25">
      <c r="A675" s="42">
        <v>35</v>
      </c>
      <c r="B675" s="42">
        <v>1</v>
      </c>
      <c r="C675" s="42">
        <v>3</v>
      </c>
      <c r="D675" s="42">
        <v>11</v>
      </c>
      <c r="E675" s="42">
        <v>2</v>
      </c>
      <c r="F675" s="42">
        <v>101</v>
      </c>
      <c r="G675" s="42">
        <v>78</v>
      </c>
      <c r="H675" s="42">
        <v>40</v>
      </c>
      <c r="I675" s="42" t="s">
        <v>941</v>
      </c>
      <c r="J675" s="42" t="s">
        <v>3497</v>
      </c>
      <c r="K675" s="42" t="s">
        <v>3498</v>
      </c>
      <c r="L675" s="43">
        <v>0</v>
      </c>
      <c r="M675" s="43">
        <v>0</v>
      </c>
      <c r="N675" s="43">
        <v>0</v>
      </c>
      <c r="O675" s="43">
        <v>700000000</v>
      </c>
      <c r="P675" s="43">
        <v>0</v>
      </c>
      <c r="Q675" s="43">
        <v>700000000</v>
      </c>
      <c r="R675" s="43">
        <v>651340508</v>
      </c>
      <c r="S675" s="43">
        <v>651340508</v>
      </c>
      <c r="T675" s="43">
        <v>651340508</v>
      </c>
      <c r="U675" s="43">
        <v>651340508</v>
      </c>
      <c r="V675" s="43">
        <v>48659492</v>
      </c>
      <c r="W675" s="43">
        <v>0</v>
      </c>
    </row>
    <row r="676" spans="1:23" x14ac:dyDescent="0.25">
      <c r="A676" s="42">
        <v>35</v>
      </c>
      <c r="B676" s="42">
        <v>1</v>
      </c>
      <c r="C676" s="42">
        <v>3</v>
      </c>
      <c r="D676" s="42">
        <v>11</v>
      </c>
      <c r="E676" s="42">
        <v>2</v>
      </c>
      <c r="F676" s="42">
        <v>101</v>
      </c>
      <c r="G676" s="42">
        <v>78</v>
      </c>
      <c r="H676" s="42">
        <v>40</v>
      </c>
      <c r="I676" s="42" t="s">
        <v>946</v>
      </c>
      <c r="J676" s="42" t="s">
        <v>3499</v>
      </c>
      <c r="K676" s="42" t="s">
        <v>3498</v>
      </c>
      <c r="L676" s="43">
        <v>0</v>
      </c>
      <c r="M676" s="43">
        <v>0</v>
      </c>
      <c r="N676" s="43">
        <v>0</v>
      </c>
      <c r="O676" s="43">
        <v>666000000</v>
      </c>
      <c r="P676" s="43">
        <v>0</v>
      </c>
      <c r="Q676" s="43">
        <v>666000000</v>
      </c>
      <c r="R676" s="43">
        <v>148128067</v>
      </c>
      <c r="S676" s="43">
        <v>148128067</v>
      </c>
      <c r="T676" s="43">
        <v>148128067</v>
      </c>
      <c r="U676" s="43">
        <v>148128067</v>
      </c>
      <c r="V676" s="43">
        <v>517871933</v>
      </c>
      <c r="W676" s="43">
        <v>0</v>
      </c>
    </row>
    <row r="677" spans="1:23" x14ac:dyDescent="0.25">
      <c r="A677" s="42">
        <v>35</v>
      </c>
      <c r="B677" s="42">
        <v>1</v>
      </c>
      <c r="C677" s="42">
        <v>3</v>
      </c>
      <c r="D677" s="42">
        <v>11</v>
      </c>
      <c r="E677" s="42">
        <v>2</v>
      </c>
      <c r="F677" s="42">
        <v>101</v>
      </c>
      <c r="G677" s="42">
        <v>78</v>
      </c>
      <c r="H677" s="42">
        <v>40</v>
      </c>
      <c r="I677" s="42" t="s">
        <v>942</v>
      </c>
      <c r="J677" s="42" t="s">
        <v>3500</v>
      </c>
      <c r="K677" s="42" t="s">
        <v>3498</v>
      </c>
      <c r="L677" s="43">
        <v>0</v>
      </c>
      <c r="M677" s="43">
        <v>0</v>
      </c>
      <c r="N677" s="43">
        <v>0</v>
      </c>
      <c r="O677" s="43">
        <v>722409207</v>
      </c>
      <c r="P677" s="43">
        <v>50000000</v>
      </c>
      <c r="Q677" s="43">
        <v>672409207</v>
      </c>
      <c r="R677" s="43">
        <v>435161628</v>
      </c>
      <c r="S677" s="43">
        <v>435161628</v>
      </c>
      <c r="T677" s="43">
        <v>435161628</v>
      </c>
      <c r="U677" s="43">
        <v>435161628</v>
      </c>
      <c r="V677" s="43">
        <v>237247579</v>
      </c>
      <c r="W677" s="43">
        <v>0</v>
      </c>
    </row>
    <row r="678" spans="1:23" x14ac:dyDescent="0.25">
      <c r="A678" s="42">
        <v>35</v>
      </c>
      <c r="B678" s="42">
        <v>1</v>
      </c>
      <c r="C678" s="42">
        <v>3</v>
      </c>
      <c r="D678" s="42">
        <v>11</v>
      </c>
      <c r="E678" s="42">
        <v>2</v>
      </c>
      <c r="F678" s="42">
        <v>101</v>
      </c>
      <c r="G678" s="42">
        <v>78</v>
      </c>
      <c r="H678" s="42">
        <v>40</v>
      </c>
      <c r="I678" s="42" t="s">
        <v>943</v>
      </c>
      <c r="J678" s="42" t="s">
        <v>3501</v>
      </c>
      <c r="K678" s="42" t="s">
        <v>3498</v>
      </c>
      <c r="L678" s="43">
        <v>0</v>
      </c>
      <c r="M678" s="43">
        <v>0</v>
      </c>
      <c r="N678" s="43">
        <v>0</v>
      </c>
      <c r="O678" s="43">
        <v>215000000</v>
      </c>
      <c r="P678" s="43">
        <v>0</v>
      </c>
      <c r="Q678" s="43">
        <v>215000000</v>
      </c>
      <c r="R678" s="43">
        <v>0</v>
      </c>
      <c r="S678" s="43">
        <v>0</v>
      </c>
      <c r="T678" s="43">
        <v>0</v>
      </c>
      <c r="U678" s="43">
        <v>0</v>
      </c>
      <c r="V678" s="43">
        <v>215000000</v>
      </c>
      <c r="W678" s="43">
        <v>0</v>
      </c>
    </row>
    <row r="679" spans="1:23" x14ac:dyDescent="0.25">
      <c r="A679" s="42">
        <v>35</v>
      </c>
      <c r="B679" s="42">
        <v>1</v>
      </c>
      <c r="C679" s="42">
        <v>3</v>
      </c>
      <c r="D679" s="42">
        <v>11</v>
      </c>
      <c r="E679" s="42">
        <v>2</v>
      </c>
      <c r="F679" s="42">
        <v>101</v>
      </c>
      <c r="G679" s="42">
        <v>78</v>
      </c>
      <c r="H679" s="42">
        <v>40</v>
      </c>
      <c r="I679" s="42" t="s">
        <v>944</v>
      </c>
      <c r="J679" s="42" t="s">
        <v>3502</v>
      </c>
      <c r="K679" s="42" t="s">
        <v>3498</v>
      </c>
      <c r="L679" s="43">
        <v>0</v>
      </c>
      <c r="M679" s="43">
        <v>0</v>
      </c>
      <c r="N679" s="43">
        <v>0</v>
      </c>
      <c r="O679" s="43">
        <v>100000000</v>
      </c>
      <c r="P679" s="43">
        <v>0</v>
      </c>
      <c r="Q679" s="43">
        <v>100000000</v>
      </c>
      <c r="R679" s="43">
        <v>69682940</v>
      </c>
      <c r="S679" s="43">
        <v>69682940</v>
      </c>
      <c r="T679" s="43">
        <v>69682940</v>
      </c>
      <c r="U679" s="43">
        <v>69682940</v>
      </c>
      <c r="V679" s="43">
        <v>30317060</v>
      </c>
      <c r="W679" s="43">
        <v>0</v>
      </c>
    </row>
    <row r="680" spans="1:23" x14ac:dyDescent="0.25">
      <c r="A680" s="42">
        <v>35</v>
      </c>
      <c r="B680" s="42">
        <v>1</v>
      </c>
      <c r="C680" s="42">
        <v>3</v>
      </c>
      <c r="D680" s="42">
        <v>11</v>
      </c>
      <c r="E680" s="42">
        <v>2</v>
      </c>
      <c r="F680" s="42">
        <v>101</v>
      </c>
      <c r="G680" s="42">
        <v>78</v>
      </c>
      <c r="H680" s="42">
        <v>40</v>
      </c>
      <c r="I680" s="42" t="s">
        <v>945</v>
      </c>
      <c r="J680" s="42" t="s">
        <v>3503</v>
      </c>
      <c r="K680" s="42" t="s">
        <v>3498</v>
      </c>
      <c r="L680" s="43">
        <v>0</v>
      </c>
      <c r="M680" s="43">
        <v>0</v>
      </c>
      <c r="N680" s="43">
        <v>0</v>
      </c>
      <c r="O680" s="43">
        <v>100000000</v>
      </c>
      <c r="P680" s="43">
        <v>0</v>
      </c>
      <c r="Q680" s="43">
        <v>100000000</v>
      </c>
      <c r="R680" s="43">
        <v>13398869</v>
      </c>
      <c r="S680" s="43">
        <v>13398869</v>
      </c>
      <c r="T680" s="43">
        <v>13398869</v>
      </c>
      <c r="U680" s="43">
        <v>13398869</v>
      </c>
      <c r="V680" s="43">
        <v>86601131</v>
      </c>
      <c r="W680" s="43">
        <v>0</v>
      </c>
    </row>
    <row r="681" spans="1:23" x14ac:dyDescent="0.25">
      <c r="A681" s="42">
        <v>35</v>
      </c>
      <c r="B681" s="42">
        <v>1</v>
      </c>
      <c r="C681" s="42">
        <v>3</v>
      </c>
      <c r="D681" s="42">
        <v>11</v>
      </c>
      <c r="E681" s="42">
        <v>2</v>
      </c>
      <c r="F681" s="42">
        <v>201</v>
      </c>
      <c r="G681" s="42">
        <v>33</v>
      </c>
      <c r="H681" s="42">
        <v>40</v>
      </c>
      <c r="I681" s="42" t="s">
        <v>854</v>
      </c>
      <c r="J681" s="42" t="s">
        <v>3504</v>
      </c>
      <c r="K681" s="42" t="s">
        <v>3505</v>
      </c>
      <c r="L681" s="43">
        <v>0</v>
      </c>
      <c r="M681" s="43">
        <v>0</v>
      </c>
      <c r="N681" s="43">
        <v>0</v>
      </c>
      <c r="O681" s="43">
        <v>150000000</v>
      </c>
      <c r="P681" s="43">
        <v>0</v>
      </c>
      <c r="Q681" s="43">
        <v>150000000</v>
      </c>
      <c r="R681" s="43">
        <v>150000000</v>
      </c>
      <c r="S681" s="43">
        <v>150000000</v>
      </c>
      <c r="T681" s="43">
        <v>150000000</v>
      </c>
      <c r="U681" s="43">
        <v>150000000</v>
      </c>
      <c r="V681" s="43">
        <v>0</v>
      </c>
      <c r="W681" s="43">
        <v>0</v>
      </c>
    </row>
    <row r="682" spans="1:23" x14ac:dyDescent="0.25">
      <c r="A682" s="42">
        <v>35</v>
      </c>
      <c r="B682" s="42">
        <v>1</v>
      </c>
      <c r="C682" s="42">
        <v>3</v>
      </c>
      <c r="D682" s="42">
        <v>11</v>
      </c>
      <c r="E682" s="42">
        <v>2</v>
      </c>
      <c r="F682" s="42">
        <v>201</v>
      </c>
      <c r="G682" s="42">
        <v>33</v>
      </c>
      <c r="H682" s="42">
        <v>40</v>
      </c>
      <c r="I682" s="42" t="s">
        <v>939</v>
      </c>
      <c r="J682" s="42" t="s">
        <v>3506</v>
      </c>
      <c r="K682" s="42" t="s">
        <v>3505</v>
      </c>
      <c r="L682" s="43">
        <v>0</v>
      </c>
      <c r="M682" s="43">
        <v>0</v>
      </c>
      <c r="N682" s="43">
        <v>0</v>
      </c>
      <c r="O682" s="43">
        <v>500000000</v>
      </c>
      <c r="P682" s="43">
        <v>0</v>
      </c>
      <c r="Q682" s="43">
        <v>500000000</v>
      </c>
      <c r="R682" s="43">
        <v>257935763</v>
      </c>
      <c r="S682" s="43">
        <v>257935763</v>
      </c>
      <c r="T682" s="43">
        <v>257935763</v>
      </c>
      <c r="U682" s="43">
        <v>164752733</v>
      </c>
      <c r="V682" s="43">
        <v>242064237</v>
      </c>
      <c r="W682" s="43">
        <v>0</v>
      </c>
    </row>
    <row r="683" spans="1:23" x14ac:dyDescent="0.25">
      <c r="A683" s="42">
        <v>35</v>
      </c>
      <c r="B683" s="42">
        <v>1</v>
      </c>
      <c r="C683" s="42">
        <v>3</v>
      </c>
      <c r="D683" s="42">
        <v>11</v>
      </c>
      <c r="E683" s="42">
        <v>2</v>
      </c>
      <c r="F683" s="42">
        <v>401</v>
      </c>
      <c r="G683" s="42">
        <v>53</v>
      </c>
      <c r="H683" s="42">
        <v>40</v>
      </c>
      <c r="I683" s="42" t="s">
        <v>870</v>
      </c>
      <c r="J683" s="42" t="s">
        <v>3507</v>
      </c>
      <c r="K683" s="42" t="s">
        <v>3508</v>
      </c>
      <c r="L683" s="43">
        <v>0</v>
      </c>
      <c r="M683" s="43">
        <v>0</v>
      </c>
      <c r="N683" s="43">
        <v>0</v>
      </c>
      <c r="O683" s="43">
        <v>984486400</v>
      </c>
      <c r="P683" s="43">
        <v>850097483</v>
      </c>
      <c r="Q683" s="43">
        <v>134388917</v>
      </c>
      <c r="R683" s="43">
        <v>0</v>
      </c>
      <c r="S683" s="43">
        <v>0</v>
      </c>
      <c r="T683" s="43">
        <v>0</v>
      </c>
      <c r="U683" s="43">
        <v>0</v>
      </c>
      <c r="V683" s="43">
        <v>134388917</v>
      </c>
      <c r="W683" s="43">
        <v>0</v>
      </c>
    </row>
    <row r="684" spans="1:23" x14ac:dyDescent="0.25">
      <c r="A684" s="42">
        <v>35</v>
      </c>
      <c r="B684" s="42">
        <v>1</v>
      </c>
      <c r="C684" s="42">
        <v>3</v>
      </c>
      <c r="D684" s="42">
        <v>11</v>
      </c>
      <c r="E684" s="42">
        <v>2</v>
      </c>
      <c r="F684" s="42">
        <v>401</v>
      </c>
      <c r="G684" s="42">
        <v>55</v>
      </c>
      <c r="H684" s="42">
        <v>40</v>
      </c>
      <c r="I684" s="42" t="s">
        <v>3101</v>
      </c>
      <c r="J684" s="42" t="s">
        <v>3678</v>
      </c>
      <c r="K684" s="42" t="s">
        <v>3679</v>
      </c>
      <c r="L684" s="43">
        <v>0</v>
      </c>
      <c r="M684" s="43">
        <v>0</v>
      </c>
      <c r="N684" s="43">
        <v>0</v>
      </c>
      <c r="O684" s="43">
        <v>100000000</v>
      </c>
      <c r="P684" s="43">
        <v>0</v>
      </c>
      <c r="Q684" s="43">
        <v>100000000</v>
      </c>
      <c r="R684" s="43">
        <v>100000000</v>
      </c>
      <c r="S684" s="43">
        <v>100000000</v>
      </c>
      <c r="T684" s="43">
        <v>100000000</v>
      </c>
      <c r="U684" s="43">
        <v>100000000</v>
      </c>
      <c r="V684" s="43">
        <v>0</v>
      </c>
      <c r="W684" s="43">
        <v>0</v>
      </c>
    </row>
    <row r="685" spans="1:23" x14ac:dyDescent="0.25">
      <c r="A685" s="42">
        <v>35</v>
      </c>
      <c r="B685" s="42">
        <v>1</v>
      </c>
      <c r="C685" s="42">
        <v>3</v>
      </c>
      <c r="D685" s="42">
        <v>44</v>
      </c>
      <c r="E685" s="42">
        <v>2</v>
      </c>
      <c r="F685" s="42">
        <v>101</v>
      </c>
      <c r="G685" s="42">
        <v>78</v>
      </c>
      <c r="H685" s="42">
        <v>40</v>
      </c>
      <c r="I685" s="42" t="s">
        <v>941</v>
      </c>
      <c r="J685" s="42" t="s">
        <v>3721</v>
      </c>
      <c r="K685" s="42" t="s">
        <v>3722</v>
      </c>
      <c r="L685" s="43">
        <v>0</v>
      </c>
      <c r="M685" s="43">
        <v>0</v>
      </c>
      <c r="N685" s="43">
        <v>0</v>
      </c>
      <c r="O685" s="43">
        <v>200000000</v>
      </c>
      <c r="P685" s="43">
        <v>0</v>
      </c>
      <c r="Q685" s="43">
        <v>200000000</v>
      </c>
      <c r="R685" s="43">
        <v>200000000</v>
      </c>
      <c r="S685" s="43">
        <v>200000000</v>
      </c>
      <c r="T685" s="43">
        <v>200000000</v>
      </c>
      <c r="U685" s="43">
        <v>200000000</v>
      </c>
      <c r="V685" s="43">
        <v>0</v>
      </c>
      <c r="W685" s="43">
        <v>0</v>
      </c>
    </row>
    <row r="686" spans="1:23" x14ac:dyDescent="0.25">
      <c r="A686" s="42">
        <v>35</v>
      </c>
      <c r="B686" s="42">
        <v>1</v>
      </c>
      <c r="C686" s="42">
        <v>3</v>
      </c>
      <c r="D686" s="42">
        <v>44</v>
      </c>
      <c r="E686" s="42">
        <v>2</v>
      </c>
      <c r="F686" s="42">
        <v>101</v>
      </c>
      <c r="G686" s="42">
        <v>78</v>
      </c>
      <c r="H686" s="42">
        <v>40</v>
      </c>
      <c r="I686" s="42" t="s">
        <v>942</v>
      </c>
      <c r="J686" s="42" t="s">
        <v>3723</v>
      </c>
      <c r="K686" s="42" t="s">
        <v>3722</v>
      </c>
      <c r="L686" s="43">
        <v>0</v>
      </c>
      <c r="M686" s="43">
        <v>0</v>
      </c>
      <c r="N686" s="43">
        <v>0</v>
      </c>
      <c r="O686" s="43">
        <v>50000000</v>
      </c>
      <c r="P686" s="43">
        <v>0</v>
      </c>
      <c r="Q686" s="43">
        <v>50000000</v>
      </c>
      <c r="R686" s="43">
        <v>50000000</v>
      </c>
      <c r="S686" s="43">
        <v>50000000</v>
      </c>
      <c r="T686" s="43">
        <v>50000000</v>
      </c>
      <c r="U686" s="43">
        <v>50000000</v>
      </c>
      <c r="V686" s="43">
        <v>0</v>
      </c>
      <c r="W686" s="43">
        <v>0</v>
      </c>
    </row>
    <row r="687" spans="1:23" x14ac:dyDescent="0.25">
      <c r="A687" s="42">
        <v>35</v>
      </c>
      <c r="B687" s="42">
        <v>1</v>
      </c>
      <c r="C687" s="42">
        <v>3</v>
      </c>
      <c r="D687" s="42">
        <v>44</v>
      </c>
      <c r="E687" s="42">
        <v>2</v>
      </c>
      <c r="F687" s="42">
        <v>401</v>
      </c>
      <c r="G687" s="42">
        <v>53</v>
      </c>
      <c r="H687" s="42">
        <v>40</v>
      </c>
      <c r="I687" s="42" t="s">
        <v>947</v>
      </c>
      <c r="J687" s="42" t="s">
        <v>3724</v>
      </c>
      <c r="K687" s="42" t="s">
        <v>3725</v>
      </c>
      <c r="L687" s="43">
        <v>0</v>
      </c>
      <c r="M687" s="43">
        <v>0</v>
      </c>
      <c r="N687" s="43">
        <v>0</v>
      </c>
      <c r="O687" s="43">
        <v>1300000000</v>
      </c>
      <c r="P687" s="43">
        <v>0</v>
      </c>
      <c r="Q687" s="43">
        <v>1300000000</v>
      </c>
      <c r="R687" s="43">
        <v>1300000000</v>
      </c>
      <c r="S687" s="43">
        <v>1300000000</v>
      </c>
      <c r="T687" s="43">
        <v>1300000000</v>
      </c>
      <c r="U687" s="43">
        <v>1300000000</v>
      </c>
      <c r="V687" s="43">
        <v>0</v>
      </c>
      <c r="W687" s="43">
        <v>0</v>
      </c>
    </row>
    <row r="688" spans="1:23" x14ac:dyDescent="0.25">
      <c r="A688" s="42">
        <v>35</v>
      </c>
      <c r="B688" s="42">
        <v>1</v>
      </c>
      <c r="C688" s="42">
        <v>3</v>
      </c>
      <c r="D688" s="42">
        <v>44</v>
      </c>
      <c r="E688" s="42">
        <v>2</v>
      </c>
      <c r="F688" s="42">
        <v>401</v>
      </c>
      <c r="G688" s="42">
        <v>53</v>
      </c>
      <c r="H688" s="42">
        <v>40</v>
      </c>
      <c r="I688" s="42" t="s">
        <v>870</v>
      </c>
      <c r="J688" s="42" t="s">
        <v>3726</v>
      </c>
      <c r="K688" s="42" t="s">
        <v>3725</v>
      </c>
      <c r="L688" s="43">
        <v>0</v>
      </c>
      <c r="M688" s="43">
        <v>0</v>
      </c>
      <c r="N688" s="43">
        <v>0</v>
      </c>
      <c r="O688" s="43">
        <v>750097483</v>
      </c>
      <c r="P688" s="43">
        <v>0</v>
      </c>
      <c r="Q688" s="43">
        <v>750097483</v>
      </c>
      <c r="R688" s="43">
        <v>750097483</v>
      </c>
      <c r="S688" s="43">
        <v>750097483</v>
      </c>
      <c r="T688" s="43">
        <v>750097483</v>
      </c>
      <c r="U688" s="43">
        <v>750097483</v>
      </c>
      <c r="V688" s="43">
        <v>0</v>
      </c>
      <c r="W688" s="43">
        <v>0</v>
      </c>
    </row>
    <row r="689" spans="1:23" x14ac:dyDescent="0.25">
      <c r="A689" s="42">
        <v>35</v>
      </c>
      <c r="B689" s="42">
        <v>1</v>
      </c>
      <c r="C689" s="42">
        <v>3</v>
      </c>
      <c r="D689" s="42">
        <v>81</v>
      </c>
      <c r="E689" s="42">
        <v>2</v>
      </c>
      <c r="F689" s="42">
        <v>2</v>
      </c>
      <c r="G689" s="42">
        <v>78</v>
      </c>
      <c r="H689" s="42">
        <v>1</v>
      </c>
      <c r="I689" s="42" t="s">
        <v>943</v>
      </c>
      <c r="J689" s="42" t="s">
        <v>3100</v>
      </c>
      <c r="K689" s="42" t="s">
        <v>2617</v>
      </c>
      <c r="L689" s="43">
        <v>0</v>
      </c>
      <c r="M689" s="43">
        <v>410774281</v>
      </c>
      <c r="N689" s="43">
        <v>0</v>
      </c>
      <c r="O689" s="43">
        <v>0</v>
      </c>
      <c r="P689" s="43">
        <v>410774281</v>
      </c>
      <c r="Q689" s="43">
        <v>0</v>
      </c>
      <c r="R689" s="43">
        <v>0</v>
      </c>
      <c r="S689" s="43">
        <v>0</v>
      </c>
      <c r="T689" s="43">
        <v>0</v>
      </c>
      <c r="U689" s="43">
        <v>0</v>
      </c>
      <c r="V689" s="43">
        <v>0</v>
      </c>
      <c r="W689" s="43">
        <v>0</v>
      </c>
    </row>
    <row r="690" spans="1:23" x14ac:dyDescent="0.25">
      <c r="A690" s="42">
        <v>35</v>
      </c>
      <c r="B690" s="42">
        <v>1</v>
      </c>
      <c r="C690" s="42">
        <v>3</v>
      </c>
      <c r="D690" s="42">
        <v>81</v>
      </c>
      <c r="E690" s="42">
        <v>2</v>
      </c>
      <c r="F690" s="42">
        <v>3</v>
      </c>
      <c r="G690" s="42">
        <v>53</v>
      </c>
      <c r="H690" s="42">
        <v>1</v>
      </c>
      <c r="I690" s="42" t="s">
        <v>947</v>
      </c>
      <c r="J690" s="42" t="s">
        <v>3149</v>
      </c>
      <c r="K690" s="42" t="s">
        <v>3150</v>
      </c>
      <c r="L690" s="43">
        <v>0</v>
      </c>
      <c r="M690" s="43">
        <v>1300000000</v>
      </c>
      <c r="N690" s="43">
        <v>0</v>
      </c>
      <c r="O690" s="43">
        <v>0</v>
      </c>
      <c r="P690" s="43">
        <v>1300000000</v>
      </c>
      <c r="Q690" s="43">
        <v>0</v>
      </c>
      <c r="R690" s="43">
        <v>0</v>
      </c>
      <c r="S690" s="43">
        <v>0</v>
      </c>
      <c r="T690" s="43">
        <v>0</v>
      </c>
      <c r="U690" s="43">
        <v>0</v>
      </c>
      <c r="V690" s="43">
        <v>0</v>
      </c>
      <c r="W690" s="43">
        <v>0</v>
      </c>
    </row>
    <row r="691" spans="1:23" x14ac:dyDescent="0.25">
      <c r="A691" s="42">
        <v>35</v>
      </c>
      <c r="B691" s="42">
        <v>1</v>
      </c>
      <c r="C691" s="42">
        <v>3</v>
      </c>
      <c r="D691" s="42">
        <v>81</v>
      </c>
      <c r="E691" s="42">
        <v>2</v>
      </c>
      <c r="F691" s="42">
        <v>3</v>
      </c>
      <c r="G691" s="42">
        <v>55</v>
      </c>
      <c r="H691" s="42">
        <v>0</v>
      </c>
      <c r="I691" s="42" t="s">
        <v>3101</v>
      </c>
      <c r="J691" s="42" t="s">
        <v>3102</v>
      </c>
      <c r="K691" s="42" t="s">
        <v>3103</v>
      </c>
      <c r="L691" s="43">
        <v>0</v>
      </c>
      <c r="M691" s="43">
        <v>1000000000</v>
      </c>
      <c r="N691" s="43">
        <v>0</v>
      </c>
      <c r="O691" s="43">
        <v>0</v>
      </c>
      <c r="P691" s="43">
        <v>1000000000</v>
      </c>
      <c r="Q691" s="43">
        <v>0</v>
      </c>
      <c r="R691" s="43">
        <v>0</v>
      </c>
      <c r="S691" s="43">
        <v>0</v>
      </c>
      <c r="T691" s="43">
        <v>0</v>
      </c>
      <c r="U691" s="43">
        <v>0</v>
      </c>
      <c r="V691" s="43">
        <v>0</v>
      </c>
      <c r="W691" s="43">
        <v>0</v>
      </c>
    </row>
    <row r="692" spans="1:23" x14ac:dyDescent="0.25">
      <c r="A692" s="42">
        <v>35</v>
      </c>
      <c r="B692" s="42">
        <v>1</v>
      </c>
      <c r="C692" s="42">
        <v>3</v>
      </c>
      <c r="D692" s="42">
        <v>81</v>
      </c>
      <c r="E692" s="42">
        <v>2</v>
      </c>
      <c r="F692" s="42">
        <v>101</v>
      </c>
      <c r="G692" s="42">
        <v>78</v>
      </c>
      <c r="H692" s="42">
        <v>40</v>
      </c>
      <c r="I692" s="42" t="s">
        <v>941</v>
      </c>
      <c r="J692" s="42" t="s">
        <v>3509</v>
      </c>
      <c r="K692" s="42" t="s">
        <v>3498</v>
      </c>
      <c r="L692" s="43">
        <v>0</v>
      </c>
      <c r="M692" s="43">
        <v>0</v>
      </c>
      <c r="N692" s="43">
        <v>0</v>
      </c>
      <c r="O692" s="43">
        <v>200000000</v>
      </c>
      <c r="P692" s="43">
        <v>200000000</v>
      </c>
      <c r="Q692" s="43">
        <v>0</v>
      </c>
      <c r="R692" s="43">
        <v>0</v>
      </c>
      <c r="S692" s="43">
        <v>0</v>
      </c>
      <c r="T692" s="43">
        <v>0</v>
      </c>
      <c r="U692" s="43">
        <v>0</v>
      </c>
      <c r="V692" s="43">
        <v>0</v>
      </c>
      <c r="W692" s="43">
        <v>0</v>
      </c>
    </row>
    <row r="693" spans="1:23" x14ac:dyDescent="0.25">
      <c r="A693" s="42">
        <v>35</v>
      </c>
      <c r="B693" s="42">
        <v>1</v>
      </c>
      <c r="C693" s="42">
        <v>3</v>
      </c>
      <c r="D693" s="42">
        <v>81</v>
      </c>
      <c r="E693" s="42">
        <v>2</v>
      </c>
      <c r="F693" s="42">
        <v>101</v>
      </c>
      <c r="G693" s="42">
        <v>78</v>
      </c>
      <c r="H693" s="42">
        <v>40</v>
      </c>
      <c r="I693" s="42" t="s">
        <v>946</v>
      </c>
      <c r="J693" s="42" t="s">
        <v>3510</v>
      </c>
      <c r="K693" s="42" t="s">
        <v>3498</v>
      </c>
      <c r="L693" s="43">
        <v>0</v>
      </c>
      <c r="M693" s="43">
        <v>0</v>
      </c>
      <c r="N693" s="43">
        <v>0</v>
      </c>
      <c r="O693" s="43">
        <v>50000000</v>
      </c>
      <c r="P693" s="43">
        <v>0</v>
      </c>
      <c r="Q693" s="43">
        <v>50000000</v>
      </c>
      <c r="R693" s="43">
        <v>50000000</v>
      </c>
      <c r="S693" s="43">
        <v>50000000</v>
      </c>
      <c r="T693" s="43">
        <v>50000000</v>
      </c>
      <c r="U693" s="43">
        <v>50000000</v>
      </c>
      <c r="V693" s="43">
        <v>0</v>
      </c>
      <c r="W693" s="43">
        <v>0</v>
      </c>
    </row>
    <row r="694" spans="1:23" x14ac:dyDescent="0.25">
      <c r="A694" s="42">
        <v>35</v>
      </c>
      <c r="B694" s="42">
        <v>1</v>
      </c>
      <c r="C694" s="42">
        <v>3</v>
      </c>
      <c r="D694" s="42">
        <v>81</v>
      </c>
      <c r="E694" s="42">
        <v>2</v>
      </c>
      <c r="F694" s="42">
        <v>101</v>
      </c>
      <c r="G694" s="42">
        <v>78</v>
      </c>
      <c r="H694" s="42">
        <v>40</v>
      </c>
      <c r="I694" s="42" t="s">
        <v>942</v>
      </c>
      <c r="J694" s="42" t="s">
        <v>3511</v>
      </c>
      <c r="K694" s="42" t="s">
        <v>3498</v>
      </c>
      <c r="L694" s="43">
        <v>0</v>
      </c>
      <c r="M694" s="43">
        <v>0</v>
      </c>
      <c r="N694" s="43">
        <v>0</v>
      </c>
      <c r="O694" s="43">
        <v>40774281</v>
      </c>
      <c r="P694" s="43">
        <v>0</v>
      </c>
      <c r="Q694" s="43">
        <v>40774281</v>
      </c>
      <c r="R694" s="43">
        <v>0</v>
      </c>
      <c r="S694" s="43">
        <v>0</v>
      </c>
      <c r="T694" s="43">
        <v>0</v>
      </c>
      <c r="U694" s="43">
        <v>0</v>
      </c>
      <c r="V694" s="43">
        <v>40774281</v>
      </c>
      <c r="W694" s="43">
        <v>0</v>
      </c>
    </row>
    <row r="695" spans="1:23" x14ac:dyDescent="0.25">
      <c r="A695" s="42">
        <v>35</v>
      </c>
      <c r="B695" s="42">
        <v>1</v>
      </c>
      <c r="C695" s="42">
        <v>3</v>
      </c>
      <c r="D695" s="42">
        <v>81</v>
      </c>
      <c r="E695" s="42">
        <v>2</v>
      </c>
      <c r="F695" s="42">
        <v>101</v>
      </c>
      <c r="G695" s="42">
        <v>78</v>
      </c>
      <c r="H695" s="42">
        <v>40</v>
      </c>
      <c r="I695" s="42" t="s">
        <v>943</v>
      </c>
      <c r="J695" s="42" t="s">
        <v>3512</v>
      </c>
      <c r="K695" s="42" t="s">
        <v>3498</v>
      </c>
      <c r="L695" s="43">
        <v>0</v>
      </c>
      <c r="M695" s="43">
        <v>0</v>
      </c>
      <c r="N695" s="43">
        <v>0</v>
      </c>
      <c r="O695" s="43">
        <v>120000000</v>
      </c>
      <c r="P695" s="43">
        <v>0</v>
      </c>
      <c r="Q695" s="43">
        <v>120000000</v>
      </c>
      <c r="R695" s="43">
        <v>51845714</v>
      </c>
      <c r="S695" s="43">
        <v>51845714</v>
      </c>
      <c r="T695" s="43">
        <v>51845714</v>
      </c>
      <c r="U695" s="43">
        <v>51845714</v>
      </c>
      <c r="V695" s="43">
        <v>68154286</v>
      </c>
      <c r="W695" s="43">
        <v>0</v>
      </c>
    </row>
    <row r="696" spans="1:23" x14ac:dyDescent="0.25">
      <c r="A696" s="42">
        <v>35</v>
      </c>
      <c r="B696" s="42">
        <v>1</v>
      </c>
      <c r="C696" s="42">
        <v>3</v>
      </c>
      <c r="D696" s="42">
        <v>81</v>
      </c>
      <c r="E696" s="42">
        <v>2</v>
      </c>
      <c r="F696" s="42">
        <v>401</v>
      </c>
      <c r="G696" s="42">
        <v>53</v>
      </c>
      <c r="H696" s="42">
        <v>40</v>
      </c>
      <c r="I696" s="42" t="s">
        <v>947</v>
      </c>
      <c r="J696" s="42" t="s">
        <v>3513</v>
      </c>
      <c r="K696" s="42" t="s">
        <v>3508</v>
      </c>
      <c r="L696" s="43">
        <v>0</v>
      </c>
      <c r="M696" s="43">
        <v>0</v>
      </c>
      <c r="N696" s="43">
        <v>0</v>
      </c>
      <c r="O696" s="43">
        <v>1300000000</v>
      </c>
      <c r="P696" s="43">
        <v>1300000000</v>
      </c>
      <c r="Q696" s="43">
        <v>0</v>
      </c>
      <c r="R696" s="43">
        <v>0</v>
      </c>
      <c r="S696" s="43">
        <v>0</v>
      </c>
      <c r="T696" s="43">
        <v>0</v>
      </c>
      <c r="U696" s="43">
        <v>0</v>
      </c>
      <c r="V696" s="43">
        <v>0</v>
      </c>
      <c r="W696" s="43">
        <v>0</v>
      </c>
    </row>
    <row r="697" spans="1:23" x14ac:dyDescent="0.25">
      <c r="A697" s="42">
        <v>35</v>
      </c>
      <c r="B697" s="42">
        <v>1</v>
      </c>
      <c r="C697" s="42">
        <v>3</v>
      </c>
      <c r="D697" s="42">
        <v>81</v>
      </c>
      <c r="E697" s="42">
        <v>2</v>
      </c>
      <c r="F697" s="42">
        <v>401</v>
      </c>
      <c r="G697" s="42">
        <v>55</v>
      </c>
      <c r="H697" s="42">
        <v>40</v>
      </c>
      <c r="I697" s="42" t="s">
        <v>3101</v>
      </c>
      <c r="J697" s="42" t="s">
        <v>3514</v>
      </c>
      <c r="K697" s="42" t="s">
        <v>3515</v>
      </c>
      <c r="L697" s="43">
        <v>0</v>
      </c>
      <c r="M697" s="43">
        <v>0</v>
      </c>
      <c r="N697" s="43">
        <v>0</v>
      </c>
      <c r="O697" s="43">
        <v>2000000000</v>
      </c>
      <c r="P697" s="43">
        <v>0</v>
      </c>
      <c r="Q697" s="43">
        <v>2000000000</v>
      </c>
      <c r="R697" s="43">
        <v>2000000000</v>
      </c>
      <c r="S697" s="43">
        <v>2000000000</v>
      </c>
      <c r="T697" s="43">
        <v>2000000000</v>
      </c>
      <c r="U697" s="43">
        <v>2000000000</v>
      </c>
      <c r="V697" s="43">
        <v>0</v>
      </c>
      <c r="W697" s="43">
        <v>0</v>
      </c>
    </row>
    <row r="698" spans="1:23" x14ac:dyDescent="0.25">
      <c r="A698" s="42">
        <v>36</v>
      </c>
      <c r="B698" s="42">
        <v>1</v>
      </c>
      <c r="C698" s="42">
        <v>3</v>
      </c>
      <c r="D698" s="42">
        <v>11</v>
      </c>
      <c r="E698" s="42">
        <v>1</v>
      </c>
      <c r="F698" s="42">
        <v>5</v>
      </c>
      <c r="G698" s="42">
        <v>34</v>
      </c>
      <c r="H698" s="42">
        <v>0</v>
      </c>
      <c r="I698" s="42" t="s">
        <v>948</v>
      </c>
      <c r="J698" s="42" t="s">
        <v>1186</v>
      </c>
      <c r="K698" s="42" t="s">
        <v>2647</v>
      </c>
      <c r="L698" s="43">
        <v>2810000000</v>
      </c>
      <c r="M698" s="43">
        <v>0</v>
      </c>
      <c r="N698" s="43">
        <v>0</v>
      </c>
      <c r="O698" s="43">
        <v>1384000000</v>
      </c>
      <c r="P698" s="43">
        <v>2395391027</v>
      </c>
      <c r="Q698" s="43">
        <v>1798608973</v>
      </c>
      <c r="R698" s="43">
        <v>1761886930.49</v>
      </c>
      <c r="S698" s="43">
        <v>1761886930.49</v>
      </c>
      <c r="T698" s="43">
        <v>1716224031.49</v>
      </c>
      <c r="U698" s="43">
        <v>1671389726</v>
      </c>
      <c r="V698" s="43">
        <v>36722042.509999998</v>
      </c>
      <c r="W698" s="43">
        <v>0</v>
      </c>
    </row>
    <row r="699" spans="1:23" x14ac:dyDescent="0.25">
      <c r="A699" s="42">
        <v>36</v>
      </c>
      <c r="B699" s="42">
        <v>1</v>
      </c>
      <c r="C699" s="42">
        <v>3</v>
      </c>
      <c r="D699" s="42">
        <v>11</v>
      </c>
      <c r="E699" s="42">
        <v>1</v>
      </c>
      <c r="F699" s="42">
        <v>5</v>
      </c>
      <c r="G699" s="42">
        <v>35</v>
      </c>
      <c r="H699" s="42">
        <v>0</v>
      </c>
      <c r="I699" s="42" t="s">
        <v>950</v>
      </c>
      <c r="J699" s="42" t="s">
        <v>1187</v>
      </c>
      <c r="K699" s="42" t="s">
        <v>2648</v>
      </c>
      <c r="L699" s="43">
        <v>6402107019</v>
      </c>
      <c r="M699" s="43">
        <v>0</v>
      </c>
      <c r="N699" s="43">
        <v>0</v>
      </c>
      <c r="O699" s="43">
        <v>0</v>
      </c>
      <c r="P699" s="43">
        <v>6310122320</v>
      </c>
      <c r="Q699" s="43">
        <v>91984699</v>
      </c>
      <c r="R699" s="43">
        <v>91984699</v>
      </c>
      <c r="S699" s="43">
        <v>91984699</v>
      </c>
      <c r="T699" s="43">
        <v>91984699</v>
      </c>
      <c r="U699" s="43">
        <v>79152524</v>
      </c>
      <c r="V699" s="43">
        <v>0</v>
      </c>
      <c r="W699" s="43">
        <v>0</v>
      </c>
    </row>
    <row r="700" spans="1:23" x14ac:dyDescent="0.25">
      <c r="A700" s="42">
        <v>36</v>
      </c>
      <c r="B700" s="42">
        <v>1</v>
      </c>
      <c r="C700" s="42">
        <v>3</v>
      </c>
      <c r="D700" s="42">
        <v>11</v>
      </c>
      <c r="E700" s="42">
        <v>1</v>
      </c>
      <c r="F700" s="42">
        <v>5</v>
      </c>
      <c r="G700" s="42">
        <v>35</v>
      </c>
      <c r="H700" s="42">
        <v>0</v>
      </c>
      <c r="I700" s="42" t="s">
        <v>951</v>
      </c>
      <c r="J700" s="42" t="s">
        <v>2950</v>
      </c>
      <c r="K700" s="42" t="s">
        <v>2951</v>
      </c>
      <c r="L700" s="43">
        <v>0</v>
      </c>
      <c r="M700" s="43">
        <v>0</v>
      </c>
      <c r="N700" s="43">
        <v>0</v>
      </c>
      <c r="O700" s="43">
        <v>1680000000</v>
      </c>
      <c r="P700" s="43">
        <v>1368471636</v>
      </c>
      <c r="Q700" s="43">
        <v>311528364</v>
      </c>
      <c r="R700" s="43">
        <v>311502338</v>
      </c>
      <c r="S700" s="43">
        <v>311502338</v>
      </c>
      <c r="T700" s="43">
        <v>311502338</v>
      </c>
      <c r="U700" s="43">
        <v>288375419</v>
      </c>
      <c r="V700" s="43">
        <v>26026</v>
      </c>
      <c r="W700" s="43">
        <v>0</v>
      </c>
    </row>
    <row r="701" spans="1:23" x14ac:dyDescent="0.25">
      <c r="A701" s="42">
        <v>36</v>
      </c>
      <c r="B701" s="42">
        <v>1</v>
      </c>
      <c r="C701" s="42">
        <v>3</v>
      </c>
      <c r="D701" s="42">
        <v>11</v>
      </c>
      <c r="E701" s="42">
        <v>1</v>
      </c>
      <c r="F701" s="42">
        <v>5</v>
      </c>
      <c r="G701" s="42">
        <v>35</v>
      </c>
      <c r="H701" s="42">
        <v>1</v>
      </c>
      <c r="I701" s="42" t="s">
        <v>951</v>
      </c>
      <c r="J701" s="42" t="s">
        <v>2651</v>
      </c>
      <c r="K701" s="42" t="s">
        <v>2648</v>
      </c>
      <c r="L701" s="43">
        <v>400000000</v>
      </c>
      <c r="M701" s="43">
        <v>0</v>
      </c>
      <c r="N701" s="43">
        <v>0</v>
      </c>
      <c r="O701" s="43">
        <v>0</v>
      </c>
      <c r="P701" s="43">
        <v>243911019</v>
      </c>
      <c r="Q701" s="43">
        <v>156088981</v>
      </c>
      <c r="R701" s="43">
        <v>156088981</v>
      </c>
      <c r="S701" s="43">
        <v>156088981</v>
      </c>
      <c r="T701" s="43">
        <v>156088981</v>
      </c>
      <c r="U701" s="43">
        <v>156088981</v>
      </c>
      <c r="V701" s="43">
        <v>0</v>
      </c>
      <c r="W701" s="43">
        <v>0</v>
      </c>
    </row>
    <row r="702" spans="1:23" x14ac:dyDescent="0.25">
      <c r="A702" s="42">
        <v>36</v>
      </c>
      <c r="B702" s="42">
        <v>1</v>
      </c>
      <c r="C702" s="42">
        <v>3</v>
      </c>
      <c r="D702" s="42">
        <v>11</v>
      </c>
      <c r="E702" s="42">
        <v>1</v>
      </c>
      <c r="F702" s="42">
        <v>5</v>
      </c>
      <c r="G702" s="42">
        <v>35</v>
      </c>
      <c r="H702" s="42">
        <v>2</v>
      </c>
      <c r="I702" s="42" t="s">
        <v>949</v>
      </c>
      <c r="J702" s="42" t="s">
        <v>2654</v>
      </c>
      <c r="K702" s="42" t="s">
        <v>2648</v>
      </c>
      <c r="L702" s="43">
        <v>1850000000</v>
      </c>
      <c r="M702" s="43">
        <v>0</v>
      </c>
      <c r="N702" s="43">
        <v>0</v>
      </c>
      <c r="O702" s="43">
        <v>0</v>
      </c>
      <c r="P702" s="43">
        <v>1260151489</v>
      </c>
      <c r="Q702" s="43">
        <v>589848511</v>
      </c>
      <c r="R702" s="43">
        <v>575560922</v>
      </c>
      <c r="S702" s="43">
        <v>575560922</v>
      </c>
      <c r="T702" s="43">
        <v>554252750</v>
      </c>
      <c r="U702" s="43">
        <v>545786084</v>
      </c>
      <c r="V702" s="43">
        <v>14287589</v>
      </c>
      <c r="W702" s="43">
        <v>0</v>
      </c>
    </row>
    <row r="703" spans="1:23" x14ac:dyDescent="0.25">
      <c r="A703" s="42">
        <v>36</v>
      </c>
      <c r="B703" s="42">
        <v>1</v>
      </c>
      <c r="C703" s="42">
        <v>3</v>
      </c>
      <c r="D703" s="42">
        <v>11</v>
      </c>
      <c r="E703" s="42">
        <v>1</v>
      </c>
      <c r="F703" s="42">
        <v>401</v>
      </c>
      <c r="G703" s="42">
        <v>35</v>
      </c>
      <c r="H703" s="42">
        <v>40</v>
      </c>
      <c r="I703" s="42" t="s">
        <v>949</v>
      </c>
      <c r="J703" s="42" t="s">
        <v>3516</v>
      </c>
      <c r="K703" s="42" t="s">
        <v>3517</v>
      </c>
      <c r="L703" s="43">
        <v>0</v>
      </c>
      <c r="M703" s="43">
        <v>0</v>
      </c>
      <c r="N703" s="43">
        <v>0</v>
      </c>
      <c r="O703" s="43">
        <v>590213636</v>
      </c>
      <c r="P703" s="43">
        <v>344821062</v>
      </c>
      <c r="Q703" s="43">
        <v>245392574</v>
      </c>
      <c r="R703" s="43">
        <v>160789051.09999999</v>
      </c>
      <c r="S703" s="43">
        <v>160789051.09999999</v>
      </c>
      <c r="T703" s="43">
        <v>160789051.09999999</v>
      </c>
      <c r="U703" s="43">
        <v>151216588.09999999</v>
      </c>
      <c r="V703" s="43">
        <v>84603522.900000006</v>
      </c>
      <c r="W703" s="43">
        <v>0</v>
      </c>
    </row>
    <row r="704" spans="1:23" x14ac:dyDescent="0.25">
      <c r="A704" s="42">
        <v>36</v>
      </c>
      <c r="B704" s="42">
        <v>1</v>
      </c>
      <c r="C704" s="42">
        <v>3</v>
      </c>
      <c r="D704" s="42">
        <v>11</v>
      </c>
      <c r="E704" s="42">
        <v>1</v>
      </c>
      <c r="F704" s="42">
        <v>401</v>
      </c>
      <c r="G704" s="42">
        <v>35</v>
      </c>
      <c r="H704" s="42">
        <v>40</v>
      </c>
      <c r="I704" s="42" t="s">
        <v>950</v>
      </c>
      <c r="J704" s="42" t="s">
        <v>3518</v>
      </c>
      <c r="K704" s="42" t="s">
        <v>3517</v>
      </c>
      <c r="L704" s="43">
        <v>0</v>
      </c>
      <c r="M704" s="43">
        <v>0</v>
      </c>
      <c r="N704" s="43">
        <v>0</v>
      </c>
      <c r="O704" s="43">
        <v>4092805558</v>
      </c>
      <c r="P704" s="43">
        <v>3215871336</v>
      </c>
      <c r="Q704" s="43">
        <v>876934222</v>
      </c>
      <c r="R704" s="43">
        <v>854410895</v>
      </c>
      <c r="S704" s="43">
        <v>854410895</v>
      </c>
      <c r="T704" s="43">
        <v>854410895</v>
      </c>
      <c r="U704" s="43">
        <v>677787426</v>
      </c>
      <c r="V704" s="43">
        <v>22523327</v>
      </c>
      <c r="W704" s="43">
        <v>0</v>
      </c>
    </row>
    <row r="705" spans="1:23" x14ac:dyDescent="0.25">
      <c r="A705" s="42">
        <v>36</v>
      </c>
      <c r="B705" s="42">
        <v>1</v>
      </c>
      <c r="C705" s="42">
        <v>3</v>
      </c>
      <c r="D705" s="42">
        <v>11</v>
      </c>
      <c r="E705" s="42">
        <v>1</v>
      </c>
      <c r="F705" s="42">
        <v>401</v>
      </c>
      <c r="G705" s="42">
        <v>35</v>
      </c>
      <c r="H705" s="42">
        <v>40</v>
      </c>
      <c r="I705" s="42" t="s">
        <v>951</v>
      </c>
      <c r="J705" s="42" t="s">
        <v>3519</v>
      </c>
      <c r="K705" s="42" t="s">
        <v>3517</v>
      </c>
      <c r="L705" s="43">
        <v>0</v>
      </c>
      <c r="M705" s="43">
        <v>0</v>
      </c>
      <c r="N705" s="43">
        <v>0</v>
      </c>
      <c r="O705" s="43">
        <v>5087884513</v>
      </c>
      <c r="P705" s="43">
        <v>0</v>
      </c>
      <c r="Q705" s="43">
        <v>5087884513</v>
      </c>
      <c r="R705" s="43">
        <v>4822364626.5500002</v>
      </c>
      <c r="S705" s="43">
        <v>4822364626.5500002</v>
      </c>
      <c r="T705" s="43">
        <v>3586147484</v>
      </c>
      <c r="U705" s="43">
        <v>381292629</v>
      </c>
      <c r="V705" s="43">
        <v>265519886.44999999</v>
      </c>
      <c r="W705" s="43">
        <v>0</v>
      </c>
    </row>
    <row r="706" spans="1:23" x14ac:dyDescent="0.25">
      <c r="A706" s="42">
        <v>36</v>
      </c>
      <c r="B706" s="42">
        <v>1</v>
      </c>
      <c r="C706" s="42">
        <v>3</v>
      </c>
      <c r="D706" s="42">
        <v>11</v>
      </c>
      <c r="E706" s="42">
        <v>1</v>
      </c>
      <c r="F706" s="42">
        <v>403</v>
      </c>
      <c r="G706" s="42">
        <v>34</v>
      </c>
      <c r="H706" s="42">
        <v>40</v>
      </c>
      <c r="I706" s="42" t="s">
        <v>948</v>
      </c>
      <c r="J706" s="42" t="s">
        <v>3520</v>
      </c>
      <c r="K706" s="42" t="s">
        <v>3521</v>
      </c>
      <c r="L706" s="43">
        <v>0</v>
      </c>
      <c r="M706" s="43">
        <v>0</v>
      </c>
      <c r="N706" s="43">
        <v>0</v>
      </c>
      <c r="O706" s="43">
        <v>1200585941</v>
      </c>
      <c r="P706" s="43">
        <v>0</v>
      </c>
      <c r="Q706" s="43">
        <v>1200585941</v>
      </c>
      <c r="R706" s="43">
        <v>592000000</v>
      </c>
      <c r="S706" s="43">
        <v>592000000</v>
      </c>
      <c r="T706" s="43">
        <v>592000000</v>
      </c>
      <c r="U706" s="43">
        <v>15000000</v>
      </c>
      <c r="V706" s="43">
        <v>608585941</v>
      </c>
      <c r="W706" s="43">
        <v>0</v>
      </c>
    </row>
    <row r="707" spans="1:23" x14ac:dyDescent="0.25">
      <c r="A707" s="42">
        <v>36</v>
      </c>
      <c r="B707" s="42">
        <v>1</v>
      </c>
      <c r="C707" s="42">
        <v>3</v>
      </c>
      <c r="D707" s="42">
        <v>22</v>
      </c>
      <c r="E707" s="42">
        <v>1</v>
      </c>
      <c r="F707" s="42">
        <v>5</v>
      </c>
      <c r="G707" s="42">
        <v>34</v>
      </c>
      <c r="H707" s="42">
        <v>0</v>
      </c>
      <c r="I707" s="42" t="s">
        <v>948</v>
      </c>
      <c r="J707" s="42" t="s">
        <v>1188</v>
      </c>
      <c r="K707" s="42" t="s">
        <v>2655</v>
      </c>
      <c r="L707" s="43">
        <v>900000000</v>
      </c>
      <c r="M707" s="43">
        <v>0</v>
      </c>
      <c r="N707" s="43">
        <v>0</v>
      </c>
      <c r="O707" s="43">
        <v>0</v>
      </c>
      <c r="P707" s="43">
        <v>872077520</v>
      </c>
      <c r="Q707" s="43">
        <v>27922480</v>
      </c>
      <c r="R707" s="43">
        <v>27922480</v>
      </c>
      <c r="S707" s="43">
        <v>27922480</v>
      </c>
      <c r="T707" s="43">
        <v>27922480</v>
      </c>
      <c r="U707" s="43">
        <v>27922480</v>
      </c>
      <c r="V707" s="43">
        <v>0</v>
      </c>
      <c r="W707" s="43">
        <v>0</v>
      </c>
    </row>
    <row r="708" spans="1:23" x14ac:dyDescent="0.25">
      <c r="A708" s="42">
        <v>36</v>
      </c>
      <c r="B708" s="42">
        <v>1</v>
      </c>
      <c r="C708" s="42">
        <v>3</v>
      </c>
      <c r="D708" s="42">
        <v>22</v>
      </c>
      <c r="E708" s="42">
        <v>1</v>
      </c>
      <c r="F708" s="42">
        <v>5</v>
      </c>
      <c r="G708" s="42">
        <v>34</v>
      </c>
      <c r="H708" s="42">
        <v>1</v>
      </c>
      <c r="I708" s="42" t="s">
        <v>948</v>
      </c>
      <c r="J708" s="42" t="s">
        <v>1189</v>
      </c>
      <c r="K708" s="42" t="s">
        <v>2656</v>
      </c>
      <c r="L708" s="43">
        <v>329400000</v>
      </c>
      <c r="M708" s="43">
        <v>0</v>
      </c>
      <c r="N708" s="43">
        <v>0</v>
      </c>
      <c r="O708" s="43">
        <v>0</v>
      </c>
      <c r="P708" s="43">
        <v>150554001</v>
      </c>
      <c r="Q708" s="43">
        <v>178845999</v>
      </c>
      <c r="R708" s="43">
        <v>173098665</v>
      </c>
      <c r="S708" s="43">
        <v>173098665</v>
      </c>
      <c r="T708" s="43">
        <v>173098665</v>
      </c>
      <c r="U708" s="43">
        <v>152391999</v>
      </c>
      <c r="V708" s="43">
        <v>5747334</v>
      </c>
      <c r="W708" s="43">
        <v>0</v>
      </c>
    </row>
    <row r="709" spans="1:23" x14ac:dyDescent="0.25">
      <c r="A709" s="42">
        <v>36</v>
      </c>
      <c r="B709" s="42">
        <v>1</v>
      </c>
      <c r="C709" s="42">
        <v>3</v>
      </c>
      <c r="D709" s="42">
        <v>22</v>
      </c>
      <c r="E709" s="42">
        <v>1</v>
      </c>
      <c r="F709" s="42">
        <v>5</v>
      </c>
      <c r="G709" s="42">
        <v>34</v>
      </c>
      <c r="H709" s="42">
        <v>2</v>
      </c>
      <c r="I709" s="42" t="s">
        <v>951</v>
      </c>
      <c r="J709" s="42" t="s">
        <v>2659</v>
      </c>
      <c r="K709" s="42" t="s">
        <v>2660</v>
      </c>
      <c r="L709" s="43">
        <v>4500000</v>
      </c>
      <c r="M709" s="43">
        <v>0</v>
      </c>
      <c r="N709" s="43">
        <v>0</v>
      </c>
      <c r="O709" s="43">
        <v>0</v>
      </c>
      <c r="P709" s="43">
        <v>4500000</v>
      </c>
      <c r="Q709" s="43">
        <v>0</v>
      </c>
      <c r="R709" s="43">
        <v>0</v>
      </c>
      <c r="S709" s="43">
        <v>0</v>
      </c>
      <c r="T709" s="43">
        <v>0</v>
      </c>
      <c r="U709" s="43">
        <v>0</v>
      </c>
      <c r="V709" s="43">
        <v>0</v>
      </c>
      <c r="W709" s="43">
        <v>0</v>
      </c>
    </row>
    <row r="710" spans="1:23" x14ac:dyDescent="0.25">
      <c r="A710" s="42">
        <v>36</v>
      </c>
      <c r="B710" s="42">
        <v>1</v>
      </c>
      <c r="C710" s="42">
        <v>3</v>
      </c>
      <c r="D710" s="42">
        <v>22</v>
      </c>
      <c r="E710" s="42">
        <v>1</v>
      </c>
      <c r="F710" s="42">
        <v>5</v>
      </c>
      <c r="G710" s="42">
        <v>34</v>
      </c>
      <c r="H710" s="42">
        <v>2</v>
      </c>
      <c r="I710" s="42" t="s">
        <v>948</v>
      </c>
      <c r="J710" s="42" t="s">
        <v>2837</v>
      </c>
      <c r="K710" s="42" t="s">
        <v>2838</v>
      </c>
      <c r="L710" s="43">
        <v>0</v>
      </c>
      <c r="M710" s="43">
        <v>0</v>
      </c>
      <c r="N710" s="43">
        <v>0</v>
      </c>
      <c r="O710" s="43">
        <v>4500000</v>
      </c>
      <c r="P710" s="43">
        <v>4500000</v>
      </c>
      <c r="Q710" s="43">
        <v>0</v>
      </c>
      <c r="R710" s="43">
        <v>0</v>
      </c>
      <c r="S710" s="43">
        <v>0</v>
      </c>
      <c r="T710" s="43">
        <v>0</v>
      </c>
      <c r="U710" s="43">
        <v>0</v>
      </c>
      <c r="V710" s="43">
        <v>0</v>
      </c>
      <c r="W710" s="43">
        <v>0</v>
      </c>
    </row>
    <row r="711" spans="1:23" x14ac:dyDescent="0.25">
      <c r="A711" s="42">
        <v>36</v>
      </c>
      <c r="B711" s="42">
        <v>1</v>
      </c>
      <c r="C711" s="42">
        <v>3</v>
      </c>
      <c r="D711" s="42">
        <v>22</v>
      </c>
      <c r="E711" s="42">
        <v>1</v>
      </c>
      <c r="F711" s="42">
        <v>5</v>
      </c>
      <c r="G711" s="42">
        <v>35</v>
      </c>
      <c r="H711" s="42">
        <v>0</v>
      </c>
      <c r="I711" s="42" t="s">
        <v>949</v>
      </c>
      <c r="J711" s="42" t="s">
        <v>1190</v>
      </c>
      <c r="K711" s="42" t="s">
        <v>2663</v>
      </c>
      <c r="L711" s="43">
        <v>1141735310</v>
      </c>
      <c r="M711" s="43">
        <v>0</v>
      </c>
      <c r="N711" s="43">
        <v>0</v>
      </c>
      <c r="O711" s="43">
        <v>0</v>
      </c>
      <c r="P711" s="43">
        <v>0.5</v>
      </c>
      <c r="Q711" s="43">
        <v>1141735309.5</v>
      </c>
      <c r="R711" s="43">
        <v>980783036.91999996</v>
      </c>
      <c r="S711" s="43">
        <v>980783036.91999996</v>
      </c>
      <c r="T711" s="43">
        <v>980783036.91999996</v>
      </c>
      <c r="U711" s="43">
        <v>872148397.83000004</v>
      </c>
      <c r="V711" s="43">
        <v>160952272.58000001</v>
      </c>
      <c r="W711" s="43">
        <v>0</v>
      </c>
    </row>
    <row r="712" spans="1:23" x14ac:dyDescent="0.25">
      <c r="A712" s="42">
        <v>36</v>
      </c>
      <c r="B712" s="42">
        <v>1</v>
      </c>
      <c r="C712" s="42">
        <v>3</v>
      </c>
      <c r="D712" s="42">
        <v>22</v>
      </c>
      <c r="E712" s="42">
        <v>1</v>
      </c>
      <c r="F712" s="42">
        <v>5</v>
      </c>
      <c r="G712" s="42">
        <v>35</v>
      </c>
      <c r="H712" s="42">
        <v>1</v>
      </c>
      <c r="I712" s="42" t="s">
        <v>951</v>
      </c>
      <c r="J712" s="42" t="s">
        <v>1191</v>
      </c>
      <c r="K712" s="42" t="s">
        <v>2664</v>
      </c>
      <c r="L712" s="43">
        <v>803376064</v>
      </c>
      <c r="M712" s="43">
        <v>0</v>
      </c>
      <c r="N712" s="43">
        <v>0</v>
      </c>
      <c r="O712" s="43">
        <v>288440386</v>
      </c>
      <c r="P712" s="43">
        <v>660207255</v>
      </c>
      <c r="Q712" s="43">
        <v>431609195</v>
      </c>
      <c r="R712" s="43">
        <v>431609195</v>
      </c>
      <c r="S712" s="43">
        <v>431609195</v>
      </c>
      <c r="T712" s="43">
        <v>431609195</v>
      </c>
      <c r="U712" s="43">
        <v>431609195</v>
      </c>
      <c r="V712" s="43">
        <v>0</v>
      </c>
      <c r="W712" s="43">
        <v>0</v>
      </c>
    </row>
    <row r="713" spans="1:23" x14ac:dyDescent="0.25">
      <c r="A713" s="42">
        <v>36</v>
      </c>
      <c r="B713" s="42">
        <v>1</v>
      </c>
      <c r="C713" s="42">
        <v>3</v>
      </c>
      <c r="D713" s="42">
        <v>22</v>
      </c>
      <c r="E713" s="42">
        <v>1</v>
      </c>
      <c r="F713" s="42">
        <v>5</v>
      </c>
      <c r="G713" s="42">
        <v>35</v>
      </c>
      <c r="H713" s="42">
        <v>1</v>
      </c>
      <c r="I713" s="42" t="s">
        <v>949</v>
      </c>
      <c r="J713" s="42" t="s">
        <v>2856</v>
      </c>
      <c r="K713" s="42" t="s">
        <v>2664</v>
      </c>
      <c r="L713" s="43">
        <v>0</v>
      </c>
      <c r="M713" s="43">
        <v>0</v>
      </c>
      <c r="N713" s="43">
        <v>0</v>
      </c>
      <c r="O713" s="43">
        <v>347566040</v>
      </c>
      <c r="P713" s="43">
        <v>23830175</v>
      </c>
      <c r="Q713" s="43">
        <v>323735865</v>
      </c>
      <c r="R713" s="43">
        <v>323056928</v>
      </c>
      <c r="S713" s="43">
        <v>323056928</v>
      </c>
      <c r="T713" s="43">
        <v>323056928</v>
      </c>
      <c r="U713" s="43">
        <v>311768913</v>
      </c>
      <c r="V713" s="43">
        <v>678937</v>
      </c>
      <c r="W713" s="43">
        <v>0</v>
      </c>
    </row>
    <row r="714" spans="1:23" x14ac:dyDescent="0.25">
      <c r="A714" s="42">
        <v>36</v>
      </c>
      <c r="B714" s="42">
        <v>1</v>
      </c>
      <c r="C714" s="42">
        <v>3</v>
      </c>
      <c r="D714" s="42">
        <v>22</v>
      </c>
      <c r="E714" s="42">
        <v>1</v>
      </c>
      <c r="F714" s="42">
        <v>5</v>
      </c>
      <c r="G714" s="42">
        <v>35</v>
      </c>
      <c r="H714" s="42">
        <v>2</v>
      </c>
      <c r="I714" s="42" t="s">
        <v>951</v>
      </c>
      <c r="J714" s="42" t="s">
        <v>1192</v>
      </c>
      <c r="K714" s="42" t="s">
        <v>2665</v>
      </c>
      <c r="L714" s="43">
        <v>14661199</v>
      </c>
      <c r="M714" s="43">
        <v>0</v>
      </c>
      <c r="N714" s="43">
        <v>0</v>
      </c>
      <c r="O714" s="43">
        <v>0</v>
      </c>
      <c r="P714" s="43">
        <v>14661199</v>
      </c>
      <c r="Q714" s="43">
        <v>0</v>
      </c>
      <c r="R714" s="43">
        <v>0</v>
      </c>
      <c r="S714" s="43">
        <v>0</v>
      </c>
      <c r="T714" s="43">
        <v>0</v>
      </c>
      <c r="U714" s="43">
        <v>0</v>
      </c>
      <c r="V714" s="43">
        <v>0</v>
      </c>
      <c r="W714" s="43">
        <v>0</v>
      </c>
    </row>
    <row r="715" spans="1:23" x14ac:dyDescent="0.25">
      <c r="A715" s="42">
        <v>36</v>
      </c>
      <c r="B715" s="42">
        <v>1</v>
      </c>
      <c r="C715" s="42">
        <v>3</v>
      </c>
      <c r="D715" s="42">
        <v>22</v>
      </c>
      <c r="E715" s="42">
        <v>1</v>
      </c>
      <c r="F715" s="42">
        <v>5</v>
      </c>
      <c r="G715" s="42">
        <v>35</v>
      </c>
      <c r="H715" s="42">
        <v>3</v>
      </c>
      <c r="I715" s="42" t="s">
        <v>951</v>
      </c>
      <c r="J715" s="42" t="s">
        <v>1193</v>
      </c>
      <c r="K715" s="42" t="s">
        <v>2666</v>
      </c>
      <c r="L715" s="43">
        <v>100000</v>
      </c>
      <c r="M715" s="43">
        <v>0</v>
      </c>
      <c r="N715" s="43">
        <v>0</v>
      </c>
      <c r="O715" s="43">
        <v>0</v>
      </c>
      <c r="P715" s="43">
        <v>100000</v>
      </c>
      <c r="Q715" s="43">
        <v>0</v>
      </c>
      <c r="R715" s="43">
        <v>0</v>
      </c>
      <c r="S715" s="43">
        <v>0</v>
      </c>
      <c r="T715" s="43">
        <v>0</v>
      </c>
      <c r="U715" s="43">
        <v>0</v>
      </c>
      <c r="V715" s="43">
        <v>0</v>
      </c>
      <c r="W715" s="43">
        <v>0</v>
      </c>
    </row>
    <row r="716" spans="1:23" x14ac:dyDescent="0.25">
      <c r="A716" s="42">
        <v>36</v>
      </c>
      <c r="B716" s="42">
        <v>1</v>
      </c>
      <c r="C716" s="42">
        <v>3</v>
      </c>
      <c r="D716" s="42">
        <v>22</v>
      </c>
      <c r="E716" s="42">
        <v>1</v>
      </c>
      <c r="F716" s="42">
        <v>5</v>
      </c>
      <c r="G716" s="42">
        <v>35</v>
      </c>
      <c r="H716" s="42">
        <v>4</v>
      </c>
      <c r="I716" s="42" t="s">
        <v>951</v>
      </c>
      <c r="J716" s="42" t="s">
        <v>1765</v>
      </c>
      <c r="K716" s="42" t="s">
        <v>2667</v>
      </c>
      <c r="L716" s="43">
        <v>11000000</v>
      </c>
      <c r="M716" s="43">
        <v>0</v>
      </c>
      <c r="N716" s="43">
        <v>0</v>
      </c>
      <c r="O716" s="43">
        <v>0</v>
      </c>
      <c r="P716" s="43">
        <v>11000000</v>
      </c>
      <c r="Q716" s="43">
        <v>0</v>
      </c>
      <c r="R716" s="43">
        <v>0</v>
      </c>
      <c r="S716" s="43">
        <v>0</v>
      </c>
      <c r="T716" s="43">
        <v>0</v>
      </c>
      <c r="U716" s="43">
        <v>0</v>
      </c>
      <c r="V716" s="43">
        <v>0</v>
      </c>
      <c r="W716" s="43">
        <v>0</v>
      </c>
    </row>
    <row r="717" spans="1:23" x14ac:dyDescent="0.25">
      <c r="A717" s="42">
        <v>36</v>
      </c>
      <c r="B717" s="42">
        <v>1</v>
      </c>
      <c r="C717" s="42">
        <v>3</v>
      </c>
      <c r="D717" s="42">
        <v>22</v>
      </c>
      <c r="E717" s="42">
        <v>1</v>
      </c>
      <c r="F717" s="42">
        <v>401</v>
      </c>
      <c r="G717" s="42">
        <v>35</v>
      </c>
      <c r="H717" s="42">
        <v>40</v>
      </c>
      <c r="I717" s="42" t="s">
        <v>949</v>
      </c>
      <c r="J717" s="42" t="s">
        <v>3522</v>
      </c>
      <c r="K717" s="42" t="s">
        <v>3523</v>
      </c>
      <c r="L717" s="43">
        <v>0</v>
      </c>
      <c r="M717" s="43">
        <v>0</v>
      </c>
      <c r="N717" s="43">
        <v>0</v>
      </c>
      <c r="O717" s="43">
        <v>20718835.5</v>
      </c>
      <c r="P717" s="43">
        <v>0</v>
      </c>
      <c r="Q717" s="43">
        <v>20718835.5</v>
      </c>
      <c r="R717" s="43">
        <v>0</v>
      </c>
      <c r="S717" s="43">
        <v>0</v>
      </c>
      <c r="T717" s="43">
        <v>0</v>
      </c>
      <c r="U717" s="43">
        <v>0</v>
      </c>
      <c r="V717" s="43">
        <v>20718835.5</v>
      </c>
      <c r="W717" s="43">
        <v>0</v>
      </c>
    </row>
    <row r="718" spans="1:23" x14ac:dyDescent="0.25">
      <c r="A718" s="42">
        <v>36</v>
      </c>
      <c r="B718" s="42">
        <v>1</v>
      </c>
      <c r="C718" s="42">
        <v>3</v>
      </c>
      <c r="D718" s="42">
        <v>22</v>
      </c>
      <c r="E718" s="42">
        <v>1</v>
      </c>
      <c r="F718" s="42">
        <v>401</v>
      </c>
      <c r="G718" s="42">
        <v>35</v>
      </c>
      <c r="H718" s="42">
        <v>40</v>
      </c>
      <c r="I718" s="42" t="s">
        <v>951</v>
      </c>
      <c r="J718" s="42" t="s">
        <v>3670</v>
      </c>
      <c r="K718" s="42" t="s">
        <v>3671</v>
      </c>
      <c r="L718" s="43">
        <v>0</v>
      </c>
      <c r="M718" s="43">
        <v>0</v>
      </c>
      <c r="N718" s="43">
        <v>0</v>
      </c>
      <c r="O718" s="43">
        <v>530501858</v>
      </c>
      <c r="P718" s="43">
        <v>0</v>
      </c>
      <c r="Q718" s="43">
        <v>530501858</v>
      </c>
      <c r="R718" s="43">
        <v>518306637</v>
      </c>
      <c r="S718" s="43">
        <v>518306637</v>
      </c>
      <c r="T718" s="43">
        <v>518306637</v>
      </c>
      <c r="U718" s="43">
        <v>139423599</v>
      </c>
      <c r="V718" s="43">
        <v>12195221</v>
      </c>
      <c r="W718" s="43">
        <v>0</v>
      </c>
    </row>
    <row r="719" spans="1:23" x14ac:dyDescent="0.25">
      <c r="A719" s="42">
        <v>36</v>
      </c>
      <c r="B719" s="42">
        <v>1</v>
      </c>
      <c r="C719" s="42">
        <v>3</v>
      </c>
      <c r="D719" s="42">
        <v>22</v>
      </c>
      <c r="E719" s="42">
        <v>1</v>
      </c>
      <c r="F719" s="42">
        <v>401</v>
      </c>
      <c r="G719" s="42">
        <v>35</v>
      </c>
      <c r="H719" s="42">
        <v>40</v>
      </c>
      <c r="I719" s="42" t="s">
        <v>3776</v>
      </c>
      <c r="J719" s="42" t="s">
        <v>3777</v>
      </c>
      <c r="K719" s="42" t="s">
        <v>3671</v>
      </c>
      <c r="L719" s="43">
        <v>0</v>
      </c>
      <c r="M719" s="43">
        <v>0</v>
      </c>
      <c r="N719" s="43">
        <v>0</v>
      </c>
      <c r="O719" s="43">
        <v>136000000</v>
      </c>
      <c r="P719" s="43">
        <v>0</v>
      </c>
      <c r="Q719" s="43">
        <v>136000000</v>
      </c>
      <c r="R719" s="43">
        <v>133439029</v>
      </c>
      <c r="S719" s="43">
        <v>133439029</v>
      </c>
      <c r="T719" s="43">
        <v>133439029</v>
      </c>
      <c r="U719" s="43">
        <v>95775092</v>
      </c>
      <c r="V719" s="43">
        <v>2560971</v>
      </c>
      <c r="W719" s="43">
        <v>0</v>
      </c>
    </row>
    <row r="720" spans="1:23" x14ac:dyDescent="0.25">
      <c r="A720" s="42">
        <v>36</v>
      </c>
      <c r="B720" s="42">
        <v>1</v>
      </c>
      <c r="C720" s="42">
        <v>3</v>
      </c>
      <c r="D720" s="42">
        <v>22</v>
      </c>
      <c r="E720" s="42">
        <v>1</v>
      </c>
      <c r="F720" s="42">
        <v>401</v>
      </c>
      <c r="G720" s="42">
        <v>35</v>
      </c>
      <c r="H720" s="42">
        <v>41</v>
      </c>
      <c r="I720" s="42" t="s">
        <v>951</v>
      </c>
      <c r="J720" s="42" t="s">
        <v>3524</v>
      </c>
      <c r="K720" s="42" t="s">
        <v>3523</v>
      </c>
      <c r="L720" s="43">
        <v>0</v>
      </c>
      <c r="M720" s="43">
        <v>0</v>
      </c>
      <c r="N720" s="43">
        <v>0</v>
      </c>
      <c r="O720" s="43">
        <v>60487831</v>
      </c>
      <c r="P720" s="43">
        <v>0</v>
      </c>
      <c r="Q720" s="43">
        <v>60487831</v>
      </c>
      <c r="R720" s="43">
        <v>14761699</v>
      </c>
      <c r="S720" s="43">
        <v>14761699</v>
      </c>
      <c r="T720" s="43">
        <v>14761699</v>
      </c>
      <c r="U720" s="43">
        <v>0</v>
      </c>
      <c r="V720" s="43">
        <v>45726132</v>
      </c>
      <c r="W720" s="43">
        <v>0</v>
      </c>
    </row>
    <row r="721" spans="1:23" x14ac:dyDescent="0.25">
      <c r="A721" s="42">
        <v>36</v>
      </c>
      <c r="B721" s="42">
        <v>1</v>
      </c>
      <c r="C721" s="42">
        <v>3</v>
      </c>
      <c r="D721" s="42">
        <v>22</v>
      </c>
      <c r="E721" s="42">
        <v>1</v>
      </c>
      <c r="F721" s="42">
        <v>401</v>
      </c>
      <c r="G721" s="42">
        <v>35</v>
      </c>
      <c r="H721" s="42">
        <v>42</v>
      </c>
      <c r="I721" s="42" t="s">
        <v>951</v>
      </c>
      <c r="J721" s="42" t="s">
        <v>3525</v>
      </c>
      <c r="K721" s="42" t="s">
        <v>3526</v>
      </c>
      <c r="L721" s="43">
        <v>0</v>
      </c>
      <c r="M721" s="43">
        <v>0</v>
      </c>
      <c r="N721" s="43">
        <v>0</v>
      </c>
      <c r="O721" s="43">
        <v>14661199</v>
      </c>
      <c r="P721" s="43">
        <v>0</v>
      </c>
      <c r="Q721" s="43">
        <v>14661199</v>
      </c>
      <c r="R721" s="43">
        <v>0</v>
      </c>
      <c r="S721" s="43">
        <v>0</v>
      </c>
      <c r="T721" s="43">
        <v>0</v>
      </c>
      <c r="U721" s="43">
        <v>0</v>
      </c>
      <c r="V721" s="43">
        <v>14661199</v>
      </c>
      <c r="W721" s="43">
        <v>0</v>
      </c>
    </row>
    <row r="722" spans="1:23" x14ac:dyDescent="0.25">
      <c r="A722" s="42">
        <v>36</v>
      </c>
      <c r="B722" s="42">
        <v>1</v>
      </c>
      <c r="C722" s="42">
        <v>3</v>
      </c>
      <c r="D722" s="42">
        <v>22</v>
      </c>
      <c r="E722" s="42">
        <v>1</v>
      </c>
      <c r="F722" s="42">
        <v>401</v>
      </c>
      <c r="G722" s="42">
        <v>35</v>
      </c>
      <c r="H722" s="42">
        <v>43</v>
      </c>
      <c r="I722" s="42" t="s">
        <v>951</v>
      </c>
      <c r="J722" s="42" t="s">
        <v>3527</v>
      </c>
      <c r="K722" s="42" t="s">
        <v>3528</v>
      </c>
      <c r="L722" s="43">
        <v>0</v>
      </c>
      <c r="M722" s="43">
        <v>0</v>
      </c>
      <c r="N722" s="43">
        <v>0</v>
      </c>
      <c r="O722" s="43">
        <v>100000</v>
      </c>
      <c r="P722" s="43">
        <v>0</v>
      </c>
      <c r="Q722" s="43">
        <v>100000</v>
      </c>
      <c r="R722" s="43">
        <v>73153</v>
      </c>
      <c r="S722" s="43">
        <v>73153</v>
      </c>
      <c r="T722" s="43">
        <v>73153</v>
      </c>
      <c r="U722" s="43">
        <v>0</v>
      </c>
      <c r="V722" s="43">
        <v>26847</v>
      </c>
      <c r="W722" s="43">
        <v>0</v>
      </c>
    </row>
    <row r="723" spans="1:23" x14ac:dyDescent="0.25">
      <c r="A723" s="42">
        <v>36</v>
      </c>
      <c r="B723" s="42">
        <v>1</v>
      </c>
      <c r="C723" s="42">
        <v>3</v>
      </c>
      <c r="D723" s="42">
        <v>22</v>
      </c>
      <c r="E723" s="42">
        <v>1</v>
      </c>
      <c r="F723" s="42">
        <v>401</v>
      </c>
      <c r="G723" s="42">
        <v>35</v>
      </c>
      <c r="H723" s="42">
        <v>44</v>
      </c>
      <c r="I723" s="42" t="s">
        <v>951</v>
      </c>
      <c r="J723" s="42" t="s">
        <v>3529</v>
      </c>
      <c r="K723" s="42" t="s">
        <v>3530</v>
      </c>
      <c r="L723" s="43">
        <v>0</v>
      </c>
      <c r="M723" s="43">
        <v>0</v>
      </c>
      <c r="N723" s="43">
        <v>0</v>
      </c>
      <c r="O723" s="43">
        <v>11000000</v>
      </c>
      <c r="P723" s="43">
        <v>0</v>
      </c>
      <c r="Q723" s="43">
        <v>11000000</v>
      </c>
      <c r="R723" s="43">
        <v>11000000</v>
      </c>
      <c r="S723" s="43">
        <v>11000000</v>
      </c>
      <c r="T723" s="43">
        <v>11000000</v>
      </c>
      <c r="U723" s="43">
        <v>0</v>
      </c>
      <c r="V723" s="43">
        <v>0</v>
      </c>
      <c r="W723" s="43">
        <v>0</v>
      </c>
    </row>
    <row r="724" spans="1:23" x14ac:dyDescent="0.25">
      <c r="A724" s="42">
        <v>36</v>
      </c>
      <c r="B724" s="42">
        <v>1</v>
      </c>
      <c r="C724" s="42">
        <v>3</v>
      </c>
      <c r="D724" s="42">
        <v>22</v>
      </c>
      <c r="E724" s="42">
        <v>1</v>
      </c>
      <c r="F724" s="42">
        <v>402</v>
      </c>
      <c r="G724" s="42">
        <v>34</v>
      </c>
      <c r="H724" s="42">
        <v>40</v>
      </c>
      <c r="I724" s="42" t="s">
        <v>948</v>
      </c>
      <c r="J724" s="42" t="s">
        <v>3531</v>
      </c>
      <c r="K724" s="42" t="s">
        <v>3532</v>
      </c>
      <c r="L724" s="43">
        <v>0</v>
      </c>
      <c r="M724" s="43">
        <v>0</v>
      </c>
      <c r="N724" s="43">
        <v>0</v>
      </c>
      <c r="O724" s="43">
        <v>435525794</v>
      </c>
      <c r="P724" s="43">
        <v>263125794</v>
      </c>
      <c r="Q724" s="43">
        <v>172400000</v>
      </c>
      <c r="R724" s="43">
        <v>171433323</v>
      </c>
      <c r="S724" s="43">
        <v>171433323</v>
      </c>
      <c r="T724" s="43">
        <v>171433323</v>
      </c>
      <c r="U724" s="43">
        <v>128533333</v>
      </c>
      <c r="V724" s="43">
        <v>966677</v>
      </c>
      <c r="W724" s="43">
        <v>0</v>
      </c>
    </row>
    <row r="725" spans="1:23" x14ac:dyDescent="0.25">
      <c r="A725" s="42">
        <v>36</v>
      </c>
      <c r="B725" s="42">
        <v>1</v>
      </c>
      <c r="C725" s="42">
        <v>3</v>
      </c>
      <c r="D725" s="42">
        <v>22</v>
      </c>
      <c r="E725" s="42">
        <v>1</v>
      </c>
      <c r="F725" s="42">
        <v>402</v>
      </c>
      <c r="G725" s="42">
        <v>34</v>
      </c>
      <c r="H725" s="42">
        <v>41</v>
      </c>
      <c r="I725" s="42" t="s">
        <v>948</v>
      </c>
      <c r="J725" s="42" t="s">
        <v>3533</v>
      </c>
      <c r="K725" s="42" t="s">
        <v>3534</v>
      </c>
      <c r="L725" s="43">
        <v>0</v>
      </c>
      <c r="M725" s="43">
        <v>0</v>
      </c>
      <c r="N725" s="43">
        <v>0</v>
      </c>
      <c r="O725" s="43">
        <v>150554001</v>
      </c>
      <c r="P725" s="43">
        <v>0</v>
      </c>
      <c r="Q725" s="43">
        <v>150554001</v>
      </c>
      <c r="R725" s="43">
        <v>119158128</v>
      </c>
      <c r="S725" s="43">
        <v>119158128</v>
      </c>
      <c r="T725" s="43">
        <v>119158128</v>
      </c>
      <c r="U725" s="43">
        <v>119158128</v>
      </c>
      <c r="V725" s="43">
        <v>31395873</v>
      </c>
      <c r="W725" s="43">
        <v>0</v>
      </c>
    </row>
    <row r="726" spans="1:23" x14ac:dyDescent="0.25">
      <c r="A726" s="42">
        <v>36</v>
      </c>
      <c r="B726" s="42">
        <v>1</v>
      </c>
      <c r="C726" s="42">
        <v>3</v>
      </c>
      <c r="D726" s="42">
        <v>22</v>
      </c>
      <c r="E726" s="42">
        <v>1</v>
      </c>
      <c r="F726" s="42">
        <v>403</v>
      </c>
      <c r="G726" s="42">
        <v>34</v>
      </c>
      <c r="H726" s="42">
        <v>41</v>
      </c>
      <c r="I726" s="42" t="s">
        <v>948</v>
      </c>
      <c r="J726" s="42" t="s">
        <v>3535</v>
      </c>
      <c r="K726" s="42" t="s">
        <v>3536</v>
      </c>
      <c r="L726" s="43">
        <v>0</v>
      </c>
      <c r="M726" s="43">
        <v>0</v>
      </c>
      <c r="N726" s="43">
        <v>0</v>
      </c>
      <c r="O726" s="43">
        <v>4500000</v>
      </c>
      <c r="P726" s="43">
        <v>0</v>
      </c>
      <c r="Q726" s="43">
        <v>4500000</v>
      </c>
      <c r="R726" s="43">
        <v>0</v>
      </c>
      <c r="S726" s="43">
        <v>0</v>
      </c>
      <c r="T726" s="43">
        <v>0</v>
      </c>
      <c r="U726" s="43">
        <v>0</v>
      </c>
      <c r="V726" s="43">
        <v>4500000</v>
      </c>
      <c r="W726" s="43">
        <v>0</v>
      </c>
    </row>
    <row r="727" spans="1:23" x14ac:dyDescent="0.25">
      <c r="A727" s="42">
        <v>36</v>
      </c>
      <c r="B727" s="42">
        <v>1</v>
      </c>
      <c r="C727" s="42">
        <v>3</v>
      </c>
      <c r="D727" s="42">
        <v>33</v>
      </c>
      <c r="E727" s="42">
        <v>1</v>
      </c>
      <c r="F727" s="42">
        <v>5</v>
      </c>
      <c r="G727" s="42">
        <v>34</v>
      </c>
      <c r="H727" s="42">
        <v>0</v>
      </c>
      <c r="I727" s="42" t="s">
        <v>948</v>
      </c>
      <c r="J727" s="42" t="s">
        <v>1194</v>
      </c>
      <c r="K727" s="42" t="s">
        <v>2668</v>
      </c>
      <c r="L727" s="43">
        <v>1677380853</v>
      </c>
      <c r="M727" s="43">
        <v>0</v>
      </c>
      <c r="N727" s="43">
        <v>0</v>
      </c>
      <c r="O727" s="43">
        <v>0</v>
      </c>
      <c r="P727" s="43">
        <v>145003980</v>
      </c>
      <c r="Q727" s="43">
        <v>1532376873</v>
      </c>
      <c r="R727" s="43">
        <v>1489479202</v>
      </c>
      <c r="S727" s="43">
        <v>1489479202</v>
      </c>
      <c r="T727" s="43">
        <v>1489479202</v>
      </c>
      <c r="U727" s="43">
        <v>1200220414</v>
      </c>
      <c r="V727" s="43">
        <v>42897671</v>
      </c>
      <c r="W727" s="43">
        <v>0</v>
      </c>
    </row>
    <row r="728" spans="1:23" x14ac:dyDescent="0.25">
      <c r="A728" s="42">
        <v>36</v>
      </c>
      <c r="B728" s="42">
        <v>1</v>
      </c>
      <c r="C728" s="42">
        <v>3</v>
      </c>
      <c r="D728" s="42">
        <v>33</v>
      </c>
      <c r="E728" s="42">
        <v>1</v>
      </c>
      <c r="F728" s="42">
        <v>403</v>
      </c>
      <c r="G728" s="42">
        <v>34</v>
      </c>
      <c r="H728" s="42">
        <v>40</v>
      </c>
      <c r="I728" s="42" t="s">
        <v>948</v>
      </c>
      <c r="J728" s="42" t="s">
        <v>3537</v>
      </c>
      <c r="K728" s="42" t="s">
        <v>3538</v>
      </c>
      <c r="L728" s="43">
        <v>0</v>
      </c>
      <c r="M728" s="43">
        <v>371796216</v>
      </c>
      <c r="N728" s="43">
        <v>0</v>
      </c>
      <c r="O728" s="43">
        <v>145003980</v>
      </c>
      <c r="P728" s="43">
        <v>0</v>
      </c>
      <c r="Q728" s="43">
        <v>516800196</v>
      </c>
      <c r="R728" s="43">
        <v>60083963</v>
      </c>
      <c r="S728" s="43">
        <v>60083963</v>
      </c>
      <c r="T728" s="43">
        <v>60083963</v>
      </c>
      <c r="U728" s="43">
        <v>48480630</v>
      </c>
      <c r="V728" s="43">
        <v>456716233</v>
      </c>
      <c r="W728" s="43">
        <v>0</v>
      </c>
    </row>
    <row r="729" spans="1:23" x14ac:dyDescent="0.25">
      <c r="A729" s="42">
        <v>36</v>
      </c>
      <c r="B729" s="42">
        <v>1</v>
      </c>
      <c r="C729" s="42">
        <v>3</v>
      </c>
      <c r="D729" s="42">
        <v>81</v>
      </c>
      <c r="E729" s="42">
        <v>1</v>
      </c>
      <c r="F729" s="42">
        <v>5</v>
      </c>
      <c r="G729" s="42">
        <v>35</v>
      </c>
      <c r="H729" s="42">
        <v>0</v>
      </c>
      <c r="I729" s="42" t="s">
        <v>950</v>
      </c>
      <c r="J729" s="42" t="s">
        <v>2671</v>
      </c>
      <c r="K729" s="42" t="s">
        <v>2648</v>
      </c>
      <c r="L729" s="43">
        <v>3000000000</v>
      </c>
      <c r="M729" s="43">
        <v>0</v>
      </c>
      <c r="N729" s="43">
        <v>0</v>
      </c>
      <c r="O729" s="43">
        <v>240735675</v>
      </c>
      <c r="P729" s="43">
        <v>581471350</v>
      </c>
      <c r="Q729" s="43">
        <v>2659264325</v>
      </c>
      <c r="R729" s="43">
        <v>2659264325</v>
      </c>
      <c r="S729" s="43">
        <v>2659264325</v>
      </c>
      <c r="T729" s="43">
        <v>1697769535.5</v>
      </c>
      <c r="U729" s="43">
        <v>797779297.5</v>
      </c>
      <c r="V729" s="43">
        <v>0</v>
      </c>
      <c r="W729" s="43">
        <v>0</v>
      </c>
    </row>
    <row r="730" spans="1:23" x14ac:dyDescent="0.25">
      <c r="A730" s="42">
        <v>36</v>
      </c>
      <c r="B730" s="42">
        <v>1</v>
      </c>
      <c r="C730" s="42">
        <v>3</v>
      </c>
      <c r="D730" s="42">
        <v>81</v>
      </c>
      <c r="E730" s="42">
        <v>1</v>
      </c>
      <c r="F730" s="42">
        <v>5</v>
      </c>
      <c r="G730" s="42">
        <v>35</v>
      </c>
      <c r="H730" s="42">
        <v>1</v>
      </c>
      <c r="I730" s="42" t="s">
        <v>950</v>
      </c>
      <c r="J730" s="42" t="s">
        <v>2674</v>
      </c>
      <c r="K730" s="42" t="s">
        <v>2675</v>
      </c>
      <c r="L730" s="43">
        <v>0</v>
      </c>
      <c r="M730" s="43">
        <v>2000000000</v>
      </c>
      <c r="N730" s="43">
        <v>0</v>
      </c>
      <c r="O730" s="43">
        <v>0</v>
      </c>
      <c r="P730" s="43">
        <v>655879370</v>
      </c>
      <c r="Q730" s="43">
        <v>1344120630</v>
      </c>
      <c r="R730" s="43">
        <v>1344120629.8</v>
      </c>
      <c r="S730" s="43">
        <v>1344120629.8</v>
      </c>
      <c r="T730" s="43">
        <v>1341635783.8</v>
      </c>
      <c r="U730" s="43">
        <v>386293564.80000001</v>
      </c>
      <c r="V730" s="43">
        <v>0.2</v>
      </c>
      <c r="W730" s="43">
        <v>0</v>
      </c>
    </row>
    <row r="731" spans="1:23" x14ac:dyDescent="0.25">
      <c r="A731" s="42">
        <v>36</v>
      </c>
      <c r="B731" s="42">
        <v>1</v>
      </c>
      <c r="C731" s="42">
        <v>3</v>
      </c>
      <c r="D731" s="42">
        <v>81</v>
      </c>
      <c r="E731" s="42">
        <v>1</v>
      </c>
      <c r="F731" s="42">
        <v>401</v>
      </c>
      <c r="G731" s="42">
        <v>35</v>
      </c>
      <c r="H731" s="42">
        <v>40</v>
      </c>
      <c r="I731" s="42" t="s">
        <v>951</v>
      </c>
      <c r="J731" s="42" t="s">
        <v>3539</v>
      </c>
      <c r="K731" s="42" t="s">
        <v>3517</v>
      </c>
      <c r="L731" s="43">
        <v>0</v>
      </c>
      <c r="M731" s="43">
        <v>0</v>
      </c>
      <c r="N731" s="43">
        <v>0</v>
      </c>
      <c r="O731" s="43">
        <v>996615045</v>
      </c>
      <c r="P731" s="43">
        <v>0</v>
      </c>
      <c r="Q731" s="43">
        <v>996615045</v>
      </c>
      <c r="R731" s="43">
        <v>677480372.67999995</v>
      </c>
      <c r="S731" s="43">
        <v>677480372.67999995</v>
      </c>
      <c r="T731" s="43">
        <v>677480372.67999995</v>
      </c>
      <c r="U731" s="43">
        <v>2694755</v>
      </c>
      <c r="V731" s="43">
        <v>319134672.31999999</v>
      </c>
      <c r="W731" s="43">
        <v>0</v>
      </c>
    </row>
    <row r="732" spans="1:23" x14ac:dyDescent="0.25">
      <c r="A732" s="42">
        <v>36</v>
      </c>
      <c r="B732" s="42">
        <v>1</v>
      </c>
      <c r="C732" s="42">
        <v>3</v>
      </c>
      <c r="D732" s="42">
        <v>82</v>
      </c>
      <c r="E732" s="42">
        <v>1</v>
      </c>
      <c r="F732" s="42">
        <v>5</v>
      </c>
      <c r="G732" s="42">
        <v>34</v>
      </c>
      <c r="H732" s="42">
        <v>0</v>
      </c>
      <c r="I732" s="42" t="s">
        <v>948</v>
      </c>
      <c r="J732" s="42" t="s">
        <v>1195</v>
      </c>
      <c r="K732" s="42" t="s">
        <v>2676</v>
      </c>
      <c r="L732" s="43">
        <v>170315486</v>
      </c>
      <c r="M732" s="43">
        <v>0</v>
      </c>
      <c r="N732" s="43">
        <v>0</v>
      </c>
      <c r="O732" s="43">
        <v>0</v>
      </c>
      <c r="P732" s="43">
        <v>170315486</v>
      </c>
      <c r="Q732" s="43">
        <v>0</v>
      </c>
      <c r="R732" s="43">
        <v>0</v>
      </c>
      <c r="S732" s="43">
        <v>0</v>
      </c>
      <c r="T732" s="43">
        <v>0</v>
      </c>
      <c r="U732" s="43">
        <v>0</v>
      </c>
      <c r="V732" s="43">
        <v>0</v>
      </c>
      <c r="W732" s="43">
        <v>0</v>
      </c>
    </row>
    <row r="733" spans="1:23" x14ac:dyDescent="0.25">
      <c r="A733" s="42">
        <v>36</v>
      </c>
      <c r="B733" s="42">
        <v>1</v>
      </c>
      <c r="C733" s="42">
        <v>3</v>
      </c>
      <c r="D733" s="42">
        <v>82</v>
      </c>
      <c r="E733" s="42">
        <v>1</v>
      </c>
      <c r="F733" s="42">
        <v>5</v>
      </c>
      <c r="G733" s="42">
        <v>34</v>
      </c>
      <c r="H733" s="42">
        <v>1</v>
      </c>
      <c r="I733" s="42" t="s">
        <v>948</v>
      </c>
      <c r="J733" s="42" t="s">
        <v>3104</v>
      </c>
      <c r="K733" s="42" t="s">
        <v>2676</v>
      </c>
      <c r="L733" s="43">
        <v>0</v>
      </c>
      <c r="M733" s="43">
        <v>109841872</v>
      </c>
      <c r="N733" s="43">
        <v>0</v>
      </c>
      <c r="O733" s="43">
        <v>0</v>
      </c>
      <c r="P733" s="43">
        <v>109841872</v>
      </c>
      <c r="Q733" s="43">
        <v>0</v>
      </c>
      <c r="R733" s="43">
        <v>0</v>
      </c>
      <c r="S733" s="43">
        <v>0</v>
      </c>
      <c r="T733" s="43">
        <v>0</v>
      </c>
      <c r="U733" s="43">
        <v>0</v>
      </c>
      <c r="V733" s="43">
        <v>0</v>
      </c>
      <c r="W733" s="43">
        <v>0</v>
      </c>
    </row>
    <row r="734" spans="1:23" x14ac:dyDescent="0.25">
      <c r="A734" s="42">
        <v>36</v>
      </c>
      <c r="B734" s="42">
        <v>1</v>
      </c>
      <c r="C734" s="42">
        <v>3</v>
      </c>
      <c r="D734" s="42">
        <v>82</v>
      </c>
      <c r="E734" s="42">
        <v>1</v>
      </c>
      <c r="F734" s="42">
        <v>5</v>
      </c>
      <c r="G734" s="42">
        <v>34</v>
      </c>
      <c r="H734" s="42">
        <v>2</v>
      </c>
      <c r="I734" s="42" t="s">
        <v>948</v>
      </c>
      <c r="J734" s="42" t="s">
        <v>3130</v>
      </c>
      <c r="K734" s="42" t="s">
        <v>2676</v>
      </c>
      <c r="L734" s="43">
        <v>0</v>
      </c>
      <c r="M734" s="43">
        <v>456030065</v>
      </c>
      <c r="N734" s="43">
        <v>0</v>
      </c>
      <c r="O734" s="43">
        <v>0</v>
      </c>
      <c r="P734" s="43">
        <v>456030065</v>
      </c>
      <c r="Q734" s="43">
        <v>0</v>
      </c>
      <c r="R734" s="43">
        <v>0</v>
      </c>
      <c r="S734" s="43">
        <v>0</v>
      </c>
      <c r="T734" s="43">
        <v>0</v>
      </c>
      <c r="U734" s="43">
        <v>0</v>
      </c>
      <c r="V734" s="43">
        <v>0</v>
      </c>
      <c r="W734" s="43">
        <v>0</v>
      </c>
    </row>
    <row r="735" spans="1:23" x14ac:dyDescent="0.25">
      <c r="A735" s="42">
        <v>36</v>
      </c>
      <c r="B735" s="42">
        <v>1</v>
      </c>
      <c r="C735" s="42">
        <v>3</v>
      </c>
      <c r="D735" s="42">
        <v>82</v>
      </c>
      <c r="E735" s="42">
        <v>1</v>
      </c>
      <c r="F735" s="42">
        <v>5</v>
      </c>
      <c r="G735" s="42">
        <v>35</v>
      </c>
      <c r="H735" s="42">
        <v>0</v>
      </c>
      <c r="I735" s="42" t="s">
        <v>951</v>
      </c>
      <c r="J735" s="42" t="s">
        <v>3131</v>
      </c>
      <c r="K735" s="42" t="s">
        <v>3132</v>
      </c>
      <c r="L735" s="43">
        <v>0</v>
      </c>
      <c r="M735" s="43">
        <v>74544416</v>
      </c>
      <c r="N735" s="43">
        <v>0</v>
      </c>
      <c r="O735" s="43">
        <v>0</v>
      </c>
      <c r="P735" s="43">
        <v>74544416</v>
      </c>
      <c r="Q735" s="43">
        <v>0</v>
      </c>
      <c r="R735" s="43">
        <v>0</v>
      </c>
      <c r="S735" s="43">
        <v>0</v>
      </c>
      <c r="T735" s="43">
        <v>0</v>
      </c>
      <c r="U735" s="43">
        <v>0</v>
      </c>
      <c r="V735" s="43">
        <v>0</v>
      </c>
      <c r="W735" s="43">
        <v>0</v>
      </c>
    </row>
    <row r="736" spans="1:23" x14ac:dyDescent="0.25">
      <c r="A736" s="42">
        <v>36</v>
      </c>
      <c r="B736" s="42">
        <v>1</v>
      </c>
      <c r="C736" s="42">
        <v>3</v>
      </c>
      <c r="D736" s="42">
        <v>82</v>
      </c>
      <c r="E736" s="42">
        <v>1</v>
      </c>
      <c r="F736" s="42">
        <v>5</v>
      </c>
      <c r="G736" s="42">
        <v>35</v>
      </c>
      <c r="H736" s="42">
        <v>2</v>
      </c>
      <c r="I736" s="42" t="s">
        <v>951</v>
      </c>
      <c r="J736" s="42" t="s">
        <v>1196</v>
      </c>
      <c r="K736" s="42" t="s">
        <v>2679</v>
      </c>
      <c r="L736" s="43">
        <v>215586496</v>
      </c>
      <c r="M736" s="43">
        <v>3655249</v>
      </c>
      <c r="N736" s="43">
        <v>0</v>
      </c>
      <c r="O736" s="43">
        <v>0</v>
      </c>
      <c r="P736" s="43">
        <v>18617809</v>
      </c>
      <c r="Q736" s="43">
        <v>200623936</v>
      </c>
      <c r="R736" s="43">
        <v>200623936</v>
      </c>
      <c r="S736" s="43">
        <v>200623936</v>
      </c>
      <c r="T736" s="43">
        <v>200623936</v>
      </c>
      <c r="U736" s="43">
        <v>68623936</v>
      </c>
      <c r="V736" s="43">
        <v>0</v>
      </c>
      <c r="W736" s="43">
        <v>0</v>
      </c>
    </row>
    <row r="737" spans="1:23" x14ac:dyDescent="0.25">
      <c r="A737" s="42">
        <v>36</v>
      </c>
      <c r="B737" s="42">
        <v>1</v>
      </c>
      <c r="C737" s="42">
        <v>3</v>
      </c>
      <c r="D737" s="42">
        <v>82</v>
      </c>
      <c r="E737" s="42">
        <v>1</v>
      </c>
      <c r="F737" s="42">
        <v>401</v>
      </c>
      <c r="G737" s="42">
        <v>35</v>
      </c>
      <c r="H737" s="42">
        <v>40</v>
      </c>
      <c r="I737" s="42" t="s">
        <v>951</v>
      </c>
      <c r="J737" s="42" t="s">
        <v>3540</v>
      </c>
      <c r="K737" s="42" t="s">
        <v>3541</v>
      </c>
      <c r="L737" s="43">
        <v>0</v>
      </c>
      <c r="M737" s="43">
        <v>0</v>
      </c>
      <c r="N737" s="43">
        <v>0</v>
      </c>
      <c r="O737" s="43">
        <v>18617809</v>
      </c>
      <c r="P737" s="43">
        <v>0</v>
      </c>
      <c r="Q737" s="43">
        <v>18617809</v>
      </c>
      <c r="R737" s="43">
        <v>18617809</v>
      </c>
      <c r="S737" s="43">
        <v>18617809</v>
      </c>
      <c r="T737" s="43">
        <v>18617809</v>
      </c>
      <c r="U737" s="43">
        <v>0</v>
      </c>
      <c r="V737" s="43">
        <v>0</v>
      </c>
      <c r="W737" s="43">
        <v>0</v>
      </c>
    </row>
    <row r="738" spans="1:23" x14ac:dyDescent="0.25">
      <c r="A738" s="42">
        <v>36</v>
      </c>
      <c r="B738" s="42">
        <v>1</v>
      </c>
      <c r="C738" s="42">
        <v>3</v>
      </c>
      <c r="D738" s="42">
        <v>82</v>
      </c>
      <c r="E738" s="42">
        <v>1</v>
      </c>
      <c r="F738" s="42">
        <v>401</v>
      </c>
      <c r="G738" s="42">
        <v>35</v>
      </c>
      <c r="H738" s="42">
        <v>41</v>
      </c>
      <c r="I738" s="42" t="s">
        <v>951</v>
      </c>
      <c r="J738" s="42" t="s">
        <v>3542</v>
      </c>
      <c r="K738" s="42" t="s">
        <v>3541</v>
      </c>
      <c r="L738" s="43">
        <v>0</v>
      </c>
      <c r="M738" s="43">
        <v>0</v>
      </c>
      <c r="N738" s="43">
        <v>0</v>
      </c>
      <c r="O738" s="43">
        <v>74544416</v>
      </c>
      <c r="P738" s="43">
        <v>0</v>
      </c>
      <c r="Q738" s="43">
        <v>74544416</v>
      </c>
      <c r="R738" s="43">
        <v>74544416</v>
      </c>
      <c r="S738" s="43">
        <v>74544416</v>
      </c>
      <c r="T738" s="43">
        <v>74544416</v>
      </c>
      <c r="U738" s="43">
        <v>0</v>
      </c>
      <c r="V738" s="43">
        <v>0</v>
      </c>
      <c r="W738" s="43">
        <v>0</v>
      </c>
    </row>
    <row r="739" spans="1:23" x14ac:dyDescent="0.25">
      <c r="A739" s="42">
        <v>36</v>
      </c>
      <c r="B739" s="42">
        <v>1</v>
      </c>
      <c r="C739" s="42">
        <v>3</v>
      </c>
      <c r="D739" s="42">
        <v>82</v>
      </c>
      <c r="E739" s="42">
        <v>1</v>
      </c>
      <c r="F739" s="42">
        <v>401</v>
      </c>
      <c r="G739" s="42">
        <v>35</v>
      </c>
      <c r="H739" s="42">
        <v>42</v>
      </c>
      <c r="I739" s="42" t="s">
        <v>951</v>
      </c>
      <c r="J739" s="42" t="s">
        <v>3778</v>
      </c>
      <c r="K739" s="42" t="s">
        <v>3541</v>
      </c>
      <c r="L739" s="43">
        <v>0</v>
      </c>
      <c r="M739" s="43">
        <v>0</v>
      </c>
      <c r="N739" s="43">
        <v>0</v>
      </c>
      <c r="O739" s="43">
        <v>207061771</v>
      </c>
      <c r="P739" s="43">
        <v>0</v>
      </c>
      <c r="Q739" s="43">
        <v>207061771</v>
      </c>
      <c r="R739" s="43">
        <v>207024106.19999999</v>
      </c>
      <c r="S739" s="43">
        <v>207024106.19999999</v>
      </c>
      <c r="T739" s="43">
        <v>207024106.19999999</v>
      </c>
      <c r="U739" s="43">
        <v>0</v>
      </c>
      <c r="V739" s="43">
        <v>37664.800000000003</v>
      </c>
      <c r="W739" s="43">
        <v>0</v>
      </c>
    </row>
    <row r="740" spans="1:23" x14ac:dyDescent="0.25">
      <c r="A740" s="42">
        <v>36</v>
      </c>
      <c r="B740" s="42">
        <v>1</v>
      </c>
      <c r="C740" s="42">
        <v>3</v>
      </c>
      <c r="D740" s="42">
        <v>82</v>
      </c>
      <c r="E740" s="42">
        <v>1</v>
      </c>
      <c r="F740" s="42">
        <v>403</v>
      </c>
      <c r="G740" s="42">
        <v>34</v>
      </c>
      <c r="H740" s="42">
        <v>40</v>
      </c>
      <c r="I740" s="42" t="s">
        <v>948</v>
      </c>
      <c r="J740" s="42" t="s">
        <v>3543</v>
      </c>
      <c r="K740" s="42" t="s">
        <v>3544</v>
      </c>
      <c r="L740" s="43">
        <v>0</v>
      </c>
      <c r="M740" s="43">
        <v>0</v>
      </c>
      <c r="N740" s="43">
        <v>0</v>
      </c>
      <c r="O740" s="43">
        <v>626345551</v>
      </c>
      <c r="P740" s="43">
        <v>207061771</v>
      </c>
      <c r="Q740" s="43">
        <v>419283780</v>
      </c>
      <c r="R740" s="43">
        <v>339283780</v>
      </c>
      <c r="S740" s="43">
        <v>339283780</v>
      </c>
      <c r="T740" s="43">
        <v>339283780</v>
      </c>
      <c r="U740" s="43">
        <v>339283780</v>
      </c>
      <c r="V740" s="43">
        <v>80000000</v>
      </c>
      <c r="W740" s="43">
        <v>0</v>
      </c>
    </row>
    <row r="741" spans="1:23" x14ac:dyDescent="0.25">
      <c r="A741" s="42">
        <v>36</v>
      </c>
      <c r="B741" s="42">
        <v>1</v>
      </c>
      <c r="C741" s="42">
        <v>3</v>
      </c>
      <c r="D741" s="42">
        <v>82</v>
      </c>
      <c r="E741" s="42">
        <v>1</v>
      </c>
      <c r="F741" s="42">
        <v>403</v>
      </c>
      <c r="G741" s="42">
        <v>34</v>
      </c>
      <c r="H741" s="42">
        <v>41</v>
      </c>
      <c r="I741" s="42" t="s">
        <v>948</v>
      </c>
      <c r="J741" s="42" t="s">
        <v>3545</v>
      </c>
      <c r="K741" s="42" t="s">
        <v>3546</v>
      </c>
      <c r="L741" s="43">
        <v>0</v>
      </c>
      <c r="M741" s="43">
        <v>0</v>
      </c>
      <c r="N741" s="43">
        <v>0</v>
      </c>
      <c r="O741" s="43">
        <v>109841872</v>
      </c>
      <c r="P741" s="43">
        <v>0</v>
      </c>
      <c r="Q741" s="43">
        <v>109841872</v>
      </c>
      <c r="R741" s="43">
        <v>109841872</v>
      </c>
      <c r="S741" s="43">
        <v>109841872</v>
      </c>
      <c r="T741" s="43">
        <v>109841872</v>
      </c>
      <c r="U741" s="43">
        <v>109841872</v>
      </c>
      <c r="V741" s="43">
        <v>0</v>
      </c>
      <c r="W741" s="43">
        <v>0</v>
      </c>
    </row>
    <row r="742" spans="1:23" x14ac:dyDescent="0.25">
      <c r="A742" s="42">
        <v>36</v>
      </c>
      <c r="B742" s="42">
        <v>1</v>
      </c>
      <c r="C742" s="42">
        <v>3</v>
      </c>
      <c r="D742" s="42">
        <v>83</v>
      </c>
      <c r="E742" s="42">
        <v>1</v>
      </c>
      <c r="F742" s="42">
        <v>5</v>
      </c>
      <c r="G742" s="42">
        <v>34</v>
      </c>
      <c r="H742" s="42">
        <v>0</v>
      </c>
      <c r="I742" s="42" t="s">
        <v>948</v>
      </c>
      <c r="J742" s="42" t="s">
        <v>3105</v>
      </c>
      <c r="K742" s="42" t="s">
        <v>3106</v>
      </c>
      <c r="L742" s="43">
        <v>0</v>
      </c>
      <c r="M742" s="43">
        <v>0</v>
      </c>
      <c r="N742" s="43">
        <v>0</v>
      </c>
      <c r="O742" s="43">
        <v>0</v>
      </c>
      <c r="P742" s="43">
        <v>0</v>
      </c>
      <c r="Q742" s="43">
        <v>0</v>
      </c>
      <c r="R742" s="43">
        <v>0</v>
      </c>
      <c r="S742" s="43">
        <v>0</v>
      </c>
      <c r="T742" s="43">
        <v>0</v>
      </c>
      <c r="U742" s="43">
        <v>0</v>
      </c>
      <c r="V742" s="43">
        <v>0</v>
      </c>
      <c r="W742" s="43">
        <v>0</v>
      </c>
    </row>
    <row r="743" spans="1:23" x14ac:dyDescent="0.25">
      <c r="A743" s="42">
        <v>36</v>
      </c>
      <c r="B743" s="42">
        <v>1</v>
      </c>
      <c r="C743" s="42">
        <v>3</v>
      </c>
      <c r="D743" s="42">
        <v>83</v>
      </c>
      <c r="E743" s="42">
        <v>1</v>
      </c>
      <c r="F743" s="42">
        <v>5</v>
      </c>
      <c r="G743" s="42">
        <v>34</v>
      </c>
      <c r="H743" s="42">
        <v>3</v>
      </c>
      <c r="I743" s="42" t="s">
        <v>948</v>
      </c>
      <c r="J743" s="42" t="s">
        <v>3133</v>
      </c>
      <c r="K743" s="42" t="s">
        <v>3106</v>
      </c>
      <c r="L743" s="43">
        <v>0</v>
      </c>
      <c r="M743" s="43">
        <v>211499370</v>
      </c>
      <c r="N743" s="43">
        <v>0</v>
      </c>
      <c r="O743" s="43">
        <v>0</v>
      </c>
      <c r="P743" s="43">
        <v>211499370</v>
      </c>
      <c r="Q743" s="43">
        <v>0</v>
      </c>
      <c r="R743" s="43">
        <v>0</v>
      </c>
      <c r="S743" s="43">
        <v>0</v>
      </c>
      <c r="T743" s="43">
        <v>0</v>
      </c>
      <c r="U743" s="43">
        <v>0</v>
      </c>
      <c r="V743" s="43">
        <v>0</v>
      </c>
      <c r="W743" s="43">
        <v>0</v>
      </c>
    </row>
    <row r="744" spans="1:23" x14ac:dyDescent="0.25">
      <c r="A744" s="42">
        <v>36</v>
      </c>
      <c r="B744" s="42">
        <v>1</v>
      </c>
      <c r="C744" s="42">
        <v>3</v>
      </c>
      <c r="D744" s="42">
        <v>83</v>
      </c>
      <c r="E744" s="42">
        <v>1</v>
      </c>
      <c r="F744" s="42">
        <v>5</v>
      </c>
      <c r="G744" s="42">
        <v>35</v>
      </c>
      <c r="H744" s="42">
        <v>0</v>
      </c>
      <c r="I744" s="42" t="s">
        <v>950</v>
      </c>
      <c r="J744" s="42" t="s">
        <v>3107</v>
      </c>
      <c r="K744" s="42" t="s">
        <v>3108</v>
      </c>
      <c r="L744" s="43">
        <v>0</v>
      </c>
      <c r="M744" s="43">
        <v>247679270</v>
      </c>
      <c r="N744" s="43">
        <v>0</v>
      </c>
      <c r="O744" s="43">
        <v>0</v>
      </c>
      <c r="P744" s="43">
        <v>247679270</v>
      </c>
      <c r="Q744" s="43">
        <v>0</v>
      </c>
      <c r="R744" s="43">
        <v>0</v>
      </c>
      <c r="S744" s="43">
        <v>0</v>
      </c>
      <c r="T744" s="43">
        <v>0</v>
      </c>
      <c r="U744" s="43">
        <v>0</v>
      </c>
      <c r="V744" s="43">
        <v>0</v>
      </c>
      <c r="W744" s="43">
        <v>0</v>
      </c>
    </row>
    <row r="745" spans="1:23" x14ac:dyDescent="0.25">
      <c r="A745" s="42">
        <v>36</v>
      </c>
      <c r="B745" s="42">
        <v>1</v>
      </c>
      <c r="C745" s="42">
        <v>3</v>
      </c>
      <c r="D745" s="42">
        <v>83</v>
      </c>
      <c r="E745" s="42">
        <v>1</v>
      </c>
      <c r="F745" s="42">
        <v>401</v>
      </c>
      <c r="G745" s="42">
        <v>35</v>
      </c>
      <c r="H745" s="42">
        <v>40</v>
      </c>
      <c r="I745" s="42" t="s">
        <v>951</v>
      </c>
      <c r="J745" s="42" t="s">
        <v>3547</v>
      </c>
      <c r="K745" s="42" t="s">
        <v>3548</v>
      </c>
      <c r="L745" s="43">
        <v>0</v>
      </c>
      <c r="M745" s="43">
        <v>0</v>
      </c>
      <c r="N745" s="43">
        <v>0</v>
      </c>
      <c r="O745" s="43">
        <v>247679270</v>
      </c>
      <c r="P745" s="43">
        <v>0</v>
      </c>
      <c r="Q745" s="43">
        <v>247679270</v>
      </c>
      <c r="R745" s="43">
        <v>232290346</v>
      </c>
      <c r="S745" s="43">
        <v>232290346</v>
      </c>
      <c r="T745" s="43">
        <v>232290346</v>
      </c>
      <c r="U745" s="43">
        <v>0</v>
      </c>
      <c r="V745" s="43">
        <v>15388924</v>
      </c>
      <c r="W745" s="43">
        <v>0</v>
      </c>
    </row>
    <row r="746" spans="1:23" x14ac:dyDescent="0.25">
      <c r="A746" s="42">
        <v>36</v>
      </c>
      <c r="B746" s="42">
        <v>1</v>
      </c>
      <c r="C746" s="42">
        <v>3</v>
      </c>
      <c r="D746" s="42">
        <v>83</v>
      </c>
      <c r="E746" s="42">
        <v>1</v>
      </c>
      <c r="F746" s="42">
        <v>403</v>
      </c>
      <c r="G746" s="42">
        <v>34</v>
      </c>
      <c r="H746" s="42">
        <v>40</v>
      </c>
      <c r="I746" s="42" t="s">
        <v>948</v>
      </c>
      <c r="J746" s="42" t="s">
        <v>3549</v>
      </c>
      <c r="K746" s="42" t="s">
        <v>3550</v>
      </c>
      <c r="L746" s="43">
        <v>0</v>
      </c>
      <c r="M746" s="43">
        <v>0</v>
      </c>
      <c r="N746" s="43">
        <v>0</v>
      </c>
      <c r="O746" s="43">
        <v>211499370</v>
      </c>
      <c r="P746" s="43">
        <v>0</v>
      </c>
      <c r="Q746" s="43">
        <v>211499370</v>
      </c>
      <c r="R746" s="43">
        <v>209549370</v>
      </c>
      <c r="S746" s="43">
        <v>209549370</v>
      </c>
      <c r="T746" s="43">
        <v>209549370</v>
      </c>
      <c r="U746" s="43">
        <v>209549370</v>
      </c>
      <c r="V746" s="43">
        <v>1950000</v>
      </c>
      <c r="W746" s="43">
        <v>0</v>
      </c>
    </row>
    <row r="747" spans="1:23" x14ac:dyDescent="0.25">
      <c r="A747" s="42">
        <v>40</v>
      </c>
      <c r="B747" s="42">
        <v>1</v>
      </c>
      <c r="C747" s="42">
        <v>3</v>
      </c>
      <c r="D747" s="42">
        <v>22</v>
      </c>
      <c r="E747" s="42">
        <v>1</v>
      </c>
      <c r="F747" s="42">
        <v>3</v>
      </c>
      <c r="G747" s="42">
        <v>51</v>
      </c>
      <c r="H747" s="42">
        <v>0</v>
      </c>
      <c r="I747" s="42" t="s">
        <v>952</v>
      </c>
      <c r="J747" s="42" t="s">
        <v>1198</v>
      </c>
      <c r="K747" s="42" t="s">
        <v>2680</v>
      </c>
      <c r="L747" s="43">
        <v>12280709</v>
      </c>
      <c r="M747" s="43">
        <v>0</v>
      </c>
      <c r="N747" s="43">
        <v>0</v>
      </c>
      <c r="O747" s="43">
        <v>0</v>
      </c>
      <c r="P747" s="43">
        <v>12280709</v>
      </c>
      <c r="Q747" s="43">
        <v>0</v>
      </c>
      <c r="R747" s="43">
        <v>0</v>
      </c>
      <c r="S747" s="43">
        <v>0</v>
      </c>
      <c r="T747" s="43">
        <v>0</v>
      </c>
      <c r="U747" s="43">
        <v>0</v>
      </c>
      <c r="V747" s="43">
        <v>0</v>
      </c>
      <c r="W747" s="43">
        <v>0</v>
      </c>
    </row>
    <row r="748" spans="1:23" x14ac:dyDescent="0.25">
      <c r="A748" s="42">
        <v>40</v>
      </c>
      <c r="B748" s="42">
        <v>1</v>
      </c>
      <c r="C748" s="42">
        <v>3</v>
      </c>
      <c r="D748" s="42">
        <v>22</v>
      </c>
      <c r="E748" s="42">
        <v>1</v>
      </c>
      <c r="F748" s="42">
        <v>3</v>
      </c>
      <c r="G748" s="42">
        <v>51</v>
      </c>
      <c r="H748" s="42">
        <v>1</v>
      </c>
      <c r="I748" s="42" t="s">
        <v>952</v>
      </c>
      <c r="J748" s="42" t="s">
        <v>1199</v>
      </c>
      <c r="K748" s="42" t="s">
        <v>1770</v>
      </c>
      <c r="L748" s="43">
        <v>5480379</v>
      </c>
      <c r="M748" s="43">
        <v>0</v>
      </c>
      <c r="N748" s="43">
        <v>0</v>
      </c>
      <c r="O748" s="43">
        <v>0</v>
      </c>
      <c r="P748" s="43">
        <v>5480379</v>
      </c>
      <c r="Q748" s="43">
        <v>0</v>
      </c>
      <c r="R748" s="43">
        <v>0</v>
      </c>
      <c r="S748" s="43">
        <v>0</v>
      </c>
      <c r="T748" s="43">
        <v>0</v>
      </c>
      <c r="U748" s="43">
        <v>0</v>
      </c>
      <c r="V748" s="43">
        <v>0</v>
      </c>
      <c r="W748" s="43">
        <v>0</v>
      </c>
    </row>
    <row r="749" spans="1:23" x14ac:dyDescent="0.25">
      <c r="A749" s="42">
        <v>40</v>
      </c>
      <c r="B749" s="42">
        <v>1</v>
      </c>
      <c r="C749" s="42">
        <v>3</v>
      </c>
      <c r="D749" s="42">
        <v>22</v>
      </c>
      <c r="E749" s="42">
        <v>1</v>
      </c>
      <c r="F749" s="42">
        <v>3</v>
      </c>
      <c r="G749" s="42">
        <v>51</v>
      </c>
      <c r="H749" s="42">
        <v>2</v>
      </c>
      <c r="I749" s="42" t="s">
        <v>952</v>
      </c>
      <c r="J749" s="42" t="s">
        <v>1200</v>
      </c>
      <c r="K749" s="42" t="s">
        <v>2681</v>
      </c>
      <c r="L749" s="43">
        <v>96006870863</v>
      </c>
      <c r="M749" s="43">
        <v>10849538849</v>
      </c>
      <c r="N749" s="43">
        <v>0</v>
      </c>
      <c r="O749" s="43">
        <v>0</v>
      </c>
      <c r="P749" s="43">
        <v>64104468556.68</v>
      </c>
      <c r="Q749" s="43">
        <v>42751941155.32</v>
      </c>
      <c r="R749" s="43">
        <v>42751941155.32</v>
      </c>
      <c r="S749" s="43">
        <v>42751941155.32</v>
      </c>
      <c r="T749" s="43">
        <v>42751941155.32</v>
      </c>
      <c r="U749" s="43">
        <v>42751941155.32</v>
      </c>
      <c r="V749" s="43">
        <v>0</v>
      </c>
      <c r="W749" s="43">
        <v>0</v>
      </c>
    </row>
    <row r="750" spans="1:23" x14ac:dyDescent="0.25">
      <c r="A750" s="42">
        <v>40</v>
      </c>
      <c r="B750" s="42">
        <v>1</v>
      </c>
      <c r="C750" s="42">
        <v>3</v>
      </c>
      <c r="D750" s="42">
        <v>22</v>
      </c>
      <c r="E750" s="42">
        <v>1</v>
      </c>
      <c r="F750" s="42">
        <v>3</v>
      </c>
      <c r="G750" s="42">
        <v>51</v>
      </c>
      <c r="H750" s="42">
        <v>3</v>
      </c>
      <c r="I750" s="42" t="s">
        <v>952</v>
      </c>
      <c r="J750" s="42" t="s">
        <v>1201</v>
      </c>
      <c r="K750" s="42" t="s">
        <v>2682</v>
      </c>
      <c r="L750" s="43">
        <v>672820454</v>
      </c>
      <c r="M750" s="43">
        <v>89275108</v>
      </c>
      <c r="N750" s="43">
        <v>0</v>
      </c>
      <c r="O750" s="43">
        <v>0</v>
      </c>
      <c r="P750" s="43">
        <v>762095562</v>
      </c>
      <c r="Q750" s="43">
        <v>0</v>
      </c>
      <c r="R750" s="43">
        <v>0</v>
      </c>
      <c r="S750" s="43">
        <v>0</v>
      </c>
      <c r="T750" s="43">
        <v>0</v>
      </c>
      <c r="U750" s="43">
        <v>0</v>
      </c>
      <c r="V750" s="43">
        <v>0</v>
      </c>
      <c r="W750" s="43">
        <v>0</v>
      </c>
    </row>
    <row r="751" spans="1:23" x14ac:dyDescent="0.25">
      <c r="A751" s="42">
        <v>40</v>
      </c>
      <c r="B751" s="42">
        <v>1</v>
      </c>
      <c r="C751" s="42">
        <v>3</v>
      </c>
      <c r="D751" s="42">
        <v>22</v>
      </c>
      <c r="E751" s="42">
        <v>1</v>
      </c>
      <c r="F751" s="42">
        <v>3</v>
      </c>
      <c r="G751" s="42">
        <v>51</v>
      </c>
      <c r="H751" s="42">
        <v>4</v>
      </c>
      <c r="I751" s="42" t="s">
        <v>952</v>
      </c>
      <c r="J751" s="42" t="s">
        <v>1202</v>
      </c>
      <c r="K751" s="42" t="s">
        <v>2683</v>
      </c>
      <c r="L751" s="43">
        <v>19742066758</v>
      </c>
      <c r="M751" s="43">
        <v>367000886.63999999</v>
      </c>
      <c r="N751" s="43">
        <v>0</v>
      </c>
      <c r="O751" s="43">
        <v>0</v>
      </c>
      <c r="P751" s="43">
        <v>12103173110.379999</v>
      </c>
      <c r="Q751" s="43">
        <v>8005894534.2600002</v>
      </c>
      <c r="R751" s="43">
        <v>8005894534.2600002</v>
      </c>
      <c r="S751" s="43">
        <v>8005894534.2600002</v>
      </c>
      <c r="T751" s="43">
        <v>8005894534.2600002</v>
      </c>
      <c r="U751" s="43">
        <v>8005894534.2600002</v>
      </c>
      <c r="V751" s="43">
        <v>0</v>
      </c>
      <c r="W751" s="43">
        <v>0</v>
      </c>
    </row>
    <row r="752" spans="1:23" x14ac:dyDescent="0.25">
      <c r="A752" s="42">
        <v>40</v>
      </c>
      <c r="B752" s="42">
        <v>1</v>
      </c>
      <c r="C752" s="42">
        <v>3</v>
      </c>
      <c r="D752" s="42">
        <v>22</v>
      </c>
      <c r="E752" s="42">
        <v>1</v>
      </c>
      <c r="F752" s="42">
        <v>3</v>
      </c>
      <c r="G752" s="42">
        <v>51</v>
      </c>
      <c r="H752" s="42">
        <v>5</v>
      </c>
      <c r="I752" s="42" t="s">
        <v>952</v>
      </c>
      <c r="J752" s="42" t="s">
        <v>1203</v>
      </c>
      <c r="K752" s="42" t="s">
        <v>2684</v>
      </c>
      <c r="L752" s="43">
        <v>2364401358</v>
      </c>
      <c r="M752" s="43">
        <v>214689468</v>
      </c>
      <c r="N752" s="43">
        <v>0</v>
      </c>
      <c r="O752" s="43">
        <v>0</v>
      </c>
      <c r="P752" s="43">
        <v>1492048686.3199999</v>
      </c>
      <c r="Q752" s="43">
        <v>1087042139.6800001</v>
      </c>
      <c r="R752" s="43">
        <v>1087042139.6800001</v>
      </c>
      <c r="S752" s="43">
        <v>1087042139.6800001</v>
      </c>
      <c r="T752" s="43">
        <v>1087042139.6800001</v>
      </c>
      <c r="U752" s="43">
        <v>1087042139.6800001</v>
      </c>
      <c r="V752" s="43">
        <v>0</v>
      </c>
      <c r="W752" s="43">
        <v>0</v>
      </c>
    </row>
    <row r="753" spans="1:23" x14ac:dyDescent="0.25">
      <c r="A753" s="42">
        <v>40</v>
      </c>
      <c r="B753" s="42">
        <v>1</v>
      </c>
      <c r="C753" s="42">
        <v>3</v>
      </c>
      <c r="D753" s="42">
        <v>22</v>
      </c>
      <c r="E753" s="42">
        <v>1</v>
      </c>
      <c r="F753" s="42">
        <v>3</v>
      </c>
      <c r="G753" s="42">
        <v>51</v>
      </c>
      <c r="H753" s="42">
        <v>6</v>
      </c>
      <c r="I753" s="42" t="s">
        <v>952</v>
      </c>
      <c r="J753" s="42" t="s">
        <v>1204</v>
      </c>
      <c r="K753" s="42" t="s">
        <v>2685</v>
      </c>
      <c r="L753" s="43">
        <v>1204518976</v>
      </c>
      <c r="M753" s="43">
        <v>124103570</v>
      </c>
      <c r="N753" s="43">
        <v>0</v>
      </c>
      <c r="O753" s="43">
        <v>0</v>
      </c>
      <c r="P753" s="43">
        <v>524332884.97000003</v>
      </c>
      <c r="Q753" s="43">
        <v>804289661.02999997</v>
      </c>
      <c r="R753" s="43">
        <v>804289661.02999997</v>
      </c>
      <c r="S753" s="43">
        <v>804289661.02999997</v>
      </c>
      <c r="T753" s="43">
        <v>804289661.02999997</v>
      </c>
      <c r="U753" s="43">
        <v>804289661.02999997</v>
      </c>
      <c r="V753" s="43">
        <v>0</v>
      </c>
      <c r="W753" s="43">
        <v>0</v>
      </c>
    </row>
    <row r="754" spans="1:23" x14ac:dyDescent="0.25">
      <c r="A754" s="42">
        <v>40</v>
      </c>
      <c r="B754" s="42">
        <v>1</v>
      </c>
      <c r="C754" s="42">
        <v>3</v>
      </c>
      <c r="D754" s="42">
        <v>22</v>
      </c>
      <c r="E754" s="42">
        <v>1</v>
      </c>
      <c r="F754" s="42">
        <v>3</v>
      </c>
      <c r="G754" s="42">
        <v>51</v>
      </c>
      <c r="H754" s="42">
        <v>7</v>
      </c>
      <c r="I754" s="42" t="s">
        <v>952</v>
      </c>
      <c r="J754" s="42" t="s">
        <v>1205</v>
      </c>
      <c r="K754" s="42" t="s">
        <v>2686</v>
      </c>
      <c r="L754" s="43">
        <v>4588204621</v>
      </c>
      <c r="M754" s="43">
        <v>459215020</v>
      </c>
      <c r="N754" s="43">
        <v>0</v>
      </c>
      <c r="O754" s="43">
        <v>0</v>
      </c>
      <c r="P754" s="43">
        <v>3069983990.9200001</v>
      </c>
      <c r="Q754" s="43">
        <v>1977435650.0799999</v>
      </c>
      <c r="R754" s="43">
        <v>1977435650.0799999</v>
      </c>
      <c r="S754" s="43">
        <v>1977435650.0799999</v>
      </c>
      <c r="T754" s="43">
        <v>1977435650.0799999</v>
      </c>
      <c r="U754" s="43">
        <v>1977435650.0799999</v>
      </c>
      <c r="V754" s="43">
        <v>0</v>
      </c>
      <c r="W754" s="43">
        <v>0</v>
      </c>
    </row>
    <row r="755" spans="1:23" x14ac:dyDescent="0.25">
      <c r="A755" s="42">
        <v>40</v>
      </c>
      <c r="B755" s="42">
        <v>1</v>
      </c>
      <c r="C755" s="42">
        <v>3</v>
      </c>
      <c r="D755" s="42">
        <v>22</v>
      </c>
      <c r="E755" s="42">
        <v>1</v>
      </c>
      <c r="F755" s="42">
        <v>3</v>
      </c>
      <c r="G755" s="42">
        <v>51</v>
      </c>
      <c r="H755" s="42">
        <v>8</v>
      </c>
      <c r="I755" s="42" t="s">
        <v>952</v>
      </c>
      <c r="J755" s="42" t="s">
        <v>1206</v>
      </c>
      <c r="K755" s="42" t="s">
        <v>2687</v>
      </c>
      <c r="L755" s="43">
        <v>12456000</v>
      </c>
      <c r="M755" s="43">
        <v>0</v>
      </c>
      <c r="N755" s="43">
        <v>0</v>
      </c>
      <c r="O755" s="43">
        <v>0</v>
      </c>
      <c r="P755" s="43">
        <v>12456000</v>
      </c>
      <c r="Q755" s="43">
        <v>0</v>
      </c>
      <c r="R755" s="43">
        <v>0</v>
      </c>
      <c r="S755" s="43">
        <v>0</v>
      </c>
      <c r="T755" s="43">
        <v>0</v>
      </c>
      <c r="U755" s="43">
        <v>0</v>
      </c>
      <c r="V755" s="43">
        <v>0</v>
      </c>
      <c r="W755" s="43">
        <v>0</v>
      </c>
    </row>
    <row r="756" spans="1:23" x14ac:dyDescent="0.25">
      <c r="A756" s="42">
        <v>40</v>
      </c>
      <c r="B756" s="42">
        <v>1</v>
      </c>
      <c r="C756" s="42">
        <v>3</v>
      </c>
      <c r="D756" s="42">
        <v>22</v>
      </c>
      <c r="E756" s="42">
        <v>1</v>
      </c>
      <c r="F756" s="42">
        <v>203</v>
      </c>
      <c r="G756" s="42">
        <v>51</v>
      </c>
      <c r="H756" s="42">
        <v>40</v>
      </c>
      <c r="I756" s="42" t="s">
        <v>952</v>
      </c>
      <c r="J756" s="42" t="s">
        <v>3680</v>
      </c>
      <c r="K756" s="42" t="s">
        <v>3681</v>
      </c>
      <c r="L756" s="43">
        <v>0</v>
      </c>
      <c r="M756" s="43">
        <v>46722793</v>
      </c>
      <c r="N756" s="43">
        <v>0</v>
      </c>
      <c r="O756" s="43">
        <v>12280709</v>
      </c>
      <c r="P756" s="43">
        <v>0</v>
      </c>
      <c r="Q756" s="43">
        <v>59003502</v>
      </c>
      <c r="R756" s="43">
        <v>55195978.869999997</v>
      </c>
      <c r="S756" s="43">
        <v>55195978.869999997</v>
      </c>
      <c r="T756" s="43">
        <v>55195978.869999997</v>
      </c>
      <c r="U756" s="43">
        <v>55195978.869999997</v>
      </c>
      <c r="V756" s="43">
        <v>3807523.13</v>
      </c>
      <c r="W756" s="43">
        <v>0</v>
      </c>
    </row>
    <row r="757" spans="1:23" x14ac:dyDescent="0.25">
      <c r="A757" s="42">
        <v>40</v>
      </c>
      <c r="B757" s="42">
        <v>1</v>
      </c>
      <c r="C757" s="42">
        <v>3</v>
      </c>
      <c r="D757" s="42">
        <v>22</v>
      </c>
      <c r="E757" s="42">
        <v>1</v>
      </c>
      <c r="F757" s="42">
        <v>203</v>
      </c>
      <c r="G757" s="42">
        <v>51</v>
      </c>
      <c r="H757" s="42">
        <v>41</v>
      </c>
      <c r="I757" s="42" t="s">
        <v>952</v>
      </c>
      <c r="J757" s="42" t="s">
        <v>3682</v>
      </c>
      <c r="K757" s="42" t="s">
        <v>3683</v>
      </c>
      <c r="L757" s="43">
        <v>0</v>
      </c>
      <c r="M757" s="43">
        <v>13761556</v>
      </c>
      <c r="N757" s="43">
        <v>0</v>
      </c>
      <c r="O757" s="43">
        <v>5480379</v>
      </c>
      <c r="P757" s="43">
        <v>0</v>
      </c>
      <c r="Q757" s="43">
        <v>19241935</v>
      </c>
      <c r="R757" s="43">
        <v>16425764.42</v>
      </c>
      <c r="S757" s="43">
        <v>16425764.42</v>
      </c>
      <c r="T757" s="43">
        <v>16425764.42</v>
      </c>
      <c r="U757" s="43">
        <v>16425764.42</v>
      </c>
      <c r="V757" s="43">
        <v>2816170.58</v>
      </c>
      <c r="W757" s="43">
        <v>0</v>
      </c>
    </row>
    <row r="758" spans="1:23" x14ac:dyDescent="0.25">
      <c r="A758" s="42">
        <v>40</v>
      </c>
      <c r="B758" s="42">
        <v>1</v>
      </c>
      <c r="C758" s="42">
        <v>3</v>
      </c>
      <c r="D758" s="42">
        <v>22</v>
      </c>
      <c r="E758" s="42">
        <v>1</v>
      </c>
      <c r="F758" s="42">
        <v>203</v>
      </c>
      <c r="G758" s="42">
        <v>51</v>
      </c>
      <c r="H758" s="42">
        <v>42</v>
      </c>
      <c r="I758" s="42" t="s">
        <v>952</v>
      </c>
      <c r="J758" s="42" t="s">
        <v>3551</v>
      </c>
      <c r="K758" s="42" t="s">
        <v>3552</v>
      </c>
      <c r="L758" s="43">
        <v>0</v>
      </c>
      <c r="M758" s="43">
        <v>2343572555</v>
      </c>
      <c r="N758" s="43">
        <v>0</v>
      </c>
      <c r="O758" s="43">
        <v>64104468556.68</v>
      </c>
      <c r="P758" s="43">
        <v>0</v>
      </c>
      <c r="Q758" s="43">
        <v>66448041111.68</v>
      </c>
      <c r="R758" s="43">
        <v>62406757079.5</v>
      </c>
      <c r="S758" s="43">
        <v>62406757079.5</v>
      </c>
      <c r="T758" s="43">
        <v>62406757079.5</v>
      </c>
      <c r="U758" s="43">
        <v>62406757079.5</v>
      </c>
      <c r="V758" s="43">
        <v>4041284032.1799998</v>
      </c>
      <c r="W758" s="43">
        <v>0</v>
      </c>
    </row>
    <row r="759" spans="1:23" x14ac:dyDescent="0.25">
      <c r="A759" s="42">
        <v>40</v>
      </c>
      <c r="B759" s="42">
        <v>1</v>
      </c>
      <c r="C759" s="42">
        <v>3</v>
      </c>
      <c r="D759" s="42">
        <v>22</v>
      </c>
      <c r="E759" s="42">
        <v>1</v>
      </c>
      <c r="F759" s="42">
        <v>203</v>
      </c>
      <c r="G759" s="42">
        <v>51</v>
      </c>
      <c r="H759" s="42">
        <v>43</v>
      </c>
      <c r="I759" s="42" t="s">
        <v>952</v>
      </c>
      <c r="J759" s="42" t="s">
        <v>3553</v>
      </c>
      <c r="K759" s="42" t="s">
        <v>3554</v>
      </c>
      <c r="L759" s="43">
        <v>0</v>
      </c>
      <c r="M759" s="43">
        <v>0</v>
      </c>
      <c r="N759" s="43">
        <v>0</v>
      </c>
      <c r="O759" s="43">
        <v>762095562</v>
      </c>
      <c r="P759" s="43">
        <v>0</v>
      </c>
      <c r="Q759" s="43">
        <v>762095562</v>
      </c>
      <c r="R759" s="43">
        <v>748565232.22000003</v>
      </c>
      <c r="S759" s="43">
        <v>748565232.22000003</v>
      </c>
      <c r="T759" s="43">
        <v>748565232.22000003</v>
      </c>
      <c r="U759" s="43">
        <v>748565232.22000003</v>
      </c>
      <c r="V759" s="43">
        <v>13530329.779999999</v>
      </c>
      <c r="W759" s="43">
        <v>0</v>
      </c>
    </row>
    <row r="760" spans="1:23" x14ac:dyDescent="0.25">
      <c r="A760" s="42">
        <v>40</v>
      </c>
      <c r="B760" s="42">
        <v>1</v>
      </c>
      <c r="C760" s="42">
        <v>3</v>
      </c>
      <c r="D760" s="42">
        <v>22</v>
      </c>
      <c r="E760" s="42">
        <v>1</v>
      </c>
      <c r="F760" s="42">
        <v>203</v>
      </c>
      <c r="G760" s="42">
        <v>51</v>
      </c>
      <c r="H760" s="42">
        <v>44</v>
      </c>
      <c r="I760" s="42" t="s">
        <v>952</v>
      </c>
      <c r="J760" s="42" t="s">
        <v>3555</v>
      </c>
      <c r="K760" s="42" t="s">
        <v>3556</v>
      </c>
      <c r="L760" s="43">
        <v>0</v>
      </c>
      <c r="M760" s="43">
        <v>742367705</v>
      </c>
      <c r="N760" s="43">
        <v>0</v>
      </c>
      <c r="O760" s="43">
        <v>12103173110.379999</v>
      </c>
      <c r="P760" s="43">
        <v>0</v>
      </c>
      <c r="Q760" s="43">
        <v>12845540815.379999</v>
      </c>
      <c r="R760" s="43">
        <v>11612651619.32</v>
      </c>
      <c r="S760" s="43">
        <v>11612651619.32</v>
      </c>
      <c r="T760" s="43">
        <v>11612651619.32</v>
      </c>
      <c r="U760" s="43">
        <v>11612651619.32</v>
      </c>
      <c r="V760" s="43">
        <v>1232889196.0599999</v>
      </c>
      <c r="W760" s="43">
        <v>0</v>
      </c>
    </row>
    <row r="761" spans="1:23" x14ac:dyDescent="0.25">
      <c r="A761" s="42">
        <v>40</v>
      </c>
      <c r="B761" s="42">
        <v>1</v>
      </c>
      <c r="C761" s="42">
        <v>3</v>
      </c>
      <c r="D761" s="42">
        <v>22</v>
      </c>
      <c r="E761" s="42">
        <v>1</v>
      </c>
      <c r="F761" s="42">
        <v>203</v>
      </c>
      <c r="G761" s="42">
        <v>51</v>
      </c>
      <c r="H761" s="42">
        <v>45</v>
      </c>
      <c r="I761" s="42" t="s">
        <v>952</v>
      </c>
      <c r="J761" s="42" t="s">
        <v>3557</v>
      </c>
      <c r="K761" s="42" t="s">
        <v>3558</v>
      </c>
      <c r="L761" s="43">
        <v>0</v>
      </c>
      <c r="M761" s="43">
        <v>478813845</v>
      </c>
      <c r="N761" s="43">
        <v>0</v>
      </c>
      <c r="O761" s="43">
        <v>1492048686.3199999</v>
      </c>
      <c r="P761" s="43">
        <v>0</v>
      </c>
      <c r="Q761" s="43">
        <v>1970862531.3199999</v>
      </c>
      <c r="R761" s="43">
        <v>1870240197.26</v>
      </c>
      <c r="S761" s="43">
        <v>1870240197.26</v>
      </c>
      <c r="T761" s="43">
        <v>1870240197.26</v>
      </c>
      <c r="U761" s="43">
        <v>1870240197.26</v>
      </c>
      <c r="V761" s="43">
        <v>100622334.06</v>
      </c>
      <c r="W761" s="43">
        <v>0</v>
      </c>
    </row>
    <row r="762" spans="1:23" x14ac:dyDescent="0.25">
      <c r="A762" s="42">
        <v>40</v>
      </c>
      <c r="B762" s="42">
        <v>1</v>
      </c>
      <c r="C762" s="42">
        <v>3</v>
      </c>
      <c r="D762" s="42">
        <v>22</v>
      </c>
      <c r="E762" s="42">
        <v>1</v>
      </c>
      <c r="F762" s="42">
        <v>203</v>
      </c>
      <c r="G762" s="42">
        <v>51</v>
      </c>
      <c r="H762" s="42">
        <v>46</v>
      </c>
      <c r="I762" s="42" t="s">
        <v>952</v>
      </c>
      <c r="J762" s="42" t="s">
        <v>3559</v>
      </c>
      <c r="K762" s="42" t="s">
        <v>3560</v>
      </c>
      <c r="L762" s="43">
        <v>0</v>
      </c>
      <c r="M762" s="43">
        <v>714303728</v>
      </c>
      <c r="N762" s="43">
        <v>0</v>
      </c>
      <c r="O762" s="43">
        <v>524332884.97000003</v>
      </c>
      <c r="P762" s="43">
        <v>0</v>
      </c>
      <c r="Q762" s="43">
        <v>1238636612.97</v>
      </c>
      <c r="R762" s="43">
        <v>994516747.88</v>
      </c>
      <c r="S762" s="43">
        <v>994516747.88</v>
      </c>
      <c r="T762" s="43">
        <v>994516747.88</v>
      </c>
      <c r="U762" s="43">
        <v>994516747.88</v>
      </c>
      <c r="V762" s="43">
        <v>244119865.09</v>
      </c>
      <c r="W762" s="43">
        <v>0</v>
      </c>
    </row>
    <row r="763" spans="1:23" x14ac:dyDescent="0.25">
      <c r="A763" s="42">
        <v>40</v>
      </c>
      <c r="B763" s="42">
        <v>1</v>
      </c>
      <c r="C763" s="42">
        <v>3</v>
      </c>
      <c r="D763" s="42">
        <v>22</v>
      </c>
      <c r="E763" s="42">
        <v>1</v>
      </c>
      <c r="F763" s="42">
        <v>203</v>
      </c>
      <c r="G763" s="42">
        <v>51</v>
      </c>
      <c r="H763" s="42">
        <v>47</v>
      </c>
      <c r="I763" s="42" t="s">
        <v>952</v>
      </c>
      <c r="J763" s="42" t="s">
        <v>3561</v>
      </c>
      <c r="K763" s="42" t="s">
        <v>3562</v>
      </c>
      <c r="L763" s="43">
        <v>0</v>
      </c>
      <c r="M763" s="43">
        <v>146901688</v>
      </c>
      <c r="N763" s="43">
        <v>0</v>
      </c>
      <c r="O763" s="43">
        <v>3069983990.9200001</v>
      </c>
      <c r="P763" s="43">
        <v>0</v>
      </c>
      <c r="Q763" s="43">
        <v>3216885678.9200001</v>
      </c>
      <c r="R763" s="43">
        <v>2685804499.3400002</v>
      </c>
      <c r="S763" s="43">
        <v>2685804499.3400002</v>
      </c>
      <c r="T763" s="43">
        <v>2685804499.3400002</v>
      </c>
      <c r="U763" s="43">
        <v>2685804499.3400002</v>
      </c>
      <c r="V763" s="43">
        <v>531081179.57999998</v>
      </c>
      <c r="W763" s="43">
        <v>0</v>
      </c>
    </row>
    <row r="764" spans="1:23" x14ac:dyDescent="0.25">
      <c r="A764" s="42">
        <v>40</v>
      </c>
      <c r="B764" s="42">
        <v>1</v>
      </c>
      <c r="C764" s="42">
        <v>3</v>
      </c>
      <c r="D764" s="42">
        <v>22</v>
      </c>
      <c r="E764" s="42">
        <v>1</v>
      </c>
      <c r="F764" s="42">
        <v>203</v>
      </c>
      <c r="G764" s="42">
        <v>51</v>
      </c>
      <c r="H764" s="42">
        <v>48</v>
      </c>
      <c r="I764" s="42" t="s">
        <v>952</v>
      </c>
      <c r="J764" s="42" t="s">
        <v>3563</v>
      </c>
      <c r="K764" s="42" t="s">
        <v>3564</v>
      </c>
      <c r="L764" s="43">
        <v>0</v>
      </c>
      <c r="M764" s="43">
        <v>0</v>
      </c>
      <c r="N764" s="43">
        <v>0</v>
      </c>
      <c r="O764" s="43">
        <v>12456000</v>
      </c>
      <c r="P764" s="43">
        <v>0</v>
      </c>
      <c r="Q764" s="43">
        <v>12456000</v>
      </c>
      <c r="R764" s="43">
        <v>0</v>
      </c>
      <c r="S764" s="43">
        <v>0</v>
      </c>
      <c r="T764" s="43">
        <v>0</v>
      </c>
      <c r="U764" s="43">
        <v>0</v>
      </c>
      <c r="V764" s="43">
        <v>12456000</v>
      </c>
      <c r="W764" s="43">
        <v>0</v>
      </c>
    </row>
    <row r="765" spans="1:23" x14ac:dyDescent="0.25">
      <c r="A765" s="42">
        <v>40</v>
      </c>
      <c r="B765" s="42">
        <v>1</v>
      </c>
      <c r="C765" s="42">
        <v>3</v>
      </c>
      <c r="D765" s="42">
        <v>33</v>
      </c>
      <c r="E765" s="42">
        <v>1</v>
      </c>
      <c r="F765" s="42">
        <v>3</v>
      </c>
      <c r="G765" s="42">
        <v>51</v>
      </c>
      <c r="H765" s="42">
        <v>0</v>
      </c>
      <c r="I765" s="42" t="s">
        <v>952</v>
      </c>
      <c r="J765" s="42" t="s">
        <v>1207</v>
      </c>
      <c r="K765" s="42" t="s">
        <v>2688</v>
      </c>
      <c r="L765" s="43">
        <v>45552608030</v>
      </c>
      <c r="M765" s="43">
        <v>3009924832</v>
      </c>
      <c r="N765" s="43">
        <v>0</v>
      </c>
      <c r="O765" s="43">
        <v>0</v>
      </c>
      <c r="P765" s="43">
        <v>24836681988.130001</v>
      </c>
      <c r="Q765" s="43">
        <v>23725850873.869999</v>
      </c>
      <c r="R765" s="43">
        <v>23725850873.869999</v>
      </c>
      <c r="S765" s="43">
        <v>23725850873.869999</v>
      </c>
      <c r="T765" s="43">
        <v>23725850873.869999</v>
      </c>
      <c r="U765" s="43">
        <v>23725850873.869999</v>
      </c>
      <c r="V765" s="43">
        <v>0</v>
      </c>
      <c r="W765" s="43">
        <v>0</v>
      </c>
    </row>
    <row r="766" spans="1:23" x14ac:dyDescent="0.25">
      <c r="A766" s="42">
        <v>40</v>
      </c>
      <c r="B766" s="42">
        <v>1</v>
      </c>
      <c r="C766" s="42">
        <v>3</v>
      </c>
      <c r="D766" s="42">
        <v>33</v>
      </c>
      <c r="E766" s="42">
        <v>1</v>
      </c>
      <c r="F766" s="42">
        <v>3</v>
      </c>
      <c r="G766" s="42">
        <v>51</v>
      </c>
      <c r="H766" s="42">
        <v>1</v>
      </c>
      <c r="I766" s="42" t="s">
        <v>952</v>
      </c>
      <c r="J766" s="42" t="s">
        <v>3147</v>
      </c>
      <c r="K766" s="42" t="s">
        <v>3148</v>
      </c>
      <c r="L766" s="43">
        <v>0</v>
      </c>
      <c r="M766" s="43">
        <v>6040747202</v>
      </c>
      <c r="N766" s="43">
        <v>0</v>
      </c>
      <c r="O766" s="43">
        <v>0</v>
      </c>
      <c r="P766" s="43">
        <v>6040747202</v>
      </c>
      <c r="Q766" s="43">
        <v>0</v>
      </c>
      <c r="R766" s="43">
        <v>0</v>
      </c>
      <c r="S766" s="43">
        <v>0</v>
      </c>
      <c r="T766" s="43">
        <v>0</v>
      </c>
      <c r="U766" s="43">
        <v>0</v>
      </c>
      <c r="V766" s="43">
        <v>0</v>
      </c>
      <c r="W766" s="43">
        <v>0</v>
      </c>
    </row>
    <row r="767" spans="1:23" x14ac:dyDescent="0.25">
      <c r="A767" s="42">
        <v>40</v>
      </c>
      <c r="B767" s="42">
        <v>1</v>
      </c>
      <c r="C767" s="42">
        <v>3</v>
      </c>
      <c r="D767" s="42">
        <v>33</v>
      </c>
      <c r="E767" s="42">
        <v>1</v>
      </c>
      <c r="F767" s="42">
        <v>203</v>
      </c>
      <c r="G767" s="42">
        <v>51</v>
      </c>
      <c r="H767" s="42">
        <v>40</v>
      </c>
      <c r="I767" s="42" t="s">
        <v>952</v>
      </c>
      <c r="J767" s="42" t="s">
        <v>3565</v>
      </c>
      <c r="K767" s="42" t="s">
        <v>3566</v>
      </c>
      <c r="L767" s="43">
        <v>0</v>
      </c>
      <c r="M767" s="43">
        <v>69746893</v>
      </c>
      <c r="N767" s="43">
        <v>0</v>
      </c>
      <c r="O767" s="43">
        <v>24836681988.130001</v>
      </c>
      <c r="P767" s="43">
        <v>0</v>
      </c>
      <c r="Q767" s="43">
        <v>24906428881.130001</v>
      </c>
      <c r="R767" s="43">
        <v>24905920546.029999</v>
      </c>
      <c r="S767" s="43">
        <v>24905920546.029999</v>
      </c>
      <c r="T767" s="43">
        <v>24905920546.029999</v>
      </c>
      <c r="U767" s="43">
        <v>24905920546.029999</v>
      </c>
      <c r="V767" s="43">
        <v>508335.1</v>
      </c>
      <c r="W767" s="43">
        <v>0</v>
      </c>
    </row>
    <row r="768" spans="1:23" x14ac:dyDescent="0.25">
      <c r="A768" s="42">
        <v>40</v>
      </c>
      <c r="B768" s="42">
        <v>1</v>
      </c>
      <c r="C768" s="42">
        <v>3</v>
      </c>
      <c r="D768" s="42">
        <v>33</v>
      </c>
      <c r="E768" s="42">
        <v>1</v>
      </c>
      <c r="F768" s="42">
        <v>203</v>
      </c>
      <c r="G768" s="42">
        <v>51</v>
      </c>
      <c r="H768" s="42">
        <v>41</v>
      </c>
      <c r="I768" s="42" t="s">
        <v>952</v>
      </c>
      <c r="J768" s="42" t="s">
        <v>3567</v>
      </c>
      <c r="K768" s="42" t="s">
        <v>3568</v>
      </c>
      <c r="L768" s="43">
        <v>0</v>
      </c>
      <c r="M768" s="43">
        <v>0</v>
      </c>
      <c r="N768" s="43">
        <v>0</v>
      </c>
      <c r="O768" s="43">
        <v>6040747202</v>
      </c>
      <c r="P768" s="43">
        <v>0</v>
      </c>
      <c r="Q768" s="43">
        <v>6040747202</v>
      </c>
      <c r="R768" s="43">
        <v>6040747202</v>
      </c>
      <c r="S768" s="43">
        <v>6040747202</v>
      </c>
      <c r="T768" s="43">
        <v>6040747202</v>
      </c>
      <c r="U768" s="43">
        <v>6040747202</v>
      </c>
      <c r="V768" s="43">
        <v>0</v>
      </c>
      <c r="W768" s="43">
        <v>0</v>
      </c>
    </row>
    <row r="769" spans="1:23" x14ac:dyDescent="0.25">
      <c r="A769" s="42">
        <v>40</v>
      </c>
      <c r="B769" s="42">
        <v>1</v>
      </c>
      <c r="C769" s="42">
        <v>3</v>
      </c>
      <c r="D769" s="42">
        <v>81</v>
      </c>
      <c r="E769" s="42">
        <v>1</v>
      </c>
      <c r="F769" s="42">
        <v>3</v>
      </c>
      <c r="G769" s="42">
        <v>51</v>
      </c>
      <c r="H769" s="42">
        <v>0</v>
      </c>
      <c r="I769" s="42" t="s">
        <v>952</v>
      </c>
      <c r="J769" s="42" t="s">
        <v>1208</v>
      </c>
      <c r="K769" s="42" t="s">
        <v>2689</v>
      </c>
      <c r="L769" s="43">
        <v>58018458</v>
      </c>
      <c r="M769" s="43">
        <v>58018458</v>
      </c>
      <c r="N769" s="43">
        <v>0</v>
      </c>
      <c r="O769" s="43">
        <v>0</v>
      </c>
      <c r="P769" s="43">
        <v>116036916</v>
      </c>
      <c r="Q769" s="43">
        <v>0</v>
      </c>
      <c r="R769" s="43">
        <v>0</v>
      </c>
      <c r="S769" s="43">
        <v>0</v>
      </c>
      <c r="T769" s="43">
        <v>0</v>
      </c>
      <c r="U769" s="43">
        <v>0</v>
      </c>
      <c r="V769" s="43">
        <v>0</v>
      </c>
      <c r="W769" s="43">
        <v>0</v>
      </c>
    </row>
    <row r="770" spans="1:23" x14ac:dyDescent="0.25">
      <c r="A770" s="42">
        <v>40</v>
      </c>
      <c r="B770" s="42">
        <v>1</v>
      </c>
      <c r="C770" s="42">
        <v>3</v>
      </c>
      <c r="D770" s="42">
        <v>81</v>
      </c>
      <c r="E770" s="42">
        <v>1</v>
      </c>
      <c r="F770" s="42">
        <v>203</v>
      </c>
      <c r="G770" s="42">
        <v>51</v>
      </c>
      <c r="H770" s="42">
        <v>40</v>
      </c>
      <c r="I770" s="42" t="s">
        <v>952</v>
      </c>
      <c r="J770" s="42" t="s">
        <v>3569</v>
      </c>
      <c r="K770" s="42" t="s">
        <v>3570</v>
      </c>
      <c r="L770" s="43">
        <v>0</v>
      </c>
      <c r="M770" s="43">
        <v>0</v>
      </c>
      <c r="N770" s="43">
        <v>0</v>
      </c>
      <c r="O770" s="43">
        <v>116036916</v>
      </c>
      <c r="P770" s="43">
        <v>0</v>
      </c>
      <c r="Q770" s="43">
        <v>116036916</v>
      </c>
      <c r="R770" s="43">
        <v>0</v>
      </c>
      <c r="S770" s="43">
        <v>0</v>
      </c>
      <c r="T770" s="43">
        <v>0</v>
      </c>
      <c r="U770" s="43">
        <v>0</v>
      </c>
      <c r="V770" s="43">
        <v>116036916</v>
      </c>
      <c r="W770" s="43">
        <v>0</v>
      </c>
    </row>
    <row r="771" spans="1:23" x14ac:dyDescent="0.25">
      <c r="A771" s="42">
        <v>40</v>
      </c>
      <c r="B771" s="42">
        <v>1</v>
      </c>
      <c r="C771" s="42">
        <v>3</v>
      </c>
      <c r="D771" s="42">
        <v>82</v>
      </c>
      <c r="E771" s="42">
        <v>1</v>
      </c>
      <c r="F771" s="42">
        <v>3</v>
      </c>
      <c r="G771" s="42">
        <v>51</v>
      </c>
      <c r="H771" s="42">
        <v>1</v>
      </c>
      <c r="I771" s="42" t="s">
        <v>952</v>
      </c>
      <c r="J771" s="42" t="s">
        <v>2692</v>
      </c>
      <c r="K771" s="42" t="s">
        <v>2693</v>
      </c>
      <c r="L771" s="43">
        <v>702303698</v>
      </c>
      <c r="M771" s="43">
        <v>0</v>
      </c>
      <c r="N771" s="43">
        <v>0</v>
      </c>
      <c r="O771" s="43">
        <v>0</v>
      </c>
      <c r="P771" s="43">
        <v>702303698</v>
      </c>
      <c r="Q771" s="43">
        <v>0</v>
      </c>
      <c r="R771" s="43">
        <v>0</v>
      </c>
      <c r="S771" s="43">
        <v>0</v>
      </c>
      <c r="T771" s="43">
        <v>0</v>
      </c>
      <c r="U771" s="43">
        <v>0</v>
      </c>
      <c r="V771" s="43">
        <v>0</v>
      </c>
      <c r="W771" s="43">
        <v>0</v>
      </c>
    </row>
    <row r="772" spans="1:23" x14ac:dyDescent="0.25">
      <c r="A772" s="42">
        <v>40</v>
      </c>
      <c r="B772" s="42">
        <v>1</v>
      </c>
      <c r="C772" s="42">
        <v>3</v>
      </c>
      <c r="D772" s="42">
        <v>82</v>
      </c>
      <c r="E772" s="42">
        <v>1</v>
      </c>
      <c r="F772" s="42">
        <v>3</v>
      </c>
      <c r="G772" s="42">
        <v>51</v>
      </c>
      <c r="H772" s="42">
        <v>2</v>
      </c>
      <c r="I772" s="42" t="s">
        <v>952</v>
      </c>
      <c r="J772" s="42" t="s">
        <v>2696</v>
      </c>
      <c r="K772" s="42" t="s">
        <v>2697</v>
      </c>
      <c r="L772" s="43">
        <v>423714193</v>
      </c>
      <c r="M772" s="43">
        <v>0</v>
      </c>
      <c r="N772" s="43">
        <v>0</v>
      </c>
      <c r="O772" s="43">
        <v>0</v>
      </c>
      <c r="P772" s="43">
        <v>423714193</v>
      </c>
      <c r="Q772" s="43">
        <v>0</v>
      </c>
      <c r="R772" s="43">
        <v>0</v>
      </c>
      <c r="S772" s="43">
        <v>0</v>
      </c>
      <c r="T772" s="43">
        <v>0</v>
      </c>
      <c r="U772" s="43">
        <v>0</v>
      </c>
      <c r="V772" s="43">
        <v>0</v>
      </c>
      <c r="W772" s="43">
        <v>0</v>
      </c>
    </row>
    <row r="773" spans="1:23" x14ac:dyDescent="0.25">
      <c r="A773" s="42">
        <v>40</v>
      </c>
      <c r="B773" s="42">
        <v>1</v>
      </c>
      <c r="C773" s="42">
        <v>3</v>
      </c>
      <c r="D773" s="42">
        <v>82</v>
      </c>
      <c r="E773" s="42">
        <v>1</v>
      </c>
      <c r="F773" s="42">
        <v>3</v>
      </c>
      <c r="G773" s="42">
        <v>51</v>
      </c>
      <c r="H773" s="42">
        <v>8</v>
      </c>
      <c r="I773" s="42" t="s">
        <v>952</v>
      </c>
      <c r="J773" s="42" t="s">
        <v>3109</v>
      </c>
      <c r="K773" s="42" t="s">
        <v>3110</v>
      </c>
      <c r="L773" s="43">
        <v>0</v>
      </c>
      <c r="M773" s="43">
        <v>12110745</v>
      </c>
      <c r="N773" s="43">
        <v>0</v>
      </c>
      <c r="O773" s="43">
        <v>0</v>
      </c>
      <c r="P773" s="43">
        <v>12110745</v>
      </c>
      <c r="Q773" s="43">
        <v>0</v>
      </c>
      <c r="R773" s="43">
        <v>0</v>
      </c>
      <c r="S773" s="43">
        <v>0</v>
      </c>
      <c r="T773" s="43">
        <v>0</v>
      </c>
      <c r="U773" s="43">
        <v>0</v>
      </c>
      <c r="V773" s="43">
        <v>0</v>
      </c>
      <c r="W773" s="43">
        <v>0</v>
      </c>
    </row>
    <row r="774" spans="1:23" x14ac:dyDescent="0.25">
      <c r="A774" s="42">
        <v>40</v>
      </c>
      <c r="B774" s="42">
        <v>1</v>
      </c>
      <c r="C774" s="42">
        <v>3</v>
      </c>
      <c r="D774" s="42">
        <v>82</v>
      </c>
      <c r="E774" s="42">
        <v>1</v>
      </c>
      <c r="F774" s="42">
        <v>203</v>
      </c>
      <c r="G774" s="42">
        <v>51</v>
      </c>
      <c r="H774" s="42">
        <v>41</v>
      </c>
      <c r="I774" s="42" t="s">
        <v>952</v>
      </c>
      <c r="J774" s="42" t="s">
        <v>3571</v>
      </c>
      <c r="K774" s="42" t="s">
        <v>3572</v>
      </c>
      <c r="L774" s="43">
        <v>0</v>
      </c>
      <c r="M774" s="43">
        <v>0</v>
      </c>
      <c r="N774" s="43">
        <v>0</v>
      </c>
      <c r="O774" s="43">
        <v>702303698</v>
      </c>
      <c r="P774" s="43">
        <v>0</v>
      </c>
      <c r="Q774" s="43">
        <v>702303698</v>
      </c>
      <c r="R774" s="43">
        <v>0</v>
      </c>
      <c r="S774" s="43">
        <v>0</v>
      </c>
      <c r="T774" s="43">
        <v>0</v>
      </c>
      <c r="U774" s="43">
        <v>0</v>
      </c>
      <c r="V774" s="43">
        <v>702303698</v>
      </c>
      <c r="W774" s="43">
        <v>0</v>
      </c>
    </row>
    <row r="775" spans="1:23" x14ac:dyDescent="0.25">
      <c r="A775" s="42">
        <v>40</v>
      </c>
      <c r="B775" s="42">
        <v>1</v>
      </c>
      <c r="C775" s="42">
        <v>3</v>
      </c>
      <c r="D775" s="42">
        <v>82</v>
      </c>
      <c r="E775" s="42">
        <v>1</v>
      </c>
      <c r="F775" s="42">
        <v>203</v>
      </c>
      <c r="G775" s="42">
        <v>51</v>
      </c>
      <c r="H775" s="42">
        <v>42</v>
      </c>
      <c r="I775" s="42" t="s">
        <v>952</v>
      </c>
      <c r="J775" s="42" t="s">
        <v>3573</v>
      </c>
      <c r="K775" s="42" t="s">
        <v>3574</v>
      </c>
      <c r="L775" s="43">
        <v>0</v>
      </c>
      <c r="M775" s="43">
        <v>0</v>
      </c>
      <c r="N775" s="43">
        <v>0</v>
      </c>
      <c r="O775" s="43">
        <v>38837083</v>
      </c>
      <c r="P775" s="43">
        <v>0</v>
      </c>
      <c r="Q775" s="43">
        <v>38837083</v>
      </c>
      <c r="R775" s="43">
        <v>0</v>
      </c>
      <c r="S775" s="43">
        <v>0</v>
      </c>
      <c r="T775" s="43">
        <v>0</v>
      </c>
      <c r="U775" s="43">
        <v>0</v>
      </c>
      <c r="V775" s="43">
        <v>38837083</v>
      </c>
      <c r="W775" s="43">
        <v>0</v>
      </c>
    </row>
    <row r="776" spans="1:23" x14ac:dyDescent="0.25">
      <c r="A776" s="42">
        <v>40</v>
      </c>
      <c r="B776" s="42">
        <v>1</v>
      </c>
      <c r="C776" s="42">
        <v>3</v>
      </c>
      <c r="D776" s="42">
        <v>82</v>
      </c>
      <c r="E776" s="42">
        <v>1</v>
      </c>
      <c r="F776" s="42">
        <v>203</v>
      </c>
      <c r="G776" s="42">
        <v>51</v>
      </c>
      <c r="H776" s="42">
        <v>48</v>
      </c>
      <c r="I776" s="42" t="s">
        <v>952</v>
      </c>
      <c r="J776" s="42" t="s">
        <v>3575</v>
      </c>
      <c r="K776" s="42" t="s">
        <v>3576</v>
      </c>
      <c r="L776" s="43">
        <v>0</v>
      </c>
      <c r="M776" s="43">
        <v>0</v>
      </c>
      <c r="N776" s="43">
        <v>0</v>
      </c>
      <c r="O776" s="43">
        <v>12110745</v>
      </c>
      <c r="P776" s="43">
        <v>0</v>
      </c>
      <c r="Q776" s="43">
        <v>12110745</v>
      </c>
      <c r="R776" s="43">
        <v>0</v>
      </c>
      <c r="S776" s="43">
        <v>0</v>
      </c>
      <c r="T776" s="43">
        <v>0</v>
      </c>
      <c r="U776" s="43">
        <v>0</v>
      </c>
      <c r="V776" s="43">
        <v>12110745</v>
      </c>
      <c r="W776" s="43">
        <v>0</v>
      </c>
    </row>
    <row r="777" spans="1:23" x14ac:dyDescent="0.25">
      <c r="A777" s="42">
        <v>40</v>
      </c>
      <c r="B777" s="42">
        <v>2</v>
      </c>
      <c r="C777" s="42">
        <v>3</v>
      </c>
      <c r="D777" s="42">
        <v>11</v>
      </c>
      <c r="E777" s="42">
        <v>1</v>
      </c>
      <c r="F777" s="42">
        <v>3</v>
      </c>
      <c r="G777" s="42">
        <v>38</v>
      </c>
      <c r="H777" s="42">
        <v>1</v>
      </c>
      <c r="I777" s="42" t="s">
        <v>867</v>
      </c>
      <c r="J777" s="42" t="s">
        <v>2700</v>
      </c>
      <c r="K777" s="42" t="s">
        <v>1326</v>
      </c>
      <c r="L777" s="43">
        <v>160000000</v>
      </c>
      <c r="M777" s="43">
        <v>0</v>
      </c>
      <c r="N777" s="43">
        <v>0</v>
      </c>
      <c r="O777" s="43">
        <v>0</v>
      </c>
      <c r="P777" s="43">
        <v>17489352</v>
      </c>
      <c r="Q777" s="43">
        <v>142510648</v>
      </c>
      <c r="R777" s="43">
        <v>104655938</v>
      </c>
      <c r="S777" s="43">
        <v>104655938</v>
      </c>
      <c r="T777" s="43">
        <v>104655938</v>
      </c>
      <c r="U777" s="43">
        <v>104655938</v>
      </c>
      <c r="V777" s="43">
        <v>37854710</v>
      </c>
      <c r="W777" s="43">
        <v>0</v>
      </c>
    </row>
    <row r="778" spans="1:23" x14ac:dyDescent="0.25">
      <c r="A778" s="42">
        <v>40</v>
      </c>
      <c r="B778" s="42">
        <v>2</v>
      </c>
      <c r="C778" s="42">
        <v>3</v>
      </c>
      <c r="D778" s="42">
        <v>11</v>
      </c>
      <c r="E778" s="42">
        <v>1</v>
      </c>
      <c r="F778" s="42">
        <v>3</v>
      </c>
      <c r="G778" s="42">
        <v>38</v>
      </c>
      <c r="H778" s="42">
        <v>2</v>
      </c>
      <c r="I778" s="42" t="s">
        <v>954</v>
      </c>
      <c r="J778" s="42" t="s">
        <v>2703</v>
      </c>
      <c r="K778" s="42" t="s">
        <v>1780</v>
      </c>
      <c r="L778" s="43">
        <v>17229123</v>
      </c>
      <c r="M778" s="43">
        <v>0</v>
      </c>
      <c r="N778" s="43">
        <v>0</v>
      </c>
      <c r="O778" s="43">
        <v>0</v>
      </c>
      <c r="P778" s="43">
        <v>17229123</v>
      </c>
      <c r="Q778" s="43">
        <v>0</v>
      </c>
      <c r="R778" s="43">
        <v>0</v>
      </c>
      <c r="S778" s="43">
        <v>0</v>
      </c>
      <c r="T778" s="43">
        <v>0</v>
      </c>
      <c r="U778" s="43">
        <v>0</v>
      </c>
      <c r="V778" s="43">
        <v>0</v>
      </c>
      <c r="W778" s="43">
        <v>0</v>
      </c>
    </row>
    <row r="779" spans="1:23" x14ac:dyDescent="0.25">
      <c r="A779" s="42">
        <v>40</v>
      </c>
      <c r="B779" s="42">
        <v>2</v>
      </c>
      <c r="C779" s="42">
        <v>3</v>
      </c>
      <c r="D779" s="42">
        <v>11</v>
      </c>
      <c r="E779" s="42">
        <v>1</v>
      </c>
      <c r="F779" s="42">
        <v>3</v>
      </c>
      <c r="G779" s="42">
        <v>38</v>
      </c>
      <c r="H779" s="42">
        <v>3</v>
      </c>
      <c r="I779" s="42" t="s">
        <v>953</v>
      </c>
      <c r="J779" s="42" t="s">
        <v>2706</v>
      </c>
      <c r="K779" s="42" t="s">
        <v>1327</v>
      </c>
      <c r="L779" s="43">
        <v>273281525</v>
      </c>
      <c r="M779" s="43">
        <v>0</v>
      </c>
      <c r="N779" s="43">
        <v>0</v>
      </c>
      <c r="O779" s="43">
        <v>0</v>
      </c>
      <c r="P779" s="43">
        <v>260190617</v>
      </c>
      <c r="Q779" s="43">
        <v>13090908</v>
      </c>
      <c r="R779" s="43">
        <v>13090908</v>
      </c>
      <c r="S779" s="43">
        <v>13090908</v>
      </c>
      <c r="T779" s="43">
        <v>13090908</v>
      </c>
      <c r="U779" s="43">
        <v>13090908</v>
      </c>
      <c r="V779" s="43">
        <v>0</v>
      </c>
      <c r="W779" s="43">
        <v>0</v>
      </c>
    </row>
    <row r="780" spans="1:23" x14ac:dyDescent="0.25">
      <c r="A780" s="42">
        <v>40</v>
      </c>
      <c r="B780" s="42">
        <v>2</v>
      </c>
      <c r="C780" s="42">
        <v>3</v>
      </c>
      <c r="D780" s="42">
        <v>11</v>
      </c>
      <c r="E780" s="42">
        <v>1</v>
      </c>
      <c r="F780" s="42">
        <v>3</v>
      </c>
      <c r="G780" s="42">
        <v>38</v>
      </c>
      <c r="H780" s="42">
        <v>3</v>
      </c>
      <c r="I780" s="42" t="s">
        <v>954</v>
      </c>
      <c r="J780" s="42" t="s">
        <v>2709</v>
      </c>
      <c r="K780" s="42" t="s">
        <v>1780</v>
      </c>
      <c r="L780" s="43">
        <v>0</v>
      </c>
      <c r="M780" s="43">
        <v>0</v>
      </c>
      <c r="N780" s="43">
        <v>0</v>
      </c>
      <c r="O780" s="43">
        <v>100000000</v>
      </c>
      <c r="P780" s="43">
        <v>0</v>
      </c>
      <c r="Q780" s="43">
        <v>100000000</v>
      </c>
      <c r="R780" s="43">
        <v>20801548</v>
      </c>
      <c r="S780" s="43">
        <v>20801548</v>
      </c>
      <c r="T780" s="43">
        <v>20801548</v>
      </c>
      <c r="U780" s="43">
        <v>20801548</v>
      </c>
      <c r="V780" s="43">
        <v>79198452</v>
      </c>
      <c r="W780" s="43">
        <v>0</v>
      </c>
    </row>
    <row r="781" spans="1:23" x14ac:dyDescent="0.25">
      <c r="A781" s="42">
        <v>40</v>
      </c>
      <c r="B781" s="42">
        <v>2</v>
      </c>
      <c r="C781" s="42">
        <v>3</v>
      </c>
      <c r="D781" s="42">
        <v>11</v>
      </c>
      <c r="E781" s="42">
        <v>1</v>
      </c>
      <c r="F781" s="42">
        <v>3</v>
      </c>
      <c r="G781" s="42">
        <v>42</v>
      </c>
      <c r="H781" s="42">
        <v>0</v>
      </c>
      <c r="I781" s="42" t="s">
        <v>955</v>
      </c>
      <c r="J781" s="42" t="s">
        <v>1209</v>
      </c>
      <c r="K781" s="42" t="s">
        <v>1783</v>
      </c>
      <c r="L781" s="43">
        <v>461601785</v>
      </c>
      <c r="M781" s="43">
        <v>0</v>
      </c>
      <c r="N781" s="43">
        <v>0</v>
      </c>
      <c r="O781" s="43">
        <v>0</v>
      </c>
      <c r="P781" s="43">
        <v>461601785</v>
      </c>
      <c r="Q781" s="43">
        <v>0</v>
      </c>
      <c r="R781" s="43">
        <v>0</v>
      </c>
      <c r="S781" s="43">
        <v>0</v>
      </c>
      <c r="T781" s="43">
        <v>0</v>
      </c>
      <c r="U781" s="43">
        <v>0</v>
      </c>
      <c r="V781" s="43">
        <v>0</v>
      </c>
      <c r="W781" s="43">
        <v>0</v>
      </c>
    </row>
    <row r="782" spans="1:23" x14ac:dyDescent="0.25">
      <c r="A782" s="42">
        <v>40</v>
      </c>
      <c r="B782" s="42">
        <v>2</v>
      </c>
      <c r="C782" s="42">
        <v>3</v>
      </c>
      <c r="D782" s="42">
        <v>11</v>
      </c>
      <c r="E782" s="42">
        <v>1</v>
      </c>
      <c r="F782" s="42">
        <v>3</v>
      </c>
      <c r="G782" s="42">
        <v>47</v>
      </c>
      <c r="H782" s="42">
        <v>0</v>
      </c>
      <c r="I782" s="42" t="s">
        <v>956</v>
      </c>
      <c r="J782" s="42" t="s">
        <v>1210</v>
      </c>
      <c r="K782" s="42" t="s">
        <v>2710</v>
      </c>
      <c r="L782" s="43">
        <v>27374796</v>
      </c>
      <c r="M782" s="43">
        <v>0</v>
      </c>
      <c r="N782" s="43">
        <v>0</v>
      </c>
      <c r="O782" s="43">
        <v>0</v>
      </c>
      <c r="P782" s="43">
        <v>27374796</v>
      </c>
      <c r="Q782" s="43">
        <v>0</v>
      </c>
      <c r="R782" s="43">
        <v>0</v>
      </c>
      <c r="S782" s="43">
        <v>0</v>
      </c>
      <c r="T782" s="43">
        <v>0</v>
      </c>
      <c r="U782" s="43">
        <v>0</v>
      </c>
      <c r="V782" s="43">
        <v>0</v>
      </c>
      <c r="W782" s="43">
        <v>0</v>
      </c>
    </row>
    <row r="783" spans="1:23" x14ac:dyDescent="0.25">
      <c r="A783" s="42">
        <v>40</v>
      </c>
      <c r="B783" s="42">
        <v>2</v>
      </c>
      <c r="C783" s="42">
        <v>3</v>
      </c>
      <c r="D783" s="42">
        <v>11</v>
      </c>
      <c r="E783" s="42">
        <v>1</v>
      </c>
      <c r="F783" s="42">
        <v>3</v>
      </c>
      <c r="G783" s="42">
        <v>47</v>
      </c>
      <c r="H783" s="42">
        <v>1</v>
      </c>
      <c r="I783" s="42" t="s">
        <v>867</v>
      </c>
      <c r="J783" s="42" t="s">
        <v>2713</v>
      </c>
      <c r="K783" s="42" t="s">
        <v>1438</v>
      </c>
      <c r="L783" s="43">
        <v>2625204</v>
      </c>
      <c r="M783" s="43">
        <v>0</v>
      </c>
      <c r="N783" s="43">
        <v>0</v>
      </c>
      <c r="O783" s="43">
        <v>0</v>
      </c>
      <c r="P783" s="43">
        <v>2625204</v>
      </c>
      <c r="Q783" s="43">
        <v>0</v>
      </c>
      <c r="R783" s="43">
        <v>0</v>
      </c>
      <c r="S783" s="43">
        <v>0</v>
      </c>
      <c r="T783" s="43">
        <v>0</v>
      </c>
      <c r="U783" s="43">
        <v>0</v>
      </c>
      <c r="V783" s="43">
        <v>0</v>
      </c>
      <c r="W783" s="43">
        <v>0</v>
      </c>
    </row>
    <row r="784" spans="1:23" x14ac:dyDescent="0.25">
      <c r="A784" s="42">
        <v>40</v>
      </c>
      <c r="B784" s="42">
        <v>2</v>
      </c>
      <c r="C784" s="42">
        <v>3</v>
      </c>
      <c r="D784" s="42">
        <v>11</v>
      </c>
      <c r="E784" s="42">
        <v>1</v>
      </c>
      <c r="F784" s="42">
        <v>3</v>
      </c>
      <c r="G784" s="42">
        <v>48</v>
      </c>
      <c r="H784" s="42">
        <v>0</v>
      </c>
      <c r="I784" s="42" t="s">
        <v>865</v>
      </c>
      <c r="J784" s="42" t="s">
        <v>1790</v>
      </c>
      <c r="K784" s="42" t="s">
        <v>2714</v>
      </c>
      <c r="L784" s="43">
        <v>120080000</v>
      </c>
      <c r="M784" s="43">
        <v>0</v>
      </c>
      <c r="N784" s="43">
        <v>0</v>
      </c>
      <c r="O784" s="43">
        <v>0</v>
      </c>
      <c r="P784" s="43">
        <v>50000000</v>
      </c>
      <c r="Q784" s="43">
        <v>70080000</v>
      </c>
      <c r="R784" s="43">
        <v>43330038</v>
      </c>
      <c r="S784" s="43">
        <v>43330038</v>
      </c>
      <c r="T784" s="43">
        <v>43330038</v>
      </c>
      <c r="U784" s="43">
        <v>43330038</v>
      </c>
      <c r="V784" s="43">
        <v>26749962</v>
      </c>
      <c r="W784" s="43">
        <v>0</v>
      </c>
    </row>
    <row r="785" spans="1:23" x14ac:dyDescent="0.25">
      <c r="A785" s="42">
        <v>40</v>
      </c>
      <c r="B785" s="42">
        <v>2</v>
      </c>
      <c r="C785" s="42">
        <v>3</v>
      </c>
      <c r="D785" s="42">
        <v>11</v>
      </c>
      <c r="E785" s="42">
        <v>1</v>
      </c>
      <c r="F785" s="42">
        <v>3</v>
      </c>
      <c r="G785" s="42">
        <v>49</v>
      </c>
      <c r="H785" s="42">
        <v>0</v>
      </c>
      <c r="I785" s="42" t="s">
        <v>956</v>
      </c>
      <c r="J785" s="42" t="s">
        <v>1211</v>
      </c>
      <c r="K785" s="42" t="s">
        <v>2715</v>
      </c>
      <c r="L785" s="43">
        <v>30565103</v>
      </c>
      <c r="M785" s="43">
        <v>0</v>
      </c>
      <c r="N785" s="43">
        <v>0</v>
      </c>
      <c r="O785" s="43">
        <v>0</v>
      </c>
      <c r="P785" s="43">
        <v>30565103</v>
      </c>
      <c r="Q785" s="43">
        <v>0</v>
      </c>
      <c r="R785" s="43">
        <v>0</v>
      </c>
      <c r="S785" s="43">
        <v>0</v>
      </c>
      <c r="T785" s="43">
        <v>0</v>
      </c>
      <c r="U785" s="43">
        <v>0</v>
      </c>
      <c r="V785" s="43">
        <v>0</v>
      </c>
      <c r="W785" s="43">
        <v>0</v>
      </c>
    </row>
    <row r="786" spans="1:23" x14ac:dyDescent="0.25">
      <c r="A786" s="42">
        <v>40</v>
      </c>
      <c r="B786" s="42">
        <v>2</v>
      </c>
      <c r="C786" s="42">
        <v>3</v>
      </c>
      <c r="D786" s="42">
        <v>11</v>
      </c>
      <c r="E786" s="42">
        <v>1</v>
      </c>
      <c r="F786" s="42">
        <v>3</v>
      </c>
      <c r="G786" s="42">
        <v>50</v>
      </c>
      <c r="H786" s="42">
        <v>0</v>
      </c>
      <c r="I786" s="42" t="s">
        <v>956</v>
      </c>
      <c r="J786" s="42" t="s">
        <v>1212</v>
      </c>
      <c r="K786" s="42" t="s">
        <v>1793</v>
      </c>
      <c r="L786" s="43">
        <v>15000000</v>
      </c>
      <c r="M786" s="43">
        <v>0</v>
      </c>
      <c r="N786" s="43">
        <v>0</v>
      </c>
      <c r="O786" s="43">
        <v>0</v>
      </c>
      <c r="P786" s="43">
        <v>15000000</v>
      </c>
      <c r="Q786" s="43">
        <v>0</v>
      </c>
      <c r="R786" s="43">
        <v>0</v>
      </c>
      <c r="S786" s="43">
        <v>0</v>
      </c>
      <c r="T786" s="43">
        <v>0</v>
      </c>
      <c r="U786" s="43">
        <v>0</v>
      </c>
      <c r="V786" s="43">
        <v>0</v>
      </c>
      <c r="W786" s="43">
        <v>0</v>
      </c>
    </row>
    <row r="787" spans="1:23" x14ac:dyDescent="0.25">
      <c r="A787" s="42">
        <v>40</v>
      </c>
      <c r="B787" s="42">
        <v>2</v>
      </c>
      <c r="C787" s="42">
        <v>3</v>
      </c>
      <c r="D787" s="42">
        <v>11</v>
      </c>
      <c r="E787" s="42">
        <v>1</v>
      </c>
      <c r="F787" s="42">
        <v>3</v>
      </c>
      <c r="G787" s="42">
        <v>50</v>
      </c>
      <c r="H787" s="42">
        <v>1</v>
      </c>
      <c r="I787" s="42" t="s">
        <v>956</v>
      </c>
      <c r="J787" s="42" t="s">
        <v>2718</v>
      </c>
      <c r="K787" s="42" t="s">
        <v>1829</v>
      </c>
      <c r="L787" s="43">
        <v>43157830</v>
      </c>
      <c r="M787" s="43">
        <v>0</v>
      </c>
      <c r="N787" s="43">
        <v>0</v>
      </c>
      <c r="O787" s="43">
        <v>0</v>
      </c>
      <c r="P787" s="43">
        <v>4315783</v>
      </c>
      <c r="Q787" s="43">
        <v>38842047</v>
      </c>
      <c r="R787" s="43">
        <v>37403453</v>
      </c>
      <c r="S787" s="43">
        <v>37403453</v>
      </c>
      <c r="T787" s="43">
        <v>37403453</v>
      </c>
      <c r="U787" s="43">
        <v>37403453</v>
      </c>
      <c r="V787" s="43">
        <v>1438594</v>
      </c>
      <c r="W787" s="43">
        <v>0</v>
      </c>
    </row>
    <row r="788" spans="1:23" x14ac:dyDescent="0.25">
      <c r="A788" s="42">
        <v>40</v>
      </c>
      <c r="B788" s="42">
        <v>2</v>
      </c>
      <c r="C788" s="42">
        <v>3</v>
      </c>
      <c r="D788" s="42">
        <v>11</v>
      </c>
      <c r="E788" s="42">
        <v>1</v>
      </c>
      <c r="F788" s="42">
        <v>3</v>
      </c>
      <c r="G788" s="42">
        <v>50</v>
      </c>
      <c r="H788" s="42">
        <v>2</v>
      </c>
      <c r="I788" s="42" t="s">
        <v>963</v>
      </c>
      <c r="J788" s="42" t="s">
        <v>2721</v>
      </c>
      <c r="K788" s="42" t="s">
        <v>1793</v>
      </c>
      <c r="L788" s="43">
        <v>100000000</v>
      </c>
      <c r="M788" s="43">
        <v>0</v>
      </c>
      <c r="N788" s="43">
        <v>0</v>
      </c>
      <c r="O788" s="43">
        <v>0</v>
      </c>
      <c r="P788" s="43">
        <v>100000000</v>
      </c>
      <c r="Q788" s="43">
        <v>0</v>
      </c>
      <c r="R788" s="43">
        <v>0</v>
      </c>
      <c r="S788" s="43">
        <v>0</v>
      </c>
      <c r="T788" s="43">
        <v>0</v>
      </c>
      <c r="U788" s="43">
        <v>0</v>
      </c>
      <c r="V788" s="43">
        <v>0</v>
      </c>
      <c r="W788" s="43">
        <v>0</v>
      </c>
    </row>
    <row r="789" spans="1:23" x14ac:dyDescent="0.25">
      <c r="A789" s="42">
        <v>40</v>
      </c>
      <c r="B789" s="42">
        <v>2</v>
      </c>
      <c r="C789" s="42">
        <v>3</v>
      </c>
      <c r="D789" s="42">
        <v>11</v>
      </c>
      <c r="E789" s="42">
        <v>1</v>
      </c>
      <c r="F789" s="42">
        <v>3</v>
      </c>
      <c r="G789" s="42">
        <v>58</v>
      </c>
      <c r="H789" s="42">
        <v>0</v>
      </c>
      <c r="I789" s="42" t="s">
        <v>959</v>
      </c>
      <c r="J789" s="42" t="s">
        <v>1213</v>
      </c>
      <c r="K789" s="42" t="s">
        <v>2722</v>
      </c>
      <c r="L789" s="43">
        <v>10000000</v>
      </c>
      <c r="M789" s="43">
        <v>0</v>
      </c>
      <c r="N789" s="43">
        <v>0</v>
      </c>
      <c r="O789" s="43">
        <v>0</v>
      </c>
      <c r="P789" s="43">
        <v>10000000</v>
      </c>
      <c r="Q789" s="43">
        <v>0</v>
      </c>
      <c r="R789" s="43">
        <v>0</v>
      </c>
      <c r="S789" s="43">
        <v>0</v>
      </c>
      <c r="T789" s="43">
        <v>0</v>
      </c>
      <c r="U789" s="43">
        <v>0</v>
      </c>
      <c r="V789" s="43">
        <v>0</v>
      </c>
      <c r="W789" s="43">
        <v>0</v>
      </c>
    </row>
    <row r="790" spans="1:23" x14ac:dyDescent="0.25">
      <c r="A790" s="42">
        <v>40</v>
      </c>
      <c r="B790" s="42">
        <v>2</v>
      </c>
      <c r="C790" s="42">
        <v>3</v>
      </c>
      <c r="D790" s="42">
        <v>11</v>
      </c>
      <c r="E790" s="42">
        <v>1</v>
      </c>
      <c r="F790" s="42">
        <v>6</v>
      </c>
      <c r="G790" s="42">
        <v>40</v>
      </c>
      <c r="H790" s="42">
        <v>0</v>
      </c>
      <c r="I790" s="42" t="s">
        <v>958</v>
      </c>
      <c r="J790" s="42" t="s">
        <v>1214</v>
      </c>
      <c r="K790" s="42" t="s">
        <v>2723</v>
      </c>
      <c r="L790" s="43">
        <v>138252610</v>
      </c>
      <c r="M790" s="43">
        <v>0</v>
      </c>
      <c r="N790" s="43">
        <v>0</v>
      </c>
      <c r="O790" s="43">
        <v>0</v>
      </c>
      <c r="P790" s="43">
        <v>138252610</v>
      </c>
      <c r="Q790" s="43">
        <v>0</v>
      </c>
      <c r="R790" s="43">
        <v>0</v>
      </c>
      <c r="S790" s="43">
        <v>0</v>
      </c>
      <c r="T790" s="43">
        <v>0</v>
      </c>
      <c r="U790" s="43">
        <v>0</v>
      </c>
      <c r="V790" s="43">
        <v>0</v>
      </c>
      <c r="W790" s="43">
        <v>0</v>
      </c>
    </row>
    <row r="791" spans="1:23" x14ac:dyDescent="0.25">
      <c r="A791" s="42">
        <v>40</v>
      </c>
      <c r="B791" s="42">
        <v>2</v>
      </c>
      <c r="C791" s="42">
        <v>3</v>
      </c>
      <c r="D791" s="42">
        <v>11</v>
      </c>
      <c r="E791" s="42">
        <v>1</v>
      </c>
      <c r="F791" s="42">
        <v>6</v>
      </c>
      <c r="G791" s="42">
        <v>41</v>
      </c>
      <c r="H791" s="42">
        <v>0</v>
      </c>
      <c r="I791" s="42" t="s">
        <v>964</v>
      </c>
      <c r="J791" s="42" t="s">
        <v>1215</v>
      </c>
      <c r="K791" s="42" t="s">
        <v>2724</v>
      </c>
      <c r="L791" s="43">
        <v>141494390</v>
      </c>
      <c r="M791" s="43">
        <v>0</v>
      </c>
      <c r="N791" s="43">
        <v>0</v>
      </c>
      <c r="O791" s="43">
        <v>0</v>
      </c>
      <c r="P791" s="43">
        <v>114161079</v>
      </c>
      <c r="Q791" s="43">
        <v>27333311</v>
      </c>
      <c r="R791" s="43">
        <v>25175390</v>
      </c>
      <c r="S791" s="43">
        <v>25175390</v>
      </c>
      <c r="T791" s="43">
        <v>25175390</v>
      </c>
      <c r="U791" s="43">
        <v>25175390</v>
      </c>
      <c r="V791" s="43">
        <v>2157921</v>
      </c>
      <c r="W791" s="43">
        <v>0</v>
      </c>
    </row>
    <row r="792" spans="1:23" x14ac:dyDescent="0.25">
      <c r="A792" s="42">
        <v>40</v>
      </c>
      <c r="B792" s="42">
        <v>2</v>
      </c>
      <c r="C792" s="42">
        <v>3</v>
      </c>
      <c r="D792" s="42">
        <v>11</v>
      </c>
      <c r="E792" s="42">
        <v>1</v>
      </c>
      <c r="F792" s="42">
        <v>201</v>
      </c>
      <c r="G792" s="42">
        <v>50</v>
      </c>
      <c r="H792" s="42">
        <v>40</v>
      </c>
      <c r="I792" s="42" t="s">
        <v>956</v>
      </c>
      <c r="J792" s="42" t="s">
        <v>3577</v>
      </c>
      <c r="K792" s="42" t="s">
        <v>3578</v>
      </c>
      <c r="L792" s="43">
        <v>0</v>
      </c>
      <c r="M792" s="43">
        <v>0</v>
      </c>
      <c r="N792" s="43">
        <v>0</v>
      </c>
      <c r="O792" s="43">
        <v>15000000</v>
      </c>
      <c r="P792" s="43">
        <v>0</v>
      </c>
      <c r="Q792" s="43">
        <v>15000000</v>
      </c>
      <c r="R792" s="43">
        <v>0</v>
      </c>
      <c r="S792" s="43">
        <v>0</v>
      </c>
      <c r="T792" s="43">
        <v>0</v>
      </c>
      <c r="U792" s="43">
        <v>0</v>
      </c>
      <c r="V792" s="43">
        <v>15000000</v>
      </c>
      <c r="W792" s="43">
        <v>0</v>
      </c>
    </row>
    <row r="793" spans="1:23" x14ac:dyDescent="0.25">
      <c r="A793" s="42">
        <v>40</v>
      </c>
      <c r="B793" s="42">
        <v>2</v>
      </c>
      <c r="C793" s="42">
        <v>3</v>
      </c>
      <c r="D793" s="42">
        <v>11</v>
      </c>
      <c r="E793" s="42">
        <v>1</v>
      </c>
      <c r="F793" s="42">
        <v>201</v>
      </c>
      <c r="G793" s="42">
        <v>50</v>
      </c>
      <c r="H793" s="42">
        <v>41</v>
      </c>
      <c r="I793" s="42" t="s">
        <v>956</v>
      </c>
      <c r="J793" s="42" t="s">
        <v>3579</v>
      </c>
      <c r="K793" s="42" t="s">
        <v>3580</v>
      </c>
      <c r="L793" s="43">
        <v>0</v>
      </c>
      <c r="M793" s="43">
        <v>0</v>
      </c>
      <c r="N793" s="43">
        <v>0</v>
      </c>
      <c r="O793" s="43">
        <v>4315783</v>
      </c>
      <c r="P793" s="43">
        <v>0</v>
      </c>
      <c r="Q793" s="43">
        <v>4315783</v>
      </c>
      <c r="R793" s="43">
        <v>0</v>
      </c>
      <c r="S793" s="43">
        <v>0</v>
      </c>
      <c r="T793" s="43">
        <v>0</v>
      </c>
      <c r="U793" s="43">
        <v>0</v>
      </c>
      <c r="V793" s="43">
        <v>4315783</v>
      </c>
      <c r="W793" s="43">
        <v>0</v>
      </c>
    </row>
    <row r="794" spans="1:23" x14ac:dyDescent="0.25">
      <c r="A794" s="42">
        <v>40</v>
      </c>
      <c r="B794" s="42">
        <v>2</v>
      </c>
      <c r="C794" s="42">
        <v>3</v>
      </c>
      <c r="D794" s="42">
        <v>11</v>
      </c>
      <c r="E794" s="42">
        <v>1</v>
      </c>
      <c r="F794" s="42">
        <v>201</v>
      </c>
      <c r="G794" s="42">
        <v>50</v>
      </c>
      <c r="H794" s="42">
        <v>42</v>
      </c>
      <c r="I794" s="42" t="s">
        <v>963</v>
      </c>
      <c r="J794" s="42" t="s">
        <v>3581</v>
      </c>
      <c r="K794" s="42" t="s">
        <v>3582</v>
      </c>
      <c r="L794" s="43">
        <v>0</v>
      </c>
      <c r="M794" s="43">
        <v>0</v>
      </c>
      <c r="N794" s="43">
        <v>0</v>
      </c>
      <c r="O794" s="43">
        <v>100000000</v>
      </c>
      <c r="P794" s="43">
        <v>0</v>
      </c>
      <c r="Q794" s="43">
        <v>100000000</v>
      </c>
      <c r="R794" s="43">
        <v>75000000</v>
      </c>
      <c r="S794" s="43">
        <v>75000000</v>
      </c>
      <c r="T794" s="43">
        <v>75000000</v>
      </c>
      <c r="U794" s="43">
        <v>75000000</v>
      </c>
      <c r="V794" s="43">
        <v>25000000</v>
      </c>
      <c r="W794" s="43">
        <v>0</v>
      </c>
    </row>
    <row r="795" spans="1:23" x14ac:dyDescent="0.25">
      <c r="A795" s="42">
        <v>40</v>
      </c>
      <c r="B795" s="42">
        <v>2</v>
      </c>
      <c r="C795" s="42">
        <v>3</v>
      </c>
      <c r="D795" s="42">
        <v>11</v>
      </c>
      <c r="E795" s="42">
        <v>1</v>
      </c>
      <c r="F795" s="42">
        <v>202</v>
      </c>
      <c r="G795" s="42">
        <v>38</v>
      </c>
      <c r="H795" s="42">
        <v>41</v>
      </c>
      <c r="I795" s="42" t="s">
        <v>867</v>
      </c>
      <c r="J795" s="42" t="s">
        <v>3583</v>
      </c>
      <c r="K795" s="42" t="s">
        <v>3584</v>
      </c>
      <c r="L795" s="43">
        <v>0</v>
      </c>
      <c r="M795" s="43">
        <v>0</v>
      </c>
      <c r="N795" s="43">
        <v>0</v>
      </c>
      <c r="O795" s="43">
        <v>17489352</v>
      </c>
      <c r="P795" s="43">
        <v>0</v>
      </c>
      <c r="Q795" s="43">
        <v>17489352</v>
      </c>
      <c r="R795" s="43">
        <v>12489352</v>
      </c>
      <c r="S795" s="43">
        <v>12489352</v>
      </c>
      <c r="T795" s="43">
        <v>0</v>
      </c>
      <c r="U795" s="43">
        <v>0</v>
      </c>
      <c r="V795" s="43">
        <v>5000000</v>
      </c>
      <c r="W795" s="43">
        <v>0</v>
      </c>
    </row>
    <row r="796" spans="1:23" x14ac:dyDescent="0.25">
      <c r="A796" s="42">
        <v>40</v>
      </c>
      <c r="B796" s="42">
        <v>2</v>
      </c>
      <c r="C796" s="42">
        <v>3</v>
      </c>
      <c r="D796" s="42">
        <v>11</v>
      </c>
      <c r="E796" s="42">
        <v>1</v>
      </c>
      <c r="F796" s="42">
        <v>202</v>
      </c>
      <c r="G796" s="42">
        <v>38</v>
      </c>
      <c r="H796" s="42">
        <v>42</v>
      </c>
      <c r="I796" s="42" t="s">
        <v>954</v>
      </c>
      <c r="J796" s="42" t="s">
        <v>3585</v>
      </c>
      <c r="K796" s="42" t="s">
        <v>3586</v>
      </c>
      <c r="L796" s="43">
        <v>0</v>
      </c>
      <c r="M796" s="43">
        <v>0</v>
      </c>
      <c r="N796" s="43">
        <v>0</v>
      </c>
      <c r="O796" s="43">
        <v>17229123</v>
      </c>
      <c r="P796" s="43">
        <v>0</v>
      </c>
      <c r="Q796" s="43">
        <v>17229123</v>
      </c>
      <c r="R796" s="43">
        <v>0</v>
      </c>
      <c r="S796" s="43">
        <v>0</v>
      </c>
      <c r="T796" s="43">
        <v>0</v>
      </c>
      <c r="U796" s="43">
        <v>0</v>
      </c>
      <c r="V796" s="43">
        <v>17229123</v>
      </c>
      <c r="W796" s="43">
        <v>0</v>
      </c>
    </row>
    <row r="797" spans="1:23" x14ac:dyDescent="0.25">
      <c r="A797" s="42">
        <v>40</v>
      </c>
      <c r="B797" s="42">
        <v>2</v>
      </c>
      <c r="C797" s="42">
        <v>3</v>
      </c>
      <c r="D797" s="42">
        <v>11</v>
      </c>
      <c r="E797" s="42">
        <v>1</v>
      </c>
      <c r="F797" s="42">
        <v>202</v>
      </c>
      <c r="G797" s="42">
        <v>38</v>
      </c>
      <c r="H797" s="42">
        <v>45</v>
      </c>
      <c r="I797" s="42" t="s">
        <v>953</v>
      </c>
      <c r="J797" s="42" t="s">
        <v>3815</v>
      </c>
      <c r="K797" s="42" t="s">
        <v>3816</v>
      </c>
      <c r="L797" s="43">
        <v>0</v>
      </c>
      <c r="M797" s="43">
        <v>0</v>
      </c>
      <c r="N797" s="43">
        <v>0</v>
      </c>
      <c r="O797" s="43">
        <v>34909092</v>
      </c>
      <c r="P797" s="43">
        <v>0</v>
      </c>
      <c r="Q797" s="43">
        <v>34909092</v>
      </c>
      <c r="R797" s="43">
        <v>6803591</v>
      </c>
      <c r="S797" s="43">
        <v>6803591</v>
      </c>
      <c r="T797" s="43">
        <v>6803591</v>
      </c>
      <c r="U797" s="43">
        <v>0</v>
      </c>
      <c r="V797" s="43">
        <v>28105501</v>
      </c>
      <c r="W797" s="43">
        <v>0</v>
      </c>
    </row>
    <row r="798" spans="1:23" x14ac:dyDescent="0.25">
      <c r="A798" s="42">
        <v>40</v>
      </c>
      <c r="B798" s="42">
        <v>2</v>
      </c>
      <c r="C798" s="42">
        <v>3</v>
      </c>
      <c r="D798" s="42">
        <v>11</v>
      </c>
      <c r="E798" s="42">
        <v>1</v>
      </c>
      <c r="F798" s="42">
        <v>202</v>
      </c>
      <c r="G798" s="42">
        <v>40</v>
      </c>
      <c r="H798" s="42">
        <v>40</v>
      </c>
      <c r="I798" s="42" t="s">
        <v>958</v>
      </c>
      <c r="J798" s="42" t="s">
        <v>3587</v>
      </c>
      <c r="K798" s="42" t="s">
        <v>3588</v>
      </c>
      <c r="L798" s="43">
        <v>0</v>
      </c>
      <c r="M798" s="43">
        <v>0</v>
      </c>
      <c r="N798" s="43">
        <v>0</v>
      </c>
      <c r="O798" s="43">
        <v>103578792</v>
      </c>
      <c r="P798" s="43">
        <v>0</v>
      </c>
      <c r="Q798" s="43">
        <v>103578792</v>
      </c>
      <c r="R798" s="43">
        <v>0</v>
      </c>
      <c r="S798" s="43">
        <v>0</v>
      </c>
      <c r="T798" s="43">
        <v>0</v>
      </c>
      <c r="U798" s="43">
        <v>0</v>
      </c>
      <c r="V798" s="43">
        <v>103578792</v>
      </c>
      <c r="W798" s="43">
        <v>0</v>
      </c>
    </row>
    <row r="799" spans="1:23" x14ac:dyDescent="0.25">
      <c r="A799" s="42">
        <v>40</v>
      </c>
      <c r="B799" s="42">
        <v>2</v>
      </c>
      <c r="C799" s="42">
        <v>3</v>
      </c>
      <c r="D799" s="42">
        <v>11</v>
      </c>
      <c r="E799" s="42">
        <v>1</v>
      </c>
      <c r="F799" s="42">
        <v>202</v>
      </c>
      <c r="G799" s="42">
        <v>42</v>
      </c>
      <c r="H799" s="42">
        <v>40</v>
      </c>
      <c r="I799" s="42" t="s">
        <v>955</v>
      </c>
      <c r="J799" s="42" t="s">
        <v>3589</v>
      </c>
      <c r="K799" s="42" t="s">
        <v>3590</v>
      </c>
      <c r="L799" s="43">
        <v>0</v>
      </c>
      <c r="M799" s="43">
        <v>0</v>
      </c>
      <c r="N799" s="43">
        <v>0</v>
      </c>
      <c r="O799" s="43">
        <v>351601785</v>
      </c>
      <c r="P799" s="43">
        <v>114107544</v>
      </c>
      <c r="Q799" s="43">
        <v>237494241</v>
      </c>
      <c r="R799" s="43">
        <v>0</v>
      </c>
      <c r="S799" s="43">
        <v>0</v>
      </c>
      <c r="T799" s="43">
        <v>0</v>
      </c>
      <c r="U799" s="43">
        <v>0</v>
      </c>
      <c r="V799" s="43">
        <v>237494241</v>
      </c>
      <c r="W799" s="43">
        <v>0</v>
      </c>
    </row>
    <row r="800" spans="1:23" x14ac:dyDescent="0.25">
      <c r="A800" s="42">
        <v>40</v>
      </c>
      <c r="B800" s="42">
        <v>2</v>
      </c>
      <c r="C800" s="42">
        <v>3</v>
      </c>
      <c r="D800" s="42">
        <v>11</v>
      </c>
      <c r="E800" s="42">
        <v>1</v>
      </c>
      <c r="F800" s="42">
        <v>202</v>
      </c>
      <c r="G800" s="42">
        <v>47</v>
      </c>
      <c r="H800" s="42">
        <v>40</v>
      </c>
      <c r="I800" s="42" t="s">
        <v>956</v>
      </c>
      <c r="J800" s="42" t="s">
        <v>3591</v>
      </c>
      <c r="K800" s="42" t="s">
        <v>3586</v>
      </c>
      <c r="L800" s="43">
        <v>0</v>
      </c>
      <c r="M800" s="43">
        <v>0</v>
      </c>
      <c r="N800" s="43">
        <v>0</v>
      </c>
      <c r="O800" s="43">
        <v>27374796</v>
      </c>
      <c r="P800" s="43">
        <v>0</v>
      </c>
      <c r="Q800" s="43">
        <v>27374796</v>
      </c>
      <c r="R800" s="43">
        <v>0</v>
      </c>
      <c r="S800" s="43">
        <v>0</v>
      </c>
      <c r="T800" s="43">
        <v>0</v>
      </c>
      <c r="U800" s="43">
        <v>0</v>
      </c>
      <c r="V800" s="43">
        <v>27374796</v>
      </c>
      <c r="W800" s="43">
        <v>0</v>
      </c>
    </row>
    <row r="801" spans="1:23" x14ac:dyDescent="0.25">
      <c r="A801" s="42">
        <v>40</v>
      </c>
      <c r="B801" s="42">
        <v>2</v>
      </c>
      <c r="C801" s="42">
        <v>3</v>
      </c>
      <c r="D801" s="42">
        <v>11</v>
      </c>
      <c r="E801" s="42">
        <v>1</v>
      </c>
      <c r="F801" s="42">
        <v>202</v>
      </c>
      <c r="G801" s="42">
        <v>47</v>
      </c>
      <c r="H801" s="42">
        <v>41</v>
      </c>
      <c r="I801" s="42" t="s">
        <v>867</v>
      </c>
      <c r="J801" s="42" t="s">
        <v>3592</v>
      </c>
      <c r="K801" s="42" t="s">
        <v>3593</v>
      </c>
      <c r="L801" s="43">
        <v>0</v>
      </c>
      <c r="M801" s="43">
        <v>0</v>
      </c>
      <c r="N801" s="43">
        <v>0</v>
      </c>
      <c r="O801" s="43">
        <v>2625204</v>
      </c>
      <c r="P801" s="43">
        <v>0</v>
      </c>
      <c r="Q801" s="43">
        <v>2625204</v>
      </c>
      <c r="R801" s="43">
        <v>0</v>
      </c>
      <c r="S801" s="43">
        <v>0</v>
      </c>
      <c r="T801" s="43">
        <v>0</v>
      </c>
      <c r="U801" s="43">
        <v>0</v>
      </c>
      <c r="V801" s="43">
        <v>2625204</v>
      </c>
      <c r="W801" s="43">
        <v>0</v>
      </c>
    </row>
    <row r="802" spans="1:23" x14ac:dyDescent="0.25">
      <c r="A802" s="42">
        <v>40</v>
      </c>
      <c r="B802" s="42">
        <v>2</v>
      </c>
      <c r="C802" s="42">
        <v>3</v>
      </c>
      <c r="D802" s="42">
        <v>11</v>
      </c>
      <c r="E802" s="42">
        <v>1</v>
      </c>
      <c r="F802" s="42">
        <v>202</v>
      </c>
      <c r="G802" s="42">
        <v>48</v>
      </c>
      <c r="H802" s="42">
        <v>40</v>
      </c>
      <c r="I802" s="42" t="s">
        <v>865</v>
      </c>
      <c r="J802" s="42" t="s">
        <v>3594</v>
      </c>
      <c r="K802" s="42" t="s">
        <v>3584</v>
      </c>
      <c r="L802" s="43">
        <v>0</v>
      </c>
      <c r="M802" s="43">
        <v>0</v>
      </c>
      <c r="N802" s="43">
        <v>0</v>
      </c>
      <c r="O802" s="43">
        <v>10000000</v>
      </c>
      <c r="P802" s="43">
        <v>0</v>
      </c>
      <c r="Q802" s="43">
        <v>10000000</v>
      </c>
      <c r="R802" s="43">
        <v>6000000</v>
      </c>
      <c r="S802" s="43">
        <v>6000000</v>
      </c>
      <c r="T802" s="43">
        <v>0</v>
      </c>
      <c r="U802" s="43">
        <v>0</v>
      </c>
      <c r="V802" s="43">
        <v>4000000</v>
      </c>
      <c r="W802" s="43">
        <v>0</v>
      </c>
    </row>
    <row r="803" spans="1:23" x14ac:dyDescent="0.25">
      <c r="A803" s="42">
        <v>40</v>
      </c>
      <c r="B803" s="42">
        <v>2</v>
      </c>
      <c r="C803" s="42">
        <v>3</v>
      </c>
      <c r="D803" s="42">
        <v>11</v>
      </c>
      <c r="E803" s="42">
        <v>1</v>
      </c>
      <c r="F803" s="42">
        <v>202</v>
      </c>
      <c r="G803" s="42">
        <v>58</v>
      </c>
      <c r="H803" s="42">
        <v>40</v>
      </c>
      <c r="I803" s="42" t="s">
        <v>959</v>
      </c>
      <c r="J803" s="42" t="s">
        <v>3595</v>
      </c>
      <c r="K803" s="42" t="s">
        <v>3584</v>
      </c>
      <c r="L803" s="43">
        <v>0</v>
      </c>
      <c r="M803" s="43">
        <v>0</v>
      </c>
      <c r="N803" s="43">
        <v>0</v>
      </c>
      <c r="O803" s="43">
        <v>10000000</v>
      </c>
      <c r="P803" s="43">
        <v>7331698</v>
      </c>
      <c r="Q803" s="43">
        <v>2668302</v>
      </c>
      <c r="R803" s="43">
        <v>0</v>
      </c>
      <c r="S803" s="43">
        <v>0</v>
      </c>
      <c r="T803" s="43">
        <v>0</v>
      </c>
      <c r="U803" s="43">
        <v>0</v>
      </c>
      <c r="V803" s="43">
        <v>2668302</v>
      </c>
      <c r="W803" s="43">
        <v>0</v>
      </c>
    </row>
    <row r="804" spans="1:23" x14ac:dyDescent="0.25">
      <c r="A804" s="42">
        <v>40</v>
      </c>
      <c r="B804" s="42">
        <v>2</v>
      </c>
      <c r="C804" s="42">
        <v>3</v>
      </c>
      <c r="D804" s="42">
        <v>11</v>
      </c>
      <c r="E804" s="42">
        <v>1</v>
      </c>
      <c r="F804" s="42">
        <v>202</v>
      </c>
      <c r="G804" s="42">
        <v>58</v>
      </c>
      <c r="H804" s="42">
        <v>40</v>
      </c>
      <c r="I804" s="42" t="s">
        <v>960</v>
      </c>
      <c r="J804" s="42" t="s">
        <v>3690</v>
      </c>
      <c r="K804" s="42" t="s">
        <v>3584</v>
      </c>
      <c r="L804" s="43">
        <v>0</v>
      </c>
      <c r="M804" s="43">
        <v>0</v>
      </c>
      <c r="N804" s="43">
        <v>0</v>
      </c>
      <c r="O804" s="43">
        <v>7331698</v>
      </c>
      <c r="P804" s="43">
        <v>0</v>
      </c>
      <c r="Q804" s="43">
        <v>7331698</v>
      </c>
      <c r="R804" s="43">
        <v>0</v>
      </c>
      <c r="S804" s="43">
        <v>0</v>
      </c>
      <c r="T804" s="43">
        <v>0</v>
      </c>
      <c r="U804" s="43">
        <v>0</v>
      </c>
      <c r="V804" s="43">
        <v>7331698</v>
      </c>
      <c r="W804" s="43">
        <v>0</v>
      </c>
    </row>
    <row r="805" spans="1:23" x14ac:dyDescent="0.25">
      <c r="A805" s="42">
        <v>40</v>
      </c>
      <c r="B805" s="42">
        <v>2</v>
      </c>
      <c r="C805" s="42">
        <v>3</v>
      </c>
      <c r="D805" s="42">
        <v>33</v>
      </c>
      <c r="E805" s="42">
        <v>1</v>
      </c>
      <c r="F805" s="42">
        <v>3</v>
      </c>
      <c r="G805" s="42">
        <v>38</v>
      </c>
      <c r="H805" s="42">
        <v>0</v>
      </c>
      <c r="I805" s="42" t="s">
        <v>867</v>
      </c>
      <c r="J805" s="42" t="s">
        <v>1216</v>
      </c>
      <c r="K805" s="42" t="s">
        <v>1326</v>
      </c>
      <c r="L805" s="43">
        <v>317810036</v>
      </c>
      <c r="M805" s="43">
        <v>0</v>
      </c>
      <c r="N805" s="43">
        <v>0</v>
      </c>
      <c r="O805" s="43">
        <v>0</v>
      </c>
      <c r="P805" s="43">
        <v>58694649</v>
      </c>
      <c r="Q805" s="43">
        <v>259115387</v>
      </c>
      <c r="R805" s="43">
        <v>211358418</v>
      </c>
      <c r="S805" s="43">
        <v>211358418</v>
      </c>
      <c r="T805" s="43">
        <v>211358418</v>
      </c>
      <c r="U805" s="43">
        <v>144296275</v>
      </c>
      <c r="V805" s="43">
        <v>47756969</v>
      </c>
      <c r="W805" s="43">
        <v>0</v>
      </c>
    </row>
    <row r="806" spans="1:23" x14ac:dyDescent="0.25">
      <c r="A806" s="42">
        <v>40</v>
      </c>
      <c r="B806" s="42">
        <v>2</v>
      </c>
      <c r="C806" s="42">
        <v>3</v>
      </c>
      <c r="D806" s="42">
        <v>33</v>
      </c>
      <c r="E806" s="42">
        <v>1</v>
      </c>
      <c r="F806" s="42">
        <v>3</v>
      </c>
      <c r="G806" s="42">
        <v>38</v>
      </c>
      <c r="H806" s="42">
        <v>1</v>
      </c>
      <c r="I806" s="42" t="s">
        <v>954</v>
      </c>
      <c r="J806" s="42" t="s">
        <v>1801</v>
      </c>
      <c r="K806" s="42" t="s">
        <v>1780</v>
      </c>
      <c r="L806" s="43">
        <v>331638499</v>
      </c>
      <c r="M806" s="43">
        <v>0</v>
      </c>
      <c r="N806" s="43">
        <v>0</v>
      </c>
      <c r="O806" s="43">
        <v>0</v>
      </c>
      <c r="P806" s="43">
        <v>0</v>
      </c>
      <c r="Q806" s="43">
        <v>331638499</v>
      </c>
      <c r="R806" s="43">
        <v>259055279</v>
      </c>
      <c r="S806" s="43">
        <v>259055279</v>
      </c>
      <c r="T806" s="43">
        <v>259055279</v>
      </c>
      <c r="U806" s="43">
        <v>142867867</v>
      </c>
      <c r="V806" s="43">
        <v>72583220</v>
      </c>
      <c r="W806" s="43">
        <v>0</v>
      </c>
    </row>
    <row r="807" spans="1:23" x14ac:dyDescent="0.25">
      <c r="A807" s="42">
        <v>40</v>
      </c>
      <c r="B807" s="42">
        <v>2</v>
      </c>
      <c r="C807" s="42">
        <v>3</v>
      </c>
      <c r="D807" s="42">
        <v>33</v>
      </c>
      <c r="E807" s="42">
        <v>1</v>
      </c>
      <c r="F807" s="42">
        <v>3</v>
      </c>
      <c r="G807" s="42">
        <v>38</v>
      </c>
      <c r="H807" s="42">
        <v>4</v>
      </c>
      <c r="I807" s="42" t="s">
        <v>953</v>
      </c>
      <c r="J807" s="42" t="s">
        <v>2727</v>
      </c>
      <c r="K807" s="42" t="s">
        <v>1327</v>
      </c>
      <c r="L807" s="43">
        <v>56300000</v>
      </c>
      <c r="M807" s="43">
        <v>0</v>
      </c>
      <c r="N807" s="43">
        <v>0</v>
      </c>
      <c r="O807" s="43">
        <v>0</v>
      </c>
      <c r="P807" s="43">
        <v>0</v>
      </c>
      <c r="Q807" s="43">
        <v>56300000</v>
      </c>
      <c r="R807" s="43">
        <v>11754323</v>
      </c>
      <c r="S807" s="43">
        <v>11754323</v>
      </c>
      <c r="T807" s="43">
        <v>11754323</v>
      </c>
      <c r="U807" s="43">
        <v>0</v>
      </c>
      <c r="V807" s="43">
        <v>44545677</v>
      </c>
      <c r="W807" s="43">
        <v>0</v>
      </c>
    </row>
    <row r="808" spans="1:23" x14ac:dyDescent="0.25">
      <c r="A808" s="42">
        <v>40</v>
      </c>
      <c r="B808" s="42">
        <v>2</v>
      </c>
      <c r="C808" s="42">
        <v>3</v>
      </c>
      <c r="D808" s="42">
        <v>33</v>
      </c>
      <c r="E808" s="42">
        <v>1</v>
      </c>
      <c r="F808" s="42">
        <v>3</v>
      </c>
      <c r="G808" s="42">
        <v>42</v>
      </c>
      <c r="H808" s="42">
        <v>0</v>
      </c>
      <c r="I808" s="42" t="s">
        <v>956</v>
      </c>
      <c r="J808" s="42" t="s">
        <v>1217</v>
      </c>
      <c r="K808" s="42" t="s">
        <v>1803</v>
      </c>
      <c r="L808" s="43">
        <v>77684094</v>
      </c>
      <c r="M808" s="43">
        <v>0</v>
      </c>
      <c r="N808" s="43">
        <v>0</v>
      </c>
      <c r="O808" s="43">
        <v>0</v>
      </c>
      <c r="P808" s="43">
        <v>77684094</v>
      </c>
      <c r="Q808" s="43">
        <v>0</v>
      </c>
      <c r="R808" s="43">
        <v>0</v>
      </c>
      <c r="S808" s="43">
        <v>0</v>
      </c>
      <c r="T808" s="43">
        <v>0</v>
      </c>
      <c r="U808" s="43">
        <v>0</v>
      </c>
      <c r="V808" s="43">
        <v>0</v>
      </c>
      <c r="W808" s="43">
        <v>0</v>
      </c>
    </row>
    <row r="809" spans="1:23" x14ac:dyDescent="0.25">
      <c r="A809" s="42">
        <v>40</v>
      </c>
      <c r="B809" s="42">
        <v>2</v>
      </c>
      <c r="C809" s="42">
        <v>3</v>
      </c>
      <c r="D809" s="42">
        <v>33</v>
      </c>
      <c r="E809" s="42">
        <v>1</v>
      </c>
      <c r="F809" s="42">
        <v>3</v>
      </c>
      <c r="G809" s="42">
        <v>43</v>
      </c>
      <c r="H809" s="42">
        <v>0</v>
      </c>
      <c r="I809" s="42" t="s">
        <v>957</v>
      </c>
      <c r="J809" s="42" t="s">
        <v>1218</v>
      </c>
      <c r="K809" s="42" t="s">
        <v>2728</v>
      </c>
      <c r="L809" s="43">
        <v>193185094</v>
      </c>
      <c r="M809" s="43">
        <v>0</v>
      </c>
      <c r="N809" s="43">
        <v>0</v>
      </c>
      <c r="O809" s="43">
        <v>0</v>
      </c>
      <c r="P809" s="43">
        <v>184553528</v>
      </c>
      <c r="Q809" s="43">
        <v>8631566</v>
      </c>
      <c r="R809" s="43">
        <v>0</v>
      </c>
      <c r="S809" s="43">
        <v>0</v>
      </c>
      <c r="T809" s="43">
        <v>0</v>
      </c>
      <c r="U809" s="43">
        <v>0</v>
      </c>
      <c r="V809" s="43">
        <v>8631566</v>
      </c>
      <c r="W809" s="43">
        <v>0</v>
      </c>
    </row>
    <row r="810" spans="1:23" x14ac:dyDescent="0.25">
      <c r="A810" s="42">
        <v>40</v>
      </c>
      <c r="B810" s="42">
        <v>2</v>
      </c>
      <c r="C810" s="42">
        <v>3</v>
      </c>
      <c r="D810" s="42">
        <v>33</v>
      </c>
      <c r="E810" s="42">
        <v>1</v>
      </c>
      <c r="F810" s="42">
        <v>3</v>
      </c>
      <c r="G810" s="42">
        <v>44</v>
      </c>
      <c r="H810" s="42">
        <v>0</v>
      </c>
      <c r="I810" s="42" t="s">
        <v>961</v>
      </c>
      <c r="J810" s="42" t="s">
        <v>1219</v>
      </c>
      <c r="K810" s="42" t="s">
        <v>2729</v>
      </c>
      <c r="L810" s="43">
        <v>302420839</v>
      </c>
      <c r="M810" s="43">
        <v>0</v>
      </c>
      <c r="N810" s="43">
        <v>0</v>
      </c>
      <c r="O810" s="43">
        <v>0</v>
      </c>
      <c r="P810" s="43">
        <v>79052385</v>
      </c>
      <c r="Q810" s="43">
        <v>223368454</v>
      </c>
      <c r="R810" s="43">
        <v>159728029</v>
      </c>
      <c r="S810" s="43">
        <v>159728029</v>
      </c>
      <c r="T810" s="43">
        <v>159728029</v>
      </c>
      <c r="U810" s="43">
        <v>69245328</v>
      </c>
      <c r="V810" s="43">
        <v>63640425</v>
      </c>
      <c r="W810" s="43">
        <v>0</v>
      </c>
    </row>
    <row r="811" spans="1:23" x14ac:dyDescent="0.25">
      <c r="A811" s="42">
        <v>40</v>
      </c>
      <c r="B811" s="42">
        <v>2</v>
      </c>
      <c r="C811" s="42">
        <v>3</v>
      </c>
      <c r="D811" s="42">
        <v>33</v>
      </c>
      <c r="E811" s="42">
        <v>1</v>
      </c>
      <c r="F811" s="42">
        <v>3</v>
      </c>
      <c r="G811" s="42">
        <v>44</v>
      </c>
      <c r="H811" s="42">
        <v>1</v>
      </c>
      <c r="I811" s="42" t="s">
        <v>962</v>
      </c>
      <c r="J811" s="42" t="s">
        <v>2732</v>
      </c>
      <c r="K811" s="42" t="s">
        <v>2729</v>
      </c>
      <c r="L811" s="43">
        <v>89019812</v>
      </c>
      <c r="M811" s="43">
        <v>0</v>
      </c>
      <c r="N811" s="43">
        <v>0</v>
      </c>
      <c r="O811" s="43">
        <v>0</v>
      </c>
      <c r="P811" s="43">
        <v>4430467</v>
      </c>
      <c r="Q811" s="43">
        <v>84589345</v>
      </c>
      <c r="R811" s="43">
        <v>84301627</v>
      </c>
      <c r="S811" s="43">
        <v>84301627</v>
      </c>
      <c r="T811" s="43">
        <v>84301627</v>
      </c>
      <c r="U811" s="43">
        <v>84301627</v>
      </c>
      <c r="V811" s="43">
        <v>287718</v>
      </c>
      <c r="W811" s="43">
        <v>0</v>
      </c>
    </row>
    <row r="812" spans="1:23" x14ac:dyDescent="0.25">
      <c r="A812" s="42">
        <v>40</v>
      </c>
      <c r="B812" s="42">
        <v>2</v>
      </c>
      <c r="C812" s="42">
        <v>3</v>
      </c>
      <c r="D812" s="42">
        <v>33</v>
      </c>
      <c r="E812" s="42">
        <v>1</v>
      </c>
      <c r="F812" s="42">
        <v>3</v>
      </c>
      <c r="G812" s="42">
        <v>45</v>
      </c>
      <c r="H812" s="42">
        <v>0</v>
      </c>
      <c r="I812" s="42" t="s">
        <v>956</v>
      </c>
      <c r="J812" s="42" t="s">
        <v>1220</v>
      </c>
      <c r="K812" s="42" t="s">
        <v>1784</v>
      </c>
      <c r="L812" s="43">
        <v>235789150</v>
      </c>
      <c r="M812" s="43">
        <v>0</v>
      </c>
      <c r="N812" s="43">
        <v>0</v>
      </c>
      <c r="O812" s="43">
        <v>0</v>
      </c>
      <c r="P812" s="43">
        <v>114803366</v>
      </c>
      <c r="Q812" s="43">
        <v>120985784</v>
      </c>
      <c r="R812" s="43">
        <v>119691046</v>
      </c>
      <c r="S812" s="43">
        <v>119691046</v>
      </c>
      <c r="T812" s="43">
        <v>119691046</v>
      </c>
      <c r="U812" s="43">
        <v>119691046</v>
      </c>
      <c r="V812" s="43">
        <v>1294738</v>
      </c>
      <c r="W812" s="43">
        <v>0</v>
      </c>
    </row>
    <row r="813" spans="1:23" x14ac:dyDescent="0.25">
      <c r="A813" s="42">
        <v>40</v>
      </c>
      <c r="B813" s="42">
        <v>2</v>
      </c>
      <c r="C813" s="42">
        <v>3</v>
      </c>
      <c r="D813" s="42">
        <v>33</v>
      </c>
      <c r="E813" s="42">
        <v>1</v>
      </c>
      <c r="F813" s="42">
        <v>3</v>
      </c>
      <c r="G813" s="42">
        <v>47</v>
      </c>
      <c r="H813" s="42">
        <v>0</v>
      </c>
      <c r="I813" s="42" t="s">
        <v>867</v>
      </c>
      <c r="J813" s="42" t="s">
        <v>1221</v>
      </c>
      <c r="K813" s="42" t="s">
        <v>1438</v>
      </c>
      <c r="L813" s="43">
        <v>6573667</v>
      </c>
      <c r="M813" s="43">
        <v>0</v>
      </c>
      <c r="N813" s="43">
        <v>0</v>
      </c>
      <c r="O813" s="43">
        <v>0</v>
      </c>
      <c r="P813" s="43">
        <v>5524454</v>
      </c>
      <c r="Q813" s="43">
        <v>1049213</v>
      </c>
      <c r="R813" s="43">
        <v>0</v>
      </c>
      <c r="S813" s="43">
        <v>0</v>
      </c>
      <c r="T813" s="43">
        <v>0</v>
      </c>
      <c r="U813" s="43">
        <v>0</v>
      </c>
      <c r="V813" s="43">
        <v>1049213</v>
      </c>
      <c r="W813" s="43">
        <v>0</v>
      </c>
    </row>
    <row r="814" spans="1:23" x14ac:dyDescent="0.25">
      <c r="A814" s="42">
        <v>40</v>
      </c>
      <c r="B814" s="42">
        <v>2</v>
      </c>
      <c r="C814" s="42">
        <v>3</v>
      </c>
      <c r="D814" s="42">
        <v>33</v>
      </c>
      <c r="E814" s="42">
        <v>1</v>
      </c>
      <c r="F814" s="42">
        <v>3</v>
      </c>
      <c r="G814" s="42">
        <v>47</v>
      </c>
      <c r="H814" s="42">
        <v>1</v>
      </c>
      <c r="I814" s="42" t="s">
        <v>867</v>
      </c>
      <c r="J814" s="42" t="s">
        <v>1222</v>
      </c>
      <c r="K814" s="42" t="s">
        <v>2735</v>
      </c>
      <c r="L814" s="43">
        <v>34484000</v>
      </c>
      <c r="M814" s="43">
        <v>0</v>
      </c>
      <c r="N814" s="43">
        <v>0</v>
      </c>
      <c r="O814" s="43">
        <v>0</v>
      </c>
      <c r="P814" s="43">
        <v>34484000</v>
      </c>
      <c r="Q814" s="43">
        <v>0</v>
      </c>
      <c r="R814" s="43">
        <v>0</v>
      </c>
      <c r="S814" s="43">
        <v>0</v>
      </c>
      <c r="T814" s="43">
        <v>0</v>
      </c>
      <c r="U814" s="43">
        <v>0</v>
      </c>
      <c r="V814" s="43">
        <v>0</v>
      </c>
      <c r="W814" s="43">
        <v>0</v>
      </c>
    </row>
    <row r="815" spans="1:23" x14ac:dyDescent="0.25">
      <c r="A815" s="42">
        <v>40</v>
      </c>
      <c r="B815" s="42">
        <v>2</v>
      </c>
      <c r="C815" s="42">
        <v>3</v>
      </c>
      <c r="D815" s="42">
        <v>33</v>
      </c>
      <c r="E815" s="42">
        <v>1</v>
      </c>
      <c r="F815" s="42">
        <v>3</v>
      </c>
      <c r="G815" s="42">
        <v>48</v>
      </c>
      <c r="H815" s="42">
        <v>0</v>
      </c>
      <c r="I815" s="42" t="s">
        <v>958</v>
      </c>
      <c r="J815" s="42" t="s">
        <v>1223</v>
      </c>
      <c r="K815" s="42" t="s">
        <v>2736</v>
      </c>
      <c r="L815" s="43">
        <v>1277339143</v>
      </c>
      <c r="M815" s="43">
        <v>0</v>
      </c>
      <c r="N815" s="43">
        <v>0</v>
      </c>
      <c r="O815" s="43">
        <v>0</v>
      </c>
      <c r="P815" s="43">
        <v>0</v>
      </c>
      <c r="Q815" s="43">
        <v>1277339143</v>
      </c>
      <c r="R815" s="43">
        <v>1111205364.8</v>
      </c>
      <c r="S815" s="43">
        <v>1111205364.8</v>
      </c>
      <c r="T815" s="43">
        <v>1111205364.8</v>
      </c>
      <c r="U815" s="43">
        <v>772464845.79999995</v>
      </c>
      <c r="V815" s="43">
        <v>166133778.19999999</v>
      </c>
      <c r="W815" s="43">
        <v>0</v>
      </c>
    </row>
    <row r="816" spans="1:23" x14ac:dyDescent="0.25">
      <c r="A816" s="42">
        <v>40</v>
      </c>
      <c r="B816" s="42">
        <v>2</v>
      </c>
      <c r="C816" s="42">
        <v>3</v>
      </c>
      <c r="D816" s="42">
        <v>33</v>
      </c>
      <c r="E816" s="42">
        <v>1</v>
      </c>
      <c r="F816" s="42">
        <v>3</v>
      </c>
      <c r="G816" s="42">
        <v>48</v>
      </c>
      <c r="H816" s="42">
        <v>1</v>
      </c>
      <c r="I816" s="42" t="s">
        <v>958</v>
      </c>
      <c r="J816" s="42" t="s">
        <v>2739</v>
      </c>
      <c r="K816" s="42" t="s">
        <v>2740</v>
      </c>
      <c r="L816" s="43">
        <v>310383164</v>
      </c>
      <c r="M816" s="43">
        <v>0</v>
      </c>
      <c r="N816" s="43">
        <v>0</v>
      </c>
      <c r="O816" s="43">
        <v>0</v>
      </c>
      <c r="P816" s="43">
        <v>0</v>
      </c>
      <c r="Q816" s="43">
        <v>310383164</v>
      </c>
      <c r="R816" s="43">
        <v>0</v>
      </c>
      <c r="S816" s="43">
        <v>0</v>
      </c>
      <c r="T816" s="43">
        <v>0</v>
      </c>
      <c r="U816" s="43">
        <v>0</v>
      </c>
      <c r="V816" s="43">
        <v>310383164</v>
      </c>
      <c r="W816" s="43">
        <v>0</v>
      </c>
    </row>
    <row r="817" spans="1:23" x14ac:dyDescent="0.25">
      <c r="A817" s="42">
        <v>40</v>
      </c>
      <c r="B817" s="42">
        <v>2</v>
      </c>
      <c r="C817" s="42">
        <v>3</v>
      </c>
      <c r="D817" s="42">
        <v>33</v>
      </c>
      <c r="E817" s="42">
        <v>1</v>
      </c>
      <c r="F817" s="42">
        <v>3</v>
      </c>
      <c r="G817" s="42">
        <v>48</v>
      </c>
      <c r="H817" s="42">
        <v>2</v>
      </c>
      <c r="I817" s="42" t="s">
        <v>865</v>
      </c>
      <c r="J817" s="42" t="s">
        <v>2743</v>
      </c>
      <c r="K817" s="42" t="s">
        <v>2714</v>
      </c>
      <c r="L817" s="43">
        <v>169191979</v>
      </c>
      <c r="M817" s="43">
        <v>0</v>
      </c>
      <c r="N817" s="43">
        <v>0</v>
      </c>
      <c r="O817" s="43">
        <v>0</v>
      </c>
      <c r="P817" s="43">
        <v>12228060</v>
      </c>
      <c r="Q817" s="43">
        <v>156963919</v>
      </c>
      <c r="R817" s="43">
        <v>112073522</v>
      </c>
      <c r="S817" s="43">
        <v>112073522</v>
      </c>
      <c r="T817" s="43">
        <v>112073522</v>
      </c>
      <c r="U817" s="43">
        <v>71929716</v>
      </c>
      <c r="V817" s="43">
        <v>44890397</v>
      </c>
      <c r="W817" s="43">
        <v>0</v>
      </c>
    </row>
    <row r="818" spans="1:23" x14ac:dyDescent="0.25">
      <c r="A818" s="42">
        <v>40</v>
      </c>
      <c r="B818" s="42">
        <v>2</v>
      </c>
      <c r="C818" s="42">
        <v>3</v>
      </c>
      <c r="D818" s="42">
        <v>33</v>
      </c>
      <c r="E818" s="42">
        <v>1</v>
      </c>
      <c r="F818" s="42">
        <v>3</v>
      </c>
      <c r="G818" s="42">
        <v>48</v>
      </c>
      <c r="H818" s="42">
        <v>3</v>
      </c>
      <c r="I818" s="42" t="s">
        <v>954</v>
      </c>
      <c r="J818" s="42" t="s">
        <v>2746</v>
      </c>
      <c r="K818" s="42" t="s">
        <v>2747</v>
      </c>
      <c r="L818" s="43">
        <v>560574951</v>
      </c>
      <c r="M818" s="43">
        <v>0</v>
      </c>
      <c r="N818" s="43">
        <v>0</v>
      </c>
      <c r="O818" s="43">
        <v>0</v>
      </c>
      <c r="P818" s="43">
        <v>0</v>
      </c>
      <c r="Q818" s="43">
        <v>560574951</v>
      </c>
      <c r="R818" s="43">
        <v>560574950.20000005</v>
      </c>
      <c r="S818" s="43">
        <v>560574950.20000005</v>
      </c>
      <c r="T818" s="43">
        <v>560574950.20000005</v>
      </c>
      <c r="U818" s="43">
        <v>432785053.19999999</v>
      </c>
      <c r="V818" s="43">
        <v>0.8</v>
      </c>
      <c r="W818" s="43">
        <v>0</v>
      </c>
    </row>
    <row r="819" spans="1:23" x14ac:dyDescent="0.25">
      <c r="A819" s="42">
        <v>40</v>
      </c>
      <c r="B819" s="42">
        <v>2</v>
      </c>
      <c r="C819" s="42">
        <v>3</v>
      </c>
      <c r="D819" s="42">
        <v>33</v>
      </c>
      <c r="E819" s="42">
        <v>1</v>
      </c>
      <c r="F819" s="42">
        <v>3</v>
      </c>
      <c r="G819" s="42">
        <v>48</v>
      </c>
      <c r="H819" s="42">
        <v>4</v>
      </c>
      <c r="I819" s="42" t="s">
        <v>865</v>
      </c>
      <c r="J819" s="42" t="s">
        <v>2750</v>
      </c>
      <c r="K819" s="42" t="s">
        <v>2751</v>
      </c>
      <c r="L819" s="43">
        <v>72315906</v>
      </c>
      <c r="M819" s="43">
        <v>0</v>
      </c>
      <c r="N819" s="43">
        <v>0</v>
      </c>
      <c r="O819" s="43">
        <v>0</v>
      </c>
      <c r="P819" s="43">
        <v>0</v>
      </c>
      <c r="Q819" s="43">
        <v>72315906</v>
      </c>
      <c r="R819" s="43">
        <v>0</v>
      </c>
      <c r="S819" s="43">
        <v>0</v>
      </c>
      <c r="T819" s="43">
        <v>0</v>
      </c>
      <c r="U819" s="43">
        <v>0</v>
      </c>
      <c r="V819" s="43">
        <v>72315906</v>
      </c>
      <c r="W819" s="43">
        <v>0</v>
      </c>
    </row>
    <row r="820" spans="1:23" x14ac:dyDescent="0.25">
      <c r="A820" s="42">
        <v>40</v>
      </c>
      <c r="B820" s="42">
        <v>2</v>
      </c>
      <c r="C820" s="42">
        <v>3</v>
      </c>
      <c r="D820" s="42">
        <v>33</v>
      </c>
      <c r="E820" s="42">
        <v>1</v>
      </c>
      <c r="F820" s="42">
        <v>3</v>
      </c>
      <c r="G820" s="42">
        <v>49</v>
      </c>
      <c r="H820" s="42">
        <v>0</v>
      </c>
      <c r="I820" s="42" t="s">
        <v>956</v>
      </c>
      <c r="J820" s="42" t="s">
        <v>1811</v>
      </c>
      <c r="K820" s="42" t="s">
        <v>2715</v>
      </c>
      <c r="L820" s="43">
        <v>70000000</v>
      </c>
      <c r="M820" s="43">
        <v>0</v>
      </c>
      <c r="N820" s="43">
        <v>0</v>
      </c>
      <c r="O820" s="43">
        <v>0</v>
      </c>
      <c r="P820" s="43">
        <v>0</v>
      </c>
      <c r="Q820" s="43">
        <v>70000000</v>
      </c>
      <c r="R820" s="43">
        <v>0</v>
      </c>
      <c r="S820" s="43">
        <v>0</v>
      </c>
      <c r="T820" s="43">
        <v>0</v>
      </c>
      <c r="U820" s="43">
        <v>0</v>
      </c>
      <c r="V820" s="43">
        <v>70000000</v>
      </c>
      <c r="W820" s="43">
        <v>0</v>
      </c>
    </row>
    <row r="821" spans="1:23" x14ac:dyDescent="0.25">
      <c r="A821" s="42">
        <v>40</v>
      </c>
      <c r="B821" s="42">
        <v>2</v>
      </c>
      <c r="C821" s="42">
        <v>3</v>
      </c>
      <c r="D821" s="42">
        <v>33</v>
      </c>
      <c r="E821" s="42">
        <v>1</v>
      </c>
      <c r="F821" s="42">
        <v>3</v>
      </c>
      <c r="G821" s="42">
        <v>50</v>
      </c>
      <c r="H821" s="42">
        <v>0</v>
      </c>
      <c r="I821" s="42" t="s">
        <v>867</v>
      </c>
      <c r="J821" s="42" t="s">
        <v>1224</v>
      </c>
      <c r="K821" s="42" t="s">
        <v>2752</v>
      </c>
      <c r="L821" s="43">
        <v>38842047</v>
      </c>
      <c r="M821" s="43">
        <v>0</v>
      </c>
      <c r="N821" s="43">
        <v>0</v>
      </c>
      <c r="O821" s="43">
        <v>0</v>
      </c>
      <c r="P821" s="43">
        <v>0</v>
      </c>
      <c r="Q821" s="43">
        <v>38842047</v>
      </c>
      <c r="R821" s="43">
        <v>38842047</v>
      </c>
      <c r="S821" s="43">
        <v>38842047</v>
      </c>
      <c r="T821" s="43">
        <v>38842047</v>
      </c>
      <c r="U821" s="43">
        <v>38842047</v>
      </c>
      <c r="V821" s="43">
        <v>0</v>
      </c>
      <c r="W821" s="43">
        <v>0</v>
      </c>
    </row>
    <row r="822" spans="1:23" x14ac:dyDescent="0.25">
      <c r="A822" s="42">
        <v>40</v>
      </c>
      <c r="B822" s="42">
        <v>2</v>
      </c>
      <c r="C822" s="42">
        <v>3</v>
      </c>
      <c r="D822" s="42">
        <v>33</v>
      </c>
      <c r="E822" s="42">
        <v>1</v>
      </c>
      <c r="F822" s="42">
        <v>3</v>
      </c>
      <c r="G822" s="42">
        <v>50</v>
      </c>
      <c r="H822" s="42">
        <v>1</v>
      </c>
      <c r="I822" s="42" t="s">
        <v>956</v>
      </c>
      <c r="J822" s="42" t="s">
        <v>2755</v>
      </c>
      <c r="K822" s="42" t="s">
        <v>2752</v>
      </c>
      <c r="L822" s="43">
        <v>379033154</v>
      </c>
      <c r="M822" s="43">
        <v>0</v>
      </c>
      <c r="N822" s="43">
        <v>0</v>
      </c>
      <c r="O822" s="43">
        <v>0</v>
      </c>
      <c r="P822" s="43">
        <v>206663029</v>
      </c>
      <c r="Q822" s="43">
        <v>172370125</v>
      </c>
      <c r="R822" s="43">
        <v>171935514</v>
      </c>
      <c r="S822" s="43">
        <v>171935514</v>
      </c>
      <c r="T822" s="43">
        <v>171935514</v>
      </c>
      <c r="U822" s="43">
        <v>171935514</v>
      </c>
      <c r="V822" s="43">
        <v>434611</v>
      </c>
      <c r="W822" s="43">
        <v>0</v>
      </c>
    </row>
    <row r="823" spans="1:23" x14ac:dyDescent="0.25">
      <c r="A823" s="42">
        <v>40</v>
      </c>
      <c r="B823" s="42">
        <v>2</v>
      </c>
      <c r="C823" s="42">
        <v>3</v>
      </c>
      <c r="D823" s="42">
        <v>33</v>
      </c>
      <c r="E823" s="42">
        <v>1</v>
      </c>
      <c r="F823" s="42">
        <v>3</v>
      </c>
      <c r="G823" s="42">
        <v>58</v>
      </c>
      <c r="H823" s="42">
        <v>0</v>
      </c>
      <c r="I823" s="42" t="s">
        <v>959</v>
      </c>
      <c r="J823" s="42" t="s">
        <v>1225</v>
      </c>
      <c r="K823" s="42" t="s">
        <v>1328</v>
      </c>
      <c r="L823" s="43">
        <v>43157830</v>
      </c>
      <c r="M823" s="43">
        <v>0</v>
      </c>
      <c r="N823" s="43">
        <v>0</v>
      </c>
      <c r="O823" s="43">
        <v>0</v>
      </c>
      <c r="P823" s="43">
        <v>43157830</v>
      </c>
      <c r="Q823" s="43">
        <v>0</v>
      </c>
      <c r="R823" s="43">
        <v>0</v>
      </c>
      <c r="S823" s="43">
        <v>0</v>
      </c>
      <c r="T823" s="43">
        <v>0</v>
      </c>
      <c r="U823" s="43">
        <v>0</v>
      </c>
      <c r="V823" s="43">
        <v>0</v>
      </c>
      <c r="W823" s="43">
        <v>0</v>
      </c>
    </row>
    <row r="824" spans="1:23" x14ac:dyDescent="0.25">
      <c r="A824" s="42">
        <v>40</v>
      </c>
      <c r="B824" s="42">
        <v>2</v>
      </c>
      <c r="C824" s="42">
        <v>3</v>
      </c>
      <c r="D824" s="42">
        <v>33</v>
      </c>
      <c r="E824" s="42">
        <v>1</v>
      </c>
      <c r="F824" s="42">
        <v>6</v>
      </c>
      <c r="G824" s="42">
        <v>40</v>
      </c>
      <c r="H824" s="42">
        <v>0</v>
      </c>
      <c r="I824" s="42" t="s">
        <v>867</v>
      </c>
      <c r="J824" s="42" t="s">
        <v>1226</v>
      </c>
      <c r="K824" s="42" t="s">
        <v>2756</v>
      </c>
      <c r="L824" s="43">
        <v>53157830</v>
      </c>
      <c r="M824" s="43">
        <v>0</v>
      </c>
      <c r="N824" s="43">
        <v>0</v>
      </c>
      <c r="O824" s="43">
        <v>0</v>
      </c>
      <c r="P824" s="43">
        <v>13666646</v>
      </c>
      <c r="Q824" s="43">
        <v>39491184</v>
      </c>
      <c r="R824" s="43">
        <v>23305228</v>
      </c>
      <c r="S824" s="43">
        <v>23305228</v>
      </c>
      <c r="T824" s="43">
        <v>23305228</v>
      </c>
      <c r="U824" s="43">
        <v>23305228</v>
      </c>
      <c r="V824" s="43">
        <v>16185956</v>
      </c>
      <c r="W824" s="43">
        <v>0</v>
      </c>
    </row>
    <row r="825" spans="1:23" x14ac:dyDescent="0.25">
      <c r="A825" s="42">
        <v>40</v>
      </c>
      <c r="B825" s="42">
        <v>2</v>
      </c>
      <c r="C825" s="42">
        <v>3</v>
      </c>
      <c r="D825" s="42">
        <v>33</v>
      </c>
      <c r="E825" s="42">
        <v>1</v>
      </c>
      <c r="F825" s="42">
        <v>6</v>
      </c>
      <c r="G825" s="42">
        <v>40</v>
      </c>
      <c r="H825" s="42">
        <v>1</v>
      </c>
      <c r="I825" s="42" t="s">
        <v>954</v>
      </c>
      <c r="J825" s="42" t="s">
        <v>2759</v>
      </c>
      <c r="K825" s="42" t="s">
        <v>2760</v>
      </c>
      <c r="L825" s="43">
        <v>31794524</v>
      </c>
      <c r="M825" s="43">
        <v>0</v>
      </c>
      <c r="N825" s="43">
        <v>0</v>
      </c>
      <c r="O825" s="43">
        <v>0</v>
      </c>
      <c r="P825" s="43">
        <v>0</v>
      </c>
      <c r="Q825" s="43">
        <v>31794524</v>
      </c>
      <c r="R825" s="43">
        <v>0</v>
      </c>
      <c r="S825" s="43">
        <v>0</v>
      </c>
      <c r="T825" s="43">
        <v>0</v>
      </c>
      <c r="U825" s="43">
        <v>0</v>
      </c>
      <c r="V825" s="43">
        <v>31794524</v>
      </c>
      <c r="W825" s="43">
        <v>0</v>
      </c>
    </row>
    <row r="826" spans="1:23" x14ac:dyDescent="0.25">
      <c r="A826" s="42">
        <v>40</v>
      </c>
      <c r="B826" s="42">
        <v>2</v>
      </c>
      <c r="C826" s="42">
        <v>3</v>
      </c>
      <c r="D826" s="42">
        <v>33</v>
      </c>
      <c r="E826" s="42">
        <v>1</v>
      </c>
      <c r="F826" s="42">
        <v>201</v>
      </c>
      <c r="G826" s="42">
        <v>44</v>
      </c>
      <c r="H826" s="42">
        <v>40</v>
      </c>
      <c r="I826" s="42" t="s">
        <v>961</v>
      </c>
      <c r="J826" s="42" t="s">
        <v>3596</v>
      </c>
      <c r="K826" s="42" t="s">
        <v>3597</v>
      </c>
      <c r="L826" s="43">
        <v>0</v>
      </c>
      <c r="M826" s="43">
        <v>0</v>
      </c>
      <c r="N826" s="43">
        <v>0</v>
      </c>
      <c r="O826" s="43">
        <v>79052385</v>
      </c>
      <c r="P826" s="43">
        <v>0</v>
      </c>
      <c r="Q826" s="43">
        <v>79052385</v>
      </c>
      <c r="R826" s="43">
        <v>22529891</v>
      </c>
      <c r="S826" s="43">
        <v>22529891</v>
      </c>
      <c r="T826" s="43">
        <v>22529891</v>
      </c>
      <c r="U826" s="43">
        <v>22529891</v>
      </c>
      <c r="V826" s="43">
        <v>56522494</v>
      </c>
      <c r="W826" s="43">
        <v>0</v>
      </c>
    </row>
    <row r="827" spans="1:23" x14ac:dyDescent="0.25">
      <c r="A827" s="42">
        <v>40</v>
      </c>
      <c r="B827" s="42">
        <v>2</v>
      </c>
      <c r="C827" s="42">
        <v>3</v>
      </c>
      <c r="D827" s="42">
        <v>33</v>
      </c>
      <c r="E827" s="42">
        <v>1</v>
      </c>
      <c r="F827" s="42">
        <v>201</v>
      </c>
      <c r="G827" s="42">
        <v>44</v>
      </c>
      <c r="H827" s="42">
        <v>41</v>
      </c>
      <c r="I827" s="42" t="s">
        <v>962</v>
      </c>
      <c r="J827" s="42" t="s">
        <v>3598</v>
      </c>
      <c r="K827" s="42" t="s">
        <v>3599</v>
      </c>
      <c r="L827" s="43">
        <v>0</v>
      </c>
      <c r="M827" s="43">
        <v>0</v>
      </c>
      <c r="N827" s="43">
        <v>0</v>
      </c>
      <c r="O827" s="43">
        <v>4430467</v>
      </c>
      <c r="P827" s="43">
        <v>0</v>
      </c>
      <c r="Q827" s="43">
        <v>4430467</v>
      </c>
      <c r="R827" s="43">
        <v>4315783</v>
      </c>
      <c r="S827" s="43">
        <v>4315783</v>
      </c>
      <c r="T827" s="43">
        <v>4315783</v>
      </c>
      <c r="U827" s="43">
        <v>4315783</v>
      </c>
      <c r="V827" s="43">
        <v>114684</v>
      </c>
      <c r="W827" s="43">
        <v>0</v>
      </c>
    </row>
    <row r="828" spans="1:23" x14ac:dyDescent="0.25">
      <c r="A828" s="42">
        <v>40</v>
      </c>
      <c r="B828" s="42">
        <v>2</v>
      </c>
      <c r="C828" s="42">
        <v>3</v>
      </c>
      <c r="D828" s="42">
        <v>33</v>
      </c>
      <c r="E828" s="42">
        <v>1</v>
      </c>
      <c r="F828" s="42">
        <v>201</v>
      </c>
      <c r="G828" s="42">
        <v>50</v>
      </c>
      <c r="H828" s="42">
        <v>41</v>
      </c>
      <c r="I828" s="42" t="s">
        <v>956</v>
      </c>
      <c r="J828" s="42" t="s">
        <v>3600</v>
      </c>
      <c r="K828" s="42" t="s">
        <v>3580</v>
      </c>
      <c r="L828" s="43">
        <v>0</v>
      </c>
      <c r="M828" s="43">
        <v>146240777</v>
      </c>
      <c r="N828" s="43">
        <v>0</v>
      </c>
      <c r="O828" s="43">
        <v>228477007</v>
      </c>
      <c r="P828" s="43">
        <v>0</v>
      </c>
      <c r="Q828" s="43">
        <v>374717784</v>
      </c>
      <c r="R828" s="43">
        <v>16831554</v>
      </c>
      <c r="S828" s="43">
        <v>16831554</v>
      </c>
      <c r="T828" s="43">
        <v>16831554</v>
      </c>
      <c r="U828" s="43">
        <v>16831554</v>
      </c>
      <c r="V828" s="43">
        <v>357886230</v>
      </c>
      <c r="W828" s="43">
        <v>0</v>
      </c>
    </row>
    <row r="829" spans="1:23" x14ac:dyDescent="0.25">
      <c r="A829" s="42">
        <v>40</v>
      </c>
      <c r="B829" s="42">
        <v>2</v>
      </c>
      <c r="C829" s="42">
        <v>3</v>
      </c>
      <c r="D829" s="42">
        <v>33</v>
      </c>
      <c r="E829" s="42">
        <v>1</v>
      </c>
      <c r="F829" s="42">
        <v>202</v>
      </c>
      <c r="G829" s="42">
        <v>38</v>
      </c>
      <c r="H829" s="42">
        <v>40</v>
      </c>
      <c r="I829" s="42" t="s">
        <v>867</v>
      </c>
      <c r="J829" s="42" t="s">
        <v>3601</v>
      </c>
      <c r="K829" s="42" t="s">
        <v>3584</v>
      </c>
      <c r="L829" s="43">
        <v>0</v>
      </c>
      <c r="M829" s="43">
        <v>0</v>
      </c>
      <c r="N829" s="43">
        <v>0</v>
      </c>
      <c r="O829" s="43">
        <v>58694649</v>
      </c>
      <c r="P829" s="43">
        <v>26714060</v>
      </c>
      <c r="Q829" s="43">
        <v>31980589</v>
      </c>
      <c r="R829" s="43">
        <v>7241977</v>
      </c>
      <c r="S829" s="43">
        <v>7241977</v>
      </c>
      <c r="T829" s="43">
        <v>7241977</v>
      </c>
      <c r="U829" s="43">
        <v>7241977</v>
      </c>
      <c r="V829" s="43">
        <v>24738612</v>
      </c>
      <c r="W829" s="43">
        <v>0</v>
      </c>
    </row>
    <row r="830" spans="1:23" x14ac:dyDescent="0.25">
      <c r="A830" s="42">
        <v>40</v>
      </c>
      <c r="B830" s="42">
        <v>2</v>
      </c>
      <c r="C830" s="42">
        <v>3</v>
      </c>
      <c r="D830" s="42">
        <v>33</v>
      </c>
      <c r="E830" s="42">
        <v>1</v>
      </c>
      <c r="F830" s="42">
        <v>202</v>
      </c>
      <c r="G830" s="42">
        <v>40</v>
      </c>
      <c r="H830" s="42">
        <v>40</v>
      </c>
      <c r="I830" s="42" t="s">
        <v>867</v>
      </c>
      <c r="J830" s="42" t="s">
        <v>3684</v>
      </c>
      <c r="K830" s="42" t="s">
        <v>3685</v>
      </c>
      <c r="L830" s="43">
        <v>0</v>
      </c>
      <c r="M830" s="43">
        <v>0</v>
      </c>
      <c r="N830" s="43">
        <v>0</v>
      </c>
      <c r="O830" s="43">
        <v>13666646</v>
      </c>
      <c r="P830" s="43">
        <v>0</v>
      </c>
      <c r="Q830" s="43">
        <v>13666646</v>
      </c>
      <c r="R830" s="43">
        <v>0</v>
      </c>
      <c r="S830" s="43">
        <v>0</v>
      </c>
      <c r="T830" s="43">
        <v>0</v>
      </c>
      <c r="U830" s="43">
        <v>0</v>
      </c>
      <c r="V830" s="43">
        <v>13666646</v>
      </c>
      <c r="W830" s="43">
        <v>0</v>
      </c>
    </row>
    <row r="831" spans="1:23" x14ac:dyDescent="0.25">
      <c r="A831" s="42">
        <v>40</v>
      </c>
      <c r="B831" s="42">
        <v>2</v>
      </c>
      <c r="C831" s="42">
        <v>3</v>
      </c>
      <c r="D831" s="42">
        <v>33</v>
      </c>
      <c r="E831" s="42">
        <v>1</v>
      </c>
      <c r="F831" s="42">
        <v>202</v>
      </c>
      <c r="G831" s="42">
        <v>42</v>
      </c>
      <c r="H831" s="42">
        <v>40</v>
      </c>
      <c r="I831" s="42" t="s">
        <v>956</v>
      </c>
      <c r="J831" s="42" t="s">
        <v>3602</v>
      </c>
      <c r="K831" s="42" t="s">
        <v>3603</v>
      </c>
      <c r="L831" s="43">
        <v>0</v>
      </c>
      <c r="M831" s="43">
        <v>0</v>
      </c>
      <c r="N831" s="43">
        <v>0</v>
      </c>
      <c r="O831" s="43">
        <v>38842047</v>
      </c>
      <c r="P831" s="43">
        <v>0</v>
      </c>
      <c r="Q831" s="43">
        <v>38842047</v>
      </c>
      <c r="R831" s="43">
        <v>8199987</v>
      </c>
      <c r="S831" s="43">
        <v>8199987</v>
      </c>
      <c r="T831" s="43">
        <v>8199987</v>
      </c>
      <c r="U831" s="43">
        <v>8199987</v>
      </c>
      <c r="V831" s="43">
        <v>30642060</v>
      </c>
      <c r="W831" s="43">
        <v>0</v>
      </c>
    </row>
    <row r="832" spans="1:23" x14ac:dyDescent="0.25">
      <c r="A832" s="42">
        <v>40</v>
      </c>
      <c r="B832" s="42">
        <v>2</v>
      </c>
      <c r="C832" s="42">
        <v>3</v>
      </c>
      <c r="D832" s="42">
        <v>33</v>
      </c>
      <c r="E832" s="42">
        <v>1</v>
      </c>
      <c r="F832" s="42">
        <v>202</v>
      </c>
      <c r="G832" s="42">
        <v>42</v>
      </c>
      <c r="H832" s="42">
        <v>41</v>
      </c>
      <c r="I832" s="42" t="s">
        <v>956</v>
      </c>
      <c r="J832" s="42" t="s">
        <v>3604</v>
      </c>
      <c r="K832" s="42" t="s">
        <v>3605</v>
      </c>
      <c r="L832" s="43">
        <v>0</v>
      </c>
      <c r="M832" s="43">
        <v>0</v>
      </c>
      <c r="N832" s="43">
        <v>0</v>
      </c>
      <c r="O832" s="43">
        <v>38842047</v>
      </c>
      <c r="P832" s="43">
        <v>0</v>
      </c>
      <c r="Q832" s="43">
        <v>38842047</v>
      </c>
      <c r="R832" s="43">
        <v>19421023</v>
      </c>
      <c r="S832" s="43">
        <v>19421023</v>
      </c>
      <c r="T832" s="43">
        <v>19421023</v>
      </c>
      <c r="U832" s="43">
        <v>19421023</v>
      </c>
      <c r="V832" s="43">
        <v>19421024</v>
      </c>
      <c r="W832" s="43">
        <v>0</v>
      </c>
    </row>
    <row r="833" spans="1:23" x14ac:dyDescent="0.25">
      <c r="A833" s="42">
        <v>40</v>
      </c>
      <c r="B833" s="42">
        <v>2</v>
      </c>
      <c r="C833" s="42">
        <v>3</v>
      </c>
      <c r="D833" s="42">
        <v>33</v>
      </c>
      <c r="E833" s="42">
        <v>1</v>
      </c>
      <c r="F833" s="42">
        <v>202</v>
      </c>
      <c r="G833" s="42">
        <v>43</v>
      </c>
      <c r="H833" s="42">
        <v>40</v>
      </c>
      <c r="I833" s="42" t="s">
        <v>957</v>
      </c>
      <c r="J833" s="42" t="s">
        <v>3606</v>
      </c>
      <c r="K833" s="42" t="s">
        <v>3584</v>
      </c>
      <c r="L833" s="43">
        <v>0</v>
      </c>
      <c r="M833" s="43">
        <v>0</v>
      </c>
      <c r="N833" s="43">
        <v>0</v>
      </c>
      <c r="O833" s="43">
        <v>184553528</v>
      </c>
      <c r="P833" s="43">
        <v>61285940</v>
      </c>
      <c r="Q833" s="43">
        <v>123267588</v>
      </c>
      <c r="R833" s="43">
        <v>108049142</v>
      </c>
      <c r="S833" s="43">
        <v>108049142</v>
      </c>
      <c r="T833" s="43">
        <v>108049142</v>
      </c>
      <c r="U833" s="43">
        <v>108049142</v>
      </c>
      <c r="V833" s="43">
        <v>15218446</v>
      </c>
      <c r="W833" s="43">
        <v>0</v>
      </c>
    </row>
    <row r="834" spans="1:23" x14ac:dyDescent="0.25">
      <c r="A834" s="42">
        <v>40</v>
      </c>
      <c r="B834" s="42">
        <v>2</v>
      </c>
      <c r="C834" s="42">
        <v>3</v>
      </c>
      <c r="D834" s="42">
        <v>33</v>
      </c>
      <c r="E834" s="42">
        <v>1</v>
      </c>
      <c r="F834" s="42">
        <v>202</v>
      </c>
      <c r="G834" s="42">
        <v>45</v>
      </c>
      <c r="H834" s="42">
        <v>40</v>
      </c>
      <c r="I834" s="42" t="s">
        <v>956</v>
      </c>
      <c r="J834" s="42" t="s">
        <v>3607</v>
      </c>
      <c r="K834" s="42" t="s">
        <v>3605</v>
      </c>
      <c r="L834" s="43">
        <v>0</v>
      </c>
      <c r="M834" s="43">
        <v>0</v>
      </c>
      <c r="N834" s="43">
        <v>0</v>
      </c>
      <c r="O834" s="43">
        <v>114803366</v>
      </c>
      <c r="P834" s="43">
        <v>0</v>
      </c>
      <c r="Q834" s="43">
        <v>114803366</v>
      </c>
      <c r="R834" s="43">
        <v>19421023</v>
      </c>
      <c r="S834" s="43">
        <v>19421023</v>
      </c>
      <c r="T834" s="43">
        <v>19421023</v>
      </c>
      <c r="U834" s="43">
        <v>19421023</v>
      </c>
      <c r="V834" s="43">
        <v>95382343</v>
      </c>
      <c r="W834" s="43">
        <v>0</v>
      </c>
    </row>
    <row r="835" spans="1:23" x14ac:dyDescent="0.25">
      <c r="A835" s="42">
        <v>40</v>
      </c>
      <c r="B835" s="42">
        <v>2</v>
      </c>
      <c r="C835" s="42">
        <v>3</v>
      </c>
      <c r="D835" s="42">
        <v>33</v>
      </c>
      <c r="E835" s="42">
        <v>1</v>
      </c>
      <c r="F835" s="42">
        <v>202</v>
      </c>
      <c r="G835" s="42">
        <v>46</v>
      </c>
      <c r="H835" s="42">
        <v>40</v>
      </c>
      <c r="I835" s="42" t="s">
        <v>954</v>
      </c>
      <c r="J835" s="42" t="s">
        <v>3743</v>
      </c>
      <c r="K835" s="42" t="s">
        <v>3744</v>
      </c>
      <c r="L835" s="43">
        <v>0</v>
      </c>
      <c r="M835" s="43">
        <v>0</v>
      </c>
      <c r="N835" s="43">
        <v>0</v>
      </c>
      <c r="O835" s="43">
        <v>116285940</v>
      </c>
      <c r="P835" s="43">
        <v>0</v>
      </c>
      <c r="Q835" s="43">
        <v>116285940</v>
      </c>
      <c r="R835" s="43">
        <v>0</v>
      </c>
      <c r="S835" s="43">
        <v>0</v>
      </c>
      <c r="T835" s="43">
        <v>0</v>
      </c>
      <c r="U835" s="43">
        <v>0</v>
      </c>
      <c r="V835" s="43">
        <v>116285940</v>
      </c>
      <c r="W835" s="43">
        <v>0</v>
      </c>
    </row>
    <row r="836" spans="1:23" x14ac:dyDescent="0.25">
      <c r="A836" s="42">
        <v>40</v>
      </c>
      <c r="B836" s="42">
        <v>2</v>
      </c>
      <c r="C836" s="42">
        <v>3</v>
      </c>
      <c r="D836" s="42">
        <v>33</v>
      </c>
      <c r="E836" s="42">
        <v>1</v>
      </c>
      <c r="F836" s="42">
        <v>202</v>
      </c>
      <c r="G836" s="42">
        <v>46</v>
      </c>
      <c r="H836" s="42">
        <v>41</v>
      </c>
      <c r="I836" s="42" t="s">
        <v>958</v>
      </c>
      <c r="J836" s="42" t="s">
        <v>3745</v>
      </c>
      <c r="K836" s="42" t="s">
        <v>3746</v>
      </c>
      <c r="L836" s="43">
        <v>0</v>
      </c>
      <c r="M836" s="43">
        <v>0</v>
      </c>
      <c r="N836" s="43">
        <v>0</v>
      </c>
      <c r="O836" s="43">
        <v>59714060</v>
      </c>
      <c r="P836" s="43">
        <v>0</v>
      </c>
      <c r="Q836" s="43">
        <v>59714060</v>
      </c>
      <c r="R836" s="43">
        <v>0</v>
      </c>
      <c r="S836" s="43">
        <v>0</v>
      </c>
      <c r="T836" s="43">
        <v>0</v>
      </c>
      <c r="U836" s="43">
        <v>0</v>
      </c>
      <c r="V836" s="43">
        <v>59714060</v>
      </c>
      <c r="W836" s="43">
        <v>0</v>
      </c>
    </row>
    <row r="837" spans="1:23" x14ac:dyDescent="0.25">
      <c r="A837" s="42">
        <v>40</v>
      </c>
      <c r="B837" s="42">
        <v>2</v>
      </c>
      <c r="C837" s="42">
        <v>3</v>
      </c>
      <c r="D837" s="42">
        <v>33</v>
      </c>
      <c r="E837" s="42">
        <v>1</v>
      </c>
      <c r="F837" s="42">
        <v>202</v>
      </c>
      <c r="G837" s="42">
        <v>47</v>
      </c>
      <c r="H837" s="42">
        <v>40</v>
      </c>
      <c r="I837" s="42" t="s">
        <v>867</v>
      </c>
      <c r="J837" s="42" t="s">
        <v>3608</v>
      </c>
      <c r="K837" s="42" t="s">
        <v>3593</v>
      </c>
      <c r="L837" s="43">
        <v>0</v>
      </c>
      <c r="M837" s="43">
        <v>0</v>
      </c>
      <c r="N837" s="43">
        <v>0</v>
      </c>
      <c r="O837" s="43">
        <v>5524454</v>
      </c>
      <c r="P837" s="43">
        <v>5524454</v>
      </c>
      <c r="Q837" s="43">
        <v>0</v>
      </c>
      <c r="R837" s="43">
        <v>0</v>
      </c>
      <c r="S837" s="43">
        <v>0</v>
      </c>
      <c r="T837" s="43">
        <v>0</v>
      </c>
      <c r="U837" s="43">
        <v>0</v>
      </c>
      <c r="V837" s="43">
        <v>0</v>
      </c>
      <c r="W837" s="43">
        <v>0</v>
      </c>
    </row>
    <row r="838" spans="1:23" x14ac:dyDescent="0.25">
      <c r="A838" s="42">
        <v>40</v>
      </c>
      <c r="B838" s="42">
        <v>2</v>
      </c>
      <c r="C838" s="42">
        <v>3</v>
      </c>
      <c r="D838" s="42">
        <v>33</v>
      </c>
      <c r="E838" s="42">
        <v>1</v>
      </c>
      <c r="F838" s="42">
        <v>202</v>
      </c>
      <c r="G838" s="42">
        <v>47</v>
      </c>
      <c r="H838" s="42">
        <v>40</v>
      </c>
      <c r="I838" s="42" t="s">
        <v>956</v>
      </c>
      <c r="J838" s="42" t="s">
        <v>3747</v>
      </c>
      <c r="K838" s="42" t="s">
        <v>3748</v>
      </c>
      <c r="L838" s="43">
        <v>0</v>
      </c>
      <c r="M838" s="43">
        <v>0</v>
      </c>
      <c r="N838" s="43">
        <v>0</v>
      </c>
      <c r="O838" s="43">
        <v>5524454</v>
      </c>
      <c r="P838" s="43">
        <v>0</v>
      </c>
      <c r="Q838" s="43">
        <v>5524454</v>
      </c>
      <c r="R838" s="43">
        <v>5524416</v>
      </c>
      <c r="S838" s="43">
        <v>5524416</v>
      </c>
      <c r="T838" s="43">
        <v>5524416</v>
      </c>
      <c r="U838" s="43">
        <v>5524416</v>
      </c>
      <c r="V838" s="43">
        <v>38</v>
      </c>
      <c r="W838" s="43">
        <v>0</v>
      </c>
    </row>
    <row r="839" spans="1:23" x14ac:dyDescent="0.25">
      <c r="A839" s="42">
        <v>40</v>
      </c>
      <c r="B839" s="42">
        <v>2</v>
      </c>
      <c r="C839" s="42">
        <v>3</v>
      </c>
      <c r="D839" s="42">
        <v>33</v>
      </c>
      <c r="E839" s="42">
        <v>1</v>
      </c>
      <c r="F839" s="42">
        <v>202</v>
      </c>
      <c r="G839" s="42">
        <v>47</v>
      </c>
      <c r="H839" s="42">
        <v>41</v>
      </c>
      <c r="I839" s="42" t="s">
        <v>867</v>
      </c>
      <c r="J839" s="42" t="s">
        <v>3609</v>
      </c>
      <c r="K839" s="42" t="s">
        <v>3610</v>
      </c>
      <c r="L839" s="43">
        <v>0</v>
      </c>
      <c r="M839" s="43">
        <v>0</v>
      </c>
      <c r="N839" s="43">
        <v>0</v>
      </c>
      <c r="O839" s="43">
        <v>34484000</v>
      </c>
      <c r="P839" s="43">
        <v>19378759</v>
      </c>
      <c r="Q839" s="43">
        <v>15105241</v>
      </c>
      <c r="R839" s="43">
        <v>13378927</v>
      </c>
      <c r="S839" s="43">
        <v>13378927</v>
      </c>
      <c r="T839" s="43">
        <v>13378927</v>
      </c>
      <c r="U839" s="43">
        <v>13378927</v>
      </c>
      <c r="V839" s="43">
        <v>1726314</v>
      </c>
      <c r="W839" s="43">
        <v>0</v>
      </c>
    </row>
    <row r="840" spans="1:23" x14ac:dyDescent="0.25">
      <c r="A840" s="42">
        <v>40</v>
      </c>
      <c r="B840" s="42">
        <v>2</v>
      </c>
      <c r="C840" s="42">
        <v>3</v>
      </c>
      <c r="D840" s="42">
        <v>33</v>
      </c>
      <c r="E840" s="42">
        <v>1</v>
      </c>
      <c r="F840" s="42">
        <v>202</v>
      </c>
      <c r="G840" s="42">
        <v>47</v>
      </c>
      <c r="H840" s="42">
        <v>41</v>
      </c>
      <c r="I840" s="42" t="s">
        <v>956</v>
      </c>
      <c r="J840" s="42" t="s">
        <v>3749</v>
      </c>
      <c r="K840" s="42" t="s">
        <v>3748</v>
      </c>
      <c r="L840" s="43">
        <v>0</v>
      </c>
      <c r="M840" s="43">
        <v>0</v>
      </c>
      <c r="N840" s="43">
        <v>0</v>
      </c>
      <c r="O840" s="43">
        <v>19378759</v>
      </c>
      <c r="P840" s="43">
        <v>0</v>
      </c>
      <c r="Q840" s="43">
        <v>19378759</v>
      </c>
      <c r="R840" s="43">
        <v>19378759</v>
      </c>
      <c r="S840" s="43">
        <v>19378759</v>
      </c>
      <c r="T840" s="43">
        <v>19378759</v>
      </c>
      <c r="U840" s="43">
        <v>19378759</v>
      </c>
      <c r="V840" s="43">
        <v>0</v>
      </c>
      <c r="W840" s="43">
        <v>0</v>
      </c>
    </row>
    <row r="841" spans="1:23" x14ac:dyDescent="0.25">
      <c r="A841" s="42">
        <v>40</v>
      </c>
      <c r="B841" s="42">
        <v>2</v>
      </c>
      <c r="C841" s="42">
        <v>3</v>
      </c>
      <c r="D841" s="42">
        <v>33</v>
      </c>
      <c r="E841" s="42">
        <v>1</v>
      </c>
      <c r="F841" s="42">
        <v>202</v>
      </c>
      <c r="G841" s="42">
        <v>48</v>
      </c>
      <c r="H841" s="42">
        <v>42</v>
      </c>
      <c r="I841" s="42" t="s">
        <v>865</v>
      </c>
      <c r="J841" s="42" t="s">
        <v>3611</v>
      </c>
      <c r="K841" s="42" t="s">
        <v>3584</v>
      </c>
      <c r="L841" s="43">
        <v>0</v>
      </c>
      <c r="M841" s="43">
        <v>227214234</v>
      </c>
      <c r="N841" s="43">
        <v>0</v>
      </c>
      <c r="O841" s="43">
        <v>12228060</v>
      </c>
      <c r="P841" s="43">
        <v>227214234</v>
      </c>
      <c r="Q841" s="43">
        <v>12228060</v>
      </c>
      <c r="R841" s="43">
        <v>0</v>
      </c>
      <c r="S841" s="43">
        <v>0</v>
      </c>
      <c r="T841" s="43">
        <v>0</v>
      </c>
      <c r="U841" s="43">
        <v>0</v>
      </c>
      <c r="V841" s="43">
        <v>12228060</v>
      </c>
      <c r="W841" s="43">
        <v>0</v>
      </c>
    </row>
    <row r="842" spans="1:23" x14ac:dyDescent="0.25">
      <c r="A842" s="42">
        <v>40</v>
      </c>
      <c r="B842" s="42">
        <v>2</v>
      </c>
      <c r="C842" s="42">
        <v>3</v>
      </c>
      <c r="D842" s="42">
        <v>33</v>
      </c>
      <c r="E842" s="42">
        <v>1</v>
      </c>
      <c r="F842" s="42">
        <v>202</v>
      </c>
      <c r="G842" s="42">
        <v>58</v>
      </c>
      <c r="H842" s="42">
        <v>40</v>
      </c>
      <c r="I842" s="42" t="s">
        <v>959</v>
      </c>
      <c r="J842" s="42" t="s">
        <v>3612</v>
      </c>
      <c r="K842" s="42" t="s">
        <v>3584</v>
      </c>
      <c r="L842" s="43">
        <v>0</v>
      </c>
      <c r="M842" s="43">
        <v>0</v>
      </c>
      <c r="N842" s="43">
        <v>0</v>
      </c>
      <c r="O842" s="43">
        <v>43157830</v>
      </c>
      <c r="P842" s="43">
        <v>0</v>
      </c>
      <c r="Q842" s="43">
        <v>43157830</v>
      </c>
      <c r="R842" s="43">
        <v>0</v>
      </c>
      <c r="S842" s="43">
        <v>0</v>
      </c>
      <c r="T842" s="43">
        <v>0</v>
      </c>
      <c r="U842" s="43">
        <v>0</v>
      </c>
      <c r="V842" s="43">
        <v>43157830</v>
      </c>
      <c r="W842" s="43">
        <v>0</v>
      </c>
    </row>
    <row r="843" spans="1:23" x14ac:dyDescent="0.25">
      <c r="A843" s="42">
        <v>40</v>
      </c>
      <c r="B843" s="42">
        <v>2</v>
      </c>
      <c r="C843" s="42">
        <v>3</v>
      </c>
      <c r="D843" s="42">
        <v>83</v>
      </c>
      <c r="E843" s="42">
        <v>1</v>
      </c>
      <c r="F843" s="42">
        <v>3</v>
      </c>
      <c r="G843" s="42">
        <v>44</v>
      </c>
      <c r="H843" s="42">
        <v>0</v>
      </c>
      <c r="I843" s="42" t="s">
        <v>961</v>
      </c>
      <c r="J843" s="42" t="s">
        <v>1227</v>
      </c>
      <c r="K843" s="42" t="s">
        <v>1818</v>
      </c>
      <c r="L843" s="43">
        <v>138513530</v>
      </c>
      <c r="M843" s="43">
        <v>0</v>
      </c>
      <c r="N843" s="43">
        <v>0</v>
      </c>
      <c r="O843" s="43">
        <v>0</v>
      </c>
      <c r="P843" s="43">
        <v>0</v>
      </c>
      <c r="Q843" s="43">
        <v>138513530</v>
      </c>
      <c r="R843" s="43">
        <v>91971768</v>
      </c>
      <c r="S843" s="43">
        <v>91971768</v>
      </c>
      <c r="T843" s="43">
        <v>91971768</v>
      </c>
      <c r="U843" s="43">
        <v>58917496</v>
      </c>
      <c r="V843" s="43">
        <v>46541762</v>
      </c>
      <c r="W843" s="43">
        <v>0</v>
      </c>
    </row>
    <row r="844" spans="1:23" x14ac:dyDescent="0.25">
      <c r="A844" s="42">
        <v>40</v>
      </c>
      <c r="B844" s="42">
        <v>2</v>
      </c>
      <c r="C844" s="42">
        <v>3</v>
      </c>
      <c r="D844" s="42">
        <v>83</v>
      </c>
      <c r="E844" s="42">
        <v>1</v>
      </c>
      <c r="F844" s="42">
        <v>3</v>
      </c>
      <c r="G844" s="42">
        <v>44</v>
      </c>
      <c r="H844" s="42">
        <v>1</v>
      </c>
      <c r="I844" s="42" t="s">
        <v>961</v>
      </c>
      <c r="J844" s="42" t="s">
        <v>1441</v>
      </c>
      <c r="K844" s="42" t="s">
        <v>2761</v>
      </c>
      <c r="L844" s="43">
        <v>111486470</v>
      </c>
      <c r="M844" s="43">
        <v>62912153</v>
      </c>
      <c r="N844" s="43">
        <v>0</v>
      </c>
      <c r="O844" s="43">
        <v>0</v>
      </c>
      <c r="P844" s="43">
        <v>145686736</v>
      </c>
      <c r="Q844" s="43">
        <v>28711887</v>
      </c>
      <c r="R844" s="43">
        <v>25175401</v>
      </c>
      <c r="S844" s="43">
        <v>25175401</v>
      </c>
      <c r="T844" s="43">
        <v>25175401</v>
      </c>
      <c r="U844" s="43">
        <v>25175401</v>
      </c>
      <c r="V844" s="43">
        <v>3536486</v>
      </c>
      <c r="W844" s="43">
        <v>0</v>
      </c>
    </row>
    <row r="845" spans="1:23" x14ac:dyDescent="0.25">
      <c r="A845" s="42">
        <v>40</v>
      </c>
      <c r="B845" s="42">
        <v>2</v>
      </c>
      <c r="C845" s="42">
        <v>3</v>
      </c>
      <c r="D845" s="42">
        <v>83</v>
      </c>
      <c r="E845" s="42">
        <v>1</v>
      </c>
      <c r="F845" s="42">
        <v>3</v>
      </c>
      <c r="G845" s="42">
        <v>44</v>
      </c>
      <c r="H845" s="42">
        <v>2</v>
      </c>
      <c r="I845" s="42" t="s">
        <v>961</v>
      </c>
      <c r="J845" s="42" t="s">
        <v>3111</v>
      </c>
      <c r="K845" s="42" t="s">
        <v>3112</v>
      </c>
      <c r="L845" s="43">
        <v>0</v>
      </c>
      <c r="M845" s="43">
        <v>38371539</v>
      </c>
      <c r="N845" s="43">
        <v>0</v>
      </c>
      <c r="O845" s="43">
        <v>0</v>
      </c>
      <c r="P845" s="43">
        <v>38371539</v>
      </c>
      <c r="Q845" s="43">
        <v>0</v>
      </c>
      <c r="R845" s="43">
        <v>0</v>
      </c>
      <c r="S845" s="43">
        <v>0</v>
      </c>
      <c r="T845" s="43">
        <v>0</v>
      </c>
      <c r="U845" s="43">
        <v>0</v>
      </c>
      <c r="V845" s="43">
        <v>0</v>
      </c>
      <c r="W845" s="43">
        <v>0</v>
      </c>
    </row>
    <row r="846" spans="1:23" x14ac:dyDescent="0.25">
      <c r="A846" s="42">
        <v>40</v>
      </c>
      <c r="B846" s="42">
        <v>2</v>
      </c>
      <c r="C846" s="42">
        <v>3</v>
      </c>
      <c r="D846" s="42">
        <v>83</v>
      </c>
      <c r="E846" s="42">
        <v>1</v>
      </c>
      <c r="F846" s="42">
        <v>3</v>
      </c>
      <c r="G846" s="42">
        <v>48</v>
      </c>
      <c r="H846" s="42">
        <v>0</v>
      </c>
      <c r="I846" s="42" t="s">
        <v>954</v>
      </c>
      <c r="J846" s="42" t="s">
        <v>2764</v>
      </c>
      <c r="K846" s="42" t="s">
        <v>2765</v>
      </c>
      <c r="L846" s="43">
        <v>118326880</v>
      </c>
      <c r="M846" s="43">
        <v>0</v>
      </c>
      <c r="N846" s="43">
        <v>0</v>
      </c>
      <c r="O846" s="43">
        <v>0</v>
      </c>
      <c r="P846" s="43">
        <v>0</v>
      </c>
      <c r="Q846" s="43">
        <v>118326880</v>
      </c>
      <c r="R846" s="43">
        <v>0</v>
      </c>
      <c r="S846" s="43">
        <v>0</v>
      </c>
      <c r="T846" s="43">
        <v>0</v>
      </c>
      <c r="U846" s="43">
        <v>0</v>
      </c>
      <c r="V846" s="43">
        <v>118326880</v>
      </c>
      <c r="W846" s="43">
        <v>0</v>
      </c>
    </row>
    <row r="847" spans="1:23" x14ac:dyDescent="0.25">
      <c r="A847" s="42">
        <v>40</v>
      </c>
      <c r="B847" s="42">
        <v>2</v>
      </c>
      <c r="C847" s="42">
        <v>3</v>
      </c>
      <c r="D847" s="42">
        <v>83</v>
      </c>
      <c r="E847" s="42">
        <v>1</v>
      </c>
      <c r="F847" s="42">
        <v>3</v>
      </c>
      <c r="G847" s="42">
        <v>50</v>
      </c>
      <c r="H847" s="42">
        <v>0</v>
      </c>
      <c r="I847" s="42" t="s">
        <v>963</v>
      </c>
      <c r="J847" s="42" t="s">
        <v>1228</v>
      </c>
      <c r="K847" s="42" t="s">
        <v>2766</v>
      </c>
      <c r="L847" s="43">
        <v>250000000</v>
      </c>
      <c r="M847" s="43">
        <v>400000000</v>
      </c>
      <c r="N847" s="43">
        <v>0</v>
      </c>
      <c r="O847" s="43">
        <v>0</v>
      </c>
      <c r="P847" s="43">
        <v>650000000</v>
      </c>
      <c r="Q847" s="43">
        <v>0</v>
      </c>
      <c r="R847" s="43">
        <v>0</v>
      </c>
      <c r="S847" s="43">
        <v>0</v>
      </c>
      <c r="T847" s="43">
        <v>0</v>
      </c>
      <c r="U847" s="43">
        <v>0</v>
      </c>
      <c r="V847" s="43">
        <v>0</v>
      </c>
      <c r="W847" s="43">
        <v>0</v>
      </c>
    </row>
    <row r="848" spans="1:23" x14ac:dyDescent="0.25">
      <c r="A848" s="42">
        <v>40</v>
      </c>
      <c r="B848" s="42">
        <v>2</v>
      </c>
      <c r="C848" s="42">
        <v>3</v>
      </c>
      <c r="D848" s="42">
        <v>83</v>
      </c>
      <c r="E848" s="42">
        <v>1</v>
      </c>
      <c r="F848" s="42">
        <v>3</v>
      </c>
      <c r="G848" s="42">
        <v>58</v>
      </c>
      <c r="H848" s="42">
        <v>0</v>
      </c>
      <c r="I848" s="42" t="s">
        <v>960</v>
      </c>
      <c r="J848" s="42" t="s">
        <v>1229</v>
      </c>
      <c r="K848" s="42" t="s">
        <v>2767</v>
      </c>
      <c r="L848" s="43">
        <v>43840000</v>
      </c>
      <c r="M848" s="43">
        <v>43840000</v>
      </c>
      <c r="N848" s="43">
        <v>0</v>
      </c>
      <c r="O848" s="43">
        <v>0</v>
      </c>
      <c r="P848" s="43">
        <v>87680000</v>
      </c>
      <c r="Q848" s="43">
        <v>0</v>
      </c>
      <c r="R848" s="43">
        <v>0</v>
      </c>
      <c r="S848" s="43">
        <v>0</v>
      </c>
      <c r="T848" s="43">
        <v>0</v>
      </c>
      <c r="U848" s="43">
        <v>0</v>
      </c>
      <c r="V848" s="43">
        <v>0</v>
      </c>
      <c r="W848" s="43">
        <v>0</v>
      </c>
    </row>
    <row r="849" spans="1:23" x14ac:dyDescent="0.25">
      <c r="A849" s="42">
        <v>40</v>
      </c>
      <c r="B849" s="42">
        <v>2</v>
      </c>
      <c r="C849" s="42">
        <v>3</v>
      </c>
      <c r="D849" s="42">
        <v>83</v>
      </c>
      <c r="E849" s="42">
        <v>1</v>
      </c>
      <c r="F849" s="42">
        <v>3</v>
      </c>
      <c r="G849" s="42">
        <v>58</v>
      </c>
      <c r="H849" s="42">
        <v>1</v>
      </c>
      <c r="I849" s="42" t="s">
        <v>959</v>
      </c>
      <c r="J849" s="42" t="s">
        <v>1230</v>
      </c>
      <c r="K849" s="42" t="s">
        <v>2767</v>
      </c>
      <c r="L849" s="43">
        <v>237833120</v>
      </c>
      <c r="M849" s="43">
        <v>124141173</v>
      </c>
      <c r="N849" s="43">
        <v>0</v>
      </c>
      <c r="O849" s="43">
        <v>0</v>
      </c>
      <c r="P849" s="43">
        <v>316793393</v>
      </c>
      <c r="Q849" s="43">
        <v>45180900</v>
      </c>
      <c r="R849" s="43">
        <v>20855408</v>
      </c>
      <c r="S849" s="43">
        <v>20855408</v>
      </c>
      <c r="T849" s="43">
        <v>20855408</v>
      </c>
      <c r="U849" s="43">
        <v>20855408</v>
      </c>
      <c r="V849" s="43">
        <v>24325492</v>
      </c>
      <c r="W849" s="43">
        <v>0</v>
      </c>
    </row>
    <row r="850" spans="1:23" x14ac:dyDescent="0.25">
      <c r="A850" s="42">
        <v>40</v>
      </c>
      <c r="B850" s="42">
        <v>2</v>
      </c>
      <c r="C850" s="42">
        <v>3</v>
      </c>
      <c r="D850" s="42">
        <v>83</v>
      </c>
      <c r="E850" s="42">
        <v>1</v>
      </c>
      <c r="F850" s="42">
        <v>201</v>
      </c>
      <c r="G850" s="42">
        <v>44</v>
      </c>
      <c r="H850" s="42">
        <v>41</v>
      </c>
      <c r="I850" s="42" t="s">
        <v>961</v>
      </c>
      <c r="J850" s="42" t="s">
        <v>3613</v>
      </c>
      <c r="K850" s="42" t="s">
        <v>3614</v>
      </c>
      <c r="L850" s="43">
        <v>0</v>
      </c>
      <c r="M850" s="43">
        <v>0</v>
      </c>
      <c r="N850" s="43">
        <v>0</v>
      </c>
      <c r="O850" s="43">
        <v>145686736</v>
      </c>
      <c r="P850" s="43">
        <v>116802770</v>
      </c>
      <c r="Q850" s="43">
        <v>28883966</v>
      </c>
      <c r="R850" s="43">
        <v>11996372</v>
      </c>
      <c r="S850" s="43">
        <v>11996372</v>
      </c>
      <c r="T850" s="43">
        <v>11996372</v>
      </c>
      <c r="U850" s="43">
        <v>11996372</v>
      </c>
      <c r="V850" s="43">
        <v>16887594</v>
      </c>
      <c r="W850" s="43">
        <v>0</v>
      </c>
    </row>
    <row r="851" spans="1:23" x14ac:dyDescent="0.25">
      <c r="A851" s="42">
        <v>40</v>
      </c>
      <c r="B851" s="42">
        <v>2</v>
      </c>
      <c r="C851" s="42">
        <v>3</v>
      </c>
      <c r="D851" s="42">
        <v>83</v>
      </c>
      <c r="E851" s="42">
        <v>1</v>
      </c>
      <c r="F851" s="42">
        <v>201</v>
      </c>
      <c r="G851" s="42">
        <v>44</v>
      </c>
      <c r="H851" s="42">
        <v>42</v>
      </c>
      <c r="I851" s="42" t="s">
        <v>961</v>
      </c>
      <c r="J851" s="42" t="s">
        <v>3615</v>
      </c>
      <c r="K851" s="42" t="s">
        <v>3616</v>
      </c>
      <c r="L851" s="43">
        <v>0</v>
      </c>
      <c r="M851" s="43">
        <v>0</v>
      </c>
      <c r="N851" s="43">
        <v>0</v>
      </c>
      <c r="O851" s="43">
        <v>38371539</v>
      </c>
      <c r="P851" s="43">
        <v>0</v>
      </c>
      <c r="Q851" s="43">
        <v>38371539</v>
      </c>
      <c r="R851" s="43">
        <v>0</v>
      </c>
      <c r="S851" s="43">
        <v>0</v>
      </c>
      <c r="T851" s="43">
        <v>0</v>
      </c>
      <c r="U851" s="43">
        <v>0</v>
      </c>
      <c r="V851" s="43">
        <v>38371539</v>
      </c>
      <c r="W851" s="43">
        <v>0</v>
      </c>
    </row>
    <row r="852" spans="1:23" x14ac:dyDescent="0.25">
      <c r="A852" s="42">
        <v>40</v>
      </c>
      <c r="B852" s="42">
        <v>2</v>
      </c>
      <c r="C852" s="42">
        <v>3</v>
      </c>
      <c r="D852" s="42">
        <v>83</v>
      </c>
      <c r="E852" s="42">
        <v>1</v>
      </c>
      <c r="F852" s="42">
        <v>201</v>
      </c>
      <c r="G852" s="42">
        <v>44</v>
      </c>
      <c r="H852" s="42">
        <v>43</v>
      </c>
      <c r="I852" s="42" t="s">
        <v>961</v>
      </c>
      <c r="J852" s="42" t="s">
        <v>3694</v>
      </c>
      <c r="K852" s="42" t="s">
        <v>3695</v>
      </c>
      <c r="L852" s="43">
        <v>0</v>
      </c>
      <c r="M852" s="43">
        <v>0</v>
      </c>
      <c r="N852" s="43">
        <v>0</v>
      </c>
      <c r="O852" s="43">
        <v>62912153</v>
      </c>
      <c r="P852" s="43">
        <v>0</v>
      </c>
      <c r="Q852" s="43">
        <v>62912153</v>
      </c>
      <c r="R852" s="43">
        <v>4315783</v>
      </c>
      <c r="S852" s="43">
        <v>4315783</v>
      </c>
      <c r="T852" s="43">
        <v>4315783</v>
      </c>
      <c r="U852" s="43">
        <v>4245523.04</v>
      </c>
      <c r="V852" s="43">
        <v>58596370</v>
      </c>
      <c r="W852" s="43">
        <v>0</v>
      </c>
    </row>
    <row r="853" spans="1:23" x14ac:dyDescent="0.25">
      <c r="A853" s="42">
        <v>40</v>
      </c>
      <c r="B853" s="42">
        <v>2</v>
      </c>
      <c r="C853" s="42">
        <v>3</v>
      </c>
      <c r="D853" s="42">
        <v>83</v>
      </c>
      <c r="E853" s="42">
        <v>1</v>
      </c>
      <c r="F853" s="42">
        <v>201</v>
      </c>
      <c r="G853" s="42">
        <v>44</v>
      </c>
      <c r="H853" s="42">
        <v>43</v>
      </c>
      <c r="I853" s="42" t="s">
        <v>954</v>
      </c>
      <c r="J853" s="42" t="s">
        <v>3729</v>
      </c>
      <c r="K853" s="42" t="s">
        <v>3695</v>
      </c>
      <c r="L853" s="43">
        <v>0</v>
      </c>
      <c r="M853" s="43">
        <v>0</v>
      </c>
      <c r="N853" s="43">
        <v>0</v>
      </c>
      <c r="O853" s="43">
        <v>0</v>
      </c>
      <c r="P853" s="43">
        <v>0</v>
      </c>
      <c r="Q853" s="43">
        <v>0</v>
      </c>
      <c r="R853" s="43">
        <v>0</v>
      </c>
      <c r="S853" s="43">
        <v>0</v>
      </c>
      <c r="T853" s="43">
        <v>0</v>
      </c>
      <c r="U853" s="43">
        <v>0</v>
      </c>
      <c r="V853" s="43">
        <v>0</v>
      </c>
      <c r="W853" s="43">
        <v>0</v>
      </c>
    </row>
    <row r="854" spans="1:23" x14ac:dyDescent="0.25">
      <c r="A854" s="42">
        <v>40</v>
      </c>
      <c r="B854" s="42">
        <v>2</v>
      </c>
      <c r="C854" s="42">
        <v>3</v>
      </c>
      <c r="D854" s="42">
        <v>83</v>
      </c>
      <c r="E854" s="42">
        <v>1</v>
      </c>
      <c r="F854" s="42">
        <v>201</v>
      </c>
      <c r="G854" s="42">
        <v>48</v>
      </c>
      <c r="H854" s="42">
        <v>43</v>
      </c>
      <c r="I854" s="42" t="s">
        <v>954</v>
      </c>
      <c r="J854" s="42" t="s">
        <v>3730</v>
      </c>
      <c r="K854" s="42" t="s">
        <v>3731</v>
      </c>
      <c r="L854" s="43">
        <v>0</v>
      </c>
      <c r="M854" s="43">
        <v>0</v>
      </c>
      <c r="N854" s="43">
        <v>0</v>
      </c>
      <c r="O854" s="43">
        <v>0</v>
      </c>
      <c r="P854" s="43">
        <v>0</v>
      </c>
      <c r="Q854" s="43">
        <v>0</v>
      </c>
      <c r="R854" s="43">
        <v>0</v>
      </c>
      <c r="S854" s="43">
        <v>0</v>
      </c>
      <c r="T854" s="43">
        <v>0</v>
      </c>
      <c r="U854" s="43">
        <v>0</v>
      </c>
      <c r="V854" s="43">
        <v>0</v>
      </c>
      <c r="W854" s="43">
        <v>0</v>
      </c>
    </row>
    <row r="855" spans="1:23" x14ac:dyDescent="0.25">
      <c r="A855" s="42">
        <v>40</v>
      </c>
      <c r="B855" s="42">
        <v>2</v>
      </c>
      <c r="C855" s="42">
        <v>3</v>
      </c>
      <c r="D855" s="42">
        <v>83</v>
      </c>
      <c r="E855" s="42">
        <v>1</v>
      </c>
      <c r="F855" s="42">
        <v>201</v>
      </c>
      <c r="G855" s="42">
        <v>50</v>
      </c>
      <c r="H855" s="42">
        <v>40</v>
      </c>
      <c r="I855" s="42" t="s">
        <v>963</v>
      </c>
      <c r="J855" s="42" t="s">
        <v>3617</v>
      </c>
      <c r="K855" s="42" t="s">
        <v>3578</v>
      </c>
      <c r="L855" s="43">
        <v>0</v>
      </c>
      <c r="M855" s="43">
        <v>0</v>
      </c>
      <c r="N855" s="43">
        <v>0</v>
      </c>
      <c r="O855" s="43">
        <v>650000000</v>
      </c>
      <c r="P855" s="43">
        <v>250000000</v>
      </c>
      <c r="Q855" s="43">
        <v>400000000</v>
      </c>
      <c r="R855" s="43">
        <v>353944365</v>
      </c>
      <c r="S855" s="43">
        <v>353944365</v>
      </c>
      <c r="T855" s="43">
        <v>353944365</v>
      </c>
      <c r="U855" s="43">
        <v>249137838</v>
      </c>
      <c r="V855" s="43">
        <v>46055635</v>
      </c>
      <c r="W855" s="43">
        <v>0</v>
      </c>
    </row>
    <row r="856" spans="1:23" x14ac:dyDescent="0.25">
      <c r="A856" s="42">
        <v>40</v>
      </c>
      <c r="B856" s="42">
        <v>2</v>
      </c>
      <c r="C856" s="42">
        <v>3</v>
      </c>
      <c r="D856" s="42">
        <v>83</v>
      </c>
      <c r="E856" s="42">
        <v>1</v>
      </c>
      <c r="F856" s="42">
        <v>202</v>
      </c>
      <c r="G856" s="42">
        <v>48</v>
      </c>
      <c r="H856" s="42">
        <v>41</v>
      </c>
      <c r="I856" s="42" t="s">
        <v>954</v>
      </c>
      <c r="J856" s="42" t="s">
        <v>3686</v>
      </c>
      <c r="K856" s="42" t="s">
        <v>3687</v>
      </c>
      <c r="L856" s="43">
        <v>0</v>
      </c>
      <c r="M856" s="43">
        <v>0</v>
      </c>
      <c r="N856" s="43">
        <v>0</v>
      </c>
      <c r="O856" s="43">
        <v>171832343</v>
      </c>
      <c r="P856" s="43">
        <v>0</v>
      </c>
      <c r="Q856" s="43">
        <v>171832343</v>
      </c>
      <c r="R856" s="43">
        <v>0</v>
      </c>
      <c r="S856" s="43">
        <v>0</v>
      </c>
      <c r="T856" s="43">
        <v>0</v>
      </c>
      <c r="U856" s="43">
        <v>0</v>
      </c>
      <c r="V856" s="43">
        <v>171832343</v>
      </c>
      <c r="W856" s="43">
        <v>0</v>
      </c>
    </row>
    <row r="857" spans="1:23" x14ac:dyDescent="0.25">
      <c r="A857" s="42">
        <v>40</v>
      </c>
      <c r="B857" s="42">
        <v>2</v>
      </c>
      <c r="C857" s="42">
        <v>3</v>
      </c>
      <c r="D857" s="42">
        <v>83</v>
      </c>
      <c r="E857" s="42">
        <v>1</v>
      </c>
      <c r="F857" s="42">
        <v>202</v>
      </c>
      <c r="G857" s="42">
        <v>48</v>
      </c>
      <c r="H857" s="42">
        <v>43</v>
      </c>
      <c r="I857" s="42" t="s">
        <v>961</v>
      </c>
      <c r="J857" s="42" t="s">
        <v>3691</v>
      </c>
      <c r="K857" s="42" t="s">
        <v>3692</v>
      </c>
      <c r="L857" s="43">
        <v>0</v>
      </c>
      <c r="M857" s="43">
        <v>0</v>
      </c>
      <c r="N857" s="43">
        <v>0</v>
      </c>
      <c r="O857" s="43">
        <v>53890617</v>
      </c>
      <c r="P857" s="43">
        <v>0</v>
      </c>
      <c r="Q857" s="43">
        <v>53890617</v>
      </c>
      <c r="R857" s="43">
        <v>0</v>
      </c>
      <c r="S857" s="43">
        <v>0</v>
      </c>
      <c r="T857" s="43">
        <v>0</v>
      </c>
      <c r="U857" s="43">
        <v>0</v>
      </c>
      <c r="V857" s="43">
        <v>53890617</v>
      </c>
      <c r="W857" s="43">
        <v>0</v>
      </c>
    </row>
    <row r="858" spans="1:23" x14ac:dyDescent="0.25">
      <c r="A858" s="42">
        <v>40</v>
      </c>
      <c r="B858" s="42">
        <v>2</v>
      </c>
      <c r="C858" s="42">
        <v>3</v>
      </c>
      <c r="D858" s="42">
        <v>83</v>
      </c>
      <c r="E858" s="42">
        <v>1</v>
      </c>
      <c r="F858" s="42">
        <v>202</v>
      </c>
      <c r="G858" s="42">
        <v>48</v>
      </c>
      <c r="H858" s="42">
        <v>44</v>
      </c>
      <c r="I858" s="42" t="s">
        <v>954</v>
      </c>
      <c r="J858" s="42" t="s">
        <v>3693</v>
      </c>
      <c r="K858" s="42" t="s">
        <v>3692</v>
      </c>
      <c r="L858" s="43">
        <v>0</v>
      </c>
      <c r="M858" s="43">
        <v>0</v>
      </c>
      <c r="N858" s="43">
        <v>0</v>
      </c>
      <c r="O858" s="43">
        <v>250000000</v>
      </c>
      <c r="P858" s="43">
        <v>0</v>
      </c>
      <c r="Q858" s="43">
        <v>250000000</v>
      </c>
      <c r="R858" s="43">
        <v>0</v>
      </c>
      <c r="S858" s="43">
        <v>0</v>
      </c>
      <c r="T858" s="43">
        <v>0</v>
      </c>
      <c r="U858" s="43">
        <v>0</v>
      </c>
      <c r="V858" s="43">
        <v>250000000</v>
      </c>
      <c r="W858" s="43">
        <v>0</v>
      </c>
    </row>
    <row r="859" spans="1:23" x14ac:dyDescent="0.25">
      <c r="A859" s="42">
        <v>40</v>
      </c>
      <c r="B859" s="42">
        <v>2</v>
      </c>
      <c r="C859" s="42">
        <v>3</v>
      </c>
      <c r="D859" s="42">
        <v>83</v>
      </c>
      <c r="E859" s="42">
        <v>1</v>
      </c>
      <c r="F859" s="42">
        <v>202</v>
      </c>
      <c r="G859" s="42">
        <v>58</v>
      </c>
      <c r="H859" s="42">
        <v>40</v>
      </c>
      <c r="I859" s="42" t="s">
        <v>960</v>
      </c>
      <c r="J859" s="42" t="s">
        <v>3618</v>
      </c>
      <c r="K859" s="42" t="s">
        <v>3619</v>
      </c>
      <c r="L859" s="43">
        <v>0</v>
      </c>
      <c r="M859" s="43">
        <v>0</v>
      </c>
      <c r="N859" s="43">
        <v>0</v>
      </c>
      <c r="O859" s="43">
        <v>87680000</v>
      </c>
      <c r="P859" s="43">
        <v>61180000</v>
      </c>
      <c r="Q859" s="43">
        <v>26500000</v>
      </c>
      <c r="R859" s="43">
        <v>10404085.02</v>
      </c>
      <c r="S859" s="43">
        <v>10404085.02</v>
      </c>
      <c r="T859" s="43">
        <v>10404085.02</v>
      </c>
      <c r="U859" s="43">
        <v>10404085.02</v>
      </c>
      <c r="V859" s="43">
        <v>16095914.98</v>
      </c>
      <c r="W859" s="43">
        <v>0</v>
      </c>
    </row>
    <row r="860" spans="1:23" x14ac:dyDescent="0.25">
      <c r="A860" s="42">
        <v>40</v>
      </c>
      <c r="B860" s="42">
        <v>2</v>
      </c>
      <c r="C860" s="42">
        <v>3</v>
      </c>
      <c r="D860" s="42">
        <v>83</v>
      </c>
      <c r="E860" s="42">
        <v>1</v>
      </c>
      <c r="F860" s="42">
        <v>202</v>
      </c>
      <c r="G860" s="42">
        <v>58</v>
      </c>
      <c r="H860" s="42">
        <v>41</v>
      </c>
      <c r="I860" s="42" t="s">
        <v>959</v>
      </c>
      <c r="J860" s="42" t="s">
        <v>3620</v>
      </c>
      <c r="K860" s="42" t="s">
        <v>3621</v>
      </c>
      <c r="L860" s="43">
        <v>0</v>
      </c>
      <c r="M860" s="43">
        <v>0</v>
      </c>
      <c r="N860" s="43">
        <v>0</v>
      </c>
      <c r="O860" s="43">
        <v>316793393</v>
      </c>
      <c r="P860" s="43">
        <v>234793516</v>
      </c>
      <c r="Q860" s="43">
        <v>81999877</v>
      </c>
      <c r="R860" s="43">
        <v>56459298</v>
      </c>
      <c r="S860" s="43">
        <v>56459298</v>
      </c>
      <c r="T860" s="43">
        <v>56459298</v>
      </c>
      <c r="U860" s="43">
        <v>56459298</v>
      </c>
      <c r="V860" s="43">
        <v>25540579</v>
      </c>
      <c r="W860" s="43">
        <v>0</v>
      </c>
    </row>
    <row r="861" spans="1:23" x14ac:dyDescent="0.25">
      <c r="A861" s="42">
        <v>40</v>
      </c>
      <c r="B861" s="42">
        <v>2</v>
      </c>
      <c r="C861" s="42">
        <v>3</v>
      </c>
      <c r="D861" s="42">
        <v>83</v>
      </c>
      <c r="E861" s="42">
        <v>1</v>
      </c>
      <c r="F861" s="42">
        <v>202</v>
      </c>
      <c r="G861" s="42">
        <v>58</v>
      </c>
      <c r="H861" s="42">
        <v>42</v>
      </c>
      <c r="I861" s="42" t="s">
        <v>959</v>
      </c>
      <c r="J861" s="42" t="s">
        <v>3688</v>
      </c>
      <c r="K861" s="42" t="s">
        <v>3689</v>
      </c>
      <c r="L861" s="43">
        <v>0</v>
      </c>
      <c r="M861" s="43">
        <v>0</v>
      </c>
      <c r="N861" s="43">
        <v>0</v>
      </c>
      <c r="O861" s="43">
        <v>124141173</v>
      </c>
      <c r="P861" s="43">
        <v>0</v>
      </c>
      <c r="Q861" s="43">
        <v>124141173</v>
      </c>
      <c r="R861" s="43">
        <v>0</v>
      </c>
      <c r="S861" s="43">
        <v>0</v>
      </c>
      <c r="T861" s="43">
        <v>0</v>
      </c>
      <c r="U861" s="43">
        <v>0</v>
      </c>
      <c r="V861" s="43">
        <v>124141173</v>
      </c>
      <c r="W861" s="43">
        <v>0</v>
      </c>
    </row>
    <row r="862" spans="1:23" x14ac:dyDescent="0.25">
      <c r="A862" s="42">
        <v>40</v>
      </c>
      <c r="B862" s="42">
        <v>3</v>
      </c>
      <c r="C862" s="42">
        <v>3</v>
      </c>
      <c r="D862" s="42">
        <v>22</v>
      </c>
      <c r="E862" s="42">
        <v>1</v>
      </c>
      <c r="F862" s="42">
        <v>3</v>
      </c>
      <c r="G862" s="42">
        <v>39</v>
      </c>
      <c r="H862" s="42">
        <v>0</v>
      </c>
      <c r="I862" s="42" t="s">
        <v>952</v>
      </c>
      <c r="J862" s="42" t="s">
        <v>1231</v>
      </c>
      <c r="K862" s="42" t="s">
        <v>2768</v>
      </c>
      <c r="L862" s="43">
        <v>69000</v>
      </c>
      <c r="M862" s="43">
        <v>0</v>
      </c>
      <c r="N862" s="43">
        <v>0</v>
      </c>
      <c r="O862" s="43">
        <v>0</v>
      </c>
      <c r="P862" s="43">
        <v>49746</v>
      </c>
      <c r="Q862" s="43">
        <v>19254</v>
      </c>
      <c r="R862" s="43">
        <v>19254</v>
      </c>
      <c r="S862" s="43">
        <v>19254</v>
      </c>
      <c r="T862" s="43">
        <v>19254</v>
      </c>
      <c r="U862" s="43">
        <v>19254</v>
      </c>
      <c r="V862" s="43">
        <v>0</v>
      </c>
      <c r="W862" s="43">
        <v>0</v>
      </c>
    </row>
    <row r="863" spans="1:23" x14ac:dyDescent="0.25">
      <c r="A863" s="42">
        <v>40</v>
      </c>
      <c r="B863" s="42">
        <v>3</v>
      </c>
      <c r="C863" s="42">
        <v>3</v>
      </c>
      <c r="D863" s="42">
        <v>22</v>
      </c>
      <c r="E863" s="42">
        <v>1</v>
      </c>
      <c r="F863" s="42">
        <v>203</v>
      </c>
      <c r="G863" s="42">
        <v>39</v>
      </c>
      <c r="H863" s="42">
        <v>40</v>
      </c>
      <c r="I863" s="42" t="s">
        <v>952</v>
      </c>
      <c r="J863" s="42" t="s">
        <v>3622</v>
      </c>
      <c r="K863" s="42" t="s">
        <v>3623</v>
      </c>
      <c r="L863" s="43">
        <v>0</v>
      </c>
      <c r="M863" s="43">
        <v>0</v>
      </c>
      <c r="N863" s="43">
        <v>0</v>
      </c>
      <c r="O863" s="43">
        <v>49746</v>
      </c>
      <c r="P863" s="43">
        <v>0</v>
      </c>
      <c r="Q863" s="43">
        <v>49746</v>
      </c>
      <c r="R863" s="43">
        <v>0</v>
      </c>
      <c r="S863" s="43">
        <v>0</v>
      </c>
      <c r="T863" s="43">
        <v>0</v>
      </c>
      <c r="U863" s="43">
        <v>0</v>
      </c>
      <c r="V863" s="43">
        <v>49746</v>
      </c>
      <c r="W863" s="43">
        <v>0</v>
      </c>
    </row>
    <row r="864" spans="1:23" x14ac:dyDescent="0.25">
      <c r="A864" s="42">
        <v>40</v>
      </c>
      <c r="B864" s="42">
        <v>3</v>
      </c>
      <c r="C864" s="42">
        <v>3</v>
      </c>
      <c r="D864" s="42">
        <v>82</v>
      </c>
      <c r="E864" s="42">
        <v>1</v>
      </c>
      <c r="F864" s="42">
        <v>3</v>
      </c>
      <c r="G864" s="42">
        <v>39</v>
      </c>
      <c r="H864" s="42">
        <v>0</v>
      </c>
      <c r="I864" s="42" t="s">
        <v>952</v>
      </c>
      <c r="J864" s="42" t="s">
        <v>3113</v>
      </c>
      <c r="K864" s="42" t="s">
        <v>3011</v>
      </c>
      <c r="L864" s="43">
        <v>0</v>
      </c>
      <c r="M864" s="43">
        <v>6629783</v>
      </c>
      <c r="N864" s="43">
        <v>0</v>
      </c>
      <c r="O864" s="43">
        <v>0</v>
      </c>
      <c r="P864" s="43">
        <v>6629783</v>
      </c>
      <c r="Q864" s="43">
        <v>0</v>
      </c>
      <c r="R864" s="43">
        <v>0</v>
      </c>
      <c r="S864" s="43">
        <v>0</v>
      </c>
      <c r="T864" s="43">
        <v>0</v>
      </c>
      <c r="U864" s="43">
        <v>0</v>
      </c>
      <c r="V864" s="43">
        <v>0</v>
      </c>
      <c r="W864" s="43">
        <v>0</v>
      </c>
    </row>
    <row r="865" spans="1:23" x14ac:dyDescent="0.25">
      <c r="A865" s="42">
        <v>40</v>
      </c>
      <c r="B865" s="42">
        <v>3</v>
      </c>
      <c r="C865" s="42">
        <v>3</v>
      </c>
      <c r="D865" s="42">
        <v>82</v>
      </c>
      <c r="E865" s="42">
        <v>1</v>
      </c>
      <c r="F865" s="42">
        <v>203</v>
      </c>
      <c r="G865" s="42">
        <v>39</v>
      </c>
      <c r="H865" s="42">
        <v>40</v>
      </c>
      <c r="I865" s="42" t="s">
        <v>952</v>
      </c>
      <c r="J865" s="42" t="s">
        <v>3624</v>
      </c>
      <c r="K865" s="42" t="s">
        <v>3625</v>
      </c>
      <c r="L865" s="43">
        <v>0</v>
      </c>
      <c r="M865" s="43">
        <v>0</v>
      </c>
      <c r="N865" s="43">
        <v>0</v>
      </c>
      <c r="O865" s="43">
        <v>6629783</v>
      </c>
      <c r="P865" s="43">
        <v>0</v>
      </c>
      <c r="Q865" s="43">
        <v>6629783</v>
      </c>
      <c r="R865" s="43">
        <v>585983</v>
      </c>
      <c r="S865" s="43">
        <v>585983</v>
      </c>
      <c r="T865" s="43">
        <v>585983</v>
      </c>
      <c r="U865" s="43">
        <v>585983</v>
      </c>
      <c r="V865" s="43">
        <v>6043800</v>
      </c>
      <c r="W865" s="43">
        <v>0</v>
      </c>
    </row>
    <row r="866" spans="1:23" x14ac:dyDescent="0.25">
      <c r="A866" s="42">
        <v>40</v>
      </c>
      <c r="B866" s="42">
        <v>4</v>
      </c>
      <c r="C866" s="42">
        <v>3</v>
      </c>
      <c r="D866" s="42">
        <v>11</v>
      </c>
      <c r="E866" s="42">
        <v>1</v>
      </c>
      <c r="F866" s="42">
        <v>3</v>
      </c>
      <c r="G866" s="42">
        <v>36</v>
      </c>
      <c r="H866" s="42">
        <v>0</v>
      </c>
      <c r="I866" s="42" t="s">
        <v>965</v>
      </c>
      <c r="J866" s="42" t="s">
        <v>1826</v>
      </c>
      <c r="K866" s="42" t="s">
        <v>1827</v>
      </c>
      <c r="L866" s="43">
        <v>6837054967</v>
      </c>
      <c r="M866" s="43">
        <v>0</v>
      </c>
      <c r="N866" s="43">
        <v>0</v>
      </c>
      <c r="O866" s="43">
        <v>0</v>
      </c>
      <c r="P866" s="43">
        <v>6337054967</v>
      </c>
      <c r="Q866" s="43">
        <v>500000000</v>
      </c>
      <c r="R866" s="43">
        <v>500000000</v>
      </c>
      <c r="S866" s="43">
        <v>500000000</v>
      </c>
      <c r="T866" s="43">
        <v>500000000</v>
      </c>
      <c r="U866" s="43">
        <v>500000000</v>
      </c>
      <c r="V866" s="43">
        <v>0</v>
      </c>
      <c r="W866" s="43">
        <v>0</v>
      </c>
    </row>
    <row r="867" spans="1:23" x14ac:dyDescent="0.25">
      <c r="A867" s="42">
        <v>40</v>
      </c>
      <c r="B867" s="42">
        <v>4</v>
      </c>
      <c r="C867" s="42">
        <v>3</v>
      </c>
      <c r="D867" s="42">
        <v>11</v>
      </c>
      <c r="E867" s="42">
        <v>1</v>
      </c>
      <c r="F867" s="42">
        <v>3</v>
      </c>
      <c r="G867" s="42">
        <v>39</v>
      </c>
      <c r="H867" s="42">
        <v>0</v>
      </c>
      <c r="I867" s="42" t="s">
        <v>952</v>
      </c>
      <c r="J867" s="42" t="s">
        <v>1239</v>
      </c>
      <c r="K867" s="42" t="s">
        <v>2776</v>
      </c>
      <c r="L867" s="43">
        <v>270326803</v>
      </c>
      <c r="M867" s="43">
        <v>0</v>
      </c>
      <c r="N867" s="43">
        <v>0</v>
      </c>
      <c r="O867" s="43">
        <v>0</v>
      </c>
      <c r="P867" s="43">
        <v>240679370</v>
      </c>
      <c r="Q867" s="43">
        <v>29647433</v>
      </c>
      <c r="R867" s="43">
        <v>29647433</v>
      </c>
      <c r="S867" s="43">
        <v>29647433</v>
      </c>
      <c r="T867" s="43">
        <v>29647433</v>
      </c>
      <c r="U867" s="43">
        <v>29647433</v>
      </c>
      <c r="V867" s="43">
        <v>0</v>
      </c>
      <c r="W867" s="43">
        <v>0</v>
      </c>
    </row>
    <row r="868" spans="1:23" x14ac:dyDescent="0.25">
      <c r="A868" s="42">
        <v>40</v>
      </c>
      <c r="B868" s="42">
        <v>4</v>
      </c>
      <c r="C868" s="42">
        <v>3</v>
      </c>
      <c r="D868" s="42">
        <v>11</v>
      </c>
      <c r="E868" s="42">
        <v>1</v>
      </c>
      <c r="F868" s="42">
        <v>3</v>
      </c>
      <c r="G868" s="42">
        <v>39</v>
      </c>
      <c r="H868" s="42">
        <v>0</v>
      </c>
      <c r="I868" s="42" t="s">
        <v>3142</v>
      </c>
      <c r="J868" s="42" t="s">
        <v>3143</v>
      </c>
      <c r="K868" s="42" t="s">
        <v>2776</v>
      </c>
      <c r="L868" s="43">
        <v>0</v>
      </c>
      <c r="M868" s="43">
        <v>0</v>
      </c>
      <c r="N868" s="43">
        <v>0</v>
      </c>
      <c r="O868" s="43">
        <v>160679370</v>
      </c>
      <c r="P868" s="43">
        <v>160679370</v>
      </c>
      <c r="Q868" s="43">
        <v>0</v>
      </c>
      <c r="R868" s="43">
        <v>0</v>
      </c>
      <c r="S868" s="43">
        <v>0</v>
      </c>
      <c r="T868" s="43">
        <v>0</v>
      </c>
      <c r="U868" s="43">
        <v>0</v>
      </c>
      <c r="V868" s="43">
        <v>0</v>
      </c>
      <c r="W868" s="43">
        <v>0</v>
      </c>
    </row>
    <row r="869" spans="1:23" x14ac:dyDescent="0.25">
      <c r="A869" s="42">
        <v>40</v>
      </c>
      <c r="B869" s="42">
        <v>4</v>
      </c>
      <c r="C869" s="42">
        <v>3</v>
      </c>
      <c r="D869" s="42">
        <v>11</v>
      </c>
      <c r="E869" s="42">
        <v>1</v>
      </c>
      <c r="F869" s="42">
        <v>3</v>
      </c>
      <c r="G869" s="42">
        <v>46</v>
      </c>
      <c r="H869" s="42">
        <v>0</v>
      </c>
      <c r="I869" s="42" t="s">
        <v>954</v>
      </c>
      <c r="J869" s="42" t="s">
        <v>2779</v>
      </c>
      <c r="K869" s="42" t="s">
        <v>2780</v>
      </c>
      <c r="L869" s="43">
        <v>461157953</v>
      </c>
      <c r="M869" s="43">
        <v>0</v>
      </c>
      <c r="N869" s="43">
        <v>0</v>
      </c>
      <c r="O869" s="43">
        <v>0</v>
      </c>
      <c r="P869" s="43">
        <v>200000647</v>
      </c>
      <c r="Q869" s="43">
        <v>261157306</v>
      </c>
      <c r="R869" s="43">
        <v>261157306</v>
      </c>
      <c r="S869" s="43">
        <v>261157306</v>
      </c>
      <c r="T869" s="43">
        <v>261157306</v>
      </c>
      <c r="U869" s="43">
        <v>261157306</v>
      </c>
      <c r="V869" s="43">
        <v>0</v>
      </c>
      <c r="W869" s="43">
        <v>0</v>
      </c>
    </row>
    <row r="870" spans="1:23" x14ac:dyDescent="0.25">
      <c r="A870" s="42">
        <v>40</v>
      </c>
      <c r="B870" s="42">
        <v>4</v>
      </c>
      <c r="C870" s="42">
        <v>3</v>
      </c>
      <c r="D870" s="42">
        <v>11</v>
      </c>
      <c r="E870" s="42">
        <v>1</v>
      </c>
      <c r="F870" s="42">
        <v>3</v>
      </c>
      <c r="G870" s="42">
        <v>46</v>
      </c>
      <c r="H870" s="42">
        <v>2</v>
      </c>
      <c r="I870" s="42" t="s">
        <v>867</v>
      </c>
      <c r="J870" s="42" t="s">
        <v>2783</v>
      </c>
      <c r="K870" s="42" t="s">
        <v>2784</v>
      </c>
      <c r="L870" s="43">
        <v>38842047</v>
      </c>
      <c r="M870" s="43">
        <v>0</v>
      </c>
      <c r="N870" s="43">
        <v>0</v>
      </c>
      <c r="O870" s="43">
        <v>0</v>
      </c>
      <c r="P870" s="43">
        <v>0</v>
      </c>
      <c r="Q870" s="43">
        <v>38842047</v>
      </c>
      <c r="R870" s="43">
        <v>0</v>
      </c>
      <c r="S870" s="43">
        <v>0</v>
      </c>
      <c r="T870" s="43">
        <v>0</v>
      </c>
      <c r="U870" s="43">
        <v>0</v>
      </c>
      <c r="V870" s="43">
        <v>38842047</v>
      </c>
      <c r="W870" s="43">
        <v>0</v>
      </c>
    </row>
    <row r="871" spans="1:23" x14ac:dyDescent="0.25">
      <c r="A871" s="42">
        <v>40</v>
      </c>
      <c r="B871" s="42">
        <v>4</v>
      </c>
      <c r="C871" s="42">
        <v>3</v>
      </c>
      <c r="D871" s="42">
        <v>11</v>
      </c>
      <c r="E871" s="42">
        <v>1</v>
      </c>
      <c r="F871" s="42">
        <v>3</v>
      </c>
      <c r="G871" s="42">
        <v>51</v>
      </c>
      <c r="H871" s="42">
        <v>0</v>
      </c>
      <c r="I871" s="42" t="s">
        <v>952</v>
      </c>
      <c r="J871" s="42" t="s">
        <v>1240</v>
      </c>
      <c r="K871" s="42" t="s">
        <v>1831</v>
      </c>
      <c r="L871" s="43">
        <v>412621690</v>
      </c>
      <c r="M871" s="43">
        <v>0</v>
      </c>
      <c r="N871" s="43">
        <v>0</v>
      </c>
      <c r="O871" s="43">
        <v>0</v>
      </c>
      <c r="P871" s="43">
        <v>199898686</v>
      </c>
      <c r="Q871" s="43">
        <v>212723004</v>
      </c>
      <c r="R871" s="43">
        <v>195057493</v>
      </c>
      <c r="S871" s="43">
        <v>195057493</v>
      </c>
      <c r="T871" s="43">
        <v>182469244</v>
      </c>
      <c r="U871" s="43">
        <v>182469244</v>
      </c>
      <c r="V871" s="43">
        <v>17665511</v>
      </c>
      <c r="W871" s="43">
        <v>0</v>
      </c>
    </row>
    <row r="872" spans="1:23" x14ac:dyDescent="0.25">
      <c r="A872" s="42">
        <v>40</v>
      </c>
      <c r="B872" s="42">
        <v>4</v>
      </c>
      <c r="C872" s="42">
        <v>3</v>
      </c>
      <c r="D872" s="42">
        <v>11</v>
      </c>
      <c r="E872" s="42">
        <v>1</v>
      </c>
      <c r="F872" s="42">
        <v>3</v>
      </c>
      <c r="G872" s="42">
        <v>51</v>
      </c>
      <c r="H872" s="42">
        <v>1</v>
      </c>
      <c r="I872" s="42" t="s">
        <v>952</v>
      </c>
      <c r="J872" s="42" t="s">
        <v>1834</v>
      </c>
      <c r="K872" s="42" t="s">
        <v>2785</v>
      </c>
      <c r="L872" s="43">
        <v>3392169246</v>
      </c>
      <c r="M872" s="43">
        <v>0</v>
      </c>
      <c r="N872" s="43">
        <v>0</v>
      </c>
      <c r="O872" s="43">
        <v>0</v>
      </c>
      <c r="P872" s="43">
        <v>2266592297</v>
      </c>
      <c r="Q872" s="43">
        <v>1125576949</v>
      </c>
      <c r="R872" s="43">
        <v>1125576949</v>
      </c>
      <c r="S872" s="43">
        <v>1125576949</v>
      </c>
      <c r="T872" s="43">
        <v>1125576949</v>
      </c>
      <c r="U872" s="43">
        <v>1125576949</v>
      </c>
      <c r="V872" s="43">
        <v>0</v>
      </c>
      <c r="W872" s="43">
        <v>0</v>
      </c>
    </row>
    <row r="873" spans="1:23" x14ac:dyDescent="0.25">
      <c r="A873" s="42">
        <v>40</v>
      </c>
      <c r="B873" s="42">
        <v>4</v>
      </c>
      <c r="C873" s="42">
        <v>3</v>
      </c>
      <c r="D873" s="42">
        <v>11</v>
      </c>
      <c r="E873" s="42">
        <v>1</v>
      </c>
      <c r="F873" s="42">
        <v>3</v>
      </c>
      <c r="G873" s="42">
        <v>81</v>
      </c>
      <c r="H873" s="42">
        <v>0</v>
      </c>
      <c r="I873" s="42" t="s">
        <v>865</v>
      </c>
      <c r="J873" s="42" t="s">
        <v>1842</v>
      </c>
      <c r="K873" s="42" t="s">
        <v>1843</v>
      </c>
      <c r="L873" s="43">
        <v>226578608</v>
      </c>
      <c r="M873" s="43">
        <v>0</v>
      </c>
      <c r="N873" s="43">
        <v>0</v>
      </c>
      <c r="O873" s="43">
        <v>0</v>
      </c>
      <c r="P873" s="43">
        <v>187736561</v>
      </c>
      <c r="Q873" s="43">
        <v>38842047</v>
      </c>
      <c r="R873" s="43">
        <v>38842047</v>
      </c>
      <c r="S873" s="43">
        <v>38842047</v>
      </c>
      <c r="T873" s="43">
        <v>38842047</v>
      </c>
      <c r="U873" s="43">
        <v>38842047</v>
      </c>
      <c r="V873" s="43">
        <v>0</v>
      </c>
      <c r="W873" s="43">
        <v>0</v>
      </c>
    </row>
    <row r="874" spans="1:23" x14ac:dyDescent="0.25">
      <c r="A874" s="42">
        <v>40</v>
      </c>
      <c r="B874" s="42">
        <v>4</v>
      </c>
      <c r="C874" s="42">
        <v>3</v>
      </c>
      <c r="D874" s="42">
        <v>11</v>
      </c>
      <c r="E874" s="42">
        <v>1</v>
      </c>
      <c r="F874" s="42">
        <v>3</v>
      </c>
      <c r="G874" s="42">
        <v>86</v>
      </c>
      <c r="H874" s="42">
        <v>0</v>
      </c>
      <c r="I874" s="42" t="s">
        <v>2958</v>
      </c>
      <c r="J874" s="42" t="s">
        <v>2963</v>
      </c>
      <c r="K874" s="42" t="s">
        <v>2964</v>
      </c>
      <c r="L874" s="43">
        <v>0</v>
      </c>
      <c r="M874" s="43">
        <v>0</v>
      </c>
      <c r="N874" s="43">
        <v>0</v>
      </c>
      <c r="O874" s="43">
        <v>90565103</v>
      </c>
      <c r="P874" s="43">
        <v>0</v>
      </c>
      <c r="Q874" s="43">
        <v>90565103</v>
      </c>
      <c r="R874" s="43">
        <v>66972045</v>
      </c>
      <c r="S874" s="43">
        <v>66972045</v>
      </c>
      <c r="T874" s="43">
        <v>0</v>
      </c>
      <c r="U874" s="43">
        <v>0</v>
      </c>
      <c r="V874" s="43">
        <v>23593058</v>
      </c>
      <c r="W874" s="43">
        <v>0</v>
      </c>
    </row>
    <row r="875" spans="1:23" x14ac:dyDescent="0.25">
      <c r="A875" s="42">
        <v>40</v>
      </c>
      <c r="B875" s="42">
        <v>4</v>
      </c>
      <c r="C875" s="42">
        <v>3</v>
      </c>
      <c r="D875" s="42">
        <v>11</v>
      </c>
      <c r="E875" s="42">
        <v>1</v>
      </c>
      <c r="F875" s="42">
        <v>202</v>
      </c>
      <c r="G875" s="42">
        <v>36</v>
      </c>
      <c r="H875" s="42">
        <v>40</v>
      </c>
      <c r="I875" s="42" t="s">
        <v>965</v>
      </c>
      <c r="J875" s="42" t="s">
        <v>3626</v>
      </c>
      <c r="K875" s="42" t="s">
        <v>3627</v>
      </c>
      <c r="L875" s="43">
        <v>0</v>
      </c>
      <c r="M875" s="43">
        <v>0</v>
      </c>
      <c r="N875" s="43">
        <v>0</v>
      </c>
      <c r="O875" s="43">
        <v>6537054967</v>
      </c>
      <c r="P875" s="43">
        <v>0</v>
      </c>
      <c r="Q875" s="43">
        <v>6537054967</v>
      </c>
      <c r="R875" s="43">
        <v>6500000000</v>
      </c>
      <c r="S875" s="43">
        <v>6500000000</v>
      </c>
      <c r="T875" s="43">
        <v>6500000000</v>
      </c>
      <c r="U875" s="43">
        <v>6300000000</v>
      </c>
      <c r="V875" s="43">
        <v>37054967</v>
      </c>
      <c r="W875" s="43">
        <v>0</v>
      </c>
    </row>
    <row r="876" spans="1:23" x14ac:dyDescent="0.25">
      <c r="A876" s="42">
        <v>40</v>
      </c>
      <c r="B876" s="42">
        <v>4</v>
      </c>
      <c r="C876" s="42">
        <v>3</v>
      </c>
      <c r="D876" s="42">
        <v>11</v>
      </c>
      <c r="E876" s="42">
        <v>1</v>
      </c>
      <c r="F876" s="42">
        <v>202</v>
      </c>
      <c r="G876" s="42">
        <v>38</v>
      </c>
      <c r="H876" s="42">
        <v>43</v>
      </c>
      <c r="I876" s="42" t="s">
        <v>954</v>
      </c>
      <c r="J876" s="42" t="s">
        <v>3732</v>
      </c>
      <c r="K876" s="42" t="s">
        <v>3733</v>
      </c>
      <c r="L876" s="43">
        <v>0</v>
      </c>
      <c r="M876" s="43">
        <v>0</v>
      </c>
      <c r="N876" s="43">
        <v>0</v>
      </c>
      <c r="O876" s="43">
        <v>79198452</v>
      </c>
      <c r="P876" s="43">
        <v>0</v>
      </c>
      <c r="Q876" s="43">
        <v>79198452</v>
      </c>
      <c r="R876" s="43">
        <v>79127508</v>
      </c>
      <c r="S876" s="43">
        <v>79127508</v>
      </c>
      <c r="T876" s="43">
        <v>79127508</v>
      </c>
      <c r="U876" s="43">
        <v>38277221</v>
      </c>
      <c r="V876" s="43">
        <v>70944</v>
      </c>
      <c r="W876" s="43">
        <v>0</v>
      </c>
    </row>
    <row r="877" spans="1:23" x14ac:dyDescent="0.25">
      <c r="A877" s="42">
        <v>40</v>
      </c>
      <c r="B877" s="42">
        <v>4</v>
      </c>
      <c r="C877" s="42">
        <v>3</v>
      </c>
      <c r="D877" s="42">
        <v>11</v>
      </c>
      <c r="E877" s="42">
        <v>1</v>
      </c>
      <c r="F877" s="42">
        <v>202</v>
      </c>
      <c r="G877" s="42">
        <v>38</v>
      </c>
      <c r="H877" s="42">
        <v>44</v>
      </c>
      <c r="I877" s="42" t="s">
        <v>953</v>
      </c>
      <c r="J877" s="42" t="s">
        <v>3734</v>
      </c>
      <c r="K877" s="42" t="s">
        <v>3735</v>
      </c>
      <c r="L877" s="43">
        <v>0</v>
      </c>
      <c r="M877" s="43">
        <v>0</v>
      </c>
      <c r="N877" s="43">
        <v>0</v>
      </c>
      <c r="O877" s="43">
        <v>34909092</v>
      </c>
      <c r="P877" s="43">
        <v>0</v>
      </c>
      <c r="Q877" s="43">
        <v>34909092</v>
      </c>
      <c r="R877" s="43">
        <v>34909092</v>
      </c>
      <c r="S877" s="43">
        <v>34909092</v>
      </c>
      <c r="T877" s="43">
        <v>34909092</v>
      </c>
      <c r="U877" s="43">
        <v>26181816</v>
      </c>
      <c r="V877" s="43">
        <v>0</v>
      </c>
      <c r="W877" s="43">
        <v>0</v>
      </c>
    </row>
    <row r="878" spans="1:23" x14ac:dyDescent="0.25">
      <c r="A878" s="42">
        <v>40</v>
      </c>
      <c r="B878" s="42">
        <v>4</v>
      </c>
      <c r="C878" s="42">
        <v>3</v>
      </c>
      <c r="D878" s="42">
        <v>11</v>
      </c>
      <c r="E878" s="42">
        <v>1</v>
      </c>
      <c r="F878" s="42">
        <v>202</v>
      </c>
      <c r="G878" s="42">
        <v>46</v>
      </c>
      <c r="H878" s="42">
        <v>40</v>
      </c>
      <c r="I878" s="42" t="s">
        <v>954</v>
      </c>
      <c r="J878" s="42" t="s">
        <v>3628</v>
      </c>
      <c r="K878" s="42" t="s">
        <v>3629</v>
      </c>
      <c r="L878" s="43">
        <v>0</v>
      </c>
      <c r="M878" s="43">
        <v>0</v>
      </c>
      <c r="N878" s="43">
        <v>0</v>
      </c>
      <c r="O878" s="43">
        <v>100000647</v>
      </c>
      <c r="P878" s="43">
        <v>0</v>
      </c>
      <c r="Q878" s="43">
        <v>100000647</v>
      </c>
      <c r="R878" s="43">
        <v>0</v>
      </c>
      <c r="S878" s="43">
        <v>0</v>
      </c>
      <c r="T878" s="43">
        <v>0</v>
      </c>
      <c r="U878" s="43">
        <v>0</v>
      </c>
      <c r="V878" s="43">
        <v>100000647</v>
      </c>
      <c r="W878" s="43">
        <v>0</v>
      </c>
    </row>
    <row r="879" spans="1:23" x14ac:dyDescent="0.25">
      <c r="A879" s="42">
        <v>40</v>
      </c>
      <c r="B879" s="42">
        <v>4</v>
      </c>
      <c r="C879" s="42">
        <v>3</v>
      </c>
      <c r="D879" s="42">
        <v>11</v>
      </c>
      <c r="E879" s="42">
        <v>1</v>
      </c>
      <c r="F879" s="42">
        <v>203</v>
      </c>
      <c r="G879" s="42">
        <v>39</v>
      </c>
      <c r="H879" s="42">
        <v>40</v>
      </c>
      <c r="I879" s="42" t="s">
        <v>952</v>
      </c>
      <c r="J879" s="42" t="s">
        <v>3630</v>
      </c>
      <c r="K879" s="42" t="s">
        <v>3623</v>
      </c>
      <c r="L879" s="43">
        <v>0</v>
      </c>
      <c r="M879" s="43">
        <v>0</v>
      </c>
      <c r="N879" s="43">
        <v>0</v>
      </c>
      <c r="O879" s="43">
        <v>20000000</v>
      </c>
      <c r="P879" s="43">
        <v>0</v>
      </c>
      <c r="Q879" s="43">
        <v>20000000</v>
      </c>
      <c r="R879" s="43">
        <v>0</v>
      </c>
      <c r="S879" s="43">
        <v>0</v>
      </c>
      <c r="T879" s="43">
        <v>0</v>
      </c>
      <c r="U879" s="43">
        <v>0</v>
      </c>
      <c r="V879" s="43">
        <v>20000000</v>
      </c>
      <c r="W879" s="43">
        <v>0</v>
      </c>
    </row>
    <row r="880" spans="1:23" x14ac:dyDescent="0.25">
      <c r="A880" s="42">
        <v>40</v>
      </c>
      <c r="B880" s="42">
        <v>4</v>
      </c>
      <c r="C880" s="42">
        <v>3</v>
      </c>
      <c r="D880" s="42">
        <v>11</v>
      </c>
      <c r="E880" s="42">
        <v>1</v>
      </c>
      <c r="F880" s="42">
        <v>203</v>
      </c>
      <c r="G880" s="42">
        <v>41</v>
      </c>
      <c r="H880" s="42">
        <v>40</v>
      </c>
      <c r="I880" s="42" t="s">
        <v>964</v>
      </c>
      <c r="J880" s="42" t="s">
        <v>3631</v>
      </c>
      <c r="K880" s="42" t="s">
        <v>3632</v>
      </c>
      <c r="L880" s="43">
        <v>0</v>
      </c>
      <c r="M880" s="43">
        <v>0</v>
      </c>
      <c r="N880" s="43">
        <v>0</v>
      </c>
      <c r="O880" s="43">
        <v>95316649</v>
      </c>
      <c r="P880" s="43">
        <v>0</v>
      </c>
      <c r="Q880" s="43">
        <v>95316649</v>
      </c>
      <c r="R880" s="43">
        <v>8631566</v>
      </c>
      <c r="S880" s="43">
        <v>8631566</v>
      </c>
      <c r="T880" s="43">
        <v>8631566</v>
      </c>
      <c r="U880" s="43">
        <v>8631566</v>
      </c>
      <c r="V880" s="43">
        <v>86685083</v>
      </c>
      <c r="W880" s="43">
        <v>0</v>
      </c>
    </row>
    <row r="881" spans="1:23" x14ac:dyDescent="0.25">
      <c r="A881" s="42">
        <v>40</v>
      </c>
      <c r="B881" s="42">
        <v>4</v>
      </c>
      <c r="C881" s="42">
        <v>3</v>
      </c>
      <c r="D881" s="42">
        <v>11</v>
      </c>
      <c r="E881" s="42">
        <v>1</v>
      </c>
      <c r="F881" s="42">
        <v>203</v>
      </c>
      <c r="G881" s="42">
        <v>51</v>
      </c>
      <c r="H881" s="42">
        <v>40</v>
      </c>
      <c r="I881" s="42" t="s">
        <v>952</v>
      </c>
      <c r="J881" s="42" t="s">
        <v>3633</v>
      </c>
      <c r="K881" s="42" t="s">
        <v>3634</v>
      </c>
      <c r="L881" s="43">
        <v>0</v>
      </c>
      <c r="M881" s="43">
        <v>0</v>
      </c>
      <c r="N881" s="43">
        <v>0</v>
      </c>
      <c r="O881" s="43">
        <v>19898686</v>
      </c>
      <c r="P881" s="43">
        <v>0</v>
      </c>
      <c r="Q881" s="43">
        <v>19898686</v>
      </c>
      <c r="R881" s="43">
        <v>0</v>
      </c>
      <c r="S881" s="43">
        <v>0</v>
      </c>
      <c r="T881" s="43">
        <v>0</v>
      </c>
      <c r="U881" s="43">
        <v>0</v>
      </c>
      <c r="V881" s="43">
        <v>19898686</v>
      </c>
      <c r="W881" s="43">
        <v>0</v>
      </c>
    </row>
    <row r="882" spans="1:23" x14ac:dyDescent="0.25">
      <c r="A882" s="42">
        <v>40</v>
      </c>
      <c r="B882" s="42">
        <v>4</v>
      </c>
      <c r="C882" s="42">
        <v>3</v>
      </c>
      <c r="D882" s="42">
        <v>11</v>
      </c>
      <c r="E882" s="42">
        <v>1</v>
      </c>
      <c r="F882" s="42">
        <v>203</v>
      </c>
      <c r="G882" s="42">
        <v>51</v>
      </c>
      <c r="H882" s="42">
        <v>41</v>
      </c>
      <c r="I882" s="42" t="s">
        <v>952</v>
      </c>
      <c r="J882" s="42" t="s">
        <v>3635</v>
      </c>
      <c r="K882" s="42" t="s">
        <v>3636</v>
      </c>
      <c r="L882" s="43">
        <v>0</v>
      </c>
      <c r="M882" s="43">
        <v>0</v>
      </c>
      <c r="N882" s="43">
        <v>0</v>
      </c>
      <c r="O882" s="43">
        <v>2266592297</v>
      </c>
      <c r="P882" s="43">
        <v>200000000</v>
      </c>
      <c r="Q882" s="43">
        <v>2066592297</v>
      </c>
      <c r="R882" s="43">
        <v>1993627534</v>
      </c>
      <c r="S882" s="43">
        <v>1993627534</v>
      </c>
      <c r="T882" s="43">
        <v>1993627534</v>
      </c>
      <c r="U882" s="43">
        <v>1993627534</v>
      </c>
      <c r="V882" s="43">
        <v>72964763</v>
      </c>
      <c r="W882" s="43">
        <v>0</v>
      </c>
    </row>
    <row r="883" spans="1:23" x14ac:dyDescent="0.25">
      <c r="A883" s="42">
        <v>40</v>
      </c>
      <c r="B883" s="42">
        <v>4</v>
      </c>
      <c r="C883" s="42">
        <v>3</v>
      </c>
      <c r="D883" s="42">
        <v>11</v>
      </c>
      <c r="E883" s="42">
        <v>1</v>
      </c>
      <c r="F883" s="42">
        <v>203</v>
      </c>
      <c r="G883" s="42">
        <v>81</v>
      </c>
      <c r="H883" s="42">
        <v>40</v>
      </c>
      <c r="I883" s="42" t="s">
        <v>865</v>
      </c>
      <c r="J883" s="42" t="s">
        <v>3637</v>
      </c>
      <c r="K883" s="42" t="s">
        <v>3638</v>
      </c>
      <c r="L883" s="43">
        <v>0</v>
      </c>
      <c r="M883" s="43">
        <v>0</v>
      </c>
      <c r="N883" s="43">
        <v>0</v>
      </c>
      <c r="O883" s="43">
        <v>52736561</v>
      </c>
      <c r="P883" s="43">
        <v>0</v>
      </c>
      <c r="Q883" s="43">
        <v>52736561</v>
      </c>
      <c r="R883" s="43">
        <v>3164908</v>
      </c>
      <c r="S883" s="43">
        <v>3164908</v>
      </c>
      <c r="T883" s="43">
        <v>3164908</v>
      </c>
      <c r="U883" s="43">
        <v>3164908</v>
      </c>
      <c r="V883" s="43">
        <v>49571653</v>
      </c>
      <c r="W883" s="43">
        <v>0</v>
      </c>
    </row>
    <row r="884" spans="1:23" x14ac:dyDescent="0.25">
      <c r="A884" s="42">
        <v>40</v>
      </c>
      <c r="B884" s="42">
        <v>4</v>
      </c>
      <c r="C884" s="42">
        <v>3</v>
      </c>
      <c r="D884" s="42">
        <v>22</v>
      </c>
      <c r="E884" s="42">
        <v>1</v>
      </c>
      <c r="F884" s="42">
        <v>3</v>
      </c>
      <c r="G884" s="42">
        <v>36</v>
      </c>
      <c r="H884" s="42">
        <v>0</v>
      </c>
      <c r="I884" s="42" t="s">
        <v>965</v>
      </c>
      <c r="J884" s="42" t="s">
        <v>1846</v>
      </c>
      <c r="K884" s="42" t="s">
        <v>2786</v>
      </c>
      <c r="L884" s="43">
        <v>500000000</v>
      </c>
      <c r="M884" s="43">
        <v>0</v>
      </c>
      <c r="N884" s="43">
        <v>0</v>
      </c>
      <c r="O884" s="43">
        <v>0</v>
      </c>
      <c r="P884" s="43">
        <v>500000000</v>
      </c>
      <c r="Q884" s="43">
        <v>0</v>
      </c>
      <c r="R884" s="43">
        <v>0</v>
      </c>
      <c r="S884" s="43">
        <v>0</v>
      </c>
      <c r="T884" s="43">
        <v>0</v>
      </c>
      <c r="U884" s="43">
        <v>0</v>
      </c>
      <c r="V884" s="43">
        <v>0</v>
      </c>
      <c r="W884" s="43">
        <v>0</v>
      </c>
    </row>
    <row r="885" spans="1:23" x14ac:dyDescent="0.25">
      <c r="A885" s="42">
        <v>40</v>
      </c>
      <c r="B885" s="42">
        <v>4</v>
      </c>
      <c r="C885" s="42">
        <v>3</v>
      </c>
      <c r="D885" s="42">
        <v>22</v>
      </c>
      <c r="E885" s="42">
        <v>1</v>
      </c>
      <c r="F885" s="42">
        <v>3</v>
      </c>
      <c r="G885" s="42">
        <v>46</v>
      </c>
      <c r="H885" s="42">
        <v>0</v>
      </c>
      <c r="I885" s="42" t="s">
        <v>954</v>
      </c>
      <c r="J885" s="42" t="s">
        <v>1241</v>
      </c>
      <c r="K885" s="42" t="s">
        <v>2787</v>
      </c>
      <c r="L885" s="43">
        <v>10000000</v>
      </c>
      <c r="M885" s="43">
        <v>0</v>
      </c>
      <c r="N885" s="43">
        <v>0</v>
      </c>
      <c r="O885" s="43">
        <v>0</v>
      </c>
      <c r="P885" s="43">
        <v>10000000</v>
      </c>
      <c r="Q885" s="43">
        <v>0</v>
      </c>
      <c r="R885" s="43">
        <v>0</v>
      </c>
      <c r="S885" s="43">
        <v>0</v>
      </c>
      <c r="T885" s="43">
        <v>0</v>
      </c>
      <c r="U885" s="43">
        <v>0</v>
      </c>
      <c r="V885" s="43">
        <v>0</v>
      </c>
      <c r="W885" s="43">
        <v>0</v>
      </c>
    </row>
    <row r="886" spans="1:23" x14ac:dyDescent="0.25">
      <c r="A886" s="42">
        <v>40</v>
      </c>
      <c r="B886" s="42">
        <v>4</v>
      </c>
      <c r="C886" s="42">
        <v>3</v>
      </c>
      <c r="D886" s="42">
        <v>22</v>
      </c>
      <c r="E886" s="42">
        <v>1</v>
      </c>
      <c r="F886" s="42">
        <v>3</v>
      </c>
      <c r="G886" s="42">
        <v>46</v>
      </c>
      <c r="H886" s="42">
        <v>1</v>
      </c>
      <c r="I886" s="42" t="s">
        <v>954</v>
      </c>
      <c r="J886" s="42" t="s">
        <v>1242</v>
      </c>
      <c r="K886" s="42" t="s">
        <v>2788</v>
      </c>
      <c r="L886" s="43">
        <v>65880000</v>
      </c>
      <c r="M886" s="43">
        <v>0</v>
      </c>
      <c r="N886" s="43">
        <v>0</v>
      </c>
      <c r="O886" s="43">
        <v>0</v>
      </c>
      <c r="P886" s="43">
        <v>65880000</v>
      </c>
      <c r="Q886" s="43">
        <v>0</v>
      </c>
      <c r="R886" s="43">
        <v>0</v>
      </c>
      <c r="S886" s="43">
        <v>0</v>
      </c>
      <c r="T886" s="43">
        <v>0</v>
      </c>
      <c r="U886" s="43">
        <v>0</v>
      </c>
      <c r="V886" s="43">
        <v>0</v>
      </c>
      <c r="W886" s="43">
        <v>0</v>
      </c>
    </row>
    <row r="887" spans="1:23" x14ac:dyDescent="0.25">
      <c r="A887" s="42">
        <v>40</v>
      </c>
      <c r="B887" s="42">
        <v>4</v>
      </c>
      <c r="C887" s="42">
        <v>3</v>
      </c>
      <c r="D887" s="42">
        <v>22</v>
      </c>
      <c r="E887" s="42">
        <v>1</v>
      </c>
      <c r="F887" s="42">
        <v>3</v>
      </c>
      <c r="G887" s="42">
        <v>86</v>
      </c>
      <c r="H887" s="42">
        <v>0</v>
      </c>
      <c r="I887" s="42" t="s">
        <v>2958</v>
      </c>
      <c r="J887" s="42" t="s">
        <v>2959</v>
      </c>
      <c r="K887" s="42" t="s">
        <v>2960</v>
      </c>
      <c r="L887" s="43">
        <v>0</v>
      </c>
      <c r="M887" s="43">
        <v>695870100</v>
      </c>
      <c r="N887" s="43">
        <v>0</v>
      </c>
      <c r="O887" s="43">
        <v>0</v>
      </c>
      <c r="P887" s="43">
        <v>0</v>
      </c>
      <c r="Q887" s="43">
        <v>695870100</v>
      </c>
      <c r="R887" s="43">
        <v>695870100</v>
      </c>
      <c r="S887" s="43">
        <v>695870100</v>
      </c>
      <c r="T887" s="43">
        <v>0</v>
      </c>
      <c r="U887" s="43">
        <v>0</v>
      </c>
      <c r="V887" s="43">
        <v>0</v>
      </c>
      <c r="W887" s="43">
        <v>0</v>
      </c>
    </row>
    <row r="888" spans="1:23" x14ac:dyDescent="0.25">
      <c r="A888" s="42">
        <v>40</v>
      </c>
      <c r="B888" s="42">
        <v>4</v>
      </c>
      <c r="C888" s="42">
        <v>3</v>
      </c>
      <c r="D888" s="42">
        <v>22</v>
      </c>
      <c r="E888" s="42">
        <v>1</v>
      </c>
      <c r="F888" s="42">
        <v>202</v>
      </c>
      <c r="G888" s="42">
        <v>36</v>
      </c>
      <c r="H888" s="42">
        <v>40</v>
      </c>
      <c r="I888" s="42" t="s">
        <v>965</v>
      </c>
      <c r="J888" s="42" t="s">
        <v>3639</v>
      </c>
      <c r="K888" s="42" t="s">
        <v>3640</v>
      </c>
      <c r="L888" s="43">
        <v>0</v>
      </c>
      <c r="M888" s="43">
        <v>0</v>
      </c>
      <c r="N888" s="43">
        <v>0</v>
      </c>
      <c r="O888" s="43">
        <v>500000000</v>
      </c>
      <c r="P888" s="43">
        <v>0</v>
      </c>
      <c r="Q888" s="43">
        <v>500000000</v>
      </c>
      <c r="R888" s="43">
        <v>0</v>
      </c>
      <c r="S888" s="43">
        <v>0</v>
      </c>
      <c r="T888" s="43">
        <v>0</v>
      </c>
      <c r="U888" s="43">
        <v>0</v>
      </c>
      <c r="V888" s="43">
        <v>500000000</v>
      </c>
      <c r="W888" s="43">
        <v>0</v>
      </c>
    </row>
    <row r="889" spans="1:23" x14ac:dyDescent="0.25">
      <c r="A889" s="42">
        <v>40</v>
      </c>
      <c r="B889" s="42">
        <v>4</v>
      </c>
      <c r="C889" s="42">
        <v>3</v>
      </c>
      <c r="D889" s="42">
        <v>22</v>
      </c>
      <c r="E889" s="42">
        <v>1</v>
      </c>
      <c r="F889" s="42">
        <v>202</v>
      </c>
      <c r="G889" s="42">
        <v>46</v>
      </c>
      <c r="H889" s="42">
        <v>40</v>
      </c>
      <c r="I889" s="42" t="s">
        <v>954</v>
      </c>
      <c r="J889" s="42" t="s">
        <v>3641</v>
      </c>
      <c r="K889" s="42" t="s">
        <v>3642</v>
      </c>
      <c r="L889" s="43">
        <v>0</v>
      </c>
      <c r="M889" s="43">
        <v>0</v>
      </c>
      <c r="N889" s="43">
        <v>0</v>
      </c>
      <c r="O889" s="43">
        <v>10000000</v>
      </c>
      <c r="P889" s="43">
        <v>0</v>
      </c>
      <c r="Q889" s="43">
        <v>10000000</v>
      </c>
      <c r="R889" s="43">
        <v>0</v>
      </c>
      <c r="S889" s="43">
        <v>0</v>
      </c>
      <c r="T889" s="43">
        <v>0</v>
      </c>
      <c r="U889" s="43">
        <v>0</v>
      </c>
      <c r="V889" s="43">
        <v>10000000</v>
      </c>
      <c r="W889" s="43">
        <v>0</v>
      </c>
    </row>
    <row r="890" spans="1:23" x14ac:dyDescent="0.25">
      <c r="A890" s="42">
        <v>40</v>
      </c>
      <c r="B890" s="42">
        <v>4</v>
      </c>
      <c r="C890" s="42">
        <v>3</v>
      </c>
      <c r="D890" s="42">
        <v>22</v>
      </c>
      <c r="E890" s="42">
        <v>1</v>
      </c>
      <c r="F890" s="42">
        <v>202</v>
      </c>
      <c r="G890" s="42">
        <v>46</v>
      </c>
      <c r="H890" s="42">
        <v>41</v>
      </c>
      <c r="I890" s="42" t="s">
        <v>954</v>
      </c>
      <c r="J890" s="42" t="s">
        <v>3643</v>
      </c>
      <c r="K890" s="42" t="s">
        <v>3644</v>
      </c>
      <c r="L890" s="43">
        <v>0</v>
      </c>
      <c r="M890" s="43">
        <v>0</v>
      </c>
      <c r="N890" s="43">
        <v>0</v>
      </c>
      <c r="O890" s="43">
        <v>65880000</v>
      </c>
      <c r="P890" s="43">
        <v>0</v>
      </c>
      <c r="Q890" s="43">
        <v>65880000</v>
      </c>
      <c r="R890" s="43">
        <v>56193953</v>
      </c>
      <c r="S890" s="43">
        <v>56193953</v>
      </c>
      <c r="T890" s="43">
        <v>56193953</v>
      </c>
      <c r="U890" s="43">
        <v>39961118</v>
      </c>
      <c r="V890" s="43">
        <v>9686047</v>
      </c>
      <c r="W890" s="43">
        <v>0</v>
      </c>
    </row>
    <row r="891" spans="1:23" x14ac:dyDescent="0.25">
      <c r="A891" s="42">
        <v>40</v>
      </c>
      <c r="B891" s="42">
        <v>4</v>
      </c>
      <c r="C891" s="42">
        <v>3</v>
      </c>
      <c r="D891" s="42">
        <v>22</v>
      </c>
      <c r="E891" s="42">
        <v>1</v>
      </c>
      <c r="F891" s="42">
        <v>203</v>
      </c>
      <c r="G891" s="42">
        <v>51</v>
      </c>
      <c r="H891" s="42">
        <v>47</v>
      </c>
      <c r="I891" s="42" t="s">
        <v>952</v>
      </c>
      <c r="J891" s="42" t="s">
        <v>3835</v>
      </c>
      <c r="K891" s="42" t="s">
        <v>3836</v>
      </c>
      <c r="L891" s="43">
        <v>0</v>
      </c>
      <c r="M891" s="43">
        <v>1000000000</v>
      </c>
      <c r="N891" s="43">
        <v>0</v>
      </c>
      <c r="O891" s="43">
        <v>0</v>
      </c>
      <c r="P891" s="43">
        <v>0</v>
      </c>
      <c r="Q891" s="43">
        <v>1000000000</v>
      </c>
      <c r="R891" s="43">
        <v>1000000000</v>
      </c>
      <c r="S891" s="43">
        <v>1000000000</v>
      </c>
      <c r="T891" s="43">
        <v>1000000000</v>
      </c>
      <c r="U891" s="43">
        <v>1000000000</v>
      </c>
      <c r="V891" s="43">
        <v>0</v>
      </c>
      <c r="W891" s="43">
        <v>0</v>
      </c>
    </row>
    <row r="892" spans="1:23" x14ac:dyDescent="0.25">
      <c r="A892" s="42">
        <v>40</v>
      </c>
      <c r="B892" s="42">
        <v>4</v>
      </c>
      <c r="C892" s="42">
        <v>3</v>
      </c>
      <c r="D892" s="42">
        <v>22</v>
      </c>
      <c r="E892" s="42">
        <v>1</v>
      </c>
      <c r="F892" s="42">
        <v>203</v>
      </c>
      <c r="G892" s="42">
        <v>51</v>
      </c>
      <c r="H892" s="42">
        <v>48</v>
      </c>
      <c r="I892" s="42" t="s">
        <v>952</v>
      </c>
      <c r="J892" s="42" t="s">
        <v>3792</v>
      </c>
      <c r="K892" s="42" t="s">
        <v>3793</v>
      </c>
      <c r="L892" s="43">
        <v>0</v>
      </c>
      <c r="M892" s="43">
        <v>1000000000</v>
      </c>
      <c r="N892" s="43">
        <v>0</v>
      </c>
      <c r="O892" s="43">
        <v>0</v>
      </c>
      <c r="P892" s="43">
        <v>0</v>
      </c>
      <c r="Q892" s="43">
        <v>1000000000</v>
      </c>
      <c r="R892" s="43">
        <v>1000000000</v>
      </c>
      <c r="S892" s="43">
        <v>1000000000</v>
      </c>
      <c r="T892" s="43">
        <v>1000000000</v>
      </c>
      <c r="U892" s="43">
        <v>1000000000</v>
      </c>
      <c r="V892" s="43">
        <v>0</v>
      </c>
      <c r="W892" s="43">
        <v>0</v>
      </c>
    </row>
    <row r="893" spans="1:23" x14ac:dyDescent="0.25">
      <c r="A893" s="42">
        <v>40</v>
      </c>
      <c r="B893" s="42">
        <v>4</v>
      </c>
      <c r="C893" s="42">
        <v>3</v>
      </c>
      <c r="D893" s="42">
        <v>22</v>
      </c>
      <c r="E893" s="42">
        <v>1</v>
      </c>
      <c r="F893" s="42">
        <v>203</v>
      </c>
      <c r="G893" s="42">
        <v>51</v>
      </c>
      <c r="H893" s="42">
        <v>49</v>
      </c>
      <c r="I893" s="42" t="s">
        <v>952</v>
      </c>
      <c r="J893" s="42" t="s">
        <v>3794</v>
      </c>
      <c r="K893" s="42" t="s">
        <v>3795</v>
      </c>
      <c r="L893" s="43">
        <v>0</v>
      </c>
      <c r="M893" s="43">
        <v>44051000000</v>
      </c>
      <c r="N893" s="43">
        <v>0</v>
      </c>
      <c r="O893" s="43">
        <v>0</v>
      </c>
      <c r="P893" s="43">
        <v>0</v>
      </c>
      <c r="Q893" s="43">
        <v>44051000000</v>
      </c>
      <c r="R893" s="43">
        <v>44051000000</v>
      </c>
      <c r="S893" s="43">
        <v>44051000000</v>
      </c>
      <c r="T893" s="43">
        <v>44051000000</v>
      </c>
      <c r="U893" s="43">
        <v>44051000000</v>
      </c>
      <c r="V893" s="43">
        <v>0</v>
      </c>
      <c r="W893" s="43">
        <v>0</v>
      </c>
    </row>
    <row r="894" spans="1:23" x14ac:dyDescent="0.25">
      <c r="A894" s="42">
        <v>40</v>
      </c>
      <c r="B894" s="42">
        <v>4</v>
      </c>
      <c r="C894" s="42">
        <v>3</v>
      </c>
      <c r="D894" s="42">
        <v>33</v>
      </c>
      <c r="E894" s="42">
        <v>1</v>
      </c>
      <c r="F894" s="42">
        <v>3</v>
      </c>
      <c r="G894" s="42">
        <v>46</v>
      </c>
      <c r="H894" s="42">
        <v>0</v>
      </c>
      <c r="I894" s="42" t="s">
        <v>954</v>
      </c>
      <c r="J894" s="42" t="s">
        <v>2791</v>
      </c>
      <c r="K894" s="42" t="s">
        <v>2792</v>
      </c>
      <c r="L894" s="43">
        <v>55000000</v>
      </c>
      <c r="M894" s="43">
        <v>0</v>
      </c>
      <c r="N894" s="43">
        <v>0</v>
      </c>
      <c r="O894" s="43">
        <v>0</v>
      </c>
      <c r="P894" s="43">
        <v>55000000</v>
      </c>
      <c r="Q894" s="43">
        <v>0</v>
      </c>
      <c r="R894" s="43">
        <v>0</v>
      </c>
      <c r="S894" s="43">
        <v>0</v>
      </c>
      <c r="T894" s="43">
        <v>0</v>
      </c>
      <c r="U894" s="43">
        <v>0</v>
      </c>
      <c r="V894" s="43">
        <v>0</v>
      </c>
      <c r="W894" s="43">
        <v>0</v>
      </c>
    </row>
    <row r="895" spans="1:23" x14ac:dyDescent="0.25">
      <c r="A895" s="42">
        <v>40</v>
      </c>
      <c r="B895" s="42">
        <v>4</v>
      </c>
      <c r="C895" s="42">
        <v>3</v>
      </c>
      <c r="D895" s="42">
        <v>33</v>
      </c>
      <c r="E895" s="42">
        <v>1</v>
      </c>
      <c r="F895" s="42">
        <v>3</v>
      </c>
      <c r="G895" s="42">
        <v>46</v>
      </c>
      <c r="H895" s="42">
        <v>1</v>
      </c>
      <c r="I895" s="42" t="s">
        <v>958</v>
      </c>
      <c r="J895" s="42" t="s">
        <v>2795</v>
      </c>
      <c r="K895" s="42" t="s">
        <v>2780</v>
      </c>
      <c r="L895" s="43">
        <v>33000000</v>
      </c>
      <c r="M895" s="43">
        <v>0</v>
      </c>
      <c r="N895" s="43">
        <v>0</v>
      </c>
      <c r="O895" s="43">
        <v>0</v>
      </c>
      <c r="P895" s="43">
        <v>33000000</v>
      </c>
      <c r="Q895" s="43">
        <v>0</v>
      </c>
      <c r="R895" s="43">
        <v>0</v>
      </c>
      <c r="S895" s="43">
        <v>0</v>
      </c>
      <c r="T895" s="43">
        <v>0</v>
      </c>
      <c r="U895" s="43">
        <v>0</v>
      </c>
      <c r="V895" s="43">
        <v>0</v>
      </c>
      <c r="W895" s="43">
        <v>0</v>
      </c>
    </row>
    <row r="896" spans="1:23" x14ac:dyDescent="0.25">
      <c r="A896" s="42">
        <v>40</v>
      </c>
      <c r="B896" s="42">
        <v>4</v>
      </c>
      <c r="C896" s="42">
        <v>3</v>
      </c>
      <c r="D896" s="42">
        <v>82</v>
      </c>
      <c r="E896" s="42">
        <v>1</v>
      </c>
      <c r="F896" s="42">
        <v>3</v>
      </c>
      <c r="G896" s="42">
        <v>46</v>
      </c>
      <c r="H896" s="42">
        <v>0</v>
      </c>
      <c r="I896" s="42" t="s">
        <v>954</v>
      </c>
      <c r="J896" s="42" t="s">
        <v>1243</v>
      </c>
      <c r="K896" s="42" t="s">
        <v>2796</v>
      </c>
      <c r="L896" s="43">
        <v>154452624</v>
      </c>
      <c r="M896" s="43">
        <v>0</v>
      </c>
      <c r="N896" s="43">
        <v>0</v>
      </c>
      <c r="O896" s="43">
        <v>120931488</v>
      </c>
      <c r="P896" s="43">
        <v>120931488</v>
      </c>
      <c r="Q896" s="43">
        <v>154452624</v>
      </c>
      <c r="R896" s="43">
        <v>154452624</v>
      </c>
      <c r="S896" s="43">
        <v>154452624</v>
      </c>
      <c r="T896" s="43">
        <v>154452624</v>
      </c>
      <c r="U896" s="43">
        <v>154452624</v>
      </c>
      <c r="V896" s="43">
        <v>0</v>
      </c>
      <c r="W896" s="43">
        <v>0</v>
      </c>
    </row>
    <row r="897" spans="1:23" x14ac:dyDescent="0.25">
      <c r="A897" s="42">
        <v>40</v>
      </c>
      <c r="B897" s="42">
        <v>4</v>
      </c>
      <c r="C897" s="42">
        <v>3</v>
      </c>
      <c r="D897" s="42">
        <v>82</v>
      </c>
      <c r="E897" s="42">
        <v>1</v>
      </c>
      <c r="F897" s="42">
        <v>3</v>
      </c>
      <c r="G897" s="42">
        <v>51</v>
      </c>
      <c r="H897" s="42">
        <v>2</v>
      </c>
      <c r="I897" s="42" t="s">
        <v>952</v>
      </c>
      <c r="J897" s="42" t="s">
        <v>3114</v>
      </c>
      <c r="K897" s="42" t="s">
        <v>3115</v>
      </c>
      <c r="L897" s="43">
        <v>0</v>
      </c>
      <c r="M897" s="43">
        <v>11687059</v>
      </c>
      <c r="N897" s="43">
        <v>0</v>
      </c>
      <c r="O897" s="43">
        <v>134612267</v>
      </c>
      <c r="P897" s="43">
        <v>146299326</v>
      </c>
      <c r="Q897" s="43">
        <v>0</v>
      </c>
      <c r="R897" s="43">
        <v>0</v>
      </c>
      <c r="S897" s="43">
        <v>0</v>
      </c>
      <c r="T897" s="43">
        <v>0</v>
      </c>
      <c r="U897" s="43">
        <v>0</v>
      </c>
      <c r="V897" s="43">
        <v>0</v>
      </c>
      <c r="W897" s="43">
        <v>0</v>
      </c>
    </row>
    <row r="898" spans="1:23" x14ac:dyDescent="0.25">
      <c r="A898" s="42">
        <v>40</v>
      </c>
      <c r="B898" s="42">
        <v>4</v>
      </c>
      <c r="C898" s="42">
        <v>3</v>
      </c>
      <c r="D898" s="42">
        <v>82</v>
      </c>
      <c r="E898" s="42">
        <v>1</v>
      </c>
      <c r="F898" s="42">
        <v>3</v>
      </c>
      <c r="G898" s="42">
        <v>81</v>
      </c>
      <c r="H898" s="42">
        <v>0</v>
      </c>
      <c r="I898" s="42" t="s">
        <v>3116</v>
      </c>
      <c r="J898" s="42" t="s">
        <v>3117</v>
      </c>
      <c r="K898" s="42" t="s">
        <v>3118</v>
      </c>
      <c r="L898" s="43">
        <v>0</v>
      </c>
      <c r="M898" s="43">
        <v>11228743</v>
      </c>
      <c r="N898" s="43">
        <v>0</v>
      </c>
      <c r="O898" s="43">
        <v>129333355</v>
      </c>
      <c r="P898" s="43">
        <v>140562098</v>
      </c>
      <c r="Q898" s="43">
        <v>0</v>
      </c>
      <c r="R898" s="43">
        <v>0</v>
      </c>
      <c r="S898" s="43">
        <v>0</v>
      </c>
      <c r="T898" s="43">
        <v>0</v>
      </c>
      <c r="U898" s="43">
        <v>0</v>
      </c>
      <c r="V898" s="43">
        <v>0</v>
      </c>
      <c r="W898" s="43">
        <v>0</v>
      </c>
    </row>
    <row r="899" spans="1:23" x14ac:dyDescent="0.25">
      <c r="A899" s="42">
        <v>40</v>
      </c>
      <c r="B899" s="42">
        <v>4</v>
      </c>
      <c r="C899" s="42">
        <v>3</v>
      </c>
      <c r="D899" s="42">
        <v>82</v>
      </c>
      <c r="E899" s="42">
        <v>1</v>
      </c>
      <c r="F899" s="42">
        <v>202</v>
      </c>
      <c r="G899" s="42">
        <v>46</v>
      </c>
      <c r="H899" s="42">
        <v>40</v>
      </c>
      <c r="I899" s="42" t="s">
        <v>954</v>
      </c>
      <c r="J899" s="42" t="s">
        <v>3645</v>
      </c>
      <c r="K899" s="42" t="s">
        <v>3646</v>
      </c>
      <c r="L899" s="43">
        <v>0</v>
      </c>
      <c r="M899" s="43">
        <v>0</v>
      </c>
      <c r="N899" s="43">
        <v>0</v>
      </c>
      <c r="O899" s="43">
        <v>120931488</v>
      </c>
      <c r="P899" s="43">
        <v>0</v>
      </c>
      <c r="Q899" s="43">
        <v>120931488</v>
      </c>
      <c r="R899" s="43">
        <v>120931488</v>
      </c>
      <c r="S899" s="43">
        <v>120931488</v>
      </c>
      <c r="T899" s="43">
        <v>120931488</v>
      </c>
      <c r="U899" s="43">
        <v>120931488</v>
      </c>
      <c r="V899" s="43">
        <v>0</v>
      </c>
      <c r="W899" s="43">
        <v>0</v>
      </c>
    </row>
    <row r="900" spans="1:23" x14ac:dyDescent="0.25">
      <c r="A900" s="42">
        <v>40</v>
      </c>
      <c r="B900" s="42">
        <v>4</v>
      </c>
      <c r="C900" s="42">
        <v>3</v>
      </c>
      <c r="D900" s="42">
        <v>82</v>
      </c>
      <c r="E900" s="42">
        <v>1</v>
      </c>
      <c r="F900" s="42">
        <v>203</v>
      </c>
      <c r="G900" s="42">
        <v>51</v>
      </c>
      <c r="H900" s="42">
        <v>42</v>
      </c>
      <c r="I900" s="42" t="s">
        <v>952</v>
      </c>
      <c r="J900" s="42" t="s">
        <v>3647</v>
      </c>
      <c r="K900" s="42" t="s">
        <v>3648</v>
      </c>
      <c r="L900" s="43">
        <v>0</v>
      </c>
      <c r="M900" s="43">
        <v>0</v>
      </c>
      <c r="N900" s="43">
        <v>0</v>
      </c>
      <c r="O900" s="43">
        <v>146299326</v>
      </c>
      <c r="P900" s="43">
        <v>0</v>
      </c>
      <c r="Q900" s="43">
        <v>146299326</v>
      </c>
      <c r="R900" s="43">
        <v>70059543</v>
      </c>
      <c r="S900" s="43">
        <v>70059543</v>
      </c>
      <c r="T900" s="43">
        <v>70059543</v>
      </c>
      <c r="U900" s="43">
        <v>70059543</v>
      </c>
      <c r="V900" s="43">
        <v>76239783</v>
      </c>
      <c r="W900" s="43">
        <v>0</v>
      </c>
    </row>
    <row r="901" spans="1:23" x14ac:dyDescent="0.25">
      <c r="A901" s="42">
        <v>40</v>
      </c>
      <c r="B901" s="42">
        <v>4</v>
      </c>
      <c r="C901" s="42">
        <v>3</v>
      </c>
      <c r="D901" s="42">
        <v>82</v>
      </c>
      <c r="E901" s="42">
        <v>1</v>
      </c>
      <c r="F901" s="42">
        <v>203</v>
      </c>
      <c r="G901" s="42">
        <v>81</v>
      </c>
      <c r="H901" s="42">
        <v>40</v>
      </c>
      <c r="I901" s="42" t="s">
        <v>3116</v>
      </c>
      <c r="J901" s="42" t="s">
        <v>3649</v>
      </c>
      <c r="K901" s="42" t="s">
        <v>3650</v>
      </c>
      <c r="L901" s="43">
        <v>0</v>
      </c>
      <c r="M901" s="43">
        <v>0</v>
      </c>
      <c r="N901" s="43">
        <v>0</v>
      </c>
      <c r="O901" s="43">
        <v>140562098</v>
      </c>
      <c r="P901" s="43">
        <v>0</v>
      </c>
      <c r="Q901" s="43">
        <v>140562098</v>
      </c>
      <c r="R901" s="43">
        <v>29203464</v>
      </c>
      <c r="S901" s="43">
        <v>29203464</v>
      </c>
      <c r="T901" s="43">
        <v>29203464</v>
      </c>
      <c r="U901" s="43">
        <v>29203464</v>
      </c>
      <c r="V901" s="43">
        <v>111358634</v>
      </c>
      <c r="W901" s="43">
        <v>0</v>
      </c>
    </row>
    <row r="902" spans="1:23" x14ac:dyDescent="0.25">
      <c r="A902" s="42">
        <v>40</v>
      </c>
      <c r="B902" s="42">
        <v>2</v>
      </c>
      <c r="C902" s="42">
        <v>3</v>
      </c>
      <c r="D902" s="42">
        <v>33</v>
      </c>
      <c r="E902" s="42">
        <v>1</v>
      </c>
      <c r="F902" s="42">
        <v>202</v>
      </c>
      <c r="G902" s="42">
        <v>48</v>
      </c>
      <c r="H902" s="42">
        <v>40</v>
      </c>
      <c r="I902" s="42" t="s">
        <v>958</v>
      </c>
      <c r="J902" s="42" t="s">
        <v>3843</v>
      </c>
      <c r="K902" s="42" t="s">
        <v>3844</v>
      </c>
      <c r="L902" s="43">
        <v>0</v>
      </c>
      <c r="M902" s="43">
        <v>0</v>
      </c>
      <c r="N902" s="43">
        <v>0</v>
      </c>
      <c r="O902" s="43">
        <v>205400256</v>
      </c>
      <c r="P902" s="43">
        <v>0</v>
      </c>
      <c r="Q902" s="43">
        <v>205400256</v>
      </c>
      <c r="R902" s="43">
        <v>0</v>
      </c>
      <c r="S902" s="43">
        <v>0</v>
      </c>
      <c r="T902" s="43">
        <v>0</v>
      </c>
      <c r="U902" s="43">
        <v>0</v>
      </c>
      <c r="V902" s="43">
        <v>205400256</v>
      </c>
      <c r="W902" s="43">
        <v>0</v>
      </c>
    </row>
    <row r="903" spans="1:23" x14ac:dyDescent="0.25">
      <c r="A903" s="42">
        <v>25</v>
      </c>
      <c r="B903" s="42">
        <v>1</v>
      </c>
      <c r="C903" s="42">
        <v>2</v>
      </c>
      <c r="D903" s="42">
        <v>11</v>
      </c>
      <c r="E903" s="42">
        <v>1</v>
      </c>
      <c r="F903" s="42">
        <v>3</v>
      </c>
      <c r="G903" s="42">
        <v>1</v>
      </c>
      <c r="H903" s="42">
        <v>2</v>
      </c>
      <c r="I903" s="42" t="s">
        <v>859</v>
      </c>
      <c r="J903" s="42" t="s">
        <v>3798</v>
      </c>
      <c r="K903" s="42" t="s">
        <v>3659</v>
      </c>
      <c r="L903" s="43">
        <v>0</v>
      </c>
      <c r="M903" s="43">
        <v>0</v>
      </c>
      <c r="N903" s="43">
        <v>0</v>
      </c>
      <c r="O903" s="43">
        <v>130000000</v>
      </c>
      <c r="P903" s="43">
        <v>0</v>
      </c>
      <c r="Q903" s="43">
        <v>130000000</v>
      </c>
      <c r="R903" s="43">
        <v>110849000</v>
      </c>
      <c r="S903" s="43">
        <v>110849000</v>
      </c>
      <c r="T903" s="43">
        <v>110849000</v>
      </c>
      <c r="U903" s="43">
        <v>110849000</v>
      </c>
      <c r="V903" s="43">
        <v>19151000</v>
      </c>
      <c r="W903" s="43">
        <v>0</v>
      </c>
    </row>
    <row r="904" spans="1:23" x14ac:dyDescent="0.25">
      <c r="A904" s="42">
        <v>25</v>
      </c>
      <c r="B904" s="42">
        <v>1</v>
      </c>
      <c r="C904" s="42">
        <v>2</v>
      </c>
      <c r="D904" s="42">
        <v>22</v>
      </c>
      <c r="E904" s="42">
        <v>1</v>
      </c>
      <c r="F904" s="42">
        <v>3</v>
      </c>
      <c r="G904" s="42">
        <v>1</v>
      </c>
      <c r="H904" s="42">
        <v>2</v>
      </c>
      <c r="I904" s="42" t="s">
        <v>859</v>
      </c>
      <c r="J904" s="42" t="s">
        <v>3658</v>
      </c>
      <c r="K904" s="42" t="s">
        <v>3659</v>
      </c>
      <c r="L904" s="43">
        <v>0</v>
      </c>
      <c r="M904" s="43">
        <v>0</v>
      </c>
      <c r="N904" s="43">
        <v>362444000</v>
      </c>
      <c r="O904" s="43">
        <v>500000000</v>
      </c>
      <c r="P904" s="43">
        <v>0</v>
      </c>
      <c r="Q904" s="43">
        <v>137556000</v>
      </c>
      <c r="R904" s="43">
        <v>137556000</v>
      </c>
      <c r="S904" s="43">
        <v>137556000</v>
      </c>
      <c r="T904" s="43">
        <v>137556000</v>
      </c>
      <c r="U904" s="43">
        <v>137556000</v>
      </c>
      <c r="V904" s="43">
        <v>0</v>
      </c>
      <c r="W904" s="43">
        <v>0</v>
      </c>
    </row>
    <row r="905" spans="1:23" x14ac:dyDescent="0.25">
      <c r="A905" s="42">
        <v>25</v>
      </c>
      <c r="B905" s="42">
        <v>1</v>
      </c>
      <c r="C905" s="42">
        <v>2</v>
      </c>
      <c r="D905" s="42">
        <v>11</v>
      </c>
      <c r="E905" s="42">
        <v>1</v>
      </c>
      <c r="F905" s="42">
        <v>3</v>
      </c>
      <c r="G905" s="42">
        <v>1</v>
      </c>
      <c r="H905" s="42">
        <v>1</v>
      </c>
      <c r="I905" s="42" t="s">
        <v>859</v>
      </c>
      <c r="J905" s="42" t="s">
        <v>1604</v>
      </c>
      <c r="K905" s="42" t="s">
        <v>2947</v>
      </c>
      <c r="L905" s="43">
        <v>1200000000</v>
      </c>
      <c r="M905" s="43">
        <v>0</v>
      </c>
      <c r="N905" s="43">
        <v>0</v>
      </c>
      <c r="O905" s="43">
        <v>0</v>
      </c>
      <c r="P905" s="43">
        <v>1130000000</v>
      </c>
      <c r="Q905" s="43">
        <v>70000000</v>
      </c>
      <c r="R905" s="43">
        <v>6499000</v>
      </c>
      <c r="S905" s="43">
        <v>6499000</v>
      </c>
      <c r="T905" s="43">
        <v>6499000</v>
      </c>
      <c r="U905" s="43">
        <v>6499000</v>
      </c>
      <c r="V905" s="43">
        <v>63501000</v>
      </c>
      <c r="W905" s="43">
        <v>0</v>
      </c>
    </row>
    <row r="906" spans="1:23" x14ac:dyDescent="0.25">
      <c r="A906" s="42">
        <v>25</v>
      </c>
      <c r="B906" s="42">
        <v>1</v>
      </c>
      <c r="C906" s="42">
        <v>2</v>
      </c>
      <c r="D906" s="42">
        <v>22</v>
      </c>
      <c r="E906" s="42">
        <v>1</v>
      </c>
      <c r="F906" s="42">
        <v>3</v>
      </c>
      <c r="G906" s="42">
        <v>1</v>
      </c>
      <c r="H906" s="42">
        <v>1</v>
      </c>
      <c r="I906" s="42" t="s">
        <v>859</v>
      </c>
      <c r="J906" s="42" t="s">
        <v>3063</v>
      </c>
      <c r="K906" s="42" t="s">
        <v>2947</v>
      </c>
      <c r="L906" s="43">
        <v>0</v>
      </c>
      <c r="M906" s="43">
        <v>1000000000</v>
      </c>
      <c r="N906" s="43">
        <v>271160000</v>
      </c>
      <c r="O906" s="43">
        <v>0</v>
      </c>
      <c r="P906" s="43">
        <v>500000000</v>
      </c>
      <c r="Q906" s="43">
        <v>228840000</v>
      </c>
      <c r="R906" s="43">
        <v>228840000</v>
      </c>
      <c r="S906" s="43">
        <v>228840000</v>
      </c>
      <c r="T906" s="43">
        <v>228840000</v>
      </c>
      <c r="U906" s="43">
        <v>228840000</v>
      </c>
      <c r="V906" s="43">
        <v>0</v>
      </c>
      <c r="W906" s="43">
        <v>0</v>
      </c>
    </row>
    <row r="907" spans="1:23" x14ac:dyDescent="0.25">
      <c r="A907" s="42">
        <v>25</v>
      </c>
      <c r="B907" s="42">
        <v>1</v>
      </c>
      <c r="C907" s="42">
        <v>2</v>
      </c>
      <c r="D907" s="42">
        <v>11</v>
      </c>
      <c r="E907" s="42">
        <v>1</v>
      </c>
      <c r="F907" s="42">
        <v>2</v>
      </c>
      <c r="G907" s="42">
        <v>2</v>
      </c>
      <c r="H907" s="42">
        <v>0</v>
      </c>
      <c r="I907" s="42" t="s">
        <v>859</v>
      </c>
      <c r="J907" s="42" t="s">
        <v>1076</v>
      </c>
      <c r="K907" s="42" t="s">
        <v>2180</v>
      </c>
      <c r="L907" s="43">
        <v>405595318</v>
      </c>
      <c r="M907" s="43">
        <v>0</v>
      </c>
      <c r="N907" s="43">
        <v>0</v>
      </c>
      <c r="O907" s="43">
        <v>0</v>
      </c>
      <c r="P907" s="43">
        <v>0</v>
      </c>
      <c r="Q907" s="43">
        <v>405595318</v>
      </c>
      <c r="R907" s="43">
        <v>285967551</v>
      </c>
      <c r="S907" s="43">
        <v>285967551</v>
      </c>
      <c r="T907" s="43">
        <v>285967551</v>
      </c>
      <c r="U907" s="43">
        <v>285967551</v>
      </c>
      <c r="V907" s="43">
        <v>119627767</v>
      </c>
      <c r="W907" s="43">
        <v>0</v>
      </c>
    </row>
    <row r="908" spans="1:23" x14ac:dyDescent="0.25">
      <c r="A908" s="42">
        <v>25</v>
      </c>
      <c r="B908" s="42">
        <v>1</v>
      </c>
      <c r="C908" s="42">
        <v>2</v>
      </c>
      <c r="D908" s="42">
        <v>33</v>
      </c>
      <c r="E908" s="42">
        <v>1</v>
      </c>
      <c r="F908" s="42">
        <v>2</v>
      </c>
      <c r="G908" s="42">
        <v>2</v>
      </c>
      <c r="H908" s="42">
        <v>0</v>
      </c>
      <c r="I908" s="42" t="s">
        <v>859</v>
      </c>
      <c r="J908" s="42" t="s">
        <v>1080</v>
      </c>
      <c r="K908" s="42" t="s">
        <v>2180</v>
      </c>
      <c r="L908" s="43">
        <v>670434886</v>
      </c>
      <c r="M908" s="43">
        <v>0</v>
      </c>
      <c r="N908" s="43">
        <v>0</v>
      </c>
      <c r="O908" s="43">
        <v>0</v>
      </c>
      <c r="P908" s="43">
        <v>0</v>
      </c>
      <c r="Q908" s="43">
        <v>670434886</v>
      </c>
      <c r="R908" s="43">
        <v>590525458</v>
      </c>
      <c r="S908" s="43">
        <v>590525458</v>
      </c>
      <c r="T908" s="43">
        <v>590525458</v>
      </c>
      <c r="U908" s="43">
        <v>590525458</v>
      </c>
      <c r="V908" s="43">
        <v>79909428</v>
      </c>
      <c r="W908" s="43">
        <v>0</v>
      </c>
    </row>
    <row r="909" spans="1:23" x14ac:dyDescent="0.25">
      <c r="A909" s="42">
        <v>25</v>
      </c>
      <c r="B909" s="42">
        <v>1</v>
      </c>
      <c r="C909" s="42">
        <v>2</v>
      </c>
      <c r="D909" s="42">
        <v>33</v>
      </c>
      <c r="E909" s="42">
        <v>1</v>
      </c>
      <c r="F909" s="42">
        <v>2</v>
      </c>
      <c r="G909" s="42">
        <v>2</v>
      </c>
      <c r="H909" s="42">
        <v>1</v>
      </c>
      <c r="I909" s="42" t="s">
        <v>859</v>
      </c>
      <c r="J909" s="42" t="s">
        <v>2182</v>
      </c>
      <c r="K909" s="42" t="s">
        <v>2183</v>
      </c>
      <c r="L909" s="43">
        <v>110200000</v>
      </c>
      <c r="M909" s="43">
        <v>0</v>
      </c>
      <c r="N909" s="43">
        <v>0</v>
      </c>
      <c r="O909" s="43">
        <v>0</v>
      </c>
      <c r="P909" s="43">
        <v>0</v>
      </c>
      <c r="Q909" s="43">
        <v>110200000</v>
      </c>
      <c r="R909" s="43">
        <v>0</v>
      </c>
      <c r="S909" s="43">
        <v>0</v>
      </c>
      <c r="T909" s="43">
        <v>0</v>
      </c>
      <c r="U909" s="43">
        <v>0</v>
      </c>
      <c r="V909" s="43">
        <v>110200000</v>
      </c>
      <c r="W909" s="43">
        <v>0</v>
      </c>
    </row>
    <row r="910" spans="1:23" x14ac:dyDescent="0.25">
      <c r="A910" s="42">
        <v>25</v>
      </c>
      <c r="B910" s="42">
        <v>1</v>
      </c>
      <c r="C910" s="42">
        <v>2</v>
      </c>
      <c r="D910" s="42">
        <v>11</v>
      </c>
      <c r="E910" s="42">
        <v>1</v>
      </c>
      <c r="F910" s="42">
        <v>1</v>
      </c>
      <c r="G910" s="42">
        <v>2</v>
      </c>
      <c r="H910" s="42">
        <v>0</v>
      </c>
      <c r="I910" s="42" t="s">
        <v>859</v>
      </c>
      <c r="J910" s="42" t="s">
        <v>1074</v>
      </c>
      <c r="K910" s="42" t="s">
        <v>2178</v>
      </c>
      <c r="L910" s="43">
        <v>13739011137</v>
      </c>
      <c r="M910" s="43">
        <v>0</v>
      </c>
      <c r="N910" s="43">
        <v>0</v>
      </c>
      <c r="O910" s="43">
        <v>0</v>
      </c>
      <c r="P910" s="43">
        <v>0</v>
      </c>
      <c r="Q910" s="43">
        <v>13739011137</v>
      </c>
      <c r="R910" s="43">
        <v>11622060809.66</v>
      </c>
      <c r="S910" s="43">
        <v>11622060809.66</v>
      </c>
      <c r="T910" s="43">
        <v>11622060809.66</v>
      </c>
      <c r="U910" s="43">
        <v>11622060809.66</v>
      </c>
      <c r="V910" s="43">
        <v>2116950327.3399999</v>
      </c>
      <c r="W910" s="43">
        <v>0</v>
      </c>
    </row>
    <row r="911" spans="1:23" x14ac:dyDescent="0.25">
      <c r="A911" s="42">
        <v>25</v>
      </c>
      <c r="B911" s="42">
        <v>1</v>
      </c>
      <c r="C911" s="42">
        <v>2</v>
      </c>
      <c r="D911" s="42">
        <v>33</v>
      </c>
      <c r="E911" s="42">
        <v>1</v>
      </c>
      <c r="F911" s="42">
        <v>1</v>
      </c>
      <c r="G911" s="42">
        <v>2</v>
      </c>
      <c r="H911" s="42">
        <v>0</v>
      </c>
      <c r="I911" s="42" t="s">
        <v>859</v>
      </c>
      <c r="J911" s="42" t="s">
        <v>1078</v>
      </c>
      <c r="K911" s="42" t="s">
        <v>2178</v>
      </c>
      <c r="L911" s="43">
        <v>8474548528</v>
      </c>
      <c r="M911" s="43">
        <v>0</v>
      </c>
      <c r="N911" s="43">
        <v>0</v>
      </c>
      <c r="O911" s="43">
        <v>0</v>
      </c>
      <c r="P911" s="43">
        <v>0</v>
      </c>
      <c r="Q911" s="43">
        <v>8474548528</v>
      </c>
      <c r="R911" s="43">
        <v>6488645224.6499996</v>
      </c>
      <c r="S911" s="43">
        <v>6488645224.6499996</v>
      </c>
      <c r="T911" s="43">
        <v>6488645224.6499996</v>
      </c>
      <c r="U911" s="43">
        <v>6488645224.6499996</v>
      </c>
      <c r="V911" s="43">
        <v>1985903303.3499999</v>
      </c>
      <c r="W911" s="43">
        <v>0</v>
      </c>
    </row>
    <row r="912" spans="1:23" x14ac:dyDescent="0.25">
      <c r="A912" s="42">
        <v>25</v>
      </c>
      <c r="B912" s="42">
        <v>1</v>
      </c>
      <c r="C912" s="42">
        <v>2</v>
      </c>
      <c r="D912" s="42">
        <v>11</v>
      </c>
      <c r="E912" s="42">
        <v>1</v>
      </c>
      <c r="F912" s="42">
        <v>2</v>
      </c>
      <c r="G912" s="42">
        <v>1</v>
      </c>
      <c r="H912" s="42">
        <v>0</v>
      </c>
      <c r="I912" s="42" t="s">
        <v>859</v>
      </c>
      <c r="J912" s="42" t="s">
        <v>1075</v>
      </c>
      <c r="K912" s="42" t="s">
        <v>2179</v>
      </c>
      <c r="L912" s="43">
        <v>553388258</v>
      </c>
      <c r="M912" s="43">
        <v>0</v>
      </c>
      <c r="N912" s="43">
        <v>0</v>
      </c>
      <c r="O912" s="43">
        <v>0</v>
      </c>
      <c r="P912" s="43">
        <v>0</v>
      </c>
      <c r="Q912" s="43">
        <v>553388258</v>
      </c>
      <c r="R912" s="43">
        <v>553388258</v>
      </c>
      <c r="S912" s="43">
        <v>553388258</v>
      </c>
      <c r="T912" s="43">
        <v>553388258</v>
      </c>
      <c r="U912" s="43">
        <v>553388258</v>
      </c>
      <c r="V912" s="43">
        <v>0</v>
      </c>
      <c r="W912" s="43">
        <v>0</v>
      </c>
    </row>
    <row r="913" spans="1:23" x14ac:dyDescent="0.25">
      <c r="A913" s="42">
        <v>25</v>
      </c>
      <c r="B913" s="42">
        <v>1</v>
      </c>
      <c r="C913" s="42">
        <v>2</v>
      </c>
      <c r="D913" s="42">
        <v>33</v>
      </c>
      <c r="E913" s="42">
        <v>1</v>
      </c>
      <c r="F913" s="42">
        <v>2</v>
      </c>
      <c r="G913" s="42">
        <v>1</v>
      </c>
      <c r="H913" s="42">
        <v>0</v>
      </c>
      <c r="I913" s="42" t="s">
        <v>859</v>
      </c>
      <c r="J913" s="42" t="s">
        <v>1079</v>
      </c>
      <c r="K913" s="42" t="s">
        <v>2179</v>
      </c>
      <c r="L913" s="43">
        <v>1660164776</v>
      </c>
      <c r="M913" s="43">
        <v>0</v>
      </c>
      <c r="N913" s="43">
        <v>0</v>
      </c>
      <c r="O913" s="43">
        <v>0</v>
      </c>
      <c r="P913" s="43">
        <v>0</v>
      </c>
      <c r="Q913" s="43">
        <v>1660164776</v>
      </c>
      <c r="R913" s="43">
        <v>1660164774</v>
      </c>
      <c r="S913" s="43">
        <v>1660164774</v>
      </c>
      <c r="T913" s="43">
        <v>1660164774</v>
      </c>
      <c r="U913" s="43">
        <v>1660164774</v>
      </c>
      <c r="V913" s="43">
        <v>2</v>
      </c>
      <c r="W913" s="43">
        <v>0</v>
      </c>
    </row>
    <row r="914" spans="1:23" x14ac:dyDescent="0.25">
      <c r="A914" s="42">
        <v>25</v>
      </c>
      <c r="B914" s="42">
        <v>1</v>
      </c>
      <c r="C914" s="42">
        <v>2</v>
      </c>
      <c r="D914" s="42">
        <v>11</v>
      </c>
      <c r="E914" s="42">
        <v>1</v>
      </c>
      <c r="F914" s="42">
        <v>1</v>
      </c>
      <c r="G914" s="42">
        <v>1</v>
      </c>
      <c r="H914" s="42">
        <v>0</v>
      </c>
      <c r="I914" s="42" t="s">
        <v>859</v>
      </c>
      <c r="J914" s="42" t="s">
        <v>1073</v>
      </c>
      <c r="K914" s="42" t="s">
        <v>2177</v>
      </c>
      <c r="L914" s="43">
        <v>9430050056</v>
      </c>
      <c r="M914" s="43">
        <v>0</v>
      </c>
      <c r="N914" s="43">
        <v>0</v>
      </c>
      <c r="O914" s="43">
        <v>0</v>
      </c>
      <c r="P914" s="43">
        <v>0</v>
      </c>
      <c r="Q914" s="43">
        <v>9430050056</v>
      </c>
      <c r="R914" s="43">
        <v>9430050056</v>
      </c>
      <c r="S914" s="43">
        <v>9430050056</v>
      </c>
      <c r="T914" s="43">
        <v>9430050056</v>
      </c>
      <c r="U914" s="43">
        <v>9430050056</v>
      </c>
      <c r="V914" s="43">
        <v>0</v>
      </c>
      <c r="W914" s="43">
        <v>0</v>
      </c>
    </row>
    <row r="915" spans="1:23" x14ac:dyDescent="0.25">
      <c r="A915" s="42">
        <v>25</v>
      </c>
      <c r="B915" s="42">
        <v>1</v>
      </c>
      <c r="C915" s="42">
        <v>2</v>
      </c>
      <c r="D915" s="42">
        <v>33</v>
      </c>
      <c r="E915" s="42">
        <v>1</v>
      </c>
      <c r="F915" s="42">
        <v>1</v>
      </c>
      <c r="G915" s="42">
        <v>1</v>
      </c>
      <c r="H915" s="42">
        <v>0</v>
      </c>
      <c r="I915" s="42" t="s">
        <v>859</v>
      </c>
      <c r="J915" s="42" t="s">
        <v>1077</v>
      </c>
      <c r="K915" s="42" t="s">
        <v>2181</v>
      </c>
      <c r="L915" s="43">
        <v>6348537770</v>
      </c>
      <c r="M915" s="43">
        <v>2313496201</v>
      </c>
      <c r="N915" s="43">
        <v>0</v>
      </c>
      <c r="O915" s="43">
        <v>0</v>
      </c>
      <c r="P915" s="43">
        <v>0</v>
      </c>
      <c r="Q915" s="43">
        <v>8662033971</v>
      </c>
      <c r="R915" s="43">
        <v>7448727088.1599998</v>
      </c>
      <c r="S915" s="43">
        <v>7448727088.1599998</v>
      </c>
      <c r="T915" s="43">
        <v>7448727088.1599998</v>
      </c>
      <c r="U915" s="43">
        <v>7448727088.1599998</v>
      </c>
      <c r="V915" s="43">
        <v>1213306882.8399999</v>
      </c>
      <c r="W915" s="43">
        <v>0</v>
      </c>
    </row>
    <row r="916" spans="1:23" x14ac:dyDescent="0.25">
      <c r="A916" s="42">
        <v>25</v>
      </c>
      <c r="B916" s="42">
        <v>11</v>
      </c>
      <c r="C916" s="42">
        <v>1</v>
      </c>
      <c r="D916" s="42">
        <v>11</v>
      </c>
      <c r="E916" s="42">
        <v>2</v>
      </c>
      <c r="F916" s="42">
        <v>1</v>
      </c>
      <c r="G916" s="42">
        <v>39</v>
      </c>
      <c r="H916" s="42">
        <v>0</v>
      </c>
      <c r="I916" s="42" t="s">
        <v>859</v>
      </c>
      <c r="J916" s="42" t="s">
        <v>1087</v>
      </c>
      <c r="K916" s="42" t="s">
        <v>1292</v>
      </c>
      <c r="L916" s="43">
        <v>5490000</v>
      </c>
      <c r="M916" s="43">
        <v>0</v>
      </c>
      <c r="N916" s="43">
        <v>0</v>
      </c>
      <c r="O916" s="43">
        <v>20000000</v>
      </c>
      <c r="P916" s="43">
        <v>0</v>
      </c>
      <c r="Q916" s="43">
        <v>25490000</v>
      </c>
      <c r="R916" s="43">
        <v>25440898.460000001</v>
      </c>
      <c r="S916" s="43">
        <v>25440898.460000001</v>
      </c>
      <c r="T916" s="43">
        <v>25440898.460000001</v>
      </c>
      <c r="U916" s="43">
        <v>25440898.460000001</v>
      </c>
      <c r="V916" s="43">
        <v>49101.54</v>
      </c>
      <c r="W916" s="43">
        <v>0</v>
      </c>
    </row>
    <row r="917" spans="1:23" x14ac:dyDescent="0.25">
      <c r="A917" s="42">
        <v>25</v>
      </c>
      <c r="B917" s="42">
        <v>11</v>
      </c>
      <c r="C917" s="42">
        <v>1</v>
      </c>
      <c r="D917" s="42">
        <v>11</v>
      </c>
      <c r="E917" s="42">
        <v>2</v>
      </c>
      <c r="F917" s="42">
        <v>1</v>
      </c>
      <c r="G917" s="42">
        <v>24</v>
      </c>
      <c r="H917" s="42">
        <v>0</v>
      </c>
      <c r="I917" s="42" t="s">
        <v>859</v>
      </c>
      <c r="J917" s="42" t="s">
        <v>1084</v>
      </c>
      <c r="K917" s="42" t="s">
        <v>726</v>
      </c>
      <c r="L917" s="43">
        <v>523901252</v>
      </c>
      <c r="M917" s="43">
        <v>0</v>
      </c>
      <c r="N917" s="43">
        <v>0</v>
      </c>
      <c r="O917" s="43">
        <v>0</v>
      </c>
      <c r="P917" s="43">
        <v>405000000</v>
      </c>
      <c r="Q917" s="43">
        <v>118901252</v>
      </c>
      <c r="R917" s="43">
        <v>0</v>
      </c>
      <c r="S917" s="43">
        <v>0</v>
      </c>
      <c r="T917" s="43">
        <v>0</v>
      </c>
      <c r="U917" s="43">
        <v>0</v>
      </c>
      <c r="V917" s="43">
        <v>118901252</v>
      </c>
      <c r="W917" s="43">
        <v>0</v>
      </c>
    </row>
    <row r="918" spans="1:23" x14ac:dyDescent="0.25">
      <c r="A918" s="42">
        <v>40</v>
      </c>
      <c r="B918" s="42">
        <v>4</v>
      </c>
      <c r="C918" s="42">
        <v>1</v>
      </c>
      <c r="D918" s="42">
        <v>22</v>
      </c>
      <c r="E918" s="42">
        <v>2</v>
      </c>
      <c r="F918" s="42">
        <v>1</v>
      </c>
      <c r="G918" s="42">
        <v>17</v>
      </c>
      <c r="H918" s="42">
        <v>0</v>
      </c>
      <c r="I918" s="42" t="s">
        <v>859</v>
      </c>
      <c r="J918" s="42" t="s">
        <v>1234</v>
      </c>
      <c r="K918" s="42" t="s">
        <v>2769</v>
      </c>
      <c r="L918" s="43">
        <v>39000960</v>
      </c>
      <c r="M918" s="43">
        <v>0</v>
      </c>
      <c r="N918" s="43">
        <v>0</v>
      </c>
      <c r="O918" s="43">
        <v>0</v>
      </c>
      <c r="P918" s="43">
        <v>0</v>
      </c>
      <c r="Q918" s="43">
        <v>39000960</v>
      </c>
      <c r="R918" s="43">
        <v>14931899.119999999</v>
      </c>
      <c r="S918" s="43">
        <v>14931899.119999999</v>
      </c>
      <c r="T918" s="43">
        <v>14931899.119999999</v>
      </c>
      <c r="U918" s="43">
        <v>12847333.09</v>
      </c>
      <c r="V918" s="43">
        <v>24069060.879999999</v>
      </c>
      <c r="W918" s="43">
        <v>0</v>
      </c>
    </row>
    <row r="919" spans="1:23" x14ac:dyDescent="0.25">
      <c r="A919" s="42">
        <v>25</v>
      </c>
      <c r="B919" s="42">
        <v>11</v>
      </c>
      <c r="C919" s="42">
        <v>1</v>
      </c>
      <c r="D919" s="42">
        <v>11</v>
      </c>
      <c r="E919" s="42">
        <v>3</v>
      </c>
      <c r="F919" s="42">
        <v>3</v>
      </c>
      <c r="G919" s="42">
        <v>1</v>
      </c>
      <c r="H919" s="42">
        <v>0</v>
      </c>
      <c r="I919" s="42" t="s">
        <v>859</v>
      </c>
      <c r="J919" s="42" t="s">
        <v>3662</v>
      </c>
      <c r="K919" s="42" t="s">
        <v>3663</v>
      </c>
      <c r="L919" s="43">
        <v>0</v>
      </c>
      <c r="M919" s="43">
        <v>0</v>
      </c>
      <c r="N919" s="43">
        <v>0</v>
      </c>
      <c r="O919" s="43">
        <v>250000000</v>
      </c>
      <c r="P919" s="43">
        <v>0</v>
      </c>
      <c r="Q919" s="43">
        <v>250000000</v>
      </c>
      <c r="R919" s="43">
        <v>0</v>
      </c>
      <c r="S919" s="43">
        <v>0</v>
      </c>
      <c r="T919" s="43">
        <v>0</v>
      </c>
      <c r="U919" s="43">
        <v>0</v>
      </c>
      <c r="V919" s="43">
        <v>250000000</v>
      </c>
      <c r="W919" s="43">
        <v>0</v>
      </c>
    </row>
    <row r="920" spans="1:23" x14ac:dyDescent="0.25">
      <c r="A920" s="42">
        <v>25</v>
      </c>
      <c r="B920" s="42">
        <v>11</v>
      </c>
      <c r="C920" s="42">
        <v>1</v>
      </c>
      <c r="D920" s="42">
        <v>11</v>
      </c>
      <c r="E920" s="42">
        <v>3</v>
      </c>
      <c r="F920" s="42">
        <v>2</v>
      </c>
      <c r="G920" s="42">
        <v>5</v>
      </c>
      <c r="H920" s="42">
        <v>0</v>
      </c>
      <c r="I920" s="42" t="s">
        <v>859</v>
      </c>
      <c r="J920" s="42" t="s">
        <v>2217</v>
      </c>
      <c r="K920" s="42" t="s">
        <v>2218</v>
      </c>
      <c r="L920" s="43">
        <v>0</v>
      </c>
      <c r="M920" s="43">
        <v>0</v>
      </c>
      <c r="N920" s="43">
        <v>0</v>
      </c>
      <c r="O920" s="43">
        <v>205000000</v>
      </c>
      <c r="P920" s="43">
        <v>0</v>
      </c>
      <c r="Q920" s="43">
        <v>205000000</v>
      </c>
      <c r="R920" s="43">
        <v>205000000</v>
      </c>
      <c r="S920" s="43">
        <v>205000000</v>
      </c>
      <c r="T920" s="43">
        <v>205000000</v>
      </c>
      <c r="U920" s="43">
        <v>21850357</v>
      </c>
      <c r="V920" s="43">
        <v>0</v>
      </c>
      <c r="W920" s="43">
        <v>0</v>
      </c>
    </row>
    <row r="921" spans="1:23" x14ac:dyDescent="0.25">
      <c r="A921" s="42">
        <v>21</v>
      </c>
      <c r="B921" s="42">
        <v>11</v>
      </c>
      <c r="C921" s="42">
        <v>1</v>
      </c>
      <c r="D921" s="42">
        <v>11</v>
      </c>
      <c r="E921" s="42">
        <v>1</v>
      </c>
      <c r="F921" s="42">
        <v>1</v>
      </c>
      <c r="G921" s="42">
        <v>17</v>
      </c>
      <c r="H921" s="42">
        <v>0</v>
      </c>
      <c r="I921" s="42" t="s">
        <v>859</v>
      </c>
      <c r="J921" s="42" t="s">
        <v>1003</v>
      </c>
      <c r="K921" s="42" t="s">
        <v>1259</v>
      </c>
      <c r="L921" s="43">
        <v>300000000</v>
      </c>
      <c r="M921" s="43">
        <v>0</v>
      </c>
      <c r="N921" s="43">
        <v>0</v>
      </c>
      <c r="O921" s="43">
        <v>0</v>
      </c>
      <c r="P921" s="43">
        <v>270000000</v>
      </c>
      <c r="Q921" s="43">
        <v>30000000</v>
      </c>
      <c r="R921" s="43">
        <v>6532400</v>
      </c>
      <c r="S921" s="43">
        <v>6532400</v>
      </c>
      <c r="T921" s="43">
        <v>6532400</v>
      </c>
      <c r="U921" s="43">
        <v>6532400</v>
      </c>
      <c r="V921" s="43">
        <v>23467600</v>
      </c>
      <c r="W921" s="43">
        <v>0</v>
      </c>
    </row>
    <row r="922" spans="1:23" x14ac:dyDescent="0.25">
      <c r="A922" s="42">
        <v>25</v>
      </c>
      <c r="B922" s="42">
        <v>11</v>
      </c>
      <c r="C922" s="42">
        <v>1</v>
      </c>
      <c r="D922" s="42">
        <v>11</v>
      </c>
      <c r="E922" s="42">
        <v>3</v>
      </c>
      <c r="F922" s="42">
        <v>3</v>
      </c>
      <c r="G922" s="42">
        <v>30</v>
      </c>
      <c r="H922" s="42">
        <v>0</v>
      </c>
      <c r="I922" s="42" t="s">
        <v>859</v>
      </c>
      <c r="J922" s="42" t="s">
        <v>1095</v>
      </c>
      <c r="K922" s="42" t="s">
        <v>1275</v>
      </c>
      <c r="L922" s="43">
        <v>903423420</v>
      </c>
      <c r="M922" s="43">
        <v>0</v>
      </c>
      <c r="N922" s="43">
        <v>0</v>
      </c>
      <c r="O922" s="43">
        <v>600000000</v>
      </c>
      <c r="P922" s="43">
        <v>0</v>
      </c>
      <c r="Q922" s="43">
        <v>1503423420</v>
      </c>
      <c r="R922" s="43">
        <v>1420583305.05</v>
      </c>
      <c r="S922" s="43">
        <v>1420583305.05</v>
      </c>
      <c r="T922" s="43">
        <v>1420583305.05</v>
      </c>
      <c r="U922" s="43">
        <v>1420583305.05</v>
      </c>
      <c r="V922" s="43">
        <v>82840114.950000003</v>
      </c>
      <c r="W922" s="43">
        <v>0</v>
      </c>
    </row>
    <row r="923" spans="1:23" x14ac:dyDescent="0.25">
      <c r="A923" s="42">
        <v>21</v>
      </c>
      <c r="B923" s="42">
        <v>11</v>
      </c>
      <c r="C923" s="42">
        <v>1</v>
      </c>
      <c r="D923" s="42">
        <v>11</v>
      </c>
      <c r="E923" s="42">
        <v>3</v>
      </c>
      <c r="F923" s="42">
        <v>2</v>
      </c>
      <c r="G923" s="42">
        <v>6</v>
      </c>
      <c r="H923" s="42">
        <v>0</v>
      </c>
      <c r="I923" s="42" t="s">
        <v>859</v>
      </c>
      <c r="J923" s="42" t="s">
        <v>1038</v>
      </c>
      <c r="K923" s="42" t="s">
        <v>1993</v>
      </c>
      <c r="L923" s="43">
        <v>33315000</v>
      </c>
      <c r="M923" s="43">
        <v>0</v>
      </c>
      <c r="N923" s="43">
        <v>0</v>
      </c>
      <c r="O923" s="43">
        <v>0</v>
      </c>
      <c r="P923" s="43">
        <v>0</v>
      </c>
      <c r="Q923" s="43">
        <v>33315000</v>
      </c>
      <c r="R923" s="43">
        <v>0</v>
      </c>
      <c r="S923" s="43">
        <v>0</v>
      </c>
      <c r="T923" s="43">
        <v>0</v>
      </c>
      <c r="U923" s="43">
        <v>0</v>
      </c>
      <c r="V923" s="43">
        <v>33315000</v>
      </c>
      <c r="W923" s="43">
        <v>0</v>
      </c>
    </row>
    <row r="924" spans="1:23" x14ac:dyDescent="0.25">
      <c r="A924" s="42">
        <v>21</v>
      </c>
      <c r="B924" s="42">
        <v>11</v>
      </c>
      <c r="C924" s="42">
        <v>1</v>
      </c>
      <c r="D924" s="42">
        <v>11</v>
      </c>
      <c r="E924" s="42">
        <v>3</v>
      </c>
      <c r="F924" s="42">
        <v>2</v>
      </c>
      <c r="G924" s="42">
        <v>7</v>
      </c>
      <c r="H924" s="42">
        <v>0</v>
      </c>
      <c r="I924" s="42" t="s">
        <v>859</v>
      </c>
      <c r="J924" s="42" t="s">
        <v>1039</v>
      </c>
      <c r="K924" s="42" t="s">
        <v>1994</v>
      </c>
      <c r="L924" s="43">
        <v>77735000</v>
      </c>
      <c r="M924" s="43">
        <v>0</v>
      </c>
      <c r="N924" s="43">
        <v>0</v>
      </c>
      <c r="O924" s="43">
        <v>0</v>
      </c>
      <c r="P924" s="43">
        <v>0</v>
      </c>
      <c r="Q924" s="43">
        <v>77735000</v>
      </c>
      <c r="R924" s="43">
        <v>7009512</v>
      </c>
      <c r="S924" s="43">
        <v>7009512</v>
      </c>
      <c r="T924" s="43">
        <v>7009512</v>
      </c>
      <c r="U924" s="43">
        <v>7009512</v>
      </c>
      <c r="V924" s="43">
        <v>70725488</v>
      </c>
      <c r="W924" s="43">
        <v>0</v>
      </c>
    </row>
    <row r="925" spans="1:23" x14ac:dyDescent="0.25">
      <c r="A925" s="42">
        <v>21</v>
      </c>
      <c r="B925" s="42">
        <v>11</v>
      </c>
      <c r="C925" s="42">
        <v>1</v>
      </c>
      <c r="D925" s="42">
        <v>11</v>
      </c>
      <c r="E925" s="42">
        <v>3</v>
      </c>
      <c r="F925" s="42">
        <v>2</v>
      </c>
      <c r="G925" s="42">
        <v>8</v>
      </c>
      <c r="H925" s="42">
        <v>0</v>
      </c>
      <c r="I925" s="42" t="s">
        <v>859</v>
      </c>
      <c r="J925" s="42" t="s">
        <v>1040</v>
      </c>
      <c r="K925" s="42" t="s">
        <v>1995</v>
      </c>
      <c r="L925" s="43">
        <v>7773500</v>
      </c>
      <c r="M925" s="43">
        <v>0</v>
      </c>
      <c r="N925" s="43">
        <v>0</v>
      </c>
      <c r="O925" s="43">
        <v>0</v>
      </c>
      <c r="P925" s="43">
        <v>0</v>
      </c>
      <c r="Q925" s="43">
        <v>7773500</v>
      </c>
      <c r="R925" s="43">
        <v>0</v>
      </c>
      <c r="S925" s="43">
        <v>0</v>
      </c>
      <c r="T925" s="43">
        <v>0</v>
      </c>
      <c r="U925" s="43">
        <v>0</v>
      </c>
      <c r="V925" s="43">
        <v>7773500</v>
      </c>
      <c r="W925" s="43">
        <v>0</v>
      </c>
    </row>
    <row r="926" spans="1:23" x14ac:dyDescent="0.25">
      <c r="A926" s="42">
        <v>21</v>
      </c>
      <c r="B926" s="42">
        <v>11</v>
      </c>
      <c r="C926" s="42">
        <v>1</v>
      </c>
      <c r="D926" s="42">
        <v>11</v>
      </c>
      <c r="E926" s="42">
        <v>3</v>
      </c>
      <c r="F926" s="42">
        <v>2</v>
      </c>
      <c r="G926" s="42">
        <v>9</v>
      </c>
      <c r="H926" s="42">
        <v>0</v>
      </c>
      <c r="I926" s="42" t="s">
        <v>859</v>
      </c>
      <c r="J926" s="42" t="s">
        <v>1041</v>
      </c>
      <c r="K926" s="42" t="s">
        <v>1996</v>
      </c>
      <c r="L926" s="43">
        <v>16657500</v>
      </c>
      <c r="M926" s="43">
        <v>0</v>
      </c>
      <c r="N926" s="43">
        <v>0</v>
      </c>
      <c r="O926" s="43">
        <v>0</v>
      </c>
      <c r="P926" s="43">
        <v>0</v>
      </c>
      <c r="Q926" s="43">
        <v>16657500</v>
      </c>
      <c r="R926" s="43">
        <v>0</v>
      </c>
      <c r="S926" s="43">
        <v>0</v>
      </c>
      <c r="T926" s="43">
        <v>0</v>
      </c>
      <c r="U926" s="43">
        <v>0</v>
      </c>
      <c r="V926" s="43">
        <v>16657500</v>
      </c>
      <c r="W926" s="43">
        <v>0</v>
      </c>
    </row>
    <row r="927" spans="1:23" x14ac:dyDescent="0.25">
      <c r="A927" s="42">
        <v>21</v>
      </c>
      <c r="B927" s="42">
        <v>11</v>
      </c>
      <c r="C927" s="42">
        <v>1</v>
      </c>
      <c r="D927" s="42">
        <v>11</v>
      </c>
      <c r="E927" s="42">
        <v>3</v>
      </c>
      <c r="F927" s="42">
        <v>2</v>
      </c>
      <c r="G927" s="42">
        <v>10</v>
      </c>
      <c r="H927" s="42">
        <v>0</v>
      </c>
      <c r="I927" s="42" t="s">
        <v>859</v>
      </c>
      <c r="J927" s="42" t="s">
        <v>1042</v>
      </c>
      <c r="K927" s="42" t="s">
        <v>1997</v>
      </c>
      <c r="L927" s="43">
        <v>11105000</v>
      </c>
      <c r="M927" s="43">
        <v>0</v>
      </c>
      <c r="N927" s="43">
        <v>0</v>
      </c>
      <c r="O927" s="43">
        <v>0</v>
      </c>
      <c r="P927" s="43">
        <v>0</v>
      </c>
      <c r="Q927" s="43">
        <v>11105000</v>
      </c>
      <c r="R927" s="43">
        <v>0</v>
      </c>
      <c r="S927" s="43">
        <v>0</v>
      </c>
      <c r="T927" s="43">
        <v>0</v>
      </c>
      <c r="U927" s="43">
        <v>0</v>
      </c>
      <c r="V927" s="43">
        <v>11105000</v>
      </c>
      <c r="W927" s="43">
        <v>0</v>
      </c>
    </row>
    <row r="928" spans="1:23" x14ac:dyDescent="0.25">
      <c r="A928" s="42">
        <v>25</v>
      </c>
      <c r="B928" s="42">
        <v>11</v>
      </c>
      <c r="C928" s="42">
        <v>1</v>
      </c>
      <c r="D928" s="42">
        <v>11</v>
      </c>
      <c r="E928" s="42">
        <v>3</v>
      </c>
      <c r="F928" s="42">
        <v>2</v>
      </c>
      <c r="G928" s="42">
        <v>3</v>
      </c>
      <c r="H928" s="42">
        <v>0</v>
      </c>
      <c r="I928" s="42" t="s">
        <v>859</v>
      </c>
      <c r="J928" s="42" t="s">
        <v>1461</v>
      </c>
      <c r="K928" s="42" t="s">
        <v>1300</v>
      </c>
      <c r="L928" s="43">
        <v>1402048892</v>
      </c>
      <c r="M928" s="43">
        <v>0</v>
      </c>
      <c r="N928" s="43">
        <v>0</v>
      </c>
      <c r="O928" s="43">
        <v>0</v>
      </c>
      <c r="P928" s="43">
        <v>1195843500</v>
      </c>
      <c r="Q928" s="43">
        <v>206205392</v>
      </c>
      <c r="R928" s="43">
        <v>0</v>
      </c>
      <c r="S928" s="43">
        <v>0</v>
      </c>
      <c r="T928" s="43">
        <v>0</v>
      </c>
      <c r="U928" s="43">
        <v>0</v>
      </c>
      <c r="V928" s="43">
        <v>206205392</v>
      </c>
      <c r="W928" s="43">
        <v>0</v>
      </c>
    </row>
    <row r="929" spans="1:23" x14ac:dyDescent="0.25">
      <c r="A929" s="42">
        <v>25</v>
      </c>
      <c r="B929" s="42">
        <v>11</v>
      </c>
      <c r="C929" s="42">
        <v>1</v>
      </c>
      <c r="D929" s="42">
        <v>22</v>
      </c>
      <c r="E929" s="42">
        <v>3</v>
      </c>
      <c r="F929" s="42">
        <v>2</v>
      </c>
      <c r="G929" s="42">
        <v>3</v>
      </c>
      <c r="H929" s="42">
        <v>0</v>
      </c>
      <c r="I929" s="42" t="s">
        <v>859</v>
      </c>
      <c r="J929" s="42" t="s">
        <v>1099</v>
      </c>
      <c r="K929" s="42" t="s">
        <v>1300</v>
      </c>
      <c r="L929" s="43">
        <v>705762486</v>
      </c>
      <c r="M929" s="43">
        <v>0</v>
      </c>
      <c r="N929" s="43">
        <v>0</v>
      </c>
      <c r="O929" s="43">
        <v>0</v>
      </c>
      <c r="P929" s="43">
        <v>298000000</v>
      </c>
      <c r="Q929" s="43">
        <v>407762486</v>
      </c>
      <c r="R929" s="43">
        <v>407762486</v>
      </c>
      <c r="S929" s="43">
        <v>407762486</v>
      </c>
      <c r="T929" s="43">
        <v>407762486</v>
      </c>
      <c r="U929" s="43">
        <v>407762486</v>
      </c>
      <c r="V929" s="43">
        <v>0</v>
      </c>
      <c r="W929" s="43">
        <v>0</v>
      </c>
    </row>
    <row r="930" spans="1:23" x14ac:dyDescent="0.25">
      <c r="A930" s="42">
        <v>25</v>
      </c>
      <c r="B930" s="42">
        <v>11</v>
      </c>
      <c r="C930" s="42">
        <v>1</v>
      </c>
      <c r="D930" s="42">
        <v>22</v>
      </c>
      <c r="E930" s="42">
        <v>3</v>
      </c>
      <c r="F930" s="42">
        <v>2</v>
      </c>
      <c r="G930" s="42">
        <v>4</v>
      </c>
      <c r="H930" s="42">
        <v>0</v>
      </c>
      <c r="I930" s="42" t="s">
        <v>859</v>
      </c>
      <c r="J930" s="42" t="s">
        <v>1100</v>
      </c>
      <c r="K930" s="42" t="s">
        <v>1301</v>
      </c>
      <c r="L930" s="43">
        <v>219545368</v>
      </c>
      <c r="M930" s="43">
        <v>0</v>
      </c>
      <c r="N930" s="43">
        <v>0</v>
      </c>
      <c r="O930" s="43">
        <v>122000000</v>
      </c>
      <c r="P930" s="43">
        <v>0</v>
      </c>
      <c r="Q930" s="43">
        <v>341545368</v>
      </c>
      <c r="R930" s="43">
        <v>323259834</v>
      </c>
      <c r="S930" s="43">
        <v>323259834</v>
      </c>
      <c r="T930" s="43">
        <v>323259834</v>
      </c>
      <c r="U930" s="43">
        <v>323259834</v>
      </c>
      <c r="V930" s="43">
        <v>18285534</v>
      </c>
      <c r="W930" s="43">
        <v>0</v>
      </c>
    </row>
    <row r="931" spans="1:23" x14ac:dyDescent="0.25">
      <c r="A931" s="42">
        <v>25</v>
      </c>
      <c r="B931" s="42">
        <v>11</v>
      </c>
      <c r="C931" s="42">
        <v>1</v>
      </c>
      <c r="D931" s="42">
        <v>22</v>
      </c>
      <c r="E931" s="42">
        <v>3</v>
      </c>
      <c r="F931" s="42">
        <v>2</v>
      </c>
      <c r="G931" s="42">
        <v>12</v>
      </c>
      <c r="H931" s="42">
        <v>0</v>
      </c>
      <c r="I931" s="42" t="s">
        <v>859</v>
      </c>
      <c r="J931" s="42" t="s">
        <v>1102</v>
      </c>
      <c r="K931" s="42" t="s">
        <v>2220</v>
      </c>
      <c r="L931" s="43">
        <v>3500000</v>
      </c>
      <c r="M931" s="43">
        <v>0</v>
      </c>
      <c r="N931" s="43">
        <v>0</v>
      </c>
      <c r="O931" s="43">
        <v>0</v>
      </c>
      <c r="P931" s="43">
        <v>0</v>
      </c>
      <c r="Q931" s="43">
        <v>3500000</v>
      </c>
      <c r="R931" s="43">
        <v>0</v>
      </c>
      <c r="S931" s="43">
        <v>0</v>
      </c>
      <c r="T931" s="43">
        <v>0</v>
      </c>
      <c r="U931" s="43">
        <v>0</v>
      </c>
      <c r="V931" s="43">
        <v>3500000</v>
      </c>
      <c r="W931" s="43">
        <v>0</v>
      </c>
    </row>
    <row r="932" spans="1:23" x14ac:dyDescent="0.25">
      <c r="A932" s="42">
        <v>25</v>
      </c>
      <c r="B932" s="42">
        <v>11</v>
      </c>
      <c r="C932" s="42">
        <v>1</v>
      </c>
      <c r="D932" s="42">
        <v>22</v>
      </c>
      <c r="E932" s="42">
        <v>3</v>
      </c>
      <c r="F932" s="42">
        <v>2</v>
      </c>
      <c r="G932" s="42">
        <v>13</v>
      </c>
      <c r="H932" s="42">
        <v>0</v>
      </c>
      <c r="I932" s="42" t="s">
        <v>859</v>
      </c>
      <c r="J932" s="42" t="s">
        <v>1103</v>
      </c>
      <c r="K932" s="42" t="s">
        <v>1620</v>
      </c>
      <c r="L932" s="43">
        <v>1362700851</v>
      </c>
      <c r="M932" s="43">
        <v>0</v>
      </c>
      <c r="N932" s="43">
        <v>0</v>
      </c>
      <c r="O932" s="43">
        <v>0</v>
      </c>
      <c r="P932" s="43">
        <v>0</v>
      </c>
      <c r="Q932" s="43">
        <v>1362700851</v>
      </c>
      <c r="R932" s="43">
        <v>1168183407</v>
      </c>
      <c r="S932" s="43">
        <v>1168183407</v>
      </c>
      <c r="T932" s="43">
        <v>1168183407</v>
      </c>
      <c r="U932" s="43">
        <v>1160586045</v>
      </c>
      <c r="V932" s="43">
        <v>194517444</v>
      </c>
      <c r="W932" s="43">
        <v>0</v>
      </c>
    </row>
    <row r="933" spans="1:23" x14ac:dyDescent="0.25">
      <c r="A933" s="42">
        <v>25</v>
      </c>
      <c r="B933" s="42">
        <v>11</v>
      </c>
      <c r="C933" s="42">
        <v>1</v>
      </c>
      <c r="D933" s="42">
        <v>82</v>
      </c>
      <c r="E933" s="42">
        <v>3</v>
      </c>
      <c r="F933" s="42">
        <v>2</v>
      </c>
      <c r="G933" s="42">
        <v>2</v>
      </c>
      <c r="H933" s="42">
        <v>0</v>
      </c>
      <c r="I933" s="42" t="s">
        <v>859</v>
      </c>
      <c r="J933" s="42" t="s">
        <v>2965</v>
      </c>
      <c r="K933" s="42" t="s">
        <v>2966</v>
      </c>
      <c r="L933" s="43">
        <v>0</v>
      </c>
      <c r="M933" s="43">
        <v>0</v>
      </c>
      <c r="N933" s="43">
        <v>0</v>
      </c>
      <c r="O933" s="43">
        <v>50000000</v>
      </c>
      <c r="P933" s="43">
        <v>4377360</v>
      </c>
      <c r="Q933" s="43">
        <v>45622640</v>
      </c>
      <c r="R933" s="43">
        <v>33238644</v>
      </c>
      <c r="S933" s="43">
        <v>33238644</v>
      </c>
      <c r="T933" s="43">
        <v>33238644</v>
      </c>
      <c r="U933" s="43">
        <v>33238644</v>
      </c>
      <c r="V933" s="43">
        <v>12383996</v>
      </c>
      <c r="W933" s="43">
        <v>0</v>
      </c>
    </row>
    <row r="934" spans="1:23" x14ac:dyDescent="0.25">
      <c r="A934" s="42">
        <v>25</v>
      </c>
      <c r="B934" s="42">
        <v>11</v>
      </c>
      <c r="C934" s="42">
        <v>1</v>
      </c>
      <c r="D934" s="42">
        <v>82</v>
      </c>
      <c r="E934" s="42">
        <v>3</v>
      </c>
      <c r="F934" s="42">
        <v>2</v>
      </c>
      <c r="G934" s="42">
        <v>16</v>
      </c>
      <c r="H934" s="42">
        <v>0</v>
      </c>
      <c r="I934" s="42" t="s">
        <v>859</v>
      </c>
      <c r="J934" s="42" t="s">
        <v>2230</v>
      </c>
      <c r="K934" s="42" t="s">
        <v>194</v>
      </c>
      <c r="L934" s="43">
        <v>407878630</v>
      </c>
      <c r="M934" s="43">
        <v>0</v>
      </c>
      <c r="N934" s="43">
        <v>0</v>
      </c>
      <c r="O934" s="43">
        <v>0</v>
      </c>
      <c r="P934" s="43">
        <v>273347127</v>
      </c>
      <c r="Q934" s="43">
        <v>134531503</v>
      </c>
      <c r="R934" s="43">
        <v>134531503</v>
      </c>
      <c r="S934" s="43">
        <v>134531503</v>
      </c>
      <c r="T934" s="43">
        <v>134531503</v>
      </c>
      <c r="U934" s="43">
        <v>134531503</v>
      </c>
      <c r="V934" s="43">
        <v>0</v>
      </c>
      <c r="W934" s="43">
        <v>0</v>
      </c>
    </row>
    <row r="935" spans="1:23" x14ac:dyDescent="0.25">
      <c r="A935" s="42">
        <v>25</v>
      </c>
      <c r="B935" s="42">
        <v>11</v>
      </c>
      <c r="C935" s="42">
        <v>1</v>
      </c>
      <c r="D935" s="42">
        <v>22</v>
      </c>
      <c r="E935" s="42">
        <v>3</v>
      </c>
      <c r="F935" s="42">
        <v>2</v>
      </c>
      <c r="G935" s="42">
        <v>1</v>
      </c>
      <c r="H935" s="42">
        <v>0</v>
      </c>
      <c r="I935" s="42" t="s">
        <v>859</v>
      </c>
      <c r="J935" s="42" t="s">
        <v>1097</v>
      </c>
      <c r="K935" s="42" t="s">
        <v>1299</v>
      </c>
      <c r="L935" s="43">
        <v>195697504</v>
      </c>
      <c r="M935" s="43">
        <v>0</v>
      </c>
      <c r="N935" s="43">
        <v>0</v>
      </c>
      <c r="O935" s="43">
        <v>0</v>
      </c>
      <c r="P935" s="43">
        <v>0</v>
      </c>
      <c r="Q935" s="43">
        <v>195697504</v>
      </c>
      <c r="R935" s="43">
        <v>195697504</v>
      </c>
      <c r="S935" s="43">
        <v>195697504</v>
      </c>
      <c r="T935" s="43">
        <v>195697504</v>
      </c>
      <c r="U935" s="43">
        <v>195697504</v>
      </c>
      <c r="V935" s="43">
        <v>0</v>
      </c>
      <c r="W935" s="43">
        <v>0</v>
      </c>
    </row>
    <row r="936" spans="1:23" x14ac:dyDescent="0.25">
      <c r="A936" s="42">
        <v>25</v>
      </c>
      <c r="B936" s="42">
        <v>11</v>
      </c>
      <c r="C936" s="42">
        <v>1</v>
      </c>
      <c r="D936" s="42">
        <v>22</v>
      </c>
      <c r="E936" s="42">
        <v>3</v>
      </c>
      <c r="F936" s="42">
        <v>2</v>
      </c>
      <c r="G936" s="42">
        <v>1</v>
      </c>
      <c r="H936" s="42">
        <v>1</v>
      </c>
      <c r="I936" s="42" t="s">
        <v>859</v>
      </c>
      <c r="J936" s="42" t="s">
        <v>1098</v>
      </c>
      <c r="K936" s="42" t="s">
        <v>1289</v>
      </c>
      <c r="L936" s="43">
        <v>5152671495</v>
      </c>
      <c r="M936" s="43">
        <v>0</v>
      </c>
      <c r="N936" s="43">
        <v>0</v>
      </c>
      <c r="O936" s="43">
        <v>0</v>
      </c>
      <c r="P936" s="43">
        <v>3269599335</v>
      </c>
      <c r="Q936" s="43">
        <v>1883072160</v>
      </c>
      <c r="R936" s="43">
        <v>42495051</v>
      </c>
      <c r="S936" s="43">
        <v>42495051</v>
      </c>
      <c r="T936" s="43">
        <v>42495051</v>
      </c>
      <c r="U936" s="43">
        <v>42495051</v>
      </c>
      <c r="V936" s="43">
        <v>1840577109</v>
      </c>
      <c r="W936" s="43">
        <v>0</v>
      </c>
    </row>
    <row r="937" spans="1:23" x14ac:dyDescent="0.25">
      <c r="A937" s="42">
        <v>25</v>
      </c>
      <c r="B937" s="42">
        <v>11</v>
      </c>
      <c r="C937" s="42">
        <v>1</v>
      </c>
      <c r="D937" s="42">
        <v>22</v>
      </c>
      <c r="E937" s="42">
        <v>3</v>
      </c>
      <c r="F937" s="42">
        <v>2</v>
      </c>
      <c r="G937" s="42">
        <v>14</v>
      </c>
      <c r="H937" s="42">
        <v>0</v>
      </c>
      <c r="I937" s="42" t="s">
        <v>859</v>
      </c>
      <c r="J937" s="42" t="s">
        <v>1104</v>
      </c>
      <c r="K937" s="42" t="s">
        <v>2222</v>
      </c>
      <c r="L937" s="43">
        <v>1300000000</v>
      </c>
      <c r="M937" s="43">
        <v>0</v>
      </c>
      <c r="N937" s="43">
        <v>0</v>
      </c>
      <c r="O937" s="43">
        <v>400000000</v>
      </c>
      <c r="P937" s="43">
        <v>0</v>
      </c>
      <c r="Q937" s="43">
        <v>1700000000</v>
      </c>
      <c r="R937" s="43">
        <v>1415143465</v>
      </c>
      <c r="S937" s="43">
        <v>1415143465</v>
      </c>
      <c r="T937" s="43">
        <v>1415143465</v>
      </c>
      <c r="U937" s="43">
        <v>1415143465</v>
      </c>
      <c r="V937" s="43">
        <v>284856535</v>
      </c>
      <c r="W937" s="43">
        <v>0</v>
      </c>
    </row>
    <row r="938" spans="1:23" x14ac:dyDescent="0.25">
      <c r="A938" s="42">
        <v>25</v>
      </c>
      <c r="B938" s="42">
        <v>11</v>
      </c>
      <c r="C938" s="42">
        <v>1</v>
      </c>
      <c r="D938" s="42">
        <v>22</v>
      </c>
      <c r="E938" s="42">
        <v>3</v>
      </c>
      <c r="F938" s="42">
        <v>2</v>
      </c>
      <c r="G938" s="42">
        <v>14</v>
      </c>
      <c r="H938" s="42">
        <v>1</v>
      </c>
      <c r="I938" s="42" t="s">
        <v>859</v>
      </c>
      <c r="J938" s="42" t="s">
        <v>2223</v>
      </c>
      <c r="K938" s="42" t="s">
        <v>2224</v>
      </c>
      <c r="L938" s="43">
        <v>7820000</v>
      </c>
      <c r="M938" s="43">
        <v>0</v>
      </c>
      <c r="N938" s="43">
        <v>0</v>
      </c>
      <c r="O938" s="43">
        <v>0</v>
      </c>
      <c r="P938" s="43">
        <v>0</v>
      </c>
      <c r="Q938" s="43">
        <v>7820000</v>
      </c>
      <c r="R938" s="43">
        <v>0</v>
      </c>
      <c r="S938" s="43">
        <v>0</v>
      </c>
      <c r="T938" s="43">
        <v>0</v>
      </c>
      <c r="U938" s="43">
        <v>0</v>
      </c>
      <c r="V938" s="43">
        <v>7820000</v>
      </c>
      <c r="W938" s="43">
        <v>0</v>
      </c>
    </row>
    <row r="939" spans="1:23" x14ac:dyDescent="0.25">
      <c r="A939" s="42">
        <v>25</v>
      </c>
      <c r="B939" s="42">
        <v>11</v>
      </c>
      <c r="C939" s="42">
        <v>1</v>
      </c>
      <c r="D939" s="42">
        <v>22</v>
      </c>
      <c r="E939" s="42">
        <v>3</v>
      </c>
      <c r="F939" s="42">
        <v>2</v>
      </c>
      <c r="G939" s="42">
        <v>15</v>
      </c>
      <c r="H939" s="42">
        <v>0</v>
      </c>
      <c r="I939" s="42" t="s">
        <v>859</v>
      </c>
      <c r="J939" s="42" t="s">
        <v>1105</v>
      </c>
      <c r="K939" s="42" t="s">
        <v>1304</v>
      </c>
      <c r="L939" s="43">
        <v>6500000000</v>
      </c>
      <c r="M939" s="43">
        <v>4000000000</v>
      </c>
      <c r="N939" s="43">
        <v>0</v>
      </c>
      <c r="O939" s="43">
        <v>0</v>
      </c>
      <c r="P939" s="43">
        <v>400000000</v>
      </c>
      <c r="Q939" s="43">
        <v>10100000000</v>
      </c>
      <c r="R939" s="43">
        <v>9724273864</v>
      </c>
      <c r="S939" s="43">
        <v>9724273864</v>
      </c>
      <c r="T939" s="43">
        <v>9724273864</v>
      </c>
      <c r="U939" s="43">
        <v>9724273864</v>
      </c>
      <c r="V939" s="43">
        <v>375726136</v>
      </c>
      <c r="W939" s="43">
        <v>0</v>
      </c>
    </row>
    <row r="940" spans="1:23" x14ac:dyDescent="0.25">
      <c r="A940" s="42">
        <v>25</v>
      </c>
      <c r="B940" s="42">
        <v>11</v>
      </c>
      <c r="C940" s="42">
        <v>1</v>
      </c>
      <c r="D940" s="42">
        <v>82</v>
      </c>
      <c r="E940" s="42">
        <v>3</v>
      </c>
      <c r="F940" s="42">
        <v>2</v>
      </c>
      <c r="G940" s="42">
        <v>1</v>
      </c>
      <c r="H940" s="42">
        <v>0</v>
      </c>
      <c r="I940" s="42" t="s">
        <v>859</v>
      </c>
      <c r="J940" s="42" t="s">
        <v>2227</v>
      </c>
      <c r="K940" s="42" t="s">
        <v>1289</v>
      </c>
      <c r="L940" s="43">
        <v>2564574034</v>
      </c>
      <c r="M940" s="43">
        <v>0</v>
      </c>
      <c r="N940" s="43">
        <v>0</v>
      </c>
      <c r="O940" s="43">
        <v>273347127</v>
      </c>
      <c r="P940" s="43">
        <v>0</v>
      </c>
      <c r="Q940" s="43">
        <v>2837921161</v>
      </c>
      <c r="R940" s="43">
        <v>2837921161</v>
      </c>
      <c r="S940" s="43">
        <v>2837921161</v>
      </c>
      <c r="T940" s="43">
        <v>2837921161</v>
      </c>
      <c r="U940" s="43">
        <v>2837921161</v>
      </c>
      <c r="V940" s="43">
        <v>0</v>
      </c>
      <c r="W940" s="43">
        <v>0</v>
      </c>
    </row>
    <row r="941" spans="1:23" x14ac:dyDescent="0.25">
      <c r="A941" s="42">
        <v>25</v>
      </c>
      <c r="B941" s="42">
        <v>11</v>
      </c>
      <c r="C941" s="42">
        <v>1</v>
      </c>
      <c r="D941" s="42">
        <v>11</v>
      </c>
      <c r="E941" s="42">
        <v>3</v>
      </c>
      <c r="F941" s="42">
        <v>2</v>
      </c>
      <c r="G941" s="42">
        <v>1</v>
      </c>
      <c r="H941" s="42">
        <v>0</v>
      </c>
      <c r="I941" s="42" t="s">
        <v>859</v>
      </c>
      <c r="J941" s="42" t="s">
        <v>1094</v>
      </c>
      <c r="K941" s="42" t="s">
        <v>1298</v>
      </c>
      <c r="L941" s="43">
        <v>3041650762</v>
      </c>
      <c r="M941" s="43">
        <v>0</v>
      </c>
      <c r="N941" s="43">
        <v>0</v>
      </c>
      <c r="O941" s="43">
        <v>0</v>
      </c>
      <c r="P941" s="43">
        <v>1505080768</v>
      </c>
      <c r="Q941" s="43">
        <v>1536569994</v>
      </c>
      <c r="R941" s="43">
        <v>1536569994</v>
      </c>
      <c r="S941" s="43">
        <v>1536569994</v>
      </c>
      <c r="T941" s="43">
        <v>1536569994</v>
      </c>
      <c r="U941" s="43">
        <v>1536569994</v>
      </c>
      <c r="V941" s="43">
        <v>0</v>
      </c>
      <c r="W941" s="43">
        <v>0</v>
      </c>
    </row>
    <row r="942" spans="1:23" x14ac:dyDescent="0.25">
      <c r="A942" s="42">
        <v>25</v>
      </c>
      <c r="B942" s="42">
        <v>11</v>
      </c>
      <c r="C942" s="42">
        <v>1</v>
      </c>
      <c r="D942" s="42">
        <v>22</v>
      </c>
      <c r="E942" s="42">
        <v>3</v>
      </c>
      <c r="F942" s="42">
        <v>2</v>
      </c>
      <c r="G942" s="42">
        <v>2</v>
      </c>
      <c r="H942" s="42">
        <v>0</v>
      </c>
      <c r="I942" s="42" t="s">
        <v>859</v>
      </c>
      <c r="J942" s="42" t="s">
        <v>1454</v>
      </c>
      <c r="K942" s="42" t="s">
        <v>1455</v>
      </c>
      <c r="L942" s="43">
        <v>199039759</v>
      </c>
      <c r="M942" s="43">
        <v>0</v>
      </c>
      <c r="N942" s="43">
        <v>0</v>
      </c>
      <c r="O942" s="43">
        <v>0</v>
      </c>
      <c r="P942" s="43">
        <v>0</v>
      </c>
      <c r="Q942" s="43">
        <v>199039759</v>
      </c>
      <c r="R942" s="43">
        <v>199039759</v>
      </c>
      <c r="S942" s="43">
        <v>199039759</v>
      </c>
      <c r="T942" s="43">
        <v>199039759</v>
      </c>
      <c r="U942" s="43">
        <v>199039759</v>
      </c>
      <c r="V942" s="43">
        <v>0</v>
      </c>
      <c r="W942" s="43">
        <v>0</v>
      </c>
    </row>
    <row r="943" spans="1:23" x14ac:dyDescent="0.25">
      <c r="A943" s="42">
        <v>25</v>
      </c>
      <c r="B943" s="42">
        <v>11</v>
      </c>
      <c r="C943" s="42">
        <v>1</v>
      </c>
      <c r="D943" s="42">
        <v>22</v>
      </c>
      <c r="E943" s="42">
        <v>3</v>
      </c>
      <c r="F943" s="42">
        <v>2</v>
      </c>
      <c r="G943" s="42">
        <v>7</v>
      </c>
      <c r="H943" s="42">
        <v>0</v>
      </c>
      <c r="I943" s="42" t="s">
        <v>859</v>
      </c>
      <c r="J943" s="42" t="s">
        <v>1101</v>
      </c>
      <c r="K943" s="42" t="s">
        <v>1302</v>
      </c>
      <c r="L943" s="43">
        <v>9736000</v>
      </c>
      <c r="M943" s="43">
        <v>0</v>
      </c>
      <c r="N943" s="43">
        <v>0</v>
      </c>
      <c r="O943" s="43">
        <v>0</v>
      </c>
      <c r="P943" s="43">
        <v>0</v>
      </c>
      <c r="Q943" s="43">
        <v>9736000</v>
      </c>
      <c r="R943" s="43">
        <v>0</v>
      </c>
      <c r="S943" s="43">
        <v>0</v>
      </c>
      <c r="T943" s="43">
        <v>0</v>
      </c>
      <c r="U943" s="43">
        <v>0</v>
      </c>
      <c r="V943" s="43">
        <v>9736000</v>
      </c>
      <c r="W943" s="43">
        <v>0</v>
      </c>
    </row>
    <row r="944" spans="1:23" x14ac:dyDescent="0.25">
      <c r="A944" s="42">
        <v>25</v>
      </c>
      <c r="B944" s="42">
        <v>11</v>
      </c>
      <c r="C944" s="42">
        <v>1</v>
      </c>
      <c r="D944" s="42">
        <v>22</v>
      </c>
      <c r="E944" s="42">
        <v>3</v>
      </c>
      <c r="F944" s="42">
        <v>2</v>
      </c>
      <c r="G944" s="42">
        <v>12</v>
      </c>
      <c r="H944" s="42">
        <v>1</v>
      </c>
      <c r="I944" s="42" t="s">
        <v>859</v>
      </c>
      <c r="J944" s="42" t="s">
        <v>2221</v>
      </c>
      <c r="K944" s="42" t="s">
        <v>1303</v>
      </c>
      <c r="L944" s="43">
        <v>323196136</v>
      </c>
      <c r="M944" s="43">
        <v>1402963356</v>
      </c>
      <c r="N944" s="43">
        <v>626159492</v>
      </c>
      <c r="O944" s="43">
        <v>0</v>
      </c>
      <c r="P944" s="43">
        <v>0</v>
      </c>
      <c r="Q944" s="43">
        <v>1100000000</v>
      </c>
      <c r="R944" s="43">
        <v>144122758</v>
      </c>
      <c r="S944" s="43">
        <v>144122758</v>
      </c>
      <c r="T944" s="43">
        <v>144122758</v>
      </c>
      <c r="U944" s="43">
        <v>144122758</v>
      </c>
      <c r="V944" s="43">
        <v>955877242</v>
      </c>
      <c r="W944" s="43">
        <v>0</v>
      </c>
    </row>
    <row r="945" spans="1:23" x14ac:dyDescent="0.25">
      <c r="A945" s="42">
        <v>25</v>
      </c>
      <c r="B945" s="42">
        <v>11</v>
      </c>
      <c r="C945" s="42">
        <v>1</v>
      </c>
      <c r="D945" s="42">
        <v>22</v>
      </c>
      <c r="E945" s="42">
        <v>3</v>
      </c>
      <c r="F945" s="42">
        <v>2</v>
      </c>
      <c r="G945" s="42">
        <v>16</v>
      </c>
      <c r="H945" s="42">
        <v>1</v>
      </c>
      <c r="I945" s="42" t="s">
        <v>859</v>
      </c>
      <c r="J945" s="42" t="s">
        <v>3066</v>
      </c>
      <c r="K945" s="42" t="s">
        <v>3067</v>
      </c>
      <c r="L945" s="43">
        <v>0</v>
      </c>
      <c r="M945" s="43">
        <v>1671716747</v>
      </c>
      <c r="N945" s="43">
        <v>911716747</v>
      </c>
      <c r="O945" s="43">
        <v>0</v>
      </c>
      <c r="P945" s="43">
        <v>0</v>
      </c>
      <c r="Q945" s="43">
        <v>760000000</v>
      </c>
      <c r="R945" s="43">
        <v>0</v>
      </c>
      <c r="S945" s="43">
        <v>0</v>
      </c>
      <c r="T945" s="43">
        <v>0</v>
      </c>
      <c r="U945" s="43">
        <v>0</v>
      </c>
      <c r="V945" s="43">
        <v>760000000</v>
      </c>
      <c r="W945" s="43">
        <v>0</v>
      </c>
    </row>
    <row r="946" spans="1:23" x14ac:dyDescent="0.25">
      <c r="A946" s="42">
        <v>25</v>
      </c>
      <c r="B946" s="42">
        <v>11</v>
      </c>
      <c r="C946" s="42">
        <v>1</v>
      </c>
      <c r="D946" s="42">
        <v>82</v>
      </c>
      <c r="E946" s="42">
        <v>3</v>
      </c>
      <c r="F946" s="42">
        <v>2</v>
      </c>
      <c r="G946" s="42">
        <v>8</v>
      </c>
      <c r="H946" s="42">
        <v>0</v>
      </c>
      <c r="I946" s="42" t="s">
        <v>859</v>
      </c>
      <c r="J946" s="42" t="s">
        <v>2228</v>
      </c>
      <c r="K946" s="42" t="s">
        <v>2229</v>
      </c>
      <c r="L946" s="43">
        <v>694443737</v>
      </c>
      <c r="M946" s="43">
        <v>0</v>
      </c>
      <c r="N946" s="43">
        <v>0</v>
      </c>
      <c r="O946" s="43">
        <v>0</v>
      </c>
      <c r="P946" s="43">
        <v>621691526</v>
      </c>
      <c r="Q946" s="43">
        <v>72752211</v>
      </c>
      <c r="R946" s="43">
        <v>72752211</v>
      </c>
      <c r="S946" s="43">
        <v>72752211</v>
      </c>
      <c r="T946" s="43">
        <v>72752211</v>
      </c>
      <c r="U946" s="43">
        <v>72752211</v>
      </c>
      <c r="V946" s="43">
        <v>0</v>
      </c>
      <c r="W946" s="43">
        <v>0</v>
      </c>
    </row>
    <row r="947" spans="1:23" x14ac:dyDescent="0.25">
      <c r="A947" s="42">
        <v>25</v>
      </c>
      <c r="B947" s="42">
        <v>11</v>
      </c>
      <c r="C947" s="42">
        <v>1</v>
      </c>
      <c r="D947" s="42">
        <v>82</v>
      </c>
      <c r="E947" s="42">
        <v>3</v>
      </c>
      <c r="F947" s="42">
        <v>2</v>
      </c>
      <c r="G947" s="42">
        <v>16</v>
      </c>
      <c r="H947" s="42">
        <v>0</v>
      </c>
      <c r="I947" s="42" t="s">
        <v>859</v>
      </c>
      <c r="J947" s="42" t="s">
        <v>3144</v>
      </c>
      <c r="K947" s="42" t="s">
        <v>1300</v>
      </c>
      <c r="L947" s="43">
        <v>0</v>
      </c>
      <c r="M947" s="43">
        <v>39025933</v>
      </c>
      <c r="N947" s="43">
        <v>0</v>
      </c>
      <c r="O947" s="43">
        <v>0</v>
      </c>
      <c r="P947" s="43">
        <v>0</v>
      </c>
      <c r="Q947" s="43">
        <v>39025933</v>
      </c>
      <c r="R947" s="43">
        <v>39025933</v>
      </c>
      <c r="S947" s="43">
        <v>39025933</v>
      </c>
      <c r="T947" s="43">
        <v>39025933</v>
      </c>
      <c r="U947" s="43">
        <v>39025933</v>
      </c>
      <c r="V947" s="43">
        <v>0</v>
      </c>
      <c r="W947" s="43">
        <v>0</v>
      </c>
    </row>
    <row r="948" spans="1:23" x14ac:dyDescent="0.25">
      <c r="A948" s="42">
        <v>25</v>
      </c>
      <c r="B948" s="42">
        <v>11</v>
      </c>
      <c r="C948" s="42">
        <v>1</v>
      </c>
      <c r="D948" s="42">
        <v>82</v>
      </c>
      <c r="E948" s="42">
        <v>3</v>
      </c>
      <c r="F948" s="42">
        <v>2</v>
      </c>
      <c r="G948" s="42">
        <v>17</v>
      </c>
      <c r="H948" s="42">
        <v>0</v>
      </c>
      <c r="I948" s="42" t="s">
        <v>859</v>
      </c>
      <c r="J948" s="42" t="s">
        <v>3068</v>
      </c>
      <c r="K948" s="42" t="s">
        <v>3069</v>
      </c>
      <c r="L948" s="43">
        <v>0</v>
      </c>
      <c r="M948" s="43">
        <v>1779338351</v>
      </c>
      <c r="N948" s="43">
        <v>0</v>
      </c>
      <c r="O948" s="43">
        <v>0</v>
      </c>
      <c r="P948" s="43">
        <v>0</v>
      </c>
      <c r="Q948" s="43">
        <v>1779338351</v>
      </c>
      <c r="R948" s="43">
        <v>1779338351</v>
      </c>
      <c r="S948" s="43">
        <v>1779338351</v>
      </c>
      <c r="T948" s="43">
        <v>1779338351</v>
      </c>
      <c r="U948" s="43">
        <v>1779338351</v>
      </c>
      <c r="V948" s="43">
        <v>0</v>
      </c>
      <c r="W948" s="43">
        <v>0</v>
      </c>
    </row>
    <row r="949" spans="1:23" x14ac:dyDescent="0.25">
      <c r="A949" s="42">
        <v>25</v>
      </c>
      <c r="B949" s="42">
        <v>11</v>
      </c>
      <c r="C949" s="42">
        <v>1</v>
      </c>
      <c r="D949" s="42">
        <v>82</v>
      </c>
      <c r="E949" s="42">
        <v>3</v>
      </c>
      <c r="F949" s="42">
        <v>2</v>
      </c>
      <c r="G949" s="42">
        <v>18</v>
      </c>
      <c r="H949" s="42">
        <v>0</v>
      </c>
      <c r="I949" s="42" t="s">
        <v>859</v>
      </c>
      <c r="J949" s="42" t="s">
        <v>3070</v>
      </c>
      <c r="K949" s="42" t="s">
        <v>3071</v>
      </c>
      <c r="L949" s="43">
        <v>0</v>
      </c>
      <c r="M949" s="43">
        <v>432182821</v>
      </c>
      <c r="N949" s="43">
        <v>0</v>
      </c>
      <c r="O949" s="43">
        <v>0</v>
      </c>
      <c r="P949" s="43">
        <v>0</v>
      </c>
      <c r="Q949" s="43">
        <v>432182821</v>
      </c>
      <c r="R949" s="43">
        <v>432182821</v>
      </c>
      <c r="S949" s="43">
        <v>432182821</v>
      </c>
      <c r="T949" s="43">
        <v>432182821</v>
      </c>
      <c r="U949" s="43">
        <v>432182821</v>
      </c>
      <c r="V949" s="43">
        <v>0</v>
      </c>
      <c r="W949" s="43">
        <v>0</v>
      </c>
    </row>
    <row r="950" spans="1:23" x14ac:dyDescent="0.25">
      <c r="A950" s="42">
        <v>25</v>
      </c>
      <c r="B950" s="42">
        <v>11</v>
      </c>
      <c r="C950" s="42">
        <v>1</v>
      </c>
      <c r="D950" s="42">
        <v>11</v>
      </c>
      <c r="E950" s="42">
        <v>3</v>
      </c>
      <c r="F950" s="42">
        <v>1</v>
      </c>
      <c r="G950" s="42">
        <v>1</v>
      </c>
      <c r="H950" s="42">
        <v>0</v>
      </c>
      <c r="I950" s="42" t="s">
        <v>859</v>
      </c>
      <c r="J950" s="42" t="s">
        <v>1089</v>
      </c>
      <c r="K950" s="42" t="s">
        <v>1293</v>
      </c>
      <c r="L950" s="43">
        <v>2063772779</v>
      </c>
      <c r="M950" s="43">
        <v>0</v>
      </c>
      <c r="N950" s="43">
        <v>0</v>
      </c>
      <c r="O950" s="43">
        <v>95843500</v>
      </c>
      <c r="P950" s="43">
        <v>0</v>
      </c>
      <c r="Q950" s="43">
        <v>2159616279</v>
      </c>
      <c r="R950" s="43">
        <v>2159616279</v>
      </c>
      <c r="S950" s="43">
        <v>2159616279</v>
      </c>
      <c r="T950" s="43">
        <v>2159616279</v>
      </c>
      <c r="U950" s="43">
        <v>2159616279</v>
      </c>
      <c r="V950" s="43">
        <v>0</v>
      </c>
      <c r="W950" s="43">
        <v>0</v>
      </c>
    </row>
    <row r="951" spans="1:23" x14ac:dyDescent="0.25">
      <c r="A951" s="42">
        <v>25</v>
      </c>
      <c r="B951" s="42">
        <v>11</v>
      </c>
      <c r="C951" s="42">
        <v>1</v>
      </c>
      <c r="D951" s="42">
        <v>11</v>
      </c>
      <c r="E951" s="42">
        <v>3</v>
      </c>
      <c r="F951" s="42">
        <v>1</v>
      </c>
      <c r="G951" s="42">
        <v>2</v>
      </c>
      <c r="H951" s="42">
        <v>0</v>
      </c>
      <c r="I951" s="42" t="s">
        <v>859</v>
      </c>
      <c r="J951" s="42" t="s">
        <v>1090</v>
      </c>
      <c r="K951" s="42" t="s">
        <v>1294</v>
      </c>
      <c r="L951" s="43">
        <v>4298975748</v>
      </c>
      <c r="M951" s="43">
        <v>0</v>
      </c>
      <c r="N951" s="43">
        <v>0</v>
      </c>
      <c r="O951" s="43">
        <v>0</v>
      </c>
      <c r="P951" s="43">
        <v>0</v>
      </c>
      <c r="Q951" s="43">
        <v>4298975748</v>
      </c>
      <c r="R951" s="43">
        <v>3784991219</v>
      </c>
      <c r="S951" s="43">
        <v>3784991219</v>
      </c>
      <c r="T951" s="43">
        <v>3784991219</v>
      </c>
      <c r="U951" s="43">
        <v>3784991219</v>
      </c>
      <c r="V951" s="43">
        <v>513984529</v>
      </c>
      <c r="W951" s="43">
        <v>0</v>
      </c>
    </row>
    <row r="952" spans="1:23" x14ac:dyDescent="0.25">
      <c r="A952" s="42">
        <v>25</v>
      </c>
      <c r="B952" s="42">
        <v>11</v>
      </c>
      <c r="C952" s="42">
        <v>1</v>
      </c>
      <c r="D952" s="42">
        <v>11</v>
      </c>
      <c r="E952" s="42">
        <v>3</v>
      </c>
      <c r="F952" s="42">
        <v>1</v>
      </c>
      <c r="G952" s="42">
        <v>5</v>
      </c>
      <c r="H952" s="42">
        <v>0</v>
      </c>
      <c r="I952" s="42" t="s">
        <v>859</v>
      </c>
      <c r="J952" s="42" t="s">
        <v>1093</v>
      </c>
      <c r="K952" s="42" t="s">
        <v>1297</v>
      </c>
      <c r="L952" s="43">
        <v>4872172515</v>
      </c>
      <c r="M952" s="43">
        <v>0</v>
      </c>
      <c r="N952" s="43">
        <v>0</v>
      </c>
      <c r="O952" s="43">
        <v>0</v>
      </c>
      <c r="P952" s="43">
        <v>180000000</v>
      </c>
      <c r="Q952" s="43">
        <v>4692172515</v>
      </c>
      <c r="R952" s="43">
        <v>4534930690</v>
      </c>
      <c r="S952" s="43">
        <v>4534930690</v>
      </c>
      <c r="T952" s="43">
        <v>4534930690</v>
      </c>
      <c r="U952" s="43">
        <v>4534930690</v>
      </c>
      <c r="V952" s="43">
        <v>157241825</v>
      </c>
      <c r="W952" s="43">
        <v>0</v>
      </c>
    </row>
    <row r="953" spans="1:23" x14ac:dyDescent="0.25">
      <c r="A953" s="42">
        <v>25</v>
      </c>
      <c r="B953" s="42">
        <v>11</v>
      </c>
      <c r="C953" s="42">
        <v>1</v>
      </c>
      <c r="D953" s="42">
        <v>22</v>
      </c>
      <c r="E953" s="42">
        <v>3</v>
      </c>
      <c r="F953" s="42">
        <v>1</v>
      </c>
      <c r="G953" s="42">
        <v>1</v>
      </c>
      <c r="H953" s="42">
        <v>0</v>
      </c>
      <c r="I953" s="42" t="s">
        <v>859</v>
      </c>
      <c r="J953" s="42" t="s">
        <v>1096</v>
      </c>
      <c r="K953" s="42" t="s">
        <v>2219</v>
      </c>
      <c r="L953" s="43">
        <v>1903150116</v>
      </c>
      <c r="M953" s="43">
        <v>0</v>
      </c>
      <c r="N953" s="43">
        <v>114630385</v>
      </c>
      <c r="O953" s="43">
        <v>0</v>
      </c>
      <c r="P953" s="43">
        <v>0</v>
      </c>
      <c r="Q953" s="43">
        <v>1788519731</v>
      </c>
      <c r="R953" s="43">
        <v>1788519731</v>
      </c>
      <c r="S953" s="43">
        <v>1788519731</v>
      </c>
      <c r="T953" s="43">
        <v>1788519731</v>
      </c>
      <c r="U953" s="43">
        <v>1788519731</v>
      </c>
      <c r="V953" s="43">
        <v>0</v>
      </c>
      <c r="W953" s="43">
        <v>0</v>
      </c>
    </row>
    <row r="954" spans="1:23" x14ac:dyDescent="0.25">
      <c r="A954" s="42">
        <v>25</v>
      </c>
      <c r="B954" s="42">
        <v>11</v>
      </c>
      <c r="C954" s="42">
        <v>1</v>
      </c>
      <c r="D954" s="42">
        <v>22</v>
      </c>
      <c r="E954" s="42">
        <v>3</v>
      </c>
      <c r="F954" s="42">
        <v>3</v>
      </c>
      <c r="G954" s="42">
        <v>2</v>
      </c>
      <c r="H954" s="42">
        <v>0</v>
      </c>
      <c r="I954" s="42" t="s">
        <v>859</v>
      </c>
      <c r="J954" s="42" t="s">
        <v>1107</v>
      </c>
      <c r="K954" s="42" t="s">
        <v>1305</v>
      </c>
      <c r="L954" s="43">
        <v>224506629</v>
      </c>
      <c r="M954" s="43">
        <v>9401890699</v>
      </c>
      <c r="N954" s="43">
        <v>4905392481.0600004</v>
      </c>
      <c r="O954" s="43">
        <v>0</v>
      </c>
      <c r="P954" s="43">
        <v>126100000</v>
      </c>
      <c r="Q954" s="43">
        <v>4594904846.9399996</v>
      </c>
      <c r="R954" s="43">
        <v>4594904846.9399996</v>
      </c>
      <c r="S954" s="43">
        <v>4594904846.9399996</v>
      </c>
      <c r="T954" s="43">
        <v>4594904846.9399996</v>
      </c>
      <c r="U954" s="43">
        <v>4594904846.9399996</v>
      </c>
      <c r="V954" s="43">
        <v>0</v>
      </c>
      <c r="W954" s="43">
        <v>0</v>
      </c>
    </row>
    <row r="955" spans="1:23" x14ac:dyDescent="0.25">
      <c r="A955" s="42">
        <v>25</v>
      </c>
      <c r="B955" s="42">
        <v>11</v>
      </c>
      <c r="C955" s="42">
        <v>1</v>
      </c>
      <c r="D955" s="42">
        <v>22</v>
      </c>
      <c r="E955" s="42">
        <v>3</v>
      </c>
      <c r="F955" s="42">
        <v>3</v>
      </c>
      <c r="G955" s="42">
        <v>2</v>
      </c>
      <c r="H955" s="42">
        <v>1</v>
      </c>
      <c r="I955" s="42" t="s">
        <v>859</v>
      </c>
      <c r="J955" s="42" t="s">
        <v>2225</v>
      </c>
      <c r="K955" s="42" t="s">
        <v>2226</v>
      </c>
      <c r="L955" s="43">
        <v>15000000</v>
      </c>
      <c r="M955" s="43">
        <v>0</v>
      </c>
      <c r="N955" s="43">
        <v>0</v>
      </c>
      <c r="O955" s="43">
        <v>0</v>
      </c>
      <c r="P955" s="43">
        <v>0</v>
      </c>
      <c r="Q955" s="43">
        <v>15000000</v>
      </c>
      <c r="R955" s="43">
        <v>0</v>
      </c>
      <c r="S955" s="43">
        <v>0</v>
      </c>
      <c r="T955" s="43">
        <v>0</v>
      </c>
      <c r="U955" s="43">
        <v>0</v>
      </c>
      <c r="V955" s="43">
        <v>15000000</v>
      </c>
      <c r="W955" s="43">
        <v>0</v>
      </c>
    </row>
    <row r="956" spans="1:23" x14ac:dyDescent="0.25">
      <c r="A956" s="42">
        <v>25</v>
      </c>
      <c r="B956" s="42">
        <v>11</v>
      </c>
      <c r="C956" s="42">
        <v>1</v>
      </c>
      <c r="D956" s="42">
        <v>82</v>
      </c>
      <c r="E956" s="42">
        <v>3</v>
      </c>
      <c r="F956" s="42">
        <v>3</v>
      </c>
      <c r="G956" s="42">
        <v>2</v>
      </c>
      <c r="H956" s="42">
        <v>0</v>
      </c>
      <c r="I956" s="42" t="s">
        <v>859</v>
      </c>
      <c r="J956" s="42" t="s">
        <v>3145</v>
      </c>
      <c r="K956" s="42" t="s">
        <v>3146</v>
      </c>
      <c r="L956" s="43">
        <v>0</v>
      </c>
      <c r="M956" s="43">
        <v>0</v>
      </c>
      <c r="N956" s="43">
        <v>0</v>
      </c>
      <c r="O956" s="43">
        <v>576068886</v>
      </c>
      <c r="P956" s="43">
        <v>0</v>
      </c>
      <c r="Q956" s="43">
        <v>576068886</v>
      </c>
      <c r="R956" s="43">
        <v>571691526</v>
      </c>
      <c r="S956" s="43">
        <v>571691526</v>
      </c>
      <c r="T956" s="43">
        <v>571691526</v>
      </c>
      <c r="U956" s="43">
        <v>571691526</v>
      </c>
      <c r="V956" s="43">
        <v>4377360</v>
      </c>
      <c r="W956" s="43">
        <v>0</v>
      </c>
    </row>
    <row r="957" spans="1:23" x14ac:dyDescent="0.25">
      <c r="A957" s="42">
        <v>25</v>
      </c>
      <c r="B957" s="42">
        <v>11</v>
      </c>
      <c r="C957" s="42">
        <v>1</v>
      </c>
      <c r="D957" s="42">
        <v>82</v>
      </c>
      <c r="E957" s="42">
        <v>3</v>
      </c>
      <c r="F957" s="42">
        <v>3</v>
      </c>
      <c r="G957" s="42">
        <v>19</v>
      </c>
      <c r="H957" s="42">
        <v>0</v>
      </c>
      <c r="I957" s="42" t="s">
        <v>859</v>
      </c>
      <c r="J957" s="42" t="s">
        <v>3072</v>
      </c>
      <c r="K957" s="42" t="s">
        <v>1305</v>
      </c>
      <c r="L957" s="43">
        <v>0</v>
      </c>
      <c r="M957" s="43">
        <v>244743053</v>
      </c>
      <c r="N957" s="43">
        <v>0</v>
      </c>
      <c r="O957" s="43">
        <v>0</v>
      </c>
      <c r="P957" s="43">
        <v>0</v>
      </c>
      <c r="Q957" s="43">
        <v>244743053</v>
      </c>
      <c r="R957" s="43">
        <v>0</v>
      </c>
      <c r="S957" s="43">
        <v>0</v>
      </c>
      <c r="T957" s="43">
        <v>0</v>
      </c>
      <c r="U957" s="43">
        <v>0</v>
      </c>
      <c r="V957" s="43">
        <v>244743053</v>
      </c>
      <c r="W957" s="43">
        <v>0</v>
      </c>
    </row>
    <row r="958" spans="1:23" x14ac:dyDescent="0.25">
      <c r="A958" s="42">
        <v>25</v>
      </c>
      <c r="B958" s="42">
        <v>11</v>
      </c>
      <c r="C958" s="42">
        <v>1</v>
      </c>
      <c r="D958" s="42">
        <v>22</v>
      </c>
      <c r="E958" s="42">
        <v>3</v>
      </c>
      <c r="F958" s="42">
        <v>3</v>
      </c>
      <c r="G958" s="42">
        <v>1</v>
      </c>
      <c r="H958" s="42">
        <v>0</v>
      </c>
      <c r="I958" s="42" t="s">
        <v>859</v>
      </c>
      <c r="J958" s="42" t="s">
        <v>1106</v>
      </c>
      <c r="K958" s="42" t="s">
        <v>193</v>
      </c>
      <c r="L958" s="43">
        <v>2539948283</v>
      </c>
      <c r="M958" s="43">
        <v>0</v>
      </c>
      <c r="N958" s="43">
        <v>0</v>
      </c>
      <c r="O958" s="43">
        <v>0</v>
      </c>
      <c r="P958" s="43">
        <v>0</v>
      </c>
      <c r="Q958" s="43">
        <v>2539948283</v>
      </c>
      <c r="R958" s="43">
        <v>1737393842</v>
      </c>
      <c r="S958" s="43">
        <v>1737393842</v>
      </c>
      <c r="T958" s="43">
        <v>1737393842</v>
      </c>
      <c r="U958" s="43">
        <v>1737393842</v>
      </c>
      <c r="V958" s="43">
        <v>802554441</v>
      </c>
      <c r="W958" s="43">
        <v>0</v>
      </c>
    </row>
    <row r="959" spans="1:23" x14ac:dyDescent="0.25">
      <c r="A959" s="42">
        <v>25</v>
      </c>
      <c r="B959" s="42">
        <v>11</v>
      </c>
      <c r="C959" s="42">
        <v>1</v>
      </c>
      <c r="D959" s="42">
        <v>22</v>
      </c>
      <c r="E959" s="42">
        <v>3</v>
      </c>
      <c r="F959" s="42">
        <v>3</v>
      </c>
      <c r="G959" s="42">
        <v>3</v>
      </c>
      <c r="H959" s="42">
        <v>0</v>
      </c>
      <c r="I959" s="42" t="s">
        <v>859</v>
      </c>
      <c r="J959" s="42" t="s">
        <v>1108</v>
      </c>
      <c r="K959" s="42" t="s">
        <v>1621</v>
      </c>
      <c r="L959" s="43">
        <v>29134862355</v>
      </c>
      <c r="M959" s="43">
        <v>0</v>
      </c>
      <c r="N959" s="43">
        <v>0</v>
      </c>
      <c r="O959" s="43">
        <v>0</v>
      </c>
      <c r="P959" s="43">
        <v>0</v>
      </c>
      <c r="Q959" s="43">
        <v>29134862355</v>
      </c>
      <c r="R959" s="43">
        <v>29134862354.330002</v>
      </c>
      <c r="S959" s="43">
        <v>29134862354.330002</v>
      </c>
      <c r="T959" s="43">
        <v>29134862354.330002</v>
      </c>
      <c r="U959" s="43">
        <v>29134862354.330002</v>
      </c>
      <c r="V959" s="43">
        <v>0.67</v>
      </c>
      <c r="W959" s="43">
        <v>0</v>
      </c>
    </row>
    <row r="960" spans="1:23" x14ac:dyDescent="0.25">
      <c r="A960" s="42">
        <v>25</v>
      </c>
      <c r="B960" s="42">
        <v>11</v>
      </c>
      <c r="C960" s="42">
        <v>1</v>
      </c>
      <c r="D960" s="42">
        <v>82</v>
      </c>
      <c r="E960" s="42">
        <v>3</v>
      </c>
      <c r="F960" s="42">
        <v>3</v>
      </c>
      <c r="G960" s="42">
        <v>1</v>
      </c>
      <c r="H960" s="42">
        <v>0</v>
      </c>
      <c r="I960" s="42" t="s">
        <v>859</v>
      </c>
      <c r="J960" s="42" t="s">
        <v>1622</v>
      </c>
      <c r="K960" s="42" t="s">
        <v>1514</v>
      </c>
      <c r="L960" s="43">
        <v>286666540</v>
      </c>
      <c r="M960" s="43">
        <v>95192719</v>
      </c>
      <c r="N960" s="43">
        <v>0</v>
      </c>
      <c r="O960" s="43">
        <v>0</v>
      </c>
      <c r="P960" s="43">
        <v>0</v>
      </c>
      <c r="Q960" s="43">
        <v>381859259</v>
      </c>
      <c r="R960" s="43">
        <v>381859259</v>
      </c>
      <c r="S960" s="43">
        <v>381859259</v>
      </c>
      <c r="T960" s="43">
        <v>381859259</v>
      </c>
      <c r="U960" s="43">
        <v>381859259</v>
      </c>
      <c r="V960" s="43">
        <v>0</v>
      </c>
      <c r="W960" s="43">
        <v>0</v>
      </c>
    </row>
    <row r="961" spans="1:23" x14ac:dyDescent="0.25">
      <c r="A961" s="42">
        <v>25</v>
      </c>
      <c r="B961" s="42">
        <v>11</v>
      </c>
      <c r="C961" s="42">
        <v>1</v>
      </c>
      <c r="D961" s="42">
        <v>82</v>
      </c>
      <c r="E961" s="42">
        <v>3</v>
      </c>
      <c r="F961" s="42">
        <v>3</v>
      </c>
      <c r="G961" s="42">
        <v>1</v>
      </c>
      <c r="H961" s="42">
        <v>1</v>
      </c>
      <c r="I961" s="42" t="s">
        <v>859</v>
      </c>
      <c r="J961" s="42" t="s">
        <v>2231</v>
      </c>
      <c r="K961" s="42" t="s">
        <v>1919</v>
      </c>
      <c r="L961" s="43">
        <v>1511601507</v>
      </c>
      <c r="M961" s="43">
        <v>456315504</v>
      </c>
      <c r="N961" s="43">
        <v>0</v>
      </c>
      <c r="O961" s="43">
        <v>0</v>
      </c>
      <c r="P961" s="43">
        <v>0</v>
      </c>
      <c r="Q961" s="43">
        <v>1967917011</v>
      </c>
      <c r="R961" s="43">
        <v>1967917011</v>
      </c>
      <c r="S961" s="43">
        <v>1967917011</v>
      </c>
      <c r="T961" s="43">
        <v>1967917011</v>
      </c>
      <c r="U961" s="43">
        <v>1967917011</v>
      </c>
      <c r="V961" s="43">
        <v>0</v>
      </c>
      <c r="W961" s="43">
        <v>0</v>
      </c>
    </row>
    <row r="962" spans="1:23" x14ac:dyDescent="0.25">
      <c r="A962" s="42">
        <v>21</v>
      </c>
      <c r="B962" s="42">
        <v>11</v>
      </c>
      <c r="C962" s="42">
        <v>1</v>
      </c>
      <c r="D962" s="42">
        <v>11</v>
      </c>
      <c r="E962" s="42">
        <v>2</v>
      </c>
      <c r="F962" s="42">
        <v>1</v>
      </c>
      <c r="G962" s="42">
        <v>26</v>
      </c>
      <c r="H962" s="42">
        <v>0</v>
      </c>
      <c r="I962" s="42" t="s">
        <v>859</v>
      </c>
      <c r="J962" s="42" t="s">
        <v>1029</v>
      </c>
      <c r="K962" s="42" t="s">
        <v>1283</v>
      </c>
      <c r="L962" s="43">
        <v>355233727</v>
      </c>
      <c r="M962" s="43">
        <v>0</v>
      </c>
      <c r="N962" s="43">
        <v>0</v>
      </c>
      <c r="O962" s="43">
        <v>0</v>
      </c>
      <c r="P962" s="43">
        <v>50000000</v>
      </c>
      <c r="Q962" s="43">
        <v>305233727</v>
      </c>
      <c r="R962" s="43">
        <v>82446130</v>
      </c>
      <c r="S962" s="43">
        <v>82446130</v>
      </c>
      <c r="T962" s="43">
        <v>82446130</v>
      </c>
      <c r="U962" s="43">
        <v>82446130</v>
      </c>
      <c r="V962" s="43">
        <v>222787597</v>
      </c>
      <c r="W962" s="43">
        <v>0</v>
      </c>
    </row>
    <row r="963" spans="1:23" x14ac:dyDescent="0.25">
      <c r="A963" s="42">
        <v>20</v>
      </c>
      <c r="B963" s="42">
        <v>11</v>
      </c>
      <c r="C963" s="42">
        <v>1</v>
      </c>
      <c r="D963" s="42">
        <v>11</v>
      </c>
      <c r="E963" s="42">
        <v>2</v>
      </c>
      <c r="F963" s="42">
        <v>1</v>
      </c>
      <c r="G963" s="42">
        <v>29</v>
      </c>
      <c r="H963" s="42">
        <v>0</v>
      </c>
      <c r="I963" s="42" t="s">
        <v>859</v>
      </c>
      <c r="J963" s="42" t="s">
        <v>981</v>
      </c>
      <c r="K963" s="42" t="s">
        <v>1247</v>
      </c>
      <c r="L963" s="43">
        <v>397966713</v>
      </c>
      <c r="M963" s="43">
        <v>0</v>
      </c>
      <c r="N963" s="43">
        <v>0</v>
      </c>
      <c r="O963" s="43">
        <v>0</v>
      </c>
      <c r="P963" s="43">
        <v>173000000</v>
      </c>
      <c r="Q963" s="43">
        <v>224966713</v>
      </c>
      <c r="R963" s="43">
        <v>100716910</v>
      </c>
      <c r="S963" s="43">
        <v>100716910</v>
      </c>
      <c r="T963" s="43">
        <v>100716910</v>
      </c>
      <c r="U963" s="43">
        <v>100716910</v>
      </c>
      <c r="V963" s="43">
        <v>124249803</v>
      </c>
      <c r="W963" s="43">
        <v>0</v>
      </c>
    </row>
    <row r="964" spans="1:23" x14ac:dyDescent="0.25">
      <c r="A964" s="42">
        <v>40</v>
      </c>
      <c r="B964" s="42">
        <v>4</v>
      </c>
      <c r="C964" s="42">
        <v>1</v>
      </c>
      <c r="D964" s="42">
        <v>22</v>
      </c>
      <c r="E964" s="42">
        <v>2</v>
      </c>
      <c r="F964" s="42">
        <v>1</v>
      </c>
      <c r="G964" s="42">
        <v>29</v>
      </c>
      <c r="H964" s="42">
        <v>0</v>
      </c>
      <c r="I964" s="42" t="s">
        <v>859</v>
      </c>
      <c r="J964" s="42" t="s">
        <v>1236</v>
      </c>
      <c r="K964" s="42" t="s">
        <v>2771</v>
      </c>
      <c r="L964" s="43">
        <v>36563400</v>
      </c>
      <c r="M964" s="43">
        <v>0</v>
      </c>
      <c r="N964" s="43">
        <v>0</v>
      </c>
      <c r="O964" s="43">
        <v>0</v>
      </c>
      <c r="P964" s="43">
        <v>0</v>
      </c>
      <c r="Q964" s="43">
        <v>36563400</v>
      </c>
      <c r="R964" s="43">
        <v>0</v>
      </c>
      <c r="S964" s="43">
        <v>0</v>
      </c>
      <c r="T964" s="43">
        <v>0</v>
      </c>
      <c r="U964" s="43">
        <v>0</v>
      </c>
      <c r="V964" s="43">
        <v>36563400</v>
      </c>
      <c r="W964" s="43">
        <v>0</v>
      </c>
    </row>
    <row r="965" spans="1:23" x14ac:dyDescent="0.25">
      <c r="A965" s="42">
        <v>14</v>
      </c>
      <c r="B965" s="42">
        <v>11</v>
      </c>
      <c r="C965" s="42">
        <v>1</v>
      </c>
      <c r="D965" s="42">
        <v>11</v>
      </c>
      <c r="E965" s="42">
        <v>2</v>
      </c>
      <c r="F965" s="42">
        <v>2</v>
      </c>
      <c r="G965" s="42">
        <v>3</v>
      </c>
      <c r="H965" s="42">
        <v>0</v>
      </c>
      <c r="I965" s="42" t="s">
        <v>859</v>
      </c>
      <c r="J965" s="42" t="s">
        <v>978</v>
      </c>
      <c r="K965" s="42" t="s">
        <v>1245</v>
      </c>
      <c r="L965" s="43">
        <v>2737211</v>
      </c>
      <c r="M965" s="43">
        <v>0</v>
      </c>
      <c r="N965" s="43">
        <v>0</v>
      </c>
      <c r="O965" s="43">
        <v>0</v>
      </c>
      <c r="P965" s="43">
        <v>2737211</v>
      </c>
      <c r="Q965" s="43">
        <v>0</v>
      </c>
      <c r="R965" s="43">
        <v>0</v>
      </c>
      <c r="S965" s="43">
        <v>0</v>
      </c>
      <c r="T965" s="43">
        <v>0</v>
      </c>
      <c r="U965" s="43">
        <v>0</v>
      </c>
      <c r="V965" s="43">
        <v>0</v>
      </c>
      <c r="W965" s="43">
        <v>0</v>
      </c>
    </row>
    <row r="966" spans="1:23" x14ac:dyDescent="0.25">
      <c r="A966" s="42">
        <v>20</v>
      </c>
      <c r="B966" s="42">
        <v>11</v>
      </c>
      <c r="C966" s="42">
        <v>1</v>
      </c>
      <c r="D966" s="42">
        <v>11</v>
      </c>
      <c r="E966" s="42">
        <v>2</v>
      </c>
      <c r="F966" s="42">
        <v>2</v>
      </c>
      <c r="G966" s="42">
        <v>3</v>
      </c>
      <c r="H966" s="42">
        <v>0</v>
      </c>
      <c r="I966" s="42" t="s">
        <v>859</v>
      </c>
      <c r="J966" s="42" t="s">
        <v>982</v>
      </c>
      <c r="K966" s="42" t="s">
        <v>1245</v>
      </c>
      <c r="L966" s="43">
        <v>294803273</v>
      </c>
      <c r="M966" s="43">
        <v>0</v>
      </c>
      <c r="N966" s="43">
        <v>0</v>
      </c>
      <c r="O966" s="43">
        <v>448576353</v>
      </c>
      <c r="P966" s="43">
        <v>0</v>
      </c>
      <c r="Q966" s="43">
        <v>743379626</v>
      </c>
      <c r="R966" s="43">
        <v>287006524.55000001</v>
      </c>
      <c r="S966" s="43">
        <v>287006524.55000001</v>
      </c>
      <c r="T966" s="43">
        <v>287006524.55000001</v>
      </c>
      <c r="U966" s="43">
        <v>194072991.55000001</v>
      </c>
      <c r="V966" s="43">
        <v>456373101.44999999</v>
      </c>
      <c r="W966" s="43">
        <v>0</v>
      </c>
    </row>
    <row r="967" spans="1:23" x14ac:dyDescent="0.25">
      <c r="A967" s="42">
        <v>21</v>
      </c>
      <c r="B967" s="42">
        <v>11</v>
      </c>
      <c r="C967" s="42">
        <v>1</v>
      </c>
      <c r="D967" s="42">
        <v>11</v>
      </c>
      <c r="E967" s="42">
        <v>1</v>
      </c>
      <c r="F967" s="42">
        <v>1</v>
      </c>
      <c r="G967" s="42">
        <v>16</v>
      </c>
      <c r="H967" s="42">
        <v>0</v>
      </c>
      <c r="I967" s="42" t="s">
        <v>859</v>
      </c>
      <c r="J967" s="42" t="s">
        <v>1449</v>
      </c>
      <c r="K967" s="42" t="s">
        <v>1450</v>
      </c>
      <c r="L967" s="43">
        <v>333150000</v>
      </c>
      <c r="M967" s="43">
        <v>0</v>
      </c>
      <c r="N967" s="43">
        <v>0</v>
      </c>
      <c r="O967" s="43">
        <v>0</v>
      </c>
      <c r="P967" s="43">
        <v>0</v>
      </c>
      <c r="Q967" s="43">
        <v>333150000</v>
      </c>
      <c r="R967" s="43">
        <v>297113020.07999998</v>
      </c>
      <c r="S967" s="43">
        <v>297113020.07999998</v>
      </c>
      <c r="T967" s="43">
        <v>297113020.07999998</v>
      </c>
      <c r="U967" s="43">
        <v>11700000</v>
      </c>
      <c r="V967" s="43">
        <v>36036979.920000002</v>
      </c>
      <c r="W967" s="43">
        <v>0</v>
      </c>
    </row>
    <row r="968" spans="1:23" x14ac:dyDescent="0.25">
      <c r="A968" s="42">
        <v>21</v>
      </c>
      <c r="B968" s="42">
        <v>11</v>
      </c>
      <c r="C968" s="42">
        <v>1</v>
      </c>
      <c r="D968" s="42">
        <v>11</v>
      </c>
      <c r="E968" s="42">
        <v>2</v>
      </c>
      <c r="F968" s="42">
        <v>1</v>
      </c>
      <c r="G968" s="42">
        <v>4</v>
      </c>
      <c r="H968" s="42">
        <v>0</v>
      </c>
      <c r="I968" s="42" t="s">
        <v>859</v>
      </c>
      <c r="J968" s="42" t="s">
        <v>1453</v>
      </c>
      <c r="K968" s="42" t="s">
        <v>1275</v>
      </c>
      <c r="L968" s="43">
        <v>54900000</v>
      </c>
      <c r="M968" s="43">
        <v>0</v>
      </c>
      <c r="N968" s="43">
        <v>0</v>
      </c>
      <c r="O968" s="43">
        <v>0</v>
      </c>
      <c r="P968" s="43">
        <v>54900000</v>
      </c>
      <c r="Q968" s="43">
        <v>0</v>
      </c>
      <c r="R968" s="43">
        <v>0</v>
      </c>
      <c r="S968" s="43">
        <v>0</v>
      </c>
      <c r="T968" s="43">
        <v>0</v>
      </c>
      <c r="U968" s="43">
        <v>0</v>
      </c>
      <c r="V968" s="43">
        <v>0</v>
      </c>
      <c r="W968" s="43">
        <v>0</v>
      </c>
    </row>
    <row r="969" spans="1:23" x14ac:dyDescent="0.25">
      <c r="A969" s="42">
        <v>22</v>
      </c>
      <c r="B969" s="42">
        <v>11</v>
      </c>
      <c r="C969" s="42">
        <v>1</v>
      </c>
      <c r="D969" s="42">
        <v>11</v>
      </c>
      <c r="E969" s="42">
        <v>2</v>
      </c>
      <c r="F969" s="42">
        <v>2</v>
      </c>
      <c r="G969" s="42">
        <v>3</v>
      </c>
      <c r="H969" s="42">
        <v>0</v>
      </c>
      <c r="I969" s="42" t="s">
        <v>859</v>
      </c>
      <c r="J969" s="42" t="s">
        <v>1046</v>
      </c>
      <c r="K969" s="42" t="s">
        <v>1245</v>
      </c>
      <c r="L969" s="43">
        <v>2737207</v>
      </c>
      <c r="M969" s="43">
        <v>0</v>
      </c>
      <c r="N969" s="43">
        <v>0</v>
      </c>
      <c r="O969" s="43">
        <v>0</v>
      </c>
      <c r="P969" s="43">
        <v>2737207</v>
      </c>
      <c r="Q969" s="43">
        <v>0</v>
      </c>
      <c r="R969" s="43">
        <v>0</v>
      </c>
      <c r="S969" s="43">
        <v>0</v>
      </c>
      <c r="T969" s="43">
        <v>0</v>
      </c>
      <c r="U969" s="43">
        <v>0</v>
      </c>
      <c r="V969" s="43">
        <v>0</v>
      </c>
      <c r="W969" s="43">
        <v>0</v>
      </c>
    </row>
    <row r="970" spans="1:23" x14ac:dyDescent="0.25">
      <c r="A970" s="42">
        <v>23</v>
      </c>
      <c r="B970" s="42">
        <v>11</v>
      </c>
      <c r="C970" s="42">
        <v>1</v>
      </c>
      <c r="D970" s="42">
        <v>11</v>
      </c>
      <c r="E970" s="42">
        <v>2</v>
      </c>
      <c r="F970" s="42">
        <v>2</v>
      </c>
      <c r="G970" s="42">
        <v>3</v>
      </c>
      <c r="H970" s="42">
        <v>0</v>
      </c>
      <c r="I970" s="42" t="s">
        <v>859</v>
      </c>
      <c r="J970" s="42" t="s">
        <v>1058</v>
      </c>
      <c r="K970" s="42" t="s">
        <v>1245</v>
      </c>
      <c r="L970" s="43">
        <v>2737207</v>
      </c>
      <c r="M970" s="43">
        <v>0</v>
      </c>
      <c r="N970" s="43">
        <v>0</v>
      </c>
      <c r="O970" s="43">
        <v>0</v>
      </c>
      <c r="P970" s="43">
        <v>2737207</v>
      </c>
      <c r="Q970" s="43">
        <v>0</v>
      </c>
      <c r="R970" s="43">
        <v>0</v>
      </c>
      <c r="S970" s="43">
        <v>0</v>
      </c>
      <c r="T970" s="43">
        <v>0</v>
      </c>
      <c r="U970" s="43">
        <v>0</v>
      </c>
      <c r="V970" s="43">
        <v>0</v>
      </c>
      <c r="W970" s="43">
        <v>0</v>
      </c>
    </row>
    <row r="971" spans="1:23" x14ac:dyDescent="0.25">
      <c r="A971" s="42">
        <v>24</v>
      </c>
      <c r="B971" s="42">
        <v>11</v>
      </c>
      <c r="C971" s="42">
        <v>1</v>
      </c>
      <c r="D971" s="42">
        <v>11</v>
      </c>
      <c r="E971" s="42">
        <v>2</v>
      </c>
      <c r="F971" s="42">
        <v>2</v>
      </c>
      <c r="G971" s="42">
        <v>3</v>
      </c>
      <c r="H971" s="42">
        <v>0</v>
      </c>
      <c r="I971" s="42" t="s">
        <v>859</v>
      </c>
      <c r="J971" s="42" t="s">
        <v>1072</v>
      </c>
      <c r="K971" s="42" t="s">
        <v>1245</v>
      </c>
      <c r="L971" s="43">
        <v>2737207</v>
      </c>
      <c r="M971" s="43">
        <v>0</v>
      </c>
      <c r="N971" s="43">
        <v>0</v>
      </c>
      <c r="O971" s="43">
        <v>0</v>
      </c>
      <c r="P971" s="43">
        <v>0</v>
      </c>
      <c r="Q971" s="43">
        <v>2737207</v>
      </c>
      <c r="R971" s="43">
        <v>698699.96</v>
      </c>
      <c r="S971" s="43">
        <v>698699.96</v>
      </c>
      <c r="T971" s="43">
        <v>698699.96</v>
      </c>
      <c r="U971" s="43">
        <v>698699.96</v>
      </c>
      <c r="V971" s="43">
        <v>2038507.04</v>
      </c>
      <c r="W971" s="43">
        <v>0</v>
      </c>
    </row>
    <row r="972" spans="1:23" x14ac:dyDescent="0.25">
      <c r="A972" s="42">
        <v>25</v>
      </c>
      <c r="B972" s="42">
        <v>11</v>
      </c>
      <c r="C972" s="42">
        <v>1</v>
      </c>
      <c r="D972" s="42">
        <v>11</v>
      </c>
      <c r="E972" s="42">
        <v>2</v>
      </c>
      <c r="F972" s="42">
        <v>2</v>
      </c>
      <c r="G972" s="42">
        <v>3</v>
      </c>
      <c r="H972" s="42">
        <v>0</v>
      </c>
      <c r="I972" s="42" t="s">
        <v>859</v>
      </c>
      <c r="J972" s="42" t="s">
        <v>1088</v>
      </c>
      <c r="K972" s="42" t="s">
        <v>1245</v>
      </c>
      <c r="L972" s="43">
        <v>48147300</v>
      </c>
      <c r="M972" s="43">
        <v>0</v>
      </c>
      <c r="N972" s="43">
        <v>0</v>
      </c>
      <c r="O972" s="43">
        <v>0</v>
      </c>
      <c r="P972" s="43">
        <v>43947300</v>
      </c>
      <c r="Q972" s="43">
        <v>4200000</v>
      </c>
      <c r="R972" s="43">
        <v>1155820</v>
      </c>
      <c r="S972" s="43">
        <v>1155820</v>
      </c>
      <c r="T972" s="43">
        <v>1155820</v>
      </c>
      <c r="U972" s="43">
        <v>1155820</v>
      </c>
      <c r="V972" s="43">
        <v>3044180</v>
      </c>
      <c r="W972" s="43">
        <v>0</v>
      </c>
    </row>
    <row r="973" spans="1:23" x14ac:dyDescent="0.25">
      <c r="A973" s="42">
        <v>26</v>
      </c>
      <c r="B973" s="42">
        <v>11</v>
      </c>
      <c r="C973" s="42">
        <v>1</v>
      </c>
      <c r="D973" s="42">
        <v>11</v>
      </c>
      <c r="E973" s="42">
        <v>2</v>
      </c>
      <c r="F973" s="42">
        <v>2</v>
      </c>
      <c r="G973" s="42">
        <v>3</v>
      </c>
      <c r="H973" s="42">
        <v>0</v>
      </c>
      <c r="I973" s="42" t="s">
        <v>859</v>
      </c>
      <c r="J973" s="42" t="s">
        <v>1118</v>
      </c>
      <c r="K973" s="42" t="s">
        <v>1245</v>
      </c>
      <c r="L973" s="43">
        <v>2737207</v>
      </c>
      <c r="M973" s="43">
        <v>0</v>
      </c>
      <c r="N973" s="43">
        <v>0</v>
      </c>
      <c r="O973" s="43">
        <v>0</v>
      </c>
      <c r="P973" s="43">
        <v>2737207</v>
      </c>
      <c r="Q973" s="43">
        <v>0</v>
      </c>
      <c r="R973" s="43">
        <v>0</v>
      </c>
      <c r="S973" s="43">
        <v>0</v>
      </c>
      <c r="T973" s="43">
        <v>0</v>
      </c>
      <c r="U973" s="43">
        <v>0</v>
      </c>
      <c r="V973" s="43">
        <v>0</v>
      </c>
      <c r="W973" s="43">
        <v>0</v>
      </c>
    </row>
    <row r="974" spans="1:23" x14ac:dyDescent="0.25">
      <c r="A974" s="42">
        <v>27</v>
      </c>
      <c r="B974" s="42">
        <v>11</v>
      </c>
      <c r="C974" s="42">
        <v>1</v>
      </c>
      <c r="D974" s="42">
        <v>11</v>
      </c>
      <c r="E974" s="42">
        <v>2</v>
      </c>
      <c r="F974" s="42">
        <v>2</v>
      </c>
      <c r="G974" s="42">
        <v>3</v>
      </c>
      <c r="H974" s="42">
        <v>0</v>
      </c>
      <c r="I974" s="42" t="s">
        <v>859</v>
      </c>
      <c r="J974" s="42" t="s">
        <v>1123</v>
      </c>
      <c r="K974" s="42" t="s">
        <v>1245</v>
      </c>
      <c r="L974" s="43">
        <v>2737207</v>
      </c>
      <c r="M974" s="43">
        <v>0</v>
      </c>
      <c r="N974" s="43">
        <v>0</v>
      </c>
      <c r="O974" s="43">
        <v>0</v>
      </c>
      <c r="P974" s="43">
        <v>2737207</v>
      </c>
      <c r="Q974" s="43">
        <v>0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3">
        <v>0</v>
      </c>
    </row>
    <row r="975" spans="1:23" x14ac:dyDescent="0.25">
      <c r="A975" s="42">
        <v>28</v>
      </c>
      <c r="B975" s="42">
        <v>11</v>
      </c>
      <c r="C975" s="42">
        <v>1</v>
      </c>
      <c r="D975" s="42">
        <v>11</v>
      </c>
      <c r="E975" s="42">
        <v>2</v>
      </c>
      <c r="F975" s="42">
        <v>2</v>
      </c>
      <c r="G975" s="42">
        <v>3</v>
      </c>
      <c r="H975" s="42">
        <v>0</v>
      </c>
      <c r="I975" s="42" t="s">
        <v>859</v>
      </c>
      <c r="J975" s="42" t="s">
        <v>1442</v>
      </c>
      <c r="K975" s="42" t="s">
        <v>1245</v>
      </c>
      <c r="L975" s="43">
        <v>4392000</v>
      </c>
      <c r="M975" s="43">
        <v>0</v>
      </c>
      <c r="N975" s="43">
        <v>0</v>
      </c>
      <c r="O975" s="43">
        <v>0</v>
      </c>
      <c r="P975" s="43">
        <v>4392000</v>
      </c>
      <c r="Q975" s="43">
        <v>0</v>
      </c>
      <c r="R975" s="43">
        <v>0</v>
      </c>
      <c r="S975" s="43">
        <v>0</v>
      </c>
      <c r="T975" s="43">
        <v>0</v>
      </c>
      <c r="U975" s="43">
        <v>0</v>
      </c>
      <c r="V975" s="43">
        <v>0</v>
      </c>
      <c r="W975" s="43">
        <v>0</v>
      </c>
    </row>
    <row r="976" spans="1:23" x14ac:dyDescent="0.25">
      <c r="A976" s="42">
        <v>29</v>
      </c>
      <c r="B976" s="42">
        <v>11</v>
      </c>
      <c r="C976" s="42">
        <v>1</v>
      </c>
      <c r="D976" s="42">
        <v>11</v>
      </c>
      <c r="E976" s="42">
        <v>2</v>
      </c>
      <c r="F976" s="42">
        <v>2</v>
      </c>
      <c r="G976" s="42">
        <v>3</v>
      </c>
      <c r="H976" s="42">
        <v>0</v>
      </c>
      <c r="I976" s="42" t="s">
        <v>859</v>
      </c>
      <c r="J976" s="42" t="s">
        <v>1168</v>
      </c>
      <c r="K976" s="42" t="s">
        <v>1245</v>
      </c>
      <c r="L976" s="43">
        <v>2737207</v>
      </c>
      <c r="M976" s="43">
        <v>0</v>
      </c>
      <c r="N976" s="43">
        <v>0</v>
      </c>
      <c r="O976" s="43">
        <v>0</v>
      </c>
      <c r="P976" s="43">
        <v>0</v>
      </c>
      <c r="Q976" s="43">
        <v>2737207</v>
      </c>
      <c r="R976" s="43">
        <v>2174721</v>
      </c>
      <c r="S976" s="43">
        <v>2174721</v>
      </c>
      <c r="T976" s="43">
        <v>2174721</v>
      </c>
      <c r="U976" s="43">
        <v>2174721</v>
      </c>
      <c r="V976" s="43">
        <v>562486</v>
      </c>
      <c r="W976" s="43">
        <v>0</v>
      </c>
    </row>
    <row r="977" spans="1:23" x14ac:dyDescent="0.25">
      <c r="A977" s="42">
        <v>33</v>
      </c>
      <c r="B977" s="42">
        <v>11</v>
      </c>
      <c r="C977" s="42">
        <v>1</v>
      </c>
      <c r="D977" s="42">
        <v>11</v>
      </c>
      <c r="E977" s="42">
        <v>2</v>
      </c>
      <c r="F977" s="42">
        <v>2</v>
      </c>
      <c r="G977" s="42">
        <v>3</v>
      </c>
      <c r="H977" s="42">
        <v>0</v>
      </c>
      <c r="I977" s="42" t="s">
        <v>859</v>
      </c>
      <c r="J977" s="42" t="s">
        <v>1178</v>
      </c>
      <c r="K977" s="42" t="s">
        <v>1245</v>
      </c>
      <c r="L977" s="43">
        <v>2737207</v>
      </c>
      <c r="M977" s="43">
        <v>0</v>
      </c>
      <c r="N977" s="43">
        <v>0</v>
      </c>
      <c r="O977" s="43">
        <v>0</v>
      </c>
      <c r="P977" s="43">
        <v>0</v>
      </c>
      <c r="Q977" s="43">
        <v>2737207</v>
      </c>
      <c r="R977" s="43">
        <v>105000</v>
      </c>
      <c r="S977" s="43">
        <v>105000</v>
      </c>
      <c r="T977" s="43">
        <v>105000</v>
      </c>
      <c r="U977" s="43">
        <v>105000</v>
      </c>
      <c r="V977" s="43">
        <v>2632207</v>
      </c>
      <c r="W977" s="43">
        <v>0</v>
      </c>
    </row>
    <row r="978" spans="1:23" x14ac:dyDescent="0.25">
      <c r="A978" s="42">
        <v>35</v>
      </c>
      <c r="B978" s="42">
        <v>11</v>
      </c>
      <c r="C978" s="42">
        <v>1</v>
      </c>
      <c r="D978" s="42">
        <v>11</v>
      </c>
      <c r="E978" s="42">
        <v>2</v>
      </c>
      <c r="F978" s="42">
        <v>2</v>
      </c>
      <c r="G978" s="42">
        <v>3</v>
      </c>
      <c r="H978" s="42">
        <v>0</v>
      </c>
      <c r="I978" s="42" t="s">
        <v>859</v>
      </c>
      <c r="J978" s="42" t="s">
        <v>1185</v>
      </c>
      <c r="K978" s="42" t="s">
        <v>1245</v>
      </c>
      <c r="L978" s="43">
        <v>2737207</v>
      </c>
      <c r="M978" s="43">
        <v>0</v>
      </c>
      <c r="N978" s="43">
        <v>0</v>
      </c>
      <c r="O978" s="43">
        <v>0</v>
      </c>
      <c r="P978" s="43">
        <v>2737207</v>
      </c>
      <c r="Q978" s="43">
        <v>0</v>
      </c>
      <c r="R978" s="43">
        <v>0</v>
      </c>
      <c r="S978" s="43">
        <v>0</v>
      </c>
      <c r="T978" s="43">
        <v>0</v>
      </c>
      <c r="U978" s="43">
        <v>0</v>
      </c>
      <c r="V978" s="43">
        <v>0</v>
      </c>
      <c r="W978" s="43">
        <v>0</v>
      </c>
    </row>
    <row r="979" spans="1:23" x14ac:dyDescent="0.25">
      <c r="A979" s="42">
        <v>36</v>
      </c>
      <c r="B979" s="42">
        <v>11</v>
      </c>
      <c r="C979" s="42">
        <v>1</v>
      </c>
      <c r="D979" s="42">
        <v>11</v>
      </c>
      <c r="E979" s="42">
        <v>2</v>
      </c>
      <c r="F979" s="42">
        <v>2</v>
      </c>
      <c r="G979" s="42">
        <v>3</v>
      </c>
      <c r="H979" s="42">
        <v>0</v>
      </c>
      <c r="I979" s="42" t="s">
        <v>859</v>
      </c>
      <c r="J979" s="42" t="s">
        <v>1197</v>
      </c>
      <c r="K979" s="42" t="s">
        <v>1245</v>
      </c>
      <c r="L979" s="43">
        <v>2737207</v>
      </c>
      <c r="M979" s="43">
        <v>0</v>
      </c>
      <c r="N979" s="43">
        <v>0</v>
      </c>
      <c r="O979" s="43">
        <v>0</v>
      </c>
      <c r="P979" s="43">
        <v>2737207</v>
      </c>
      <c r="Q979" s="43">
        <v>0</v>
      </c>
      <c r="R979" s="43">
        <v>0</v>
      </c>
      <c r="S979" s="43">
        <v>0</v>
      </c>
      <c r="T979" s="43">
        <v>0</v>
      </c>
      <c r="U979" s="43">
        <v>0</v>
      </c>
      <c r="V979" s="43">
        <v>0</v>
      </c>
      <c r="W979" s="43">
        <v>0</v>
      </c>
    </row>
    <row r="980" spans="1:23" x14ac:dyDescent="0.25">
      <c r="A980" s="42">
        <v>40</v>
      </c>
      <c r="B980" s="42">
        <v>4</v>
      </c>
      <c r="C980" s="42">
        <v>1</v>
      </c>
      <c r="D980" s="42">
        <v>22</v>
      </c>
      <c r="E980" s="42">
        <v>2</v>
      </c>
      <c r="F980" s="42">
        <v>2</v>
      </c>
      <c r="G980" s="42">
        <v>3</v>
      </c>
      <c r="H980" s="42">
        <v>0</v>
      </c>
      <c r="I980" s="42" t="s">
        <v>859</v>
      </c>
      <c r="J980" s="42" t="s">
        <v>1238</v>
      </c>
      <c r="K980" s="42" t="s">
        <v>1333</v>
      </c>
      <c r="L980" s="43">
        <v>74370000</v>
      </c>
      <c r="M980" s="43">
        <v>0</v>
      </c>
      <c r="N980" s="43">
        <v>0</v>
      </c>
      <c r="O980" s="43">
        <v>0</v>
      </c>
      <c r="P980" s="43">
        <v>0</v>
      </c>
      <c r="Q980" s="43">
        <v>74370000</v>
      </c>
      <c r="R980" s="43">
        <v>0</v>
      </c>
      <c r="S980" s="43">
        <v>0</v>
      </c>
      <c r="T980" s="43">
        <v>0</v>
      </c>
      <c r="U980" s="43">
        <v>0</v>
      </c>
      <c r="V980" s="43">
        <v>74370000</v>
      </c>
      <c r="W980" s="43">
        <v>0</v>
      </c>
    </row>
    <row r="981" spans="1:23" x14ac:dyDescent="0.25">
      <c r="A981" s="42">
        <v>40</v>
      </c>
      <c r="B981" s="42">
        <v>4</v>
      </c>
      <c r="C981" s="42">
        <v>1</v>
      </c>
      <c r="D981" s="42">
        <v>22</v>
      </c>
      <c r="E981" s="42">
        <v>2</v>
      </c>
      <c r="F981" s="42">
        <v>2</v>
      </c>
      <c r="G981" s="42">
        <v>3</v>
      </c>
      <c r="H981" s="42">
        <v>1</v>
      </c>
      <c r="I981" s="42" t="s">
        <v>859</v>
      </c>
      <c r="J981" s="42" t="s">
        <v>2772</v>
      </c>
      <c r="K981" s="42" t="s">
        <v>2773</v>
      </c>
      <c r="L981" s="43">
        <v>30000000</v>
      </c>
      <c r="M981" s="43">
        <v>0</v>
      </c>
      <c r="N981" s="43">
        <v>0</v>
      </c>
      <c r="O981" s="43">
        <v>0</v>
      </c>
      <c r="P981" s="43">
        <v>0</v>
      </c>
      <c r="Q981" s="43">
        <v>30000000</v>
      </c>
      <c r="R981" s="43">
        <v>23000000</v>
      </c>
      <c r="S981" s="43">
        <v>23000000</v>
      </c>
      <c r="T981" s="43">
        <v>23000000</v>
      </c>
      <c r="U981" s="43">
        <v>23000000</v>
      </c>
      <c r="V981" s="43">
        <v>7000000</v>
      </c>
      <c r="W981" s="43">
        <v>0</v>
      </c>
    </row>
    <row r="982" spans="1:23" x14ac:dyDescent="0.25">
      <c r="A982" s="42">
        <v>40</v>
      </c>
      <c r="B982" s="42">
        <v>4</v>
      </c>
      <c r="C982" s="42">
        <v>1</v>
      </c>
      <c r="D982" s="42">
        <v>22</v>
      </c>
      <c r="E982" s="42">
        <v>2</v>
      </c>
      <c r="F982" s="42">
        <v>2</v>
      </c>
      <c r="G982" s="42">
        <v>3</v>
      </c>
      <c r="H982" s="42">
        <v>2</v>
      </c>
      <c r="I982" s="42" t="s">
        <v>859</v>
      </c>
      <c r="J982" s="42" t="s">
        <v>2774</v>
      </c>
      <c r="K982" s="42" t="s">
        <v>2775</v>
      </c>
      <c r="L982" s="43">
        <v>5000000</v>
      </c>
      <c r="M982" s="43">
        <v>0</v>
      </c>
      <c r="N982" s="43">
        <v>0</v>
      </c>
      <c r="O982" s="43">
        <v>0</v>
      </c>
      <c r="P982" s="43">
        <v>0</v>
      </c>
      <c r="Q982" s="43">
        <v>5000000</v>
      </c>
      <c r="R982" s="43">
        <v>0</v>
      </c>
      <c r="S982" s="43">
        <v>0</v>
      </c>
      <c r="T982" s="43">
        <v>0</v>
      </c>
      <c r="U982" s="43">
        <v>0</v>
      </c>
      <c r="V982" s="43">
        <v>5000000</v>
      </c>
      <c r="W982" s="43">
        <v>0</v>
      </c>
    </row>
    <row r="983" spans="1:23" x14ac:dyDescent="0.25">
      <c r="A983" s="42">
        <v>21</v>
      </c>
      <c r="B983" s="42">
        <v>11</v>
      </c>
      <c r="C983" s="42">
        <v>1</v>
      </c>
      <c r="D983" s="42">
        <v>11</v>
      </c>
      <c r="E983" s="42">
        <v>2</v>
      </c>
      <c r="F983" s="42">
        <v>1</v>
      </c>
      <c r="G983" s="42">
        <v>1</v>
      </c>
      <c r="H983" s="42">
        <v>0</v>
      </c>
      <c r="I983" s="42" t="s">
        <v>859</v>
      </c>
      <c r="J983" s="42" t="s">
        <v>1018</v>
      </c>
      <c r="K983" s="42" t="s">
        <v>1274</v>
      </c>
      <c r="L983" s="43">
        <v>476749860</v>
      </c>
      <c r="M983" s="43">
        <v>0</v>
      </c>
      <c r="N983" s="43">
        <v>0</v>
      </c>
      <c r="O983" s="43">
        <v>0</v>
      </c>
      <c r="P983" s="43">
        <v>270000000</v>
      </c>
      <c r="Q983" s="43">
        <v>206749860</v>
      </c>
      <c r="R983" s="43">
        <v>187131699.99000001</v>
      </c>
      <c r="S983" s="43">
        <v>187131699.99000001</v>
      </c>
      <c r="T983" s="43">
        <v>187131699.99000001</v>
      </c>
      <c r="U983" s="43">
        <v>150973298.41999999</v>
      </c>
      <c r="V983" s="43">
        <v>19618160.010000002</v>
      </c>
      <c r="W983" s="43">
        <v>0</v>
      </c>
    </row>
    <row r="984" spans="1:23" x14ac:dyDescent="0.25">
      <c r="A984" s="42">
        <v>21</v>
      </c>
      <c r="B984" s="42">
        <v>11</v>
      </c>
      <c r="C984" s="42">
        <v>1</v>
      </c>
      <c r="D984" s="42">
        <v>11</v>
      </c>
      <c r="E984" s="42">
        <v>2</v>
      </c>
      <c r="F984" s="42">
        <v>1</v>
      </c>
      <c r="G984" s="42">
        <v>3</v>
      </c>
      <c r="H984" s="42">
        <v>0</v>
      </c>
      <c r="I984" s="42" t="s">
        <v>859</v>
      </c>
      <c r="J984" s="42" t="s">
        <v>1020</v>
      </c>
      <c r="K984" s="42" t="s">
        <v>1983</v>
      </c>
      <c r="L984" s="43">
        <v>250000000</v>
      </c>
      <c r="M984" s="43">
        <v>0</v>
      </c>
      <c r="N984" s="43">
        <v>0</v>
      </c>
      <c r="O984" s="43">
        <v>19000000</v>
      </c>
      <c r="P984" s="43">
        <v>230000000</v>
      </c>
      <c r="Q984" s="43">
        <v>39000000</v>
      </c>
      <c r="R984" s="43">
        <v>9938050</v>
      </c>
      <c r="S984" s="43">
        <v>9938050</v>
      </c>
      <c r="T984" s="43">
        <v>9938050</v>
      </c>
      <c r="U984" s="43">
        <v>9938050</v>
      </c>
      <c r="V984" s="43">
        <v>29061950</v>
      </c>
      <c r="W984" s="43">
        <v>0</v>
      </c>
    </row>
    <row r="985" spans="1:23" x14ac:dyDescent="0.25">
      <c r="A985" s="42">
        <v>21</v>
      </c>
      <c r="B985" s="42">
        <v>11</v>
      </c>
      <c r="C985" s="42">
        <v>1</v>
      </c>
      <c r="D985" s="42">
        <v>11</v>
      </c>
      <c r="E985" s="42">
        <v>2</v>
      </c>
      <c r="F985" s="42">
        <v>1</v>
      </c>
      <c r="G985" s="42">
        <v>7</v>
      </c>
      <c r="H985" s="42">
        <v>0</v>
      </c>
      <c r="I985" s="42" t="s">
        <v>859</v>
      </c>
      <c r="J985" s="42" t="s">
        <v>1022</v>
      </c>
      <c r="K985" s="42" t="s">
        <v>1276</v>
      </c>
      <c r="L985" s="43">
        <v>412299000</v>
      </c>
      <c r="M985" s="43">
        <v>0</v>
      </c>
      <c r="N985" s="43">
        <v>0</v>
      </c>
      <c r="O985" s="43">
        <v>0</v>
      </c>
      <c r="P985" s="43">
        <v>330000000</v>
      </c>
      <c r="Q985" s="43">
        <v>82299000</v>
      </c>
      <c r="R985" s="43">
        <v>55381628.520000003</v>
      </c>
      <c r="S985" s="43">
        <v>55381628.520000003</v>
      </c>
      <c r="T985" s="43">
        <v>55381628.520000003</v>
      </c>
      <c r="U985" s="43">
        <v>7343600</v>
      </c>
      <c r="V985" s="43">
        <v>26917371.48</v>
      </c>
      <c r="W985" s="43">
        <v>0</v>
      </c>
    </row>
    <row r="986" spans="1:23" x14ac:dyDescent="0.25">
      <c r="A986" s="42">
        <v>21</v>
      </c>
      <c r="B986" s="42">
        <v>11</v>
      </c>
      <c r="C986" s="42">
        <v>1</v>
      </c>
      <c r="D986" s="42">
        <v>11</v>
      </c>
      <c r="E986" s="42">
        <v>2</v>
      </c>
      <c r="F986" s="42">
        <v>1</v>
      </c>
      <c r="G986" s="42">
        <v>8</v>
      </c>
      <c r="H986" s="42">
        <v>0</v>
      </c>
      <c r="I986" s="42" t="s">
        <v>859</v>
      </c>
      <c r="J986" s="42" t="s">
        <v>1985</v>
      </c>
      <c r="K986" s="42" t="s">
        <v>1986</v>
      </c>
      <c r="L986" s="43">
        <v>360250000</v>
      </c>
      <c r="M986" s="43">
        <v>0</v>
      </c>
      <c r="N986" s="43">
        <v>0</v>
      </c>
      <c r="O986" s="43">
        <v>0</v>
      </c>
      <c r="P986" s="43">
        <v>0</v>
      </c>
      <c r="Q986" s="43">
        <v>360250000</v>
      </c>
      <c r="R986" s="43">
        <v>325266960</v>
      </c>
      <c r="S986" s="43">
        <v>325266960</v>
      </c>
      <c r="T986" s="43">
        <v>325266960</v>
      </c>
      <c r="U986" s="43">
        <v>295108590</v>
      </c>
      <c r="V986" s="43">
        <v>34983040</v>
      </c>
      <c r="W986" s="43">
        <v>0</v>
      </c>
    </row>
    <row r="987" spans="1:23" x14ac:dyDescent="0.25">
      <c r="A987" s="42">
        <v>21</v>
      </c>
      <c r="B987" s="42">
        <v>11</v>
      </c>
      <c r="C987" s="42">
        <v>1</v>
      </c>
      <c r="D987" s="42">
        <v>11</v>
      </c>
      <c r="E987" s="42">
        <v>2</v>
      </c>
      <c r="F987" s="42">
        <v>1</v>
      </c>
      <c r="G987" s="42">
        <v>12</v>
      </c>
      <c r="H987" s="42">
        <v>0</v>
      </c>
      <c r="I987" s="42" t="s">
        <v>859</v>
      </c>
      <c r="J987" s="42" t="s">
        <v>1024</v>
      </c>
      <c r="K987" s="42" t="s">
        <v>1278</v>
      </c>
      <c r="L987" s="43">
        <v>117621342</v>
      </c>
      <c r="M987" s="43">
        <v>0</v>
      </c>
      <c r="N987" s="43">
        <v>0</v>
      </c>
      <c r="O987" s="43">
        <v>0</v>
      </c>
      <c r="P987" s="43">
        <v>62000000</v>
      </c>
      <c r="Q987" s="43">
        <v>55621342</v>
      </c>
      <c r="R987" s="43">
        <v>39282656</v>
      </c>
      <c r="S987" s="43">
        <v>39282656</v>
      </c>
      <c r="T987" s="43">
        <v>39282656</v>
      </c>
      <c r="U987" s="43">
        <v>39282656</v>
      </c>
      <c r="V987" s="43">
        <v>16338686</v>
      </c>
      <c r="W987" s="43">
        <v>0</v>
      </c>
    </row>
    <row r="988" spans="1:23" x14ac:dyDescent="0.25">
      <c r="A988" s="42">
        <v>21</v>
      </c>
      <c r="B988" s="42">
        <v>11</v>
      </c>
      <c r="C988" s="42">
        <v>1</v>
      </c>
      <c r="D988" s="42">
        <v>11</v>
      </c>
      <c r="E988" s="42">
        <v>2</v>
      </c>
      <c r="F988" s="42">
        <v>1</v>
      </c>
      <c r="G988" s="42">
        <v>13</v>
      </c>
      <c r="H988" s="42">
        <v>0</v>
      </c>
      <c r="I988" s="42" t="s">
        <v>859</v>
      </c>
      <c r="J988" s="42" t="s">
        <v>1025</v>
      </c>
      <c r="K988" s="42" t="s">
        <v>1279</v>
      </c>
      <c r="L988" s="43">
        <v>11589083</v>
      </c>
      <c r="M988" s="43">
        <v>0</v>
      </c>
      <c r="N988" s="43">
        <v>0</v>
      </c>
      <c r="O988" s="43">
        <v>0</v>
      </c>
      <c r="P988" s="43">
        <v>0</v>
      </c>
      <c r="Q988" s="43">
        <v>11589083</v>
      </c>
      <c r="R988" s="43">
        <v>0</v>
      </c>
      <c r="S988" s="43">
        <v>0</v>
      </c>
      <c r="T988" s="43">
        <v>0</v>
      </c>
      <c r="U988" s="43">
        <v>0</v>
      </c>
      <c r="V988" s="43">
        <v>11589083</v>
      </c>
      <c r="W988" s="43">
        <v>0</v>
      </c>
    </row>
    <row r="989" spans="1:23" x14ac:dyDescent="0.25">
      <c r="A989" s="42">
        <v>21</v>
      </c>
      <c r="B989" s="42">
        <v>11</v>
      </c>
      <c r="C989" s="42">
        <v>1</v>
      </c>
      <c r="D989" s="42">
        <v>11</v>
      </c>
      <c r="E989" s="42">
        <v>2</v>
      </c>
      <c r="F989" s="42">
        <v>1</v>
      </c>
      <c r="G989" s="42">
        <v>17</v>
      </c>
      <c r="H989" s="42">
        <v>0</v>
      </c>
      <c r="I989" s="42" t="s">
        <v>859</v>
      </c>
      <c r="J989" s="42" t="s">
        <v>1026</v>
      </c>
      <c r="K989" s="42" t="s">
        <v>1280</v>
      </c>
      <c r="L989" s="43">
        <v>355211468</v>
      </c>
      <c r="M989" s="43">
        <v>0</v>
      </c>
      <c r="N989" s="43">
        <v>0</v>
      </c>
      <c r="O989" s="43">
        <v>0</v>
      </c>
      <c r="P989" s="43">
        <v>0</v>
      </c>
      <c r="Q989" s="43">
        <v>355211468</v>
      </c>
      <c r="R989" s="43">
        <v>158377860.52000001</v>
      </c>
      <c r="S989" s="43">
        <v>158377860.52000001</v>
      </c>
      <c r="T989" s="43">
        <v>158377860.52000001</v>
      </c>
      <c r="U989" s="43">
        <v>146556619.47</v>
      </c>
      <c r="V989" s="43">
        <v>196833607.47999999</v>
      </c>
      <c r="W989" s="43">
        <v>0</v>
      </c>
    </row>
    <row r="990" spans="1:23" x14ac:dyDescent="0.25">
      <c r="A990" s="42">
        <v>21</v>
      </c>
      <c r="B990" s="42">
        <v>11</v>
      </c>
      <c r="C990" s="42">
        <v>1</v>
      </c>
      <c r="D990" s="42">
        <v>11</v>
      </c>
      <c r="E990" s="42">
        <v>2</v>
      </c>
      <c r="F990" s="42">
        <v>1</v>
      </c>
      <c r="G990" s="42">
        <v>22</v>
      </c>
      <c r="H990" s="42">
        <v>0</v>
      </c>
      <c r="I990" s="42" t="s">
        <v>859</v>
      </c>
      <c r="J990" s="42" t="s">
        <v>1989</v>
      </c>
      <c r="K990" s="42" t="s">
        <v>1990</v>
      </c>
      <c r="L990" s="43">
        <v>998513914</v>
      </c>
      <c r="M990" s="43">
        <v>0</v>
      </c>
      <c r="N990" s="43">
        <v>0</v>
      </c>
      <c r="O990" s="43">
        <v>0</v>
      </c>
      <c r="P990" s="43">
        <v>0</v>
      </c>
      <c r="Q990" s="43">
        <v>998513914</v>
      </c>
      <c r="R990" s="43">
        <v>907159599</v>
      </c>
      <c r="S990" s="43">
        <v>907159599</v>
      </c>
      <c r="T990" s="43">
        <v>907159599</v>
      </c>
      <c r="U990" s="43">
        <v>845720723</v>
      </c>
      <c r="V990" s="43">
        <v>91354315</v>
      </c>
      <c r="W990" s="43">
        <v>0</v>
      </c>
    </row>
    <row r="991" spans="1:23" x14ac:dyDescent="0.25">
      <c r="A991" s="42">
        <v>21</v>
      </c>
      <c r="B991" s="42">
        <v>11</v>
      </c>
      <c r="C991" s="42">
        <v>1</v>
      </c>
      <c r="D991" s="42">
        <v>11</v>
      </c>
      <c r="E991" s="42">
        <v>2</v>
      </c>
      <c r="F991" s="42">
        <v>1</v>
      </c>
      <c r="G991" s="42">
        <v>24</v>
      </c>
      <c r="H991" s="42">
        <v>0</v>
      </c>
      <c r="I991" s="42" t="s">
        <v>859</v>
      </c>
      <c r="J991" s="42" t="s">
        <v>1028</v>
      </c>
      <c r="K991" s="42" t="s">
        <v>1282</v>
      </c>
      <c r="L991" s="43">
        <v>1613074132</v>
      </c>
      <c r="M991" s="43">
        <v>0</v>
      </c>
      <c r="N991" s="43">
        <v>0</v>
      </c>
      <c r="O991" s="43">
        <v>270000000</v>
      </c>
      <c r="P991" s="43">
        <v>0</v>
      </c>
      <c r="Q991" s="43">
        <v>1883074132</v>
      </c>
      <c r="R991" s="43">
        <v>1874840317</v>
      </c>
      <c r="S991" s="43">
        <v>1874840317</v>
      </c>
      <c r="T991" s="43">
        <v>1874840317</v>
      </c>
      <c r="U991" s="43">
        <v>1757533296.51</v>
      </c>
      <c r="V991" s="43">
        <v>8233815</v>
      </c>
      <c r="W991" s="43">
        <v>0</v>
      </c>
    </row>
    <row r="992" spans="1:23" x14ac:dyDescent="0.25">
      <c r="A992" s="42">
        <v>21</v>
      </c>
      <c r="B992" s="42">
        <v>11</v>
      </c>
      <c r="C992" s="42">
        <v>1</v>
      </c>
      <c r="D992" s="42">
        <v>11</v>
      </c>
      <c r="E992" s="42">
        <v>2</v>
      </c>
      <c r="F992" s="42">
        <v>1</v>
      </c>
      <c r="G992" s="42">
        <v>38</v>
      </c>
      <c r="H992" s="42">
        <v>0</v>
      </c>
      <c r="I992" s="42" t="s">
        <v>859</v>
      </c>
      <c r="J992" s="42" t="s">
        <v>1033</v>
      </c>
      <c r="K992" s="42" t="s">
        <v>1287</v>
      </c>
      <c r="L992" s="43">
        <v>10077065</v>
      </c>
      <c r="M992" s="43">
        <v>0</v>
      </c>
      <c r="N992" s="43">
        <v>0</v>
      </c>
      <c r="O992" s="43">
        <v>0</v>
      </c>
      <c r="P992" s="43">
        <v>0</v>
      </c>
      <c r="Q992" s="43">
        <v>10077065</v>
      </c>
      <c r="R992" s="43">
        <v>6267195</v>
      </c>
      <c r="S992" s="43">
        <v>6267195</v>
      </c>
      <c r="T992" s="43">
        <v>6267195</v>
      </c>
      <c r="U992" s="43">
        <v>4847220</v>
      </c>
      <c r="V992" s="43">
        <v>3809870</v>
      </c>
      <c r="W992" s="43">
        <v>0</v>
      </c>
    </row>
    <row r="993" spans="1:23" x14ac:dyDescent="0.25">
      <c r="A993" s="42">
        <v>21</v>
      </c>
      <c r="B993" s="42">
        <v>11</v>
      </c>
      <c r="C993" s="42">
        <v>1</v>
      </c>
      <c r="D993" s="42">
        <v>11</v>
      </c>
      <c r="E993" s="42">
        <v>2</v>
      </c>
      <c r="F993" s="42">
        <v>2</v>
      </c>
      <c r="G993" s="42">
        <v>2</v>
      </c>
      <c r="H993" s="42">
        <v>0</v>
      </c>
      <c r="I993" s="42" t="s">
        <v>859</v>
      </c>
      <c r="J993" s="42" t="s">
        <v>1034</v>
      </c>
      <c r="K993" s="42" t="s">
        <v>1992</v>
      </c>
      <c r="L993" s="43">
        <v>614703311</v>
      </c>
      <c r="M993" s="43">
        <v>0</v>
      </c>
      <c r="N993" s="43">
        <v>0</v>
      </c>
      <c r="O993" s="43">
        <v>0</v>
      </c>
      <c r="P993" s="43">
        <v>399103311</v>
      </c>
      <c r="Q993" s="43">
        <v>215600000</v>
      </c>
      <c r="R993" s="43">
        <v>188644776</v>
      </c>
      <c r="S993" s="43">
        <v>188644776</v>
      </c>
      <c r="T993" s="43">
        <v>188644776</v>
      </c>
      <c r="U993" s="43">
        <v>165383357</v>
      </c>
      <c r="V993" s="43">
        <v>26955224</v>
      </c>
      <c r="W993" s="43">
        <v>0</v>
      </c>
    </row>
    <row r="994" spans="1:23" x14ac:dyDescent="0.25">
      <c r="A994" s="42">
        <v>21</v>
      </c>
      <c r="B994" s="42">
        <v>11</v>
      </c>
      <c r="C994" s="42">
        <v>1</v>
      </c>
      <c r="D994" s="42">
        <v>11</v>
      </c>
      <c r="E994" s="42">
        <v>2</v>
      </c>
      <c r="F994" s="42">
        <v>2</v>
      </c>
      <c r="G994" s="42">
        <v>3</v>
      </c>
      <c r="H994" s="42">
        <v>0</v>
      </c>
      <c r="I994" s="42" t="s">
        <v>859</v>
      </c>
      <c r="J994" s="42" t="s">
        <v>1035</v>
      </c>
      <c r="K994" s="42" t="s">
        <v>1245</v>
      </c>
      <c r="L994" s="43">
        <v>5490000</v>
      </c>
      <c r="M994" s="43">
        <v>0</v>
      </c>
      <c r="N994" s="43">
        <v>0</v>
      </c>
      <c r="O994" s="43">
        <v>0</v>
      </c>
      <c r="P994" s="43">
        <v>2076600</v>
      </c>
      <c r="Q994" s="43">
        <v>3413400</v>
      </c>
      <c r="R994" s="43">
        <v>0</v>
      </c>
      <c r="S994" s="43">
        <v>0</v>
      </c>
      <c r="T994" s="43">
        <v>0</v>
      </c>
      <c r="U994" s="43">
        <v>0</v>
      </c>
      <c r="V994" s="43">
        <v>3413400</v>
      </c>
      <c r="W994" s="43">
        <v>0</v>
      </c>
    </row>
    <row r="995" spans="1:23" x14ac:dyDescent="0.25">
      <c r="A995" s="42">
        <v>21</v>
      </c>
      <c r="B995" s="42">
        <v>11</v>
      </c>
      <c r="C995" s="42">
        <v>1</v>
      </c>
      <c r="D995" s="42">
        <v>11</v>
      </c>
      <c r="E995" s="42">
        <v>2</v>
      </c>
      <c r="F995" s="42">
        <v>2</v>
      </c>
      <c r="G995" s="42">
        <v>5</v>
      </c>
      <c r="H995" s="42">
        <v>0</v>
      </c>
      <c r="I995" s="42" t="s">
        <v>859</v>
      </c>
      <c r="J995" s="42" t="s">
        <v>1036</v>
      </c>
      <c r="K995" s="42" t="s">
        <v>1288</v>
      </c>
      <c r="L995" s="43">
        <v>23352522</v>
      </c>
      <c r="M995" s="43">
        <v>0</v>
      </c>
      <c r="N995" s="43">
        <v>0</v>
      </c>
      <c r="O995" s="43">
        <v>0</v>
      </c>
      <c r="P995" s="43">
        <v>0</v>
      </c>
      <c r="Q995" s="43">
        <v>23352522</v>
      </c>
      <c r="R995" s="43">
        <v>0</v>
      </c>
      <c r="S995" s="43">
        <v>0</v>
      </c>
      <c r="T995" s="43">
        <v>0</v>
      </c>
      <c r="U995" s="43">
        <v>0</v>
      </c>
      <c r="V995" s="43">
        <v>23352522</v>
      </c>
      <c r="W995" s="43">
        <v>0</v>
      </c>
    </row>
    <row r="996" spans="1:23" x14ac:dyDescent="0.25">
      <c r="A996" s="42">
        <v>21</v>
      </c>
      <c r="B996" s="42">
        <v>11</v>
      </c>
      <c r="C996" s="42">
        <v>1</v>
      </c>
      <c r="D996" s="42">
        <v>11</v>
      </c>
      <c r="E996" s="42">
        <v>2</v>
      </c>
      <c r="F996" s="42">
        <v>2</v>
      </c>
      <c r="G996" s="42">
        <v>7</v>
      </c>
      <c r="H996" s="42">
        <v>0</v>
      </c>
      <c r="I996" s="42" t="s">
        <v>859</v>
      </c>
      <c r="J996" s="42" t="s">
        <v>1037</v>
      </c>
      <c r="K996" s="42" t="s">
        <v>2830</v>
      </c>
      <c r="L996" s="43">
        <v>155841841</v>
      </c>
      <c r="M996" s="43">
        <v>0</v>
      </c>
      <c r="N996" s="43">
        <v>0</v>
      </c>
      <c r="O996" s="43">
        <v>100000000</v>
      </c>
      <c r="P996" s="43">
        <v>0</v>
      </c>
      <c r="Q996" s="43">
        <v>255841841</v>
      </c>
      <c r="R996" s="43">
        <v>189417685.69999999</v>
      </c>
      <c r="S996" s="43">
        <v>189417685.69999999</v>
      </c>
      <c r="T996" s="43">
        <v>189417685.69999999</v>
      </c>
      <c r="U996" s="43">
        <v>110883838.7</v>
      </c>
      <c r="V996" s="43">
        <v>66424155.299999997</v>
      </c>
      <c r="W996" s="43">
        <v>0</v>
      </c>
    </row>
    <row r="997" spans="1:23" x14ac:dyDescent="0.25">
      <c r="A997" s="42">
        <v>25</v>
      </c>
      <c r="B997" s="42">
        <v>11</v>
      </c>
      <c r="C997" s="42">
        <v>1</v>
      </c>
      <c r="D997" s="42">
        <v>11</v>
      </c>
      <c r="E997" s="42">
        <v>2</v>
      </c>
      <c r="F997" s="42">
        <v>1</v>
      </c>
      <c r="G997" s="42">
        <v>22</v>
      </c>
      <c r="H997" s="42">
        <v>0</v>
      </c>
      <c r="I997" s="42" t="s">
        <v>859</v>
      </c>
      <c r="J997" s="42" t="s">
        <v>1083</v>
      </c>
      <c r="K997" s="42" t="s">
        <v>2216</v>
      </c>
      <c r="L997" s="43">
        <v>3427134321</v>
      </c>
      <c r="M997" s="43">
        <v>0</v>
      </c>
      <c r="N997" s="43">
        <v>0</v>
      </c>
      <c r="O997" s="43">
        <v>0</v>
      </c>
      <c r="P997" s="43">
        <v>790000000</v>
      </c>
      <c r="Q997" s="43">
        <v>2637134321</v>
      </c>
      <c r="R997" s="43">
        <v>2519340568</v>
      </c>
      <c r="S997" s="43">
        <v>2519340568</v>
      </c>
      <c r="T997" s="43">
        <v>2519340568</v>
      </c>
      <c r="U997" s="43">
        <v>2378990104</v>
      </c>
      <c r="V997" s="43">
        <v>117793753</v>
      </c>
      <c r="W997" s="43">
        <v>0</v>
      </c>
    </row>
    <row r="998" spans="1:23" x14ac:dyDescent="0.25">
      <c r="A998" s="42">
        <v>25</v>
      </c>
      <c r="B998" s="42">
        <v>11</v>
      </c>
      <c r="C998" s="42">
        <v>1</v>
      </c>
      <c r="D998" s="42">
        <v>11</v>
      </c>
      <c r="E998" s="42">
        <v>2</v>
      </c>
      <c r="F998" s="42">
        <v>1</v>
      </c>
      <c r="G998" s="42">
        <v>26</v>
      </c>
      <c r="H998" s="42">
        <v>0</v>
      </c>
      <c r="I998" s="42" t="s">
        <v>859</v>
      </c>
      <c r="J998" s="42" t="s">
        <v>1086</v>
      </c>
      <c r="K998" s="42" t="s">
        <v>1291</v>
      </c>
      <c r="L998" s="43">
        <v>21960000</v>
      </c>
      <c r="M998" s="43">
        <v>0</v>
      </c>
      <c r="N998" s="43">
        <v>0</v>
      </c>
      <c r="O998" s="43">
        <v>0</v>
      </c>
      <c r="P998" s="43">
        <v>0</v>
      </c>
      <c r="Q998" s="43">
        <v>21960000</v>
      </c>
      <c r="R998" s="43">
        <v>500000</v>
      </c>
      <c r="S998" s="43">
        <v>500000</v>
      </c>
      <c r="T998" s="43">
        <v>500000</v>
      </c>
      <c r="U998" s="43">
        <v>500000</v>
      </c>
      <c r="V998" s="43">
        <v>21460000</v>
      </c>
      <c r="W998" s="43">
        <v>0</v>
      </c>
    </row>
    <row r="999" spans="1:23" x14ac:dyDescent="0.25">
      <c r="A999" s="42">
        <v>28</v>
      </c>
      <c r="B999" s="42">
        <v>11</v>
      </c>
      <c r="C999" s="42">
        <v>1</v>
      </c>
      <c r="D999" s="42">
        <v>11</v>
      </c>
      <c r="E999" s="42">
        <v>2</v>
      </c>
      <c r="F999" s="42">
        <v>1</v>
      </c>
      <c r="G999" s="42">
        <v>1</v>
      </c>
      <c r="H999" s="42">
        <v>0</v>
      </c>
      <c r="I999" s="42" t="s">
        <v>859</v>
      </c>
      <c r="J999" s="42" t="s">
        <v>1140</v>
      </c>
      <c r="K999" s="42" t="s">
        <v>1306</v>
      </c>
      <c r="L999" s="43">
        <v>10115874</v>
      </c>
      <c r="M999" s="43">
        <v>0</v>
      </c>
      <c r="N999" s="43">
        <v>0</v>
      </c>
      <c r="O999" s="43">
        <v>0</v>
      </c>
      <c r="P999" s="43">
        <v>0</v>
      </c>
      <c r="Q999" s="43">
        <v>10115874</v>
      </c>
      <c r="R999" s="43">
        <v>0</v>
      </c>
      <c r="S999" s="43">
        <v>0</v>
      </c>
      <c r="T999" s="43">
        <v>0</v>
      </c>
      <c r="U999" s="43">
        <v>0</v>
      </c>
      <c r="V999" s="43">
        <v>10115874</v>
      </c>
      <c r="W999" s="43">
        <v>0</v>
      </c>
    </row>
    <row r="1000" spans="1:23" x14ac:dyDescent="0.25">
      <c r="A1000" s="42">
        <v>28</v>
      </c>
      <c r="B1000" s="42">
        <v>11</v>
      </c>
      <c r="C1000" s="42">
        <v>1</v>
      </c>
      <c r="D1000" s="42">
        <v>11</v>
      </c>
      <c r="E1000" s="42">
        <v>2</v>
      </c>
      <c r="F1000" s="42">
        <v>1</v>
      </c>
      <c r="G1000" s="42">
        <v>22</v>
      </c>
      <c r="H1000" s="42">
        <v>1</v>
      </c>
      <c r="I1000" s="42" t="s">
        <v>859</v>
      </c>
      <c r="J1000" s="42" t="s">
        <v>2917</v>
      </c>
      <c r="K1000" s="42" t="s">
        <v>2918</v>
      </c>
      <c r="L1000" s="43">
        <v>0</v>
      </c>
      <c r="M1000" s="43">
        <v>0</v>
      </c>
      <c r="N1000" s="43">
        <v>0</v>
      </c>
      <c r="O1000" s="43">
        <v>790000000</v>
      </c>
      <c r="P1000" s="43">
        <v>0</v>
      </c>
      <c r="Q1000" s="43">
        <v>790000000</v>
      </c>
      <c r="R1000" s="43">
        <v>781612842.16999996</v>
      </c>
      <c r="S1000" s="43">
        <v>781612842.16999996</v>
      </c>
      <c r="T1000" s="43">
        <v>781612842.16999996</v>
      </c>
      <c r="U1000" s="43">
        <v>669249108</v>
      </c>
      <c r="V1000" s="43">
        <v>8387157.8300000001</v>
      </c>
      <c r="W1000" s="43">
        <v>0</v>
      </c>
    </row>
    <row r="1001" spans="1:23" x14ac:dyDescent="0.25">
      <c r="A1001" s="42">
        <v>28</v>
      </c>
      <c r="B1001" s="42">
        <v>11</v>
      </c>
      <c r="C1001" s="42">
        <v>1</v>
      </c>
      <c r="D1001" s="42">
        <v>11</v>
      </c>
      <c r="E1001" s="42">
        <v>2</v>
      </c>
      <c r="F1001" s="42">
        <v>2</v>
      </c>
      <c r="G1001" s="42">
        <v>2</v>
      </c>
      <c r="H1001" s="42">
        <v>0</v>
      </c>
      <c r="I1001" s="42" t="s">
        <v>859</v>
      </c>
      <c r="J1001" s="42" t="s">
        <v>1142</v>
      </c>
      <c r="K1001" s="42" t="s">
        <v>1308</v>
      </c>
      <c r="L1001" s="43">
        <v>20109870</v>
      </c>
      <c r="M1001" s="43">
        <v>0</v>
      </c>
      <c r="N1001" s="43">
        <v>0</v>
      </c>
      <c r="O1001" s="43">
        <v>0</v>
      </c>
      <c r="P1001" s="43">
        <v>0</v>
      </c>
      <c r="Q1001" s="43">
        <v>20109870</v>
      </c>
      <c r="R1001" s="43">
        <v>0</v>
      </c>
      <c r="S1001" s="43">
        <v>0</v>
      </c>
      <c r="T1001" s="43">
        <v>0</v>
      </c>
      <c r="U1001" s="43">
        <v>0</v>
      </c>
      <c r="V1001" s="43">
        <v>20109870</v>
      </c>
      <c r="W1001" s="43">
        <v>0</v>
      </c>
    </row>
    <row r="1002" spans="1:23" x14ac:dyDescent="0.25">
      <c r="A1002" s="42">
        <v>28</v>
      </c>
      <c r="B1002" s="42">
        <v>11</v>
      </c>
      <c r="C1002" s="42">
        <v>1</v>
      </c>
      <c r="D1002" s="42">
        <v>11</v>
      </c>
      <c r="E1002" s="42">
        <v>2</v>
      </c>
      <c r="F1002" s="42">
        <v>2</v>
      </c>
      <c r="G1002" s="42">
        <v>5</v>
      </c>
      <c r="H1002" s="42">
        <v>0</v>
      </c>
      <c r="I1002" s="42" t="s">
        <v>859</v>
      </c>
      <c r="J1002" s="42" t="s">
        <v>1143</v>
      </c>
      <c r="K1002" s="42" t="s">
        <v>1309</v>
      </c>
      <c r="L1002" s="43">
        <v>4631364</v>
      </c>
      <c r="M1002" s="43">
        <v>0</v>
      </c>
      <c r="N1002" s="43">
        <v>0</v>
      </c>
      <c r="O1002" s="43">
        <v>0</v>
      </c>
      <c r="P1002" s="43">
        <v>0</v>
      </c>
      <c r="Q1002" s="43">
        <v>4631364</v>
      </c>
      <c r="R1002" s="43">
        <v>0</v>
      </c>
      <c r="S1002" s="43">
        <v>0</v>
      </c>
      <c r="T1002" s="43">
        <v>0</v>
      </c>
      <c r="U1002" s="43">
        <v>0</v>
      </c>
      <c r="V1002" s="43">
        <v>4631364</v>
      </c>
      <c r="W1002" s="43">
        <v>0</v>
      </c>
    </row>
    <row r="1003" spans="1:23" x14ac:dyDescent="0.25">
      <c r="A1003" s="42">
        <v>40</v>
      </c>
      <c r="B1003" s="42">
        <v>4</v>
      </c>
      <c r="C1003" s="42">
        <v>1</v>
      </c>
      <c r="D1003" s="42">
        <v>22</v>
      </c>
      <c r="E1003" s="42">
        <v>2</v>
      </c>
      <c r="F1003" s="42">
        <v>1</v>
      </c>
      <c r="G1003" s="42">
        <v>24</v>
      </c>
      <c r="H1003" s="42">
        <v>80</v>
      </c>
      <c r="I1003" s="42" t="s">
        <v>859</v>
      </c>
      <c r="J1003" s="42" t="s">
        <v>1458</v>
      </c>
      <c r="K1003" s="42" t="s">
        <v>2770</v>
      </c>
      <c r="L1003" s="43">
        <v>73941022</v>
      </c>
      <c r="M1003" s="43">
        <v>0</v>
      </c>
      <c r="N1003" s="43">
        <v>0</v>
      </c>
      <c r="O1003" s="43">
        <v>0</v>
      </c>
      <c r="P1003" s="43">
        <v>0</v>
      </c>
      <c r="Q1003" s="43">
        <v>73941022</v>
      </c>
      <c r="R1003" s="43">
        <v>57608593</v>
      </c>
      <c r="S1003" s="43">
        <v>57608593</v>
      </c>
      <c r="T1003" s="43">
        <v>57608593</v>
      </c>
      <c r="U1003" s="43">
        <v>57608593</v>
      </c>
      <c r="V1003" s="43">
        <v>16332429</v>
      </c>
      <c r="W1003" s="43">
        <v>0</v>
      </c>
    </row>
    <row r="1004" spans="1:23" x14ac:dyDescent="0.25">
      <c r="A1004" s="42">
        <v>21</v>
      </c>
      <c r="B1004" s="42">
        <v>11</v>
      </c>
      <c r="C1004" s="42">
        <v>1</v>
      </c>
      <c r="D1004" s="42">
        <v>11</v>
      </c>
      <c r="E1004" s="42">
        <v>2</v>
      </c>
      <c r="F1004" s="42">
        <v>1</v>
      </c>
      <c r="G1004" s="42">
        <v>5</v>
      </c>
      <c r="H1004" s="42">
        <v>0</v>
      </c>
      <c r="I1004" s="42" t="s">
        <v>859</v>
      </c>
      <c r="J1004" s="42" t="s">
        <v>1021</v>
      </c>
      <c r="K1004" s="42" t="s">
        <v>1984</v>
      </c>
      <c r="L1004" s="43">
        <v>2006045367</v>
      </c>
      <c r="M1004" s="43">
        <v>0</v>
      </c>
      <c r="N1004" s="43">
        <v>0</v>
      </c>
      <c r="O1004" s="43">
        <v>380000000</v>
      </c>
      <c r="P1004" s="43">
        <v>0</v>
      </c>
      <c r="Q1004" s="43">
        <v>2386045367</v>
      </c>
      <c r="R1004" s="43">
        <v>2332498837.9000001</v>
      </c>
      <c r="S1004" s="43">
        <v>2332498837.9000001</v>
      </c>
      <c r="T1004" s="43">
        <v>2332498837.9000001</v>
      </c>
      <c r="U1004" s="43">
        <v>2332498837.9000001</v>
      </c>
      <c r="V1004" s="43">
        <v>53546529.100000001</v>
      </c>
      <c r="W1004" s="43">
        <v>0</v>
      </c>
    </row>
    <row r="1005" spans="1:23" x14ac:dyDescent="0.25">
      <c r="A1005" s="42">
        <v>21</v>
      </c>
      <c r="B1005" s="42">
        <v>11</v>
      </c>
      <c r="C1005" s="42">
        <v>1</v>
      </c>
      <c r="D1005" s="42">
        <v>11</v>
      </c>
      <c r="E1005" s="42">
        <v>2</v>
      </c>
      <c r="F1005" s="42">
        <v>1</v>
      </c>
      <c r="G1005" s="42">
        <v>27</v>
      </c>
      <c r="H1005" s="42">
        <v>0</v>
      </c>
      <c r="I1005" s="42" t="s">
        <v>859</v>
      </c>
      <c r="J1005" s="42" t="s">
        <v>1030</v>
      </c>
      <c r="K1005" s="42" t="s">
        <v>1284</v>
      </c>
      <c r="L1005" s="43">
        <v>1099537368</v>
      </c>
      <c r="M1005" s="43">
        <v>0</v>
      </c>
      <c r="N1005" s="43">
        <v>0</v>
      </c>
      <c r="O1005" s="43">
        <v>134900000</v>
      </c>
      <c r="P1005" s="43">
        <v>0</v>
      </c>
      <c r="Q1005" s="43">
        <v>1234437368</v>
      </c>
      <c r="R1005" s="43">
        <v>1186543117</v>
      </c>
      <c r="S1005" s="43">
        <v>1186543117</v>
      </c>
      <c r="T1005" s="43">
        <v>1186543117</v>
      </c>
      <c r="U1005" s="43">
        <v>1186543117</v>
      </c>
      <c r="V1005" s="43">
        <v>47894251</v>
      </c>
      <c r="W1005" s="43">
        <v>0</v>
      </c>
    </row>
    <row r="1006" spans="1:23" x14ac:dyDescent="0.25">
      <c r="A1006" s="42">
        <v>21</v>
      </c>
      <c r="B1006" s="42">
        <v>11</v>
      </c>
      <c r="C1006" s="42">
        <v>1</v>
      </c>
      <c r="D1006" s="42">
        <v>11</v>
      </c>
      <c r="E1006" s="42">
        <v>2</v>
      </c>
      <c r="F1006" s="42">
        <v>1</v>
      </c>
      <c r="G1006" s="42">
        <v>28</v>
      </c>
      <c r="H1006" s="42">
        <v>0</v>
      </c>
      <c r="I1006" s="42" t="s">
        <v>859</v>
      </c>
      <c r="J1006" s="42" t="s">
        <v>1031</v>
      </c>
      <c r="K1006" s="42" t="s">
        <v>1285</v>
      </c>
      <c r="L1006" s="43">
        <v>910824793</v>
      </c>
      <c r="M1006" s="43">
        <v>0</v>
      </c>
      <c r="N1006" s="43">
        <v>0</v>
      </c>
      <c r="O1006" s="43">
        <v>0</v>
      </c>
      <c r="P1006" s="43">
        <v>0</v>
      </c>
      <c r="Q1006" s="43">
        <v>910824793</v>
      </c>
      <c r="R1006" s="43">
        <v>870993763</v>
      </c>
      <c r="S1006" s="43">
        <v>870993763</v>
      </c>
      <c r="T1006" s="43">
        <v>870993763</v>
      </c>
      <c r="U1006" s="43">
        <v>651784911</v>
      </c>
      <c r="V1006" s="43">
        <v>39831030</v>
      </c>
      <c r="W1006" s="43">
        <v>0</v>
      </c>
    </row>
    <row r="1007" spans="1:23" x14ac:dyDescent="0.25">
      <c r="A1007" s="42">
        <v>25</v>
      </c>
      <c r="B1007" s="42">
        <v>11</v>
      </c>
      <c r="C1007" s="42">
        <v>1</v>
      </c>
      <c r="D1007" s="42">
        <v>11</v>
      </c>
      <c r="E1007" s="42">
        <v>2</v>
      </c>
      <c r="F1007" s="42">
        <v>1</v>
      </c>
      <c r="G1007" s="42">
        <v>25</v>
      </c>
      <c r="H1007" s="42">
        <v>0</v>
      </c>
      <c r="I1007" s="42" t="s">
        <v>859</v>
      </c>
      <c r="J1007" s="42" t="s">
        <v>1085</v>
      </c>
      <c r="K1007" s="42" t="s">
        <v>1290</v>
      </c>
      <c r="L1007" s="43">
        <v>77299200</v>
      </c>
      <c r="M1007" s="43">
        <v>0</v>
      </c>
      <c r="N1007" s="43">
        <v>0</v>
      </c>
      <c r="O1007" s="43">
        <v>0</v>
      </c>
      <c r="P1007" s="43">
        <v>0</v>
      </c>
      <c r="Q1007" s="43">
        <v>77299200</v>
      </c>
      <c r="R1007" s="43">
        <v>12584722</v>
      </c>
      <c r="S1007" s="43">
        <v>12584722</v>
      </c>
      <c r="T1007" s="43">
        <v>12584722</v>
      </c>
      <c r="U1007" s="43">
        <v>12584722</v>
      </c>
      <c r="V1007" s="43">
        <v>64714478</v>
      </c>
      <c r="W1007" s="43">
        <v>0</v>
      </c>
    </row>
    <row r="1008" spans="1:23" x14ac:dyDescent="0.25">
      <c r="A1008" s="42">
        <v>28</v>
      </c>
      <c r="B1008" s="42">
        <v>11</v>
      </c>
      <c r="C1008" s="42">
        <v>1</v>
      </c>
      <c r="D1008" s="42">
        <v>11</v>
      </c>
      <c r="E1008" s="42">
        <v>2</v>
      </c>
      <c r="F1008" s="42">
        <v>1</v>
      </c>
      <c r="G1008" s="42">
        <v>28</v>
      </c>
      <c r="H1008" s="42">
        <v>0</v>
      </c>
      <c r="I1008" s="42" t="s">
        <v>859</v>
      </c>
      <c r="J1008" s="42" t="s">
        <v>1141</v>
      </c>
      <c r="K1008" s="42" t="s">
        <v>1307</v>
      </c>
      <c r="L1008" s="43">
        <v>142528399</v>
      </c>
      <c r="M1008" s="43">
        <v>0</v>
      </c>
      <c r="N1008" s="43">
        <v>0</v>
      </c>
      <c r="O1008" s="43">
        <v>0</v>
      </c>
      <c r="P1008" s="43">
        <v>0</v>
      </c>
      <c r="Q1008" s="43">
        <v>142528399</v>
      </c>
      <c r="R1008" s="43">
        <v>142528399</v>
      </c>
      <c r="S1008" s="43">
        <v>142528399</v>
      </c>
      <c r="T1008" s="43">
        <v>142528399</v>
      </c>
      <c r="U1008" s="43">
        <v>106303157</v>
      </c>
      <c r="V1008" s="43">
        <v>0</v>
      </c>
      <c r="W1008" s="43">
        <v>0</v>
      </c>
    </row>
    <row r="1009" spans="1:23" x14ac:dyDescent="0.25">
      <c r="A1009" s="42">
        <v>40</v>
      </c>
      <c r="B1009" s="42">
        <v>4</v>
      </c>
      <c r="C1009" s="42">
        <v>1</v>
      </c>
      <c r="D1009" s="42">
        <v>22</v>
      </c>
      <c r="E1009" s="42">
        <v>2</v>
      </c>
      <c r="F1009" s="42">
        <v>1</v>
      </c>
      <c r="G1009" s="42">
        <v>28</v>
      </c>
      <c r="H1009" s="42">
        <v>0</v>
      </c>
      <c r="I1009" s="42" t="s">
        <v>859</v>
      </c>
      <c r="J1009" s="42" t="s">
        <v>1235</v>
      </c>
      <c r="K1009" s="42" t="s">
        <v>1331</v>
      </c>
      <c r="L1009" s="43">
        <v>277693149</v>
      </c>
      <c r="M1009" s="43">
        <v>0</v>
      </c>
      <c r="N1009" s="43">
        <v>0</v>
      </c>
      <c r="O1009" s="43">
        <v>0</v>
      </c>
      <c r="P1009" s="43">
        <v>0</v>
      </c>
      <c r="Q1009" s="43">
        <v>277693149</v>
      </c>
      <c r="R1009" s="43">
        <v>277693149</v>
      </c>
      <c r="S1009" s="43">
        <v>277693149</v>
      </c>
      <c r="T1009" s="43">
        <v>277693149</v>
      </c>
      <c r="U1009" s="43">
        <v>212606314</v>
      </c>
      <c r="V1009" s="43">
        <v>0</v>
      </c>
      <c r="W1009" s="43">
        <v>0</v>
      </c>
    </row>
    <row r="1010" spans="1:23" x14ac:dyDescent="0.25">
      <c r="A1010" s="42">
        <v>21</v>
      </c>
      <c r="B1010" s="42">
        <v>11</v>
      </c>
      <c r="C1010" s="42">
        <v>1</v>
      </c>
      <c r="D1010" s="42">
        <v>11</v>
      </c>
      <c r="E1010" s="42">
        <v>2</v>
      </c>
      <c r="F1010" s="42">
        <v>1</v>
      </c>
      <c r="G1010" s="42">
        <v>18</v>
      </c>
      <c r="H1010" s="42">
        <v>0</v>
      </c>
      <c r="I1010" s="42" t="s">
        <v>859</v>
      </c>
      <c r="J1010" s="42" t="s">
        <v>1027</v>
      </c>
      <c r="K1010" s="42" t="s">
        <v>1281</v>
      </c>
      <c r="L1010" s="43">
        <v>120353491</v>
      </c>
      <c r="M1010" s="43">
        <v>0</v>
      </c>
      <c r="N1010" s="43">
        <v>0</v>
      </c>
      <c r="O1010" s="43">
        <v>0</v>
      </c>
      <c r="P1010" s="43">
        <v>0</v>
      </c>
      <c r="Q1010" s="43">
        <v>120353491</v>
      </c>
      <c r="R1010" s="43">
        <v>118401396</v>
      </c>
      <c r="S1010" s="43">
        <v>118401396</v>
      </c>
      <c r="T1010" s="43">
        <v>118401396</v>
      </c>
      <c r="U1010" s="43">
        <v>113064042</v>
      </c>
      <c r="V1010" s="43">
        <v>1952095</v>
      </c>
      <c r="W1010" s="43">
        <v>0</v>
      </c>
    </row>
    <row r="1011" spans="1:23" x14ac:dyDescent="0.25">
      <c r="A1011" s="42">
        <v>21</v>
      </c>
      <c r="B1011" s="42">
        <v>11</v>
      </c>
      <c r="C1011" s="42">
        <v>1</v>
      </c>
      <c r="D1011" s="42">
        <v>11</v>
      </c>
      <c r="E1011" s="42">
        <v>2</v>
      </c>
      <c r="F1011" s="42">
        <v>1</v>
      </c>
      <c r="G1011" s="42">
        <v>19</v>
      </c>
      <c r="H1011" s="42">
        <v>0</v>
      </c>
      <c r="I1011" s="42" t="s">
        <v>859</v>
      </c>
      <c r="J1011" s="42" t="s">
        <v>1987</v>
      </c>
      <c r="K1011" s="42" t="s">
        <v>1988</v>
      </c>
      <c r="L1011" s="43">
        <v>488118352</v>
      </c>
      <c r="M1011" s="43">
        <v>0</v>
      </c>
      <c r="N1011" s="43">
        <v>0</v>
      </c>
      <c r="O1011" s="43">
        <v>75000000</v>
      </c>
      <c r="P1011" s="43">
        <v>42137566</v>
      </c>
      <c r="Q1011" s="43">
        <v>520980786</v>
      </c>
      <c r="R1011" s="43">
        <v>506441158</v>
      </c>
      <c r="S1011" s="43">
        <v>506441158</v>
      </c>
      <c r="T1011" s="43">
        <v>506441158</v>
      </c>
      <c r="U1011" s="43">
        <v>440105874</v>
      </c>
      <c r="V1011" s="43">
        <v>14539628</v>
      </c>
      <c r="W1011" s="43">
        <v>0</v>
      </c>
    </row>
    <row r="1012" spans="1:23" x14ac:dyDescent="0.25">
      <c r="A1012" s="42">
        <v>21</v>
      </c>
      <c r="B1012" s="42">
        <v>11</v>
      </c>
      <c r="C1012" s="42">
        <v>1</v>
      </c>
      <c r="D1012" s="42">
        <v>11</v>
      </c>
      <c r="E1012" s="42">
        <v>2</v>
      </c>
      <c r="F1012" s="42">
        <v>1</v>
      </c>
      <c r="G1012" s="42">
        <v>23</v>
      </c>
      <c r="H1012" s="42">
        <v>0</v>
      </c>
      <c r="I1012" s="42" t="s">
        <v>859</v>
      </c>
      <c r="J1012" s="42" t="s">
        <v>1554</v>
      </c>
      <c r="K1012" s="42" t="s">
        <v>1991</v>
      </c>
      <c r="L1012" s="43">
        <v>712262192</v>
      </c>
      <c r="M1012" s="43">
        <v>0</v>
      </c>
      <c r="N1012" s="43">
        <v>0</v>
      </c>
      <c r="O1012" s="43">
        <v>0</v>
      </c>
      <c r="P1012" s="43">
        <v>0</v>
      </c>
      <c r="Q1012" s="43">
        <v>712262192</v>
      </c>
      <c r="R1012" s="43">
        <v>650242650</v>
      </c>
      <c r="S1012" s="43">
        <v>650242650</v>
      </c>
      <c r="T1012" s="43">
        <v>650242650</v>
      </c>
      <c r="U1012" s="43">
        <v>548101650</v>
      </c>
      <c r="V1012" s="43">
        <v>62019542</v>
      </c>
      <c r="W1012" s="43">
        <v>0</v>
      </c>
    </row>
    <row r="1013" spans="1:23" x14ac:dyDescent="0.25">
      <c r="A1013" s="42">
        <v>21</v>
      </c>
      <c r="B1013" s="42">
        <v>11</v>
      </c>
      <c r="C1013" s="42">
        <v>1</v>
      </c>
      <c r="D1013" s="42">
        <v>11</v>
      </c>
      <c r="E1013" s="42">
        <v>2</v>
      </c>
      <c r="F1013" s="42">
        <v>1</v>
      </c>
      <c r="G1013" s="42">
        <v>35</v>
      </c>
      <c r="H1013" s="42">
        <v>0</v>
      </c>
      <c r="I1013" s="42" t="s">
        <v>859</v>
      </c>
      <c r="J1013" s="42" t="s">
        <v>1032</v>
      </c>
      <c r="K1013" s="42" t="s">
        <v>1286</v>
      </c>
      <c r="L1013" s="43">
        <v>519714635</v>
      </c>
      <c r="M1013" s="43">
        <v>0</v>
      </c>
      <c r="N1013" s="43">
        <v>0</v>
      </c>
      <c r="O1013" s="43">
        <v>321240877</v>
      </c>
      <c r="P1013" s="43">
        <v>0</v>
      </c>
      <c r="Q1013" s="43">
        <v>840955512</v>
      </c>
      <c r="R1013" s="43">
        <v>766212347</v>
      </c>
      <c r="S1013" s="43">
        <v>766212347</v>
      </c>
      <c r="T1013" s="43">
        <v>766212347</v>
      </c>
      <c r="U1013" s="43">
        <v>731695701</v>
      </c>
      <c r="V1013" s="43">
        <v>74743165</v>
      </c>
      <c r="W1013" s="43">
        <v>0</v>
      </c>
    </row>
    <row r="1014" spans="1:23" x14ac:dyDescent="0.25">
      <c r="A1014" s="42">
        <v>40</v>
      </c>
      <c r="B1014" s="42">
        <v>4</v>
      </c>
      <c r="C1014" s="42">
        <v>1</v>
      </c>
      <c r="D1014" s="42">
        <v>22</v>
      </c>
      <c r="E1014" s="42">
        <v>2</v>
      </c>
      <c r="F1014" s="42">
        <v>2</v>
      </c>
      <c r="G1014" s="42">
        <v>2</v>
      </c>
      <c r="H1014" s="42">
        <v>0</v>
      </c>
      <c r="I1014" s="42" t="s">
        <v>859</v>
      </c>
      <c r="J1014" s="42" t="s">
        <v>1237</v>
      </c>
      <c r="K1014" s="42" t="s">
        <v>1332</v>
      </c>
      <c r="L1014" s="43">
        <v>15224868</v>
      </c>
      <c r="M1014" s="43">
        <v>2939443.9</v>
      </c>
      <c r="N1014" s="43">
        <v>0</v>
      </c>
      <c r="O1014" s="43">
        <v>0</v>
      </c>
      <c r="P1014" s="43">
        <v>0</v>
      </c>
      <c r="Q1014" s="43">
        <v>18164311.899999999</v>
      </c>
      <c r="R1014" s="43">
        <v>394449</v>
      </c>
      <c r="S1014" s="43">
        <v>394449</v>
      </c>
      <c r="T1014" s="43">
        <v>394449</v>
      </c>
      <c r="U1014" s="43">
        <v>394449</v>
      </c>
      <c r="V1014" s="43">
        <v>17769862.899999999</v>
      </c>
      <c r="W1014" s="43">
        <v>0</v>
      </c>
    </row>
    <row r="1015" spans="1:23" x14ac:dyDescent="0.25">
      <c r="A1015" s="42">
        <v>21</v>
      </c>
      <c r="B1015" s="42">
        <v>11</v>
      </c>
      <c r="C1015" s="42">
        <v>1</v>
      </c>
      <c r="D1015" s="42">
        <v>11</v>
      </c>
      <c r="E1015" s="42">
        <v>1</v>
      </c>
      <c r="F1015" s="42">
        <v>1</v>
      </c>
      <c r="G1015" s="42">
        <v>13</v>
      </c>
      <c r="H1015" s="42">
        <v>0</v>
      </c>
      <c r="I1015" s="42" t="s">
        <v>859</v>
      </c>
      <c r="J1015" s="42" t="s">
        <v>1000</v>
      </c>
      <c r="K1015" s="42" t="s">
        <v>1257</v>
      </c>
      <c r="L1015" s="43">
        <v>466425000</v>
      </c>
      <c r="M1015" s="43">
        <v>0</v>
      </c>
      <c r="N1015" s="43">
        <v>0</v>
      </c>
      <c r="O1015" s="43">
        <v>0</v>
      </c>
      <c r="P1015" s="43">
        <v>92000000</v>
      </c>
      <c r="Q1015" s="43">
        <v>374425000</v>
      </c>
      <c r="R1015" s="43">
        <v>323915200.38999999</v>
      </c>
      <c r="S1015" s="43">
        <v>323915200.38999999</v>
      </c>
      <c r="T1015" s="43">
        <v>323915200.38999999</v>
      </c>
      <c r="U1015" s="43">
        <v>239880400.38999999</v>
      </c>
      <c r="V1015" s="43">
        <v>50509799.609999999</v>
      </c>
      <c r="W1015" s="43">
        <v>0</v>
      </c>
    </row>
    <row r="1016" spans="1:23" x14ac:dyDescent="0.25">
      <c r="A1016" s="42">
        <v>21</v>
      </c>
      <c r="B1016" s="42">
        <v>11</v>
      </c>
      <c r="C1016" s="42">
        <v>1</v>
      </c>
      <c r="D1016" s="42">
        <v>11</v>
      </c>
      <c r="E1016" s="42">
        <v>2</v>
      </c>
      <c r="F1016" s="42">
        <v>1</v>
      </c>
      <c r="G1016" s="42">
        <v>11</v>
      </c>
      <c r="H1016" s="42">
        <v>0</v>
      </c>
      <c r="I1016" s="42" t="s">
        <v>859</v>
      </c>
      <c r="J1016" s="42" t="s">
        <v>1023</v>
      </c>
      <c r="K1016" s="42" t="s">
        <v>1277</v>
      </c>
      <c r="L1016" s="43">
        <v>228933000</v>
      </c>
      <c r="M1016" s="43">
        <v>0</v>
      </c>
      <c r="N1016" s="43">
        <v>0</v>
      </c>
      <c r="O1016" s="43">
        <v>21000000</v>
      </c>
      <c r="P1016" s="43">
        <v>132000000</v>
      </c>
      <c r="Q1016" s="43">
        <v>117933000</v>
      </c>
      <c r="R1016" s="43">
        <v>58805040</v>
      </c>
      <c r="S1016" s="43">
        <v>58805040</v>
      </c>
      <c r="T1016" s="43">
        <v>58805040</v>
      </c>
      <c r="U1016" s="43">
        <v>58805040</v>
      </c>
      <c r="V1016" s="43">
        <v>59127960</v>
      </c>
      <c r="W1016" s="43">
        <v>0</v>
      </c>
    </row>
    <row r="1017" spans="1:23" x14ac:dyDescent="0.25">
      <c r="A1017" s="42">
        <v>21</v>
      </c>
      <c r="B1017" s="42">
        <v>11</v>
      </c>
      <c r="C1017" s="42">
        <v>1</v>
      </c>
      <c r="D1017" s="42">
        <v>11</v>
      </c>
      <c r="E1017" s="42">
        <v>2</v>
      </c>
      <c r="F1017" s="42">
        <v>1</v>
      </c>
      <c r="G1017" s="42">
        <v>2</v>
      </c>
      <c r="H1017" s="42">
        <v>0</v>
      </c>
      <c r="I1017" s="42" t="s">
        <v>859</v>
      </c>
      <c r="J1017" s="42" t="s">
        <v>1019</v>
      </c>
      <c r="K1017" s="42" t="s">
        <v>1982</v>
      </c>
      <c r="L1017" s="43">
        <v>285480000</v>
      </c>
      <c r="M1017" s="43">
        <v>0</v>
      </c>
      <c r="N1017" s="43">
        <v>0</v>
      </c>
      <c r="O1017" s="43">
        <v>0</v>
      </c>
      <c r="P1017" s="43">
        <v>280000000</v>
      </c>
      <c r="Q1017" s="43">
        <v>5480000</v>
      </c>
      <c r="R1017" s="43">
        <v>0</v>
      </c>
      <c r="S1017" s="43">
        <v>0</v>
      </c>
      <c r="T1017" s="43">
        <v>0</v>
      </c>
      <c r="U1017" s="43">
        <v>0</v>
      </c>
      <c r="V1017" s="43">
        <v>5480000</v>
      </c>
      <c r="W1017" s="43">
        <v>0</v>
      </c>
    </row>
    <row r="1018" spans="1:23" x14ac:dyDescent="0.25">
      <c r="A1018" s="42">
        <v>28</v>
      </c>
      <c r="B1018" s="42">
        <v>11</v>
      </c>
      <c r="C1018" s="42">
        <v>1</v>
      </c>
      <c r="D1018" s="42">
        <v>11</v>
      </c>
      <c r="E1018" s="42">
        <v>1</v>
      </c>
      <c r="F1018" s="42">
        <v>1</v>
      </c>
      <c r="G1018" s="42">
        <v>17</v>
      </c>
      <c r="H1018" s="42">
        <v>0</v>
      </c>
      <c r="I1018" s="42" t="s">
        <v>859</v>
      </c>
      <c r="J1018" s="42" t="s">
        <v>3812</v>
      </c>
      <c r="K1018" s="42" t="s">
        <v>1324</v>
      </c>
      <c r="L1018" s="43">
        <v>0</v>
      </c>
      <c r="M1018" s="43">
        <v>0</v>
      </c>
      <c r="N1018" s="43">
        <v>0</v>
      </c>
      <c r="O1018" s="43">
        <v>1103400</v>
      </c>
      <c r="P1018" s="43">
        <v>0</v>
      </c>
      <c r="Q1018" s="43">
        <v>1103400</v>
      </c>
      <c r="R1018" s="43">
        <v>1103400</v>
      </c>
      <c r="S1018" s="43">
        <v>1103400</v>
      </c>
      <c r="T1018" s="43">
        <v>1103400</v>
      </c>
      <c r="U1018" s="43">
        <v>1103400</v>
      </c>
      <c r="V1018" s="43">
        <v>0</v>
      </c>
      <c r="W1018" s="43">
        <v>0</v>
      </c>
    </row>
    <row r="1019" spans="1:23" x14ac:dyDescent="0.25">
      <c r="A1019" s="42">
        <v>28</v>
      </c>
      <c r="B1019" s="42">
        <v>11</v>
      </c>
      <c r="C1019" s="42">
        <v>1</v>
      </c>
      <c r="D1019" s="42">
        <v>33</v>
      </c>
      <c r="E1019" s="42">
        <v>1</v>
      </c>
      <c r="F1019" s="42">
        <v>1</v>
      </c>
      <c r="G1019" s="42">
        <v>17</v>
      </c>
      <c r="H1019" s="42">
        <v>0</v>
      </c>
      <c r="I1019" s="42" t="s">
        <v>859</v>
      </c>
      <c r="J1019" s="42" t="s">
        <v>1679</v>
      </c>
      <c r="K1019" s="42" t="s">
        <v>1324</v>
      </c>
      <c r="L1019" s="43">
        <v>12187800</v>
      </c>
      <c r="M1019" s="43">
        <v>0</v>
      </c>
      <c r="N1019" s="43">
        <v>0</v>
      </c>
      <c r="O1019" s="43">
        <v>0</v>
      </c>
      <c r="P1019" s="43">
        <v>7119839</v>
      </c>
      <c r="Q1019" s="43">
        <v>5067961</v>
      </c>
      <c r="R1019" s="43">
        <v>4928200</v>
      </c>
      <c r="S1019" s="43">
        <v>4928200</v>
      </c>
      <c r="T1019" s="43">
        <v>4928200</v>
      </c>
      <c r="U1019" s="43">
        <v>4928200</v>
      </c>
      <c r="V1019" s="43">
        <v>139761</v>
      </c>
      <c r="W1019" s="43">
        <v>0</v>
      </c>
    </row>
    <row r="1020" spans="1:23" x14ac:dyDescent="0.25">
      <c r="A1020" s="42">
        <v>28</v>
      </c>
      <c r="B1020" s="42">
        <v>11</v>
      </c>
      <c r="C1020" s="42">
        <v>1</v>
      </c>
      <c r="D1020" s="42">
        <v>11</v>
      </c>
      <c r="E1020" s="42">
        <v>1</v>
      </c>
      <c r="F1020" s="42">
        <v>1</v>
      </c>
      <c r="G1020" s="42">
        <v>13</v>
      </c>
      <c r="H1020" s="42">
        <v>0</v>
      </c>
      <c r="I1020" s="42" t="s">
        <v>859</v>
      </c>
      <c r="J1020" s="42" t="s">
        <v>3809</v>
      </c>
      <c r="K1020" s="42" t="s">
        <v>1321</v>
      </c>
      <c r="L1020" s="43">
        <v>0</v>
      </c>
      <c r="M1020" s="43">
        <v>0</v>
      </c>
      <c r="N1020" s="43">
        <v>0</v>
      </c>
      <c r="O1020" s="43">
        <v>10272535</v>
      </c>
      <c r="P1020" s="43">
        <v>0</v>
      </c>
      <c r="Q1020" s="43">
        <v>10272535</v>
      </c>
      <c r="R1020" s="43">
        <v>279461</v>
      </c>
      <c r="S1020" s="43">
        <v>279461</v>
      </c>
      <c r="T1020" s="43">
        <v>279461</v>
      </c>
      <c r="U1020" s="43">
        <v>279461</v>
      </c>
      <c r="V1020" s="43">
        <v>9993074</v>
      </c>
      <c r="W1020" s="43">
        <v>0</v>
      </c>
    </row>
    <row r="1021" spans="1:23" x14ac:dyDescent="0.25">
      <c r="A1021" s="42">
        <v>28</v>
      </c>
      <c r="B1021" s="42">
        <v>11</v>
      </c>
      <c r="C1021" s="42">
        <v>1</v>
      </c>
      <c r="D1021" s="42">
        <v>33</v>
      </c>
      <c r="E1021" s="42">
        <v>1</v>
      </c>
      <c r="F1021" s="42">
        <v>1</v>
      </c>
      <c r="G1021" s="42">
        <v>13</v>
      </c>
      <c r="H1021" s="42">
        <v>0</v>
      </c>
      <c r="I1021" s="42" t="s">
        <v>859</v>
      </c>
      <c r="J1021" s="42" t="s">
        <v>1676</v>
      </c>
      <c r="K1021" s="42" t="s">
        <v>1321</v>
      </c>
      <c r="L1021" s="43">
        <v>115828020</v>
      </c>
      <c r="M1021" s="43">
        <v>0</v>
      </c>
      <c r="N1021" s="43">
        <v>0</v>
      </c>
      <c r="O1021" s="43">
        <v>0</v>
      </c>
      <c r="P1021" s="43">
        <v>0</v>
      </c>
      <c r="Q1021" s="43">
        <v>115828020</v>
      </c>
      <c r="R1021" s="43">
        <v>105138195</v>
      </c>
      <c r="S1021" s="43">
        <v>105138195</v>
      </c>
      <c r="T1021" s="43">
        <v>105138195</v>
      </c>
      <c r="U1021" s="43">
        <v>105138195</v>
      </c>
      <c r="V1021" s="43">
        <v>10689825</v>
      </c>
      <c r="W1021" s="43">
        <v>0</v>
      </c>
    </row>
    <row r="1022" spans="1:23" x14ac:dyDescent="0.25">
      <c r="A1022" s="42">
        <v>28</v>
      </c>
      <c r="B1022" s="42">
        <v>11</v>
      </c>
      <c r="C1022" s="42">
        <v>1</v>
      </c>
      <c r="D1022" s="42">
        <v>11</v>
      </c>
      <c r="E1022" s="42">
        <v>1</v>
      </c>
      <c r="F1022" s="42">
        <v>1</v>
      </c>
      <c r="G1022" s="42">
        <v>15</v>
      </c>
      <c r="H1022" s="42">
        <v>0</v>
      </c>
      <c r="I1022" s="42" t="s">
        <v>859</v>
      </c>
      <c r="J1022" s="42" t="s">
        <v>3810</v>
      </c>
      <c r="K1022" s="42" t="s">
        <v>1322</v>
      </c>
      <c r="L1022" s="43">
        <v>0</v>
      </c>
      <c r="M1022" s="43">
        <v>0</v>
      </c>
      <c r="N1022" s="43">
        <v>0</v>
      </c>
      <c r="O1022" s="43">
        <v>13028500</v>
      </c>
      <c r="P1022" s="43">
        <v>0</v>
      </c>
      <c r="Q1022" s="43">
        <v>13028500</v>
      </c>
      <c r="R1022" s="43">
        <v>13028500</v>
      </c>
      <c r="S1022" s="43">
        <v>13028500</v>
      </c>
      <c r="T1022" s="43">
        <v>13028500</v>
      </c>
      <c r="U1022" s="43">
        <v>13028500</v>
      </c>
      <c r="V1022" s="43">
        <v>0</v>
      </c>
      <c r="W1022" s="43">
        <v>0</v>
      </c>
    </row>
    <row r="1023" spans="1:23" x14ac:dyDescent="0.25">
      <c r="A1023" s="42">
        <v>28</v>
      </c>
      <c r="B1023" s="42">
        <v>11</v>
      </c>
      <c r="C1023" s="42">
        <v>1</v>
      </c>
      <c r="D1023" s="42">
        <v>33</v>
      </c>
      <c r="E1023" s="42">
        <v>1</v>
      </c>
      <c r="F1023" s="42">
        <v>1</v>
      </c>
      <c r="G1023" s="42">
        <v>15</v>
      </c>
      <c r="H1023" s="42">
        <v>0</v>
      </c>
      <c r="I1023" s="42" t="s">
        <v>859</v>
      </c>
      <c r="J1023" s="42" t="s">
        <v>1677</v>
      </c>
      <c r="K1023" s="42" t="s">
        <v>1322</v>
      </c>
      <c r="L1023" s="43">
        <v>98721180</v>
      </c>
      <c r="M1023" s="43">
        <v>0</v>
      </c>
      <c r="N1023" s="43">
        <v>0</v>
      </c>
      <c r="O1023" s="43">
        <v>0</v>
      </c>
      <c r="P1023" s="43">
        <v>12047506</v>
      </c>
      <c r="Q1023" s="43">
        <v>86673674</v>
      </c>
      <c r="R1023" s="43">
        <v>86673674</v>
      </c>
      <c r="S1023" s="43">
        <v>86673674</v>
      </c>
      <c r="T1023" s="43">
        <v>86673674</v>
      </c>
      <c r="U1023" s="43">
        <v>86673674</v>
      </c>
      <c r="V1023" s="43">
        <v>0</v>
      </c>
      <c r="W1023" s="43">
        <v>0</v>
      </c>
    </row>
    <row r="1024" spans="1:23" x14ac:dyDescent="0.25">
      <c r="A1024" s="42">
        <v>28</v>
      </c>
      <c r="B1024" s="42">
        <v>11</v>
      </c>
      <c r="C1024" s="42">
        <v>1</v>
      </c>
      <c r="D1024" s="42">
        <v>11</v>
      </c>
      <c r="E1024" s="42">
        <v>1</v>
      </c>
      <c r="F1024" s="42">
        <v>1</v>
      </c>
      <c r="G1024" s="42">
        <v>16</v>
      </c>
      <c r="H1024" s="42">
        <v>0</v>
      </c>
      <c r="I1024" s="42" t="s">
        <v>859</v>
      </c>
      <c r="J1024" s="42" t="s">
        <v>3811</v>
      </c>
      <c r="K1024" s="42" t="s">
        <v>1323</v>
      </c>
      <c r="L1024" s="43">
        <v>0</v>
      </c>
      <c r="M1024" s="43">
        <v>0</v>
      </c>
      <c r="N1024" s="43">
        <v>0</v>
      </c>
      <c r="O1024" s="43">
        <v>41061000</v>
      </c>
      <c r="P1024" s="43">
        <v>0</v>
      </c>
      <c r="Q1024" s="43">
        <v>41061000</v>
      </c>
      <c r="R1024" s="43">
        <v>34907792</v>
      </c>
      <c r="S1024" s="43">
        <v>34907792</v>
      </c>
      <c r="T1024" s="43">
        <v>34907792</v>
      </c>
      <c r="U1024" s="43">
        <v>34907792</v>
      </c>
      <c r="V1024" s="43">
        <v>6153208</v>
      </c>
      <c r="W1024" s="43">
        <v>0</v>
      </c>
    </row>
    <row r="1025" spans="1:23" x14ac:dyDescent="0.25">
      <c r="A1025" s="42">
        <v>28</v>
      </c>
      <c r="B1025" s="42">
        <v>11</v>
      </c>
      <c r="C1025" s="42">
        <v>1</v>
      </c>
      <c r="D1025" s="42">
        <v>33</v>
      </c>
      <c r="E1025" s="42">
        <v>1</v>
      </c>
      <c r="F1025" s="42">
        <v>1</v>
      </c>
      <c r="G1025" s="42">
        <v>16</v>
      </c>
      <c r="H1025" s="42">
        <v>0</v>
      </c>
      <c r="I1025" s="42" t="s">
        <v>859</v>
      </c>
      <c r="J1025" s="42" t="s">
        <v>1678</v>
      </c>
      <c r="K1025" s="42" t="s">
        <v>1323</v>
      </c>
      <c r="L1025" s="43">
        <v>100549350</v>
      </c>
      <c r="M1025" s="43">
        <v>0</v>
      </c>
      <c r="N1025" s="43">
        <v>0</v>
      </c>
      <c r="O1025" s="43">
        <v>6664192</v>
      </c>
      <c r="P1025" s="43">
        <v>0</v>
      </c>
      <c r="Q1025" s="43">
        <v>107213542</v>
      </c>
      <c r="R1025" s="43">
        <v>107213542</v>
      </c>
      <c r="S1025" s="43">
        <v>107213542</v>
      </c>
      <c r="T1025" s="43">
        <v>107213542</v>
      </c>
      <c r="U1025" s="43">
        <v>107213542</v>
      </c>
      <c r="V1025" s="43">
        <v>0</v>
      </c>
      <c r="W1025" s="43">
        <v>0</v>
      </c>
    </row>
    <row r="1026" spans="1:23" x14ac:dyDescent="0.25">
      <c r="A1026" s="42">
        <v>20</v>
      </c>
      <c r="B1026" s="42">
        <v>11</v>
      </c>
      <c r="C1026" s="42">
        <v>1</v>
      </c>
      <c r="D1026" s="42">
        <v>11</v>
      </c>
      <c r="E1026" s="42">
        <v>1</v>
      </c>
      <c r="F1026" s="42">
        <v>2</v>
      </c>
      <c r="G1026" s="42">
        <v>2</v>
      </c>
      <c r="H1026" s="42">
        <v>0</v>
      </c>
      <c r="I1026" s="42" t="s">
        <v>859</v>
      </c>
      <c r="J1026" s="42" t="s">
        <v>980</v>
      </c>
      <c r="K1026" s="42" t="s">
        <v>1246</v>
      </c>
      <c r="L1026" s="43">
        <v>86121081</v>
      </c>
      <c r="M1026" s="43">
        <v>0</v>
      </c>
      <c r="N1026" s="43">
        <v>0</v>
      </c>
      <c r="O1026" s="43">
        <v>3000000</v>
      </c>
      <c r="P1026" s="43">
        <v>0</v>
      </c>
      <c r="Q1026" s="43">
        <v>89121081</v>
      </c>
      <c r="R1026" s="43">
        <v>88000000</v>
      </c>
      <c r="S1026" s="43">
        <v>88000000</v>
      </c>
      <c r="T1026" s="43">
        <v>88000000</v>
      </c>
      <c r="U1026" s="43">
        <v>85000000</v>
      </c>
      <c r="V1026" s="43">
        <v>1121081</v>
      </c>
      <c r="W1026" s="43">
        <v>0</v>
      </c>
    </row>
    <row r="1027" spans="1:23" x14ac:dyDescent="0.25">
      <c r="A1027" s="42">
        <v>21</v>
      </c>
      <c r="B1027" s="42">
        <v>11</v>
      </c>
      <c r="C1027" s="42">
        <v>1</v>
      </c>
      <c r="D1027" s="42">
        <v>11</v>
      </c>
      <c r="E1027" s="42">
        <v>1</v>
      </c>
      <c r="F1027" s="42">
        <v>2</v>
      </c>
      <c r="G1027" s="42">
        <v>1</v>
      </c>
      <c r="H1027" s="42">
        <v>0</v>
      </c>
      <c r="I1027" s="42" t="s">
        <v>859</v>
      </c>
      <c r="J1027" s="42" t="s">
        <v>1004</v>
      </c>
      <c r="K1027" s="42" t="s">
        <v>1260</v>
      </c>
      <c r="L1027" s="43">
        <v>777375000</v>
      </c>
      <c r="M1027" s="43">
        <v>0</v>
      </c>
      <c r="N1027" s="43">
        <v>0</v>
      </c>
      <c r="O1027" s="43">
        <v>40000000</v>
      </c>
      <c r="P1027" s="43">
        <v>0</v>
      </c>
      <c r="Q1027" s="43">
        <v>817375000</v>
      </c>
      <c r="R1027" s="43">
        <v>714458300</v>
      </c>
      <c r="S1027" s="43">
        <v>714458300</v>
      </c>
      <c r="T1027" s="43">
        <v>530829761</v>
      </c>
      <c r="U1027" s="43">
        <v>527329761</v>
      </c>
      <c r="V1027" s="43">
        <v>102916700</v>
      </c>
      <c r="W1027" s="43">
        <v>0</v>
      </c>
    </row>
    <row r="1028" spans="1:23" x14ac:dyDescent="0.25">
      <c r="A1028" s="42">
        <v>21</v>
      </c>
      <c r="B1028" s="42">
        <v>11</v>
      </c>
      <c r="C1028" s="42">
        <v>1</v>
      </c>
      <c r="D1028" s="42">
        <v>11</v>
      </c>
      <c r="E1028" s="42">
        <v>1</v>
      </c>
      <c r="F1028" s="42">
        <v>2</v>
      </c>
      <c r="G1028" s="42">
        <v>1</v>
      </c>
      <c r="H1028" s="42">
        <v>1</v>
      </c>
      <c r="I1028" s="42" t="s">
        <v>859</v>
      </c>
      <c r="J1028" s="42" t="s">
        <v>1005</v>
      </c>
      <c r="K1028" s="42" t="s">
        <v>1261</v>
      </c>
      <c r="L1028" s="43">
        <v>362775000</v>
      </c>
      <c r="M1028" s="43">
        <v>0</v>
      </c>
      <c r="N1028" s="43">
        <v>0</v>
      </c>
      <c r="O1028" s="43">
        <v>120000000</v>
      </c>
      <c r="P1028" s="43">
        <v>0</v>
      </c>
      <c r="Q1028" s="43">
        <v>482775000</v>
      </c>
      <c r="R1028" s="43">
        <v>424629998</v>
      </c>
      <c r="S1028" s="43">
        <v>424629998</v>
      </c>
      <c r="T1028" s="43">
        <v>424629998</v>
      </c>
      <c r="U1028" s="43">
        <v>400979998</v>
      </c>
      <c r="V1028" s="43">
        <v>58145002</v>
      </c>
      <c r="W1028" s="43">
        <v>0</v>
      </c>
    </row>
    <row r="1029" spans="1:23" x14ac:dyDescent="0.25">
      <c r="A1029" s="42">
        <v>25</v>
      </c>
      <c r="B1029" s="42">
        <v>11</v>
      </c>
      <c r="C1029" s="42">
        <v>1</v>
      </c>
      <c r="D1029" s="42">
        <v>11</v>
      </c>
      <c r="E1029" s="42">
        <v>1</v>
      </c>
      <c r="F1029" s="42">
        <v>2</v>
      </c>
      <c r="G1029" s="42">
        <v>2</v>
      </c>
      <c r="H1029" s="42">
        <v>0</v>
      </c>
      <c r="I1029" s="42" t="s">
        <v>859</v>
      </c>
      <c r="J1029" s="42" t="s">
        <v>2214</v>
      </c>
      <c r="K1029" s="42" t="s">
        <v>2215</v>
      </c>
      <c r="L1029" s="43">
        <v>0</v>
      </c>
      <c r="M1029" s="43">
        <v>0</v>
      </c>
      <c r="N1029" s="43">
        <v>0</v>
      </c>
      <c r="O1029" s="43">
        <v>380000000</v>
      </c>
      <c r="P1029" s="43">
        <v>0</v>
      </c>
      <c r="Q1029" s="43">
        <v>380000000</v>
      </c>
      <c r="R1029" s="43">
        <v>133200000</v>
      </c>
      <c r="S1029" s="43">
        <v>133200000</v>
      </c>
      <c r="T1029" s="43">
        <v>133200000</v>
      </c>
      <c r="U1029" s="43">
        <v>95200000</v>
      </c>
      <c r="V1029" s="43">
        <v>246800000</v>
      </c>
      <c r="W1029" s="43">
        <v>0</v>
      </c>
    </row>
    <row r="1030" spans="1:23" x14ac:dyDescent="0.25">
      <c r="A1030" s="42">
        <v>25</v>
      </c>
      <c r="B1030" s="42">
        <v>11</v>
      </c>
      <c r="C1030" s="42">
        <v>1</v>
      </c>
      <c r="D1030" s="42">
        <v>11</v>
      </c>
      <c r="E1030" s="42">
        <v>3</v>
      </c>
      <c r="F1030" s="42">
        <v>1</v>
      </c>
      <c r="G1030" s="42">
        <v>3</v>
      </c>
      <c r="H1030" s="42">
        <v>0</v>
      </c>
      <c r="I1030" s="42" t="s">
        <v>859</v>
      </c>
      <c r="J1030" s="42" t="s">
        <v>1091</v>
      </c>
      <c r="K1030" s="42" t="s">
        <v>1295</v>
      </c>
      <c r="L1030" s="43">
        <v>1662906600</v>
      </c>
      <c r="M1030" s="43">
        <v>0</v>
      </c>
      <c r="N1030" s="43">
        <v>0</v>
      </c>
      <c r="O1030" s="43">
        <v>0</v>
      </c>
      <c r="P1030" s="43">
        <v>0</v>
      </c>
      <c r="Q1030" s="43">
        <v>1662906600</v>
      </c>
      <c r="R1030" s="43">
        <v>1649224920</v>
      </c>
      <c r="S1030" s="43">
        <v>1649224920</v>
      </c>
      <c r="T1030" s="43">
        <v>1649224920</v>
      </c>
      <c r="U1030" s="43">
        <v>1649224920</v>
      </c>
      <c r="V1030" s="43">
        <v>13681680</v>
      </c>
      <c r="W1030" s="43">
        <v>0</v>
      </c>
    </row>
    <row r="1031" spans="1:23" x14ac:dyDescent="0.25">
      <c r="A1031" s="42">
        <v>25</v>
      </c>
      <c r="B1031" s="42">
        <v>11</v>
      </c>
      <c r="C1031" s="42">
        <v>1</v>
      </c>
      <c r="D1031" s="42">
        <v>11</v>
      </c>
      <c r="E1031" s="42">
        <v>3</v>
      </c>
      <c r="F1031" s="42">
        <v>1</v>
      </c>
      <c r="G1031" s="42">
        <v>4</v>
      </c>
      <c r="H1031" s="42">
        <v>0</v>
      </c>
      <c r="I1031" s="42" t="s">
        <v>859</v>
      </c>
      <c r="J1031" s="42" t="s">
        <v>1092</v>
      </c>
      <c r="K1031" s="42" t="s">
        <v>1296</v>
      </c>
      <c r="L1031" s="43">
        <v>443441760</v>
      </c>
      <c r="M1031" s="43">
        <v>0</v>
      </c>
      <c r="N1031" s="43">
        <v>0</v>
      </c>
      <c r="O1031" s="43">
        <v>0</v>
      </c>
      <c r="P1031" s="43">
        <v>0</v>
      </c>
      <c r="Q1031" s="43">
        <v>443441760</v>
      </c>
      <c r="R1031" s="43">
        <v>436696176</v>
      </c>
      <c r="S1031" s="43">
        <v>436696176</v>
      </c>
      <c r="T1031" s="43">
        <v>436696176</v>
      </c>
      <c r="U1031" s="43">
        <v>436696176</v>
      </c>
      <c r="V1031" s="43">
        <v>6745584</v>
      </c>
      <c r="W1031" s="43">
        <v>0</v>
      </c>
    </row>
    <row r="1032" spans="1:23" x14ac:dyDescent="0.25">
      <c r="A1032" s="42">
        <v>21</v>
      </c>
      <c r="B1032" s="42">
        <v>11</v>
      </c>
      <c r="C1032" s="42">
        <v>1</v>
      </c>
      <c r="D1032" s="42">
        <v>11</v>
      </c>
      <c r="E1032" s="42">
        <v>1</v>
      </c>
      <c r="F1032" s="42">
        <v>1</v>
      </c>
      <c r="G1032" s="42">
        <v>11</v>
      </c>
      <c r="H1032" s="42">
        <v>0</v>
      </c>
      <c r="I1032" s="42" t="s">
        <v>859</v>
      </c>
      <c r="J1032" s="42" t="s">
        <v>998</v>
      </c>
      <c r="K1032" s="42" t="s">
        <v>1256</v>
      </c>
      <c r="L1032" s="43">
        <v>20227582</v>
      </c>
      <c r="M1032" s="43">
        <v>0</v>
      </c>
      <c r="N1032" s="43">
        <v>0</v>
      </c>
      <c r="O1032" s="43">
        <v>0</v>
      </c>
      <c r="P1032" s="43">
        <v>0</v>
      </c>
      <c r="Q1032" s="43">
        <v>20227582</v>
      </c>
      <c r="R1032" s="43">
        <v>20196618</v>
      </c>
      <c r="S1032" s="43">
        <v>20196618</v>
      </c>
      <c r="T1032" s="43">
        <v>20196618</v>
      </c>
      <c r="U1032" s="43">
        <v>20196618</v>
      </c>
      <c r="V1032" s="43">
        <v>30964</v>
      </c>
      <c r="W1032" s="43">
        <v>0</v>
      </c>
    </row>
    <row r="1033" spans="1:23" x14ac:dyDescent="0.25">
      <c r="A1033" s="42">
        <v>21</v>
      </c>
      <c r="B1033" s="42">
        <v>11</v>
      </c>
      <c r="C1033" s="42">
        <v>1</v>
      </c>
      <c r="D1033" s="42">
        <v>11</v>
      </c>
      <c r="E1033" s="42">
        <v>1</v>
      </c>
      <c r="F1033" s="42">
        <v>1</v>
      </c>
      <c r="G1033" s="42">
        <v>8</v>
      </c>
      <c r="H1033" s="42">
        <v>0</v>
      </c>
      <c r="I1033" s="42" t="s">
        <v>859</v>
      </c>
      <c r="J1033" s="42" t="s">
        <v>995</v>
      </c>
      <c r="K1033" s="42" t="s">
        <v>1253</v>
      </c>
      <c r="L1033" s="43">
        <v>80910328</v>
      </c>
      <c r="M1033" s="43">
        <v>0</v>
      </c>
      <c r="N1033" s="43">
        <v>0</v>
      </c>
      <c r="O1033" s="43">
        <v>0</v>
      </c>
      <c r="P1033" s="43">
        <v>0</v>
      </c>
      <c r="Q1033" s="43">
        <v>80910328</v>
      </c>
      <c r="R1033" s="43">
        <v>80786469</v>
      </c>
      <c r="S1033" s="43">
        <v>80786469</v>
      </c>
      <c r="T1033" s="43">
        <v>80786469</v>
      </c>
      <c r="U1033" s="43">
        <v>80786469</v>
      </c>
      <c r="V1033" s="43">
        <v>123859</v>
      </c>
      <c r="W1033" s="43">
        <v>0</v>
      </c>
    </row>
    <row r="1034" spans="1:23" x14ac:dyDescent="0.25">
      <c r="A1034" s="42">
        <v>21</v>
      </c>
      <c r="B1034" s="42">
        <v>11</v>
      </c>
      <c r="C1034" s="42">
        <v>1</v>
      </c>
      <c r="D1034" s="42">
        <v>11</v>
      </c>
      <c r="E1034" s="42">
        <v>1</v>
      </c>
      <c r="F1034" s="42">
        <v>1</v>
      </c>
      <c r="G1034" s="42">
        <v>2</v>
      </c>
      <c r="H1034" s="42">
        <v>0</v>
      </c>
      <c r="I1034" s="42" t="s">
        <v>859</v>
      </c>
      <c r="J1034" s="42" t="s">
        <v>989</v>
      </c>
      <c r="K1034" s="42" t="s">
        <v>1249</v>
      </c>
      <c r="L1034" s="43">
        <v>195763535</v>
      </c>
      <c r="M1034" s="43">
        <v>0</v>
      </c>
      <c r="N1034" s="43">
        <v>0</v>
      </c>
      <c r="O1034" s="43">
        <v>0</v>
      </c>
      <c r="P1034" s="43">
        <v>17227875</v>
      </c>
      <c r="Q1034" s="43">
        <v>178535660</v>
      </c>
      <c r="R1034" s="43">
        <v>177008368</v>
      </c>
      <c r="S1034" s="43">
        <v>177008368</v>
      </c>
      <c r="T1034" s="43">
        <v>177008368</v>
      </c>
      <c r="U1034" s="43">
        <v>177008368</v>
      </c>
      <c r="V1034" s="43">
        <v>1527292</v>
      </c>
      <c r="W1034" s="43">
        <v>0</v>
      </c>
    </row>
    <row r="1035" spans="1:23" x14ac:dyDescent="0.25">
      <c r="A1035" s="42">
        <v>28</v>
      </c>
      <c r="B1035" s="42">
        <v>11</v>
      </c>
      <c r="C1035" s="42">
        <v>1</v>
      </c>
      <c r="D1035" s="42">
        <v>11</v>
      </c>
      <c r="E1035" s="42">
        <v>1</v>
      </c>
      <c r="F1035" s="42">
        <v>1</v>
      </c>
      <c r="G1035" s="42">
        <v>18</v>
      </c>
      <c r="H1035" s="42">
        <v>0</v>
      </c>
      <c r="I1035" s="42" t="s">
        <v>859</v>
      </c>
      <c r="J1035" s="42" t="s">
        <v>3813</v>
      </c>
      <c r="K1035" s="42" t="s">
        <v>1315</v>
      </c>
      <c r="L1035" s="43">
        <v>0</v>
      </c>
      <c r="M1035" s="43">
        <v>0</v>
      </c>
      <c r="N1035" s="43">
        <v>0</v>
      </c>
      <c r="O1035" s="43">
        <v>1009398</v>
      </c>
      <c r="P1035" s="43">
        <v>0</v>
      </c>
      <c r="Q1035" s="43">
        <v>1009398</v>
      </c>
      <c r="R1035" s="43">
        <v>1009398</v>
      </c>
      <c r="S1035" s="43">
        <v>1009398</v>
      </c>
      <c r="T1035" s="43">
        <v>1009398</v>
      </c>
      <c r="U1035" s="43">
        <v>1009398</v>
      </c>
      <c r="V1035" s="43">
        <v>0</v>
      </c>
      <c r="W1035" s="43">
        <v>0</v>
      </c>
    </row>
    <row r="1036" spans="1:23" x14ac:dyDescent="0.25">
      <c r="A1036" s="42">
        <v>28</v>
      </c>
      <c r="B1036" s="42">
        <v>11</v>
      </c>
      <c r="C1036" s="42">
        <v>1</v>
      </c>
      <c r="D1036" s="42">
        <v>33</v>
      </c>
      <c r="E1036" s="42">
        <v>1</v>
      </c>
      <c r="F1036" s="42">
        <v>1</v>
      </c>
      <c r="G1036" s="42">
        <v>7</v>
      </c>
      <c r="H1036" s="42">
        <v>0</v>
      </c>
      <c r="I1036" s="42" t="s">
        <v>859</v>
      </c>
      <c r="J1036" s="42" t="s">
        <v>1149</v>
      </c>
      <c r="K1036" s="42" t="s">
        <v>1315</v>
      </c>
      <c r="L1036" s="43">
        <v>15811200</v>
      </c>
      <c r="M1036" s="43">
        <v>0</v>
      </c>
      <c r="N1036" s="43">
        <v>0</v>
      </c>
      <c r="O1036" s="43">
        <v>0</v>
      </c>
      <c r="P1036" s="43">
        <v>6584404</v>
      </c>
      <c r="Q1036" s="43">
        <v>9226796</v>
      </c>
      <c r="R1036" s="43">
        <v>6043202</v>
      </c>
      <c r="S1036" s="43">
        <v>6043202</v>
      </c>
      <c r="T1036" s="43">
        <v>6043202</v>
      </c>
      <c r="U1036" s="43">
        <v>6043202</v>
      </c>
      <c r="V1036" s="43">
        <v>3183594</v>
      </c>
      <c r="W1036" s="43">
        <v>0</v>
      </c>
    </row>
    <row r="1037" spans="1:23" x14ac:dyDescent="0.25">
      <c r="A1037" s="42">
        <v>21</v>
      </c>
      <c r="B1037" s="42">
        <v>11</v>
      </c>
      <c r="C1037" s="42">
        <v>1</v>
      </c>
      <c r="D1037" s="42">
        <v>11</v>
      </c>
      <c r="E1037" s="42">
        <v>1</v>
      </c>
      <c r="F1037" s="42">
        <v>1</v>
      </c>
      <c r="G1037" s="42">
        <v>10</v>
      </c>
      <c r="H1037" s="42">
        <v>0</v>
      </c>
      <c r="I1037" s="42" t="s">
        <v>859</v>
      </c>
      <c r="J1037" s="42" t="s">
        <v>997</v>
      </c>
      <c r="K1037" s="42" t="s">
        <v>1255</v>
      </c>
      <c r="L1037" s="43">
        <v>313870482</v>
      </c>
      <c r="M1037" s="43">
        <v>0</v>
      </c>
      <c r="N1037" s="43">
        <v>0</v>
      </c>
      <c r="O1037" s="43">
        <v>352000000</v>
      </c>
      <c r="P1037" s="43">
        <v>17227875</v>
      </c>
      <c r="Q1037" s="43">
        <v>648642607</v>
      </c>
      <c r="R1037" s="43">
        <v>589607795</v>
      </c>
      <c r="S1037" s="43">
        <v>589607795</v>
      </c>
      <c r="T1037" s="43">
        <v>589607795</v>
      </c>
      <c r="U1037" s="43">
        <v>589607795</v>
      </c>
      <c r="V1037" s="43">
        <v>59034812</v>
      </c>
      <c r="W1037" s="43">
        <v>0</v>
      </c>
    </row>
    <row r="1038" spans="1:23" x14ac:dyDescent="0.25">
      <c r="A1038" s="42">
        <v>28</v>
      </c>
      <c r="B1038" s="42">
        <v>11</v>
      </c>
      <c r="C1038" s="42">
        <v>1</v>
      </c>
      <c r="D1038" s="42">
        <v>11</v>
      </c>
      <c r="E1038" s="42">
        <v>1</v>
      </c>
      <c r="F1038" s="42">
        <v>1</v>
      </c>
      <c r="G1038" s="42">
        <v>7</v>
      </c>
      <c r="H1038" s="42">
        <v>0</v>
      </c>
      <c r="I1038" s="42" t="s">
        <v>859</v>
      </c>
      <c r="J1038" s="42" t="s">
        <v>1139</v>
      </c>
      <c r="K1038" s="42" t="s">
        <v>1255</v>
      </c>
      <c r="L1038" s="43">
        <v>11578410</v>
      </c>
      <c r="M1038" s="43">
        <v>0</v>
      </c>
      <c r="N1038" s="43">
        <v>0</v>
      </c>
      <c r="O1038" s="43">
        <v>0</v>
      </c>
      <c r="P1038" s="43">
        <v>0</v>
      </c>
      <c r="Q1038" s="43">
        <v>11578410</v>
      </c>
      <c r="R1038" s="43">
        <v>10499674</v>
      </c>
      <c r="S1038" s="43">
        <v>10499674</v>
      </c>
      <c r="T1038" s="43">
        <v>10499674</v>
      </c>
      <c r="U1038" s="43">
        <v>10499674</v>
      </c>
      <c r="V1038" s="43">
        <v>1078736</v>
      </c>
      <c r="W1038" s="43">
        <v>0</v>
      </c>
    </row>
    <row r="1039" spans="1:23" x14ac:dyDescent="0.25">
      <c r="A1039" s="42">
        <v>21</v>
      </c>
      <c r="B1039" s="42">
        <v>11</v>
      </c>
      <c r="C1039" s="42">
        <v>1</v>
      </c>
      <c r="D1039" s="42">
        <v>11</v>
      </c>
      <c r="E1039" s="42">
        <v>1</v>
      </c>
      <c r="F1039" s="42">
        <v>3</v>
      </c>
      <c r="G1039" s="42">
        <v>7</v>
      </c>
      <c r="H1039" s="42">
        <v>0</v>
      </c>
      <c r="I1039" s="42" t="s">
        <v>859</v>
      </c>
      <c r="J1039" s="42" t="s">
        <v>1011</v>
      </c>
      <c r="K1039" s="42" t="s">
        <v>1267</v>
      </c>
      <c r="L1039" s="43">
        <v>460515442</v>
      </c>
      <c r="M1039" s="43">
        <v>0</v>
      </c>
      <c r="N1039" s="43">
        <v>0</v>
      </c>
      <c r="O1039" s="43">
        <v>0</v>
      </c>
      <c r="P1039" s="43">
        <v>0</v>
      </c>
      <c r="Q1039" s="43">
        <v>460515442</v>
      </c>
      <c r="R1039" s="43">
        <v>460515442</v>
      </c>
      <c r="S1039" s="43">
        <v>460515442</v>
      </c>
      <c r="T1039" s="43">
        <v>460515442</v>
      </c>
      <c r="U1039" s="43">
        <v>460515442</v>
      </c>
      <c r="V1039" s="43">
        <v>0</v>
      </c>
      <c r="W1039" s="43">
        <v>0</v>
      </c>
    </row>
    <row r="1040" spans="1:23" x14ac:dyDescent="0.25">
      <c r="A1040" s="42">
        <v>28</v>
      </c>
      <c r="B1040" s="42">
        <v>11</v>
      </c>
      <c r="C1040" s="42">
        <v>1</v>
      </c>
      <c r="D1040" s="42">
        <v>11</v>
      </c>
      <c r="E1040" s="42">
        <v>1</v>
      </c>
      <c r="F1040" s="42">
        <v>1</v>
      </c>
      <c r="G1040" s="42">
        <v>11</v>
      </c>
      <c r="H1040" s="42">
        <v>0</v>
      </c>
      <c r="I1040" s="42" t="s">
        <v>859</v>
      </c>
      <c r="J1040" s="42" t="s">
        <v>3807</v>
      </c>
      <c r="K1040" s="42" t="s">
        <v>1319</v>
      </c>
      <c r="L1040" s="43">
        <v>0</v>
      </c>
      <c r="M1040" s="43">
        <v>0</v>
      </c>
      <c r="N1040" s="43">
        <v>0</v>
      </c>
      <c r="O1040" s="43">
        <v>1089500</v>
      </c>
      <c r="P1040" s="43">
        <v>0</v>
      </c>
      <c r="Q1040" s="43">
        <v>1089500</v>
      </c>
      <c r="R1040" s="43">
        <v>1089500</v>
      </c>
      <c r="S1040" s="43">
        <v>1089500</v>
      </c>
      <c r="T1040" s="43">
        <v>1089500</v>
      </c>
      <c r="U1040" s="43">
        <v>1089500</v>
      </c>
      <c r="V1040" s="43">
        <v>0</v>
      </c>
      <c r="W1040" s="43">
        <v>0</v>
      </c>
    </row>
    <row r="1041" spans="1:23" x14ac:dyDescent="0.25">
      <c r="A1041" s="42">
        <v>28</v>
      </c>
      <c r="B1041" s="42">
        <v>11</v>
      </c>
      <c r="C1041" s="42">
        <v>1</v>
      </c>
      <c r="D1041" s="42">
        <v>33</v>
      </c>
      <c r="E1041" s="42">
        <v>1</v>
      </c>
      <c r="F1041" s="42">
        <v>1</v>
      </c>
      <c r="G1041" s="42">
        <v>11</v>
      </c>
      <c r="H1041" s="42">
        <v>0</v>
      </c>
      <c r="I1041" s="42" t="s">
        <v>859</v>
      </c>
      <c r="J1041" s="42" t="s">
        <v>1674</v>
      </c>
      <c r="K1041" s="42" t="s">
        <v>1319</v>
      </c>
      <c r="L1041" s="43">
        <v>15410392</v>
      </c>
      <c r="M1041" s="43">
        <v>0</v>
      </c>
      <c r="N1041" s="43">
        <v>0</v>
      </c>
      <c r="O1041" s="43">
        <v>0</v>
      </c>
      <c r="P1041" s="43">
        <v>4088992</v>
      </c>
      <c r="Q1041" s="43">
        <v>11321400</v>
      </c>
      <c r="R1041" s="43">
        <v>11023200</v>
      </c>
      <c r="S1041" s="43">
        <v>11023200</v>
      </c>
      <c r="T1041" s="43">
        <v>11023200</v>
      </c>
      <c r="U1041" s="43">
        <v>11023200</v>
      </c>
      <c r="V1041" s="43">
        <v>298200</v>
      </c>
      <c r="W1041" s="43">
        <v>0</v>
      </c>
    </row>
    <row r="1042" spans="1:23" x14ac:dyDescent="0.25">
      <c r="A1042" s="42">
        <v>21</v>
      </c>
      <c r="B1042" s="42">
        <v>11</v>
      </c>
      <c r="C1042" s="42">
        <v>1</v>
      </c>
      <c r="D1042" s="42">
        <v>11</v>
      </c>
      <c r="E1042" s="42">
        <v>1</v>
      </c>
      <c r="F1042" s="42">
        <v>3</v>
      </c>
      <c r="G1042" s="42">
        <v>8</v>
      </c>
      <c r="H1042" s="42">
        <v>0</v>
      </c>
      <c r="I1042" s="42" t="s">
        <v>859</v>
      </c>
      <c r="J1042" s="42" t="s">
        <v>3841</v>
      </c>
      <c r="K1042" s="42" t="s">
        <v>3842</v>
      </c>
      <c r="L1042" s="43">
        <v>0</v>
      </c>
      <c r="M1042" s="43">
        <v>0</v>
      </c>
      <c r="N1042" s="43">
        <v>0</v>
      </c>
      <c r="O1042" s="43">
        <v>33945706</v>
      </c>
      <c r="P1042" s="43">
        <v>0</v>
      </c>
      <c r="Q1042" s="43">
        <v>33945706</v>
      </c>
      <c r="R1042" s="43">
        <v>33945706</v>
      </c>
      <c r="S1042" s="43">
        <v>33945706</v>
      </c>
      <c r="T1042" s="43">
        <v>33945706</v>
      </c>
      <c r="U1042" s="43">
        <v>33945706</v>
      </c>
      <c r="V1042" s="43">
        <v>0</v>
      </c>
      <c r="W1042" s="43">
        <v>0</v>
      </c>
    </row>
    <row r="1043" spans="1:23" x14ac:dyDescent="0.25">
      <c r="A1043" s="42">
        <v>21</v>
      </c>
      <c r="B1043" s="42">
        <v>11</v>
      </c>
      <c r="C1043" s="42">
        <v>1</v>
      </c>
      <c r="D1043" s="42">
        <v>11</v>
      </c>
      <c r="E1043" s="42">
        <v>1</v>
      </c>
      <c r="F1043" s="42">
        <v>3</v>
      </c>
      <c r="G1043" s="42">
        <v>6</v>
      </c>
      <c r="H1043" s="42">
        <v>0</v>
      </c>
      <c r="I1043" s="42" t="s">
        <v>859</v>
      </c>
      <c r="J1043" s="42" t="s">
        <v>1010</v>
      </c>
      <c r="K1043" s="42" t="s">
        <v>1266</v>
      </c>
      <c r="L1043" s="43">
        <v>230257721</v>
      </c>
      <c r="M1043" s="43">
        <v>0</v>
      </c>
      <c r="N1043" s="43">
        <v>0</v>
      </c>
      <c r="O1043" s="43">
        <v>17227875</v>
      </c>
      <c r="P1043" s="43">
        <v>0</v>
      </c>
      <c r="Q1043" s="43">
        <v>247485596</v>
      </c>
      <c r="R1043" s="43">
        <v>247474484</v>
      </c>
      <c r="S1043" s="43">
        <v>247474484</v>
      </c>
      <c r="T1043" s="43">
        <v>247474484</v>
      </c>
      <c r="U1043" s="43">
        <v>247474484</v>
      </c>
      <c r="V1043" s="43">
        <v>11112</v>
      </c>
      <c r="W1043" s="43">
        <v>0</v>
      </c>
    </row>
    <row r="1044" spans="1:23" x14ac:dyDescent="0.25">
      <c r="A1044" s="42">
        <v>28</v>
      </c>
      <c r="B1044" s="42">
        <v>11</v>
      </c>
      <c r="C1044" s="42">
        <v>1</v>
      </c>
      <c r="D1044" s="42">
        <v>11</v>
      </c>
      <c r="E1044" s="42">
        <v>1</v>
      </c>
      <c r="F1044" s="42">
        <v>1</v>
      </c>
      <c r="G1044" s="42">
        <v>12</v>
      </c>
      <c r="H1044" s="42">
        <v>0</v>
      </c>
      <c r="I1044" s="42" t="s">
        <v>859</v>
      </c>
      <c r="J1044" s="42" t="s">
        <v>3808</v>
      </c>
      <c r="K1044" s="42" t="s">
        <v>1320</v>
      </c>
      <c r="L1044" s="43">
        <v>0</v>
      </c>
      <c r="M1044" s="43">
        <v>0</v>
      </c>
      <c r="N1044" s="43">
        <v>0</v>
      </c>
      <c r="O1044" s="43">
        <v>1044800</v>
      </c>
      <c r="P1044" s="43">
        <v>0</v>
      </c>
      <c r="Q1044" s="43">
        <v>1044800</v>
      </c>
      <c r="R1044" s="43">
        <v>1044800</v>
      </c>
      <c r="S1044" s="43">
        <v>1044800</v>
      </c>
      <c r="T1044" s="43">
        <v>1044800</v>
      </c>
      <c r="U1044" s="43">
        <v>1044800</v>
      </c>
      <c r="V1044" s="43">
        <v>0</v>
      </c>
      <c r="W1044" s="43">
        <v>0</v>
      </c>
    </row>
    <row r="1045" spans="1:23" x14ac:dyDescent="0.25">
      <c r="A1045" s="42">
        <v>28</v>
      </c>
      <c r="B1045" s="42">
        <v>11</v>
      </c>
      <c r="C1045" s="42">
        <v>1</v>
      </c>
      <c r="D1045" s="42">
        <v>33</v>
      </c>
      <c r="E1045" s="42">
        <v>1</v>
      </c>
      <c r="F1045" s="42">
        <v>1</v>
      </c>
      <c r="G1045" s="42">
        <v>12</v>
      </c>
      <c r="H1045" s="42">
        <v>0</v>
      </c>
      <c r="I1045" s="42" t="s">
        <v>859</v>
      </c>
      <c r="J1045" s="42" t="s">
        <v>1675</v>
      </c>
      <c r="K1045" s="42" t="s">
        <v>1320</v>
      </c>
      <c r="L1045" s="43">
        <v>8390710</v>
      </c>
      <c r="M1045" s="43">
        <v>0</v>
      </c>
      <c r="N1045" s="43">
        <v>0</v>
      </c>
      <c r="O1045" s="43">
        <v>0</v>
      </c>
      <c r="P1045" s="43">
        <v>2721760</v>
      </c>
      <c r="Q1045" s="43">
        <v>5668950</v>
      </c>
      <c r="R1045" s="43">
        <v>5518700</v>
      </c>
      <c r="S1045" s="43">
        <v>5518700</v>
      </c>
      <c r="T1045" s="43">
        <v>5518700</v>
      </c>
      <c r="U1045" s="43">
        <v>5518700</v>
      </c>
      <c r="V1045" s="43">
        <v>150250</v>
      </c>
      <c r="W1045" s="43">
        <v>0</v>
      </c>
    </row>
    <row r="1046" spans="1:23" x14ac:dyDescent="0.25">
      <c r="A1046" s="42">
        <v>21</v>
      </c>
      <c r="B1046" s="42">
        <v>11</v>
      </c>
      <c r="C1046" s="42">
        <v>1</v>
      </c>
      <c r="D1046" s="42">
        <v>11</v>
      </c>
      <c r="E1046" s="42">
        <v>1</v>
      </c>
      <c r="F1046" s="42">
        <v>3</v>
      </c>
      <c r="G1046" s="42">
        <v>4</v>
      </c>
      <c r="H1046" s="42">
        <v>0</v>
      </c>
      <c r="I1046" s="42" t="s">
        <v>859</v>
      </c>
      <c r="J1046" s="42" t="s">
        <v>1008</v>
      </c>
      <c r="K1046" s="42" t="s">
        <v>1264</v>
      </c>
      <c r="L1046" s="43">
        <v>230257721</v>
      </c>
      <c r="M1046" s="43">
        <v>0</v>
      </c>
      <c r="N1046" s="43">
        <v>0</v>
      </c>
      <c r="O1046" s="43">
        <v>17227875</v>
      </c>
      <c r="P1046" s="43">
        <v>0</v>
      </c>
      <c r="Q1046" s="43">
        <v>247485596</v>
      </c>
      <c r="R1046" s="43">
        <v>247485596</v>
      </c>
      <c r="S1046" s="43">
        <v>247485596</v>
      </c>
      <c r="T1046" s="43">
        <v>247485596</v>
      </c>
      <c r="U1046" s="43">
        <v>247485596</v>
      </c>
      <c r="V1046" s="43">
        <v>0</v>
      </c>
      <c r="W1046" s="43">
        <v>0</v>
      </c>
    </row>
    <row r="1047" spans="1:23" x14ac:dyDescent="0.25">
      <c r="A1047" s="42">
        <v>28</v>
      </c>
      <c r="B1047" s="42">
        <v>11</v>
      </c>
      <c r="C1047" s="42">
        <v>1</v>
      </c>
      <c r="D1047" s="42">
        <v>11</v>
      </c>
      <c r="E1047" s="42">
        <v>1</v>
      </c>
      <c r="F1047" s="42">
        <v>1</v>
      </c>
      <c r="G1047" s="42">
        <v>9</v>
      </c>
      <c r="H1047" s="42">
        <v>0</v>
      </c>
      <c r="I1047" s="42" t="s">
        <v>859</v>
      </c>
      <c r="J1047" s="42" t="s">
        <v>3805</v>
      </c>
      <c r="K1047" s="42" t="s">
        <v>1317</v>
      </c>
      <c r="L1047" s="43">
        <v>0</v>
      </c>
      <c r="M1047" s="43">
        <v>0</v>
      </c>
      <c r="N1047" s="43">
        <v>0</v>
      </c>
      <c r="O1047" s="43">
        <v>1044800</v>
      </c>
      <c r="P1047" s="43">
        <v>0</v>
      </c>
      <c r="Q1047" s="43">
        <v>1044800</v>
      </c>
      <c r="R1047" s="43">
        <v>1044800</v>
      </c>
      <c r="S1047" s="43">
        <v>1044800</v>
      </c>
      <c r="T1047" s="43">
        <v>1044800</v>
      </c>
      <c r="U1047" s="43">
        <v>1044800</v>
      </c>
      <c r="V1047" s="43">
        <v>0</v>
      </c>
      <c r="W1047" s="43">
        <v>0</v>
      </c>
    </row>
    <row r="1048" spans="1:23" x14ac:dyDescent="0.25">
      <c r="A1048" s="42">
        <v>28</v>
      </c>
      <c r="B1048" s="42">
        <v>11</v>
      </c>
      <c r="C1048" s="42">
        <v>1</v>
      </c>
      <c r="D1048" s="42">
        <v>33</v>
      </c>
      <c r="E1048" s="42">
        <v>1</v>
      </c>
      <c r="F1048" s="42">
        <v>1</v>
      </c>
      <c r="G1048" s="42">
        <v>9</v>
      </c>
      <c r="H1048" s="42">
        <v>0</v>
      </c>
      <c r="I1048" s="42" t="s">
        <v>859</v>
      </c>
      <c r="J1048" s="42" t="s">
        <v>1672</v>
      </c>
      <c r="K1048" s="42" t="s">
        <v>1317</v>
      </c>
      <c r="L1048" s="43">
        <v>12187800</v>
      </c>
      <c r="M1048" s="43">
        <v>0</v>
      </c>
      <c r="N1048" s="43">
        <v>0</v>
      </c>
      <c r="O1048" s="43">
        <v>0</v>
      </c>
      <c r="P1048" s="43">
        <v>6518850</v>
      </c>
      <c r="Q1048" s="43">
        <v>5668950</v>
      </c>
      <c r="R1048" s="43">
        <v>5518700</v>
      </c>
      <c r="S1048" s="43">
        <v>5518700</v>
      </c>
      <c r="T1048" s="43">
        <v>5518700</v>
      </c>
      <c r="U1048" s="43">
        <v>5518700</v>
      </c>
      <c r="V1048" s="43">
        <v>150250</v>
      </c>
      <c r="W1048" s="43">
        <v>0</v>
      </c>
    </row>
    <row r="1049" spans="1:23" x14ac:dyDescent="0.25">
      <c r="A1049" s="42">
        <v>21</v>
      </c>
      <c r="B1049" s="42">
        <v>11</v>
      </c>
      <c r="C1049" s="42">
        <v>1</v>
      </c>
      <c r="D1049" s="42">
        <v>11</v>
      </c>
      <c r="E1049" s="42">
        <v>1</v>
      </c>
      <c r="F1049" s="42">
        <v>3</v>
      </c>
      <c r="G1049" s="42">
        <v>5</v>
      </c>
      <c r="H1049" s="42">
        <v>0</v>
      </c>
      <c r="I1049" s="42" t="s">
        <v>859</v>
      </c>
      <c r="J1049" s="42" t="s">
        <v>1009</v>
      </c>
      <c r="K1049" s="42" t="s">
        <v>1265</v>
      </c>
      <c r="L1049" s="43">
        <v>1381546326</v>
      </c>
      <c r="M1049" s="43">
        <v>0</v>
      </c>
      <c r="N1049" s="43">
        <v>0</v>
      </c>
      <c r="O1049" s="43">
        <v>100765664</v>
      </c>
      <c r="P1049" s="43">
        <v>0</v>
      </c>
      <c r="Q1049" s="43">
        <v>1482311990</v>
      </c>
      <c r="R1049" s="43">
        <v>1482311990</v>
      </c>
      <c r="S1049" s="43">
        <v>1482311990</v>
      </c>
      <c r="T1049" s="43">
        <v>1482311990</v>
      </c>
      <c r="U1049" s="43">
        <v>1482311990</v>
      </c>
      <c r="V1049" s="43">
        <v>0</v>
      </c>
      <c r="W1049" s="43">
        <v>0</v>
      </c>
    </row>
    <row r="1050" spans="1:23" x14ac:dyDescent="0.25">
      <c r="A1050" s="42">
        <v>28</v>
      </c>
      <c r="B1050" s="42">
        <v>11</v>
      </c>
      <c r="C1050" s="42">
        <v>1</v>
      </c>
      <c r="D1050" s="42">
        <v>11</v>
      </c>
      <c r="E1050" s="42">
        <v>1</v>
      </c>
      <c r="F1050" s="42">
        <v>1</v>
      </c>
      <c r="G1050" s="42">
        <v>10</v>
      </c>
      <c r="H1050" s="42">
        <v>0</v>
      </c>
      <c r="I1050" s="42" t="s">
        <v>859</v>
      </c>
      <c r="J1050" s="42" t="s">
        <v>3806</v>
      </c>
      <c r="K1050" s="42" t="s">
        <v>1318</v>
      </c>
      <c r="L1050" s="43">
        <v>0</v>
      </c>
      <c r="M1050" s="43">
        <v>0</v>
      </c>
      <c r="N1050" s="43">
        <v>0</v>
      </c>
      <c r="O1050" s="43">
        <v>5373500</v>
      </c>
      <c r="P1050" s="43">
        <v>0</v>
      </c>
      <c r="Q1050" s="43">
        <v>5373500</v>
      </c>
      <c r="R1050" s="43">
        <v>5373500</v>
      </c>
      <c r="S1050" s="43">
        <v>5373500</v>
      </c>
      <c r="T1050" s="43">
        <v>5373500</v>
      </c>
      <c r="U1050" s="43">
        <v>5373500</v>
      </c>
      <c r="V1050" s="43">
        <v>0</v>
      </c>
      <c r="W1050" s="43">
        <v>0</v>
      </c>
    </row>
    <row r="1051" spans="1:23" x14ac:dyDescent="0.25">
      <c r="A1051" s="42">
        <v>28</v>
      </c>
      <c r="B1051" s="42">
        <v>11</v>
      </c>
      <c r="C1051" s="42">
        <v>1</v>
      </c>
      <c r="D1051" s="42">
        <v>33</v>
      </c>
      <c r="E1051" s="42">
        <v>1</v>
      </c>
      <c r="F1051" s="42">
        <v>1</v>
      </c>
      <c r="G1051" s="42">
        <v>10</v>
      </c>
      <c r="H1051" s="42">
        <v>0</v>
      </c>
      <c r="I1051" s="42" t="s">
        <v>859</v>
      </c>
      <c r="J1051" s="42" t="s">
        <v>1673</v>
      </c>
      <c r="K1051" s="42" t="s">
        <v>1318</v>
      </c>
      <c r="L1051" s="43">
        <v>34241130</v>
      </c>
      <c r="M1051" s="43">
        <v>0</v>
      </c>
      <c r="N1051" s="43">
        <v>0</v>
      </c>
      <c r="O1051" s="43">
        <v>0</v>
      </c>
      <c r="P1051" s="43">
        <v>305430</v>
      </c>
      <c r="Q1051" s="43">
        <v>33935700</v>
      </c>
      <c r="R1051" s="43">
        <v>33039400</v>
      </c>
      <c r="S1051" s="43">
        <v>33039400</v>
      </c>
      <c r="T1051" s="43">
        <v>33039400</v>
      </c>
      <c r="U1051" s="43">
        <v>33039400</v>
      </c>
      <c r="V1051" s="43">
        <v>896300</v>
      </c>
      <c r="W1051" s="43">
        <v>0</v>
      </c>
    </row>
    <row r="1052" spans="1:23" x14ac:dyDescent="0.25">
      <c r="A1052" s="42">
        <v>21</v>
      </c>
      <c r="B1052" s="42">
        <v>11</v>
      </c>
      <c r="C1052" s="42">
        <v>1</v>
      </c>
      <c r="D1052" s="42">
        <v>11</v>
      </c>
      <c r="E1052" s="42">
        <v>1</v>
      </c>
      <c r="F1052" s="42">
        <v>3</v>
      </c>
      <c r="G1052" s="42">
        <v>10</v>
      </c>
      <c r="H1052" s="42">
        <v>0</v>
      </c>
      <c r="I1052" s="42" t="s">
        <v>859</v>
      </c>
      <c r="J1052" s="42" t="s">
        <v>1014</v>
      </c>
      <c r="K1052" s="42" t="s">
        <v>1270</v>
      </c>
      <c r="L1052" s="43">
        <v>552683954</v>
      </c>
      <c r="M1052" s="43">
        <v>0</v>
      </c>
      <c r="N1052" s="43">
        <v>0</v>
      </c>
      <c r="O1052" s="43">
        <v>0</v>
      </c>
      <c r="P1052" s="43">
        <v>0</v>
      </c>
      <c r="Q1052" s="43">
        <v>552683954</v>
      </c>
      <c r="R1052" s="43">
        <v>548211510</v>
      </c>
      <c r="S1052" s="43">
        <v>548211510</v>
      </c>
      <c r="T1052" s="43">
        <v>548211510</v>
      </c>
      <c r="U1052" s="43">
        <v>548109510</v>
      </c>
      <c r="V1052" s="43">
        <v>4472444</v>
      </c>
      <c r="W1052" s="43">
        <v>0</v>
      </c>
    </row>
    <row r="1053" spans="1:23" x14ac:dyDescent="0.25">
      <c r="A1053" s="42">
        <v>21</v>
      </c>
      <c r="B1053" s="42">
        <v>11</v>
      </c>
      <c r="C1053" s="42">
        <v>1</v>
      </c>
      <c r="D1053" s="42">
        <v>11</v>
      </c>
      <c r="E1053" s="42">
        <v>1</v>
      </c>
      <c r="F1053" s="42">
        <v>3</v>
      </c>
      <c r="G1053" s="42">
        <v>12</v>
      </c>
      <c r="H1053" s="42">
        <v>0</v>
      </c>
      <c r="I1053" s="42" t="s">
        <v>859</v>
      </c>
      <c r="J1053" s="42" t="s">
        <v>1016</v>
      </c>
      <c r="K1053" s="42" t="s">
        <v>1272</v>
      </c>
      <c r="L1053" s="43">
        <v>1842061768</v>
      </c>
      <c r="M1053" s="43">
        <v>0</v>
      </c>
      <c r="N1053" s="43">
        <v>0</v>
      </c>
      <c r="O1053" s="43">
        <v>134829632</v>
      </c>
      <c r="P1053" s="43">
        <v>0</v>
      </c>
      <c r="Q1053" s="43">
        <v>1976891400</v>
      </c>
      <c r="R1053" s="43">
        <v>1976891400</v>
      </c>
      <c r="S1053" s="43">
        <v>1976891400</v>
      </c>
      <c r="T1053" s="43">
        <v>1976891400</v>
      </c>
      <c r="U1053" s="43">
        <v>1976891400</v>
      </c>
      <c r="V1053" s="43">
        <v>0</v>
      </c>
      <c r="W1053" s="43">
        <v>0</v>
      </c>
    </row>
    <row r="1054" spans="1:23" x14ac:dyDescent="0.25">
      <c r="A1054" s="42">
        <v>28</v>
      </c>
      <c r="B1054" s="42">
        <v>11</v>
      </c>
      <c r="C1054" s="42">
        <v>1</v>
      </c>
      <c r="D1054" s="42">
        <v>11</v>
      </c>
      <c r="E1054" s="42">
        <v>1</v>
      </c>
      <c r="F1054" s="42">
        <v>1</v>
      </c>
      <c r="G1054" s="42">
        <v>8</v>
      </c>
      <c r="H1054" s="42">
        <v>0</v>
      </c>
      <c r="I1054" s="42" t="s">
        <v>859</v>
      </c>
      <c r="J1054" s="42" t="s">
        <v>3804</v>
      </c>
      <c r="K1054" s="42" t="s">
        <v>1316</v>
      </c>
      <c r="L1054" s="43">
        <v>0</v>
      </c>
      <c r="M1054" s="43">
        <v>0</v>
      </c>
      <c r="N1054" s="43">
        <v>0</v>
      </c>
      <c r="O1054" s="43">
        <v>6486600</v>
      </c>
      <c r="P1054" s="43">
        <v>0</v>
      </c>
      <c r="Q1054" s="43">
        <v>6486600</v>
      </c>
      <c r="R1054" s="43">
        <v>6486600</v>
      </c>
      <c r="S1054" s="43">
        <v>6486600</v>
      </c>
      <c r="T1054" s="43">
        <v>6486600</v>
      </c>
      <c r="U1054" s="43">
        <v>6486600</v>
      </c>
      <c r="V1054" s="43">
        <v>0</v>
      </c>
      <c r="W1054" s="43">
        <v>0</v>
      </c>
    </row>
    <row r="1055" spans="1:23" x14ac:dyDescent="0.25">
      <c r="A1055" s="42">
        <v>28</v>
      </c>
      <c r="B1055" s="42">
        <v>11</v>
      </c>
      <c r="C1055" s="42">
        <v>1</v>
      </c>
      <c r="D1055" s="42">
        <v>33</v>
      </c>
      <c r="E1055" s="42">
        <v>1</v>
      </c>
      <c r="F1055" s="42">
        <v>1</v>
      </c>
      <c r="G1055" s="42">
        <v>8</v>
      </c>
      <c r="H1055" s="42">
        <v>0</v>
      </c>
      <c r="I1055" s="42" t="s">
        <v>859</v>
      </c>
      <c r="J1055" s="42" t="s">
        <v>1671</v>
      </c>
      <c r="K1055" s="42" t="s">
        <v>1316</v>
      </c>
      <c r="L1055" s="43">
        <v>30857666</v>
      </c>
      <c r="M1055" s="43">
        <v>0</v>
      </c>
      <c r="N1055" s="43">
        <v>0</v>
      </c>
      <c r="O1055" s="43">
        <v>14378584</v>
      </c>
      <c r="P1055" s="43">
        <v>0</v>
      </c>
      <c r="Q1055" s="43">
        <v>45236250</v>
      </c>
      <c r="R1055" s="43">
        <v>44044400</v>
      </c>
      <c r="S1055" s="43">
        <v>44044400</v>
      </c>
      <c r="T1055" s="43">
        <v>44044400</v>
      </c>
      <c r="U1055" s="43">
        <v>44044400</v>
      </c>
      <c r="V1055" s="43">
        <v>1191850</v>
      </c>
      <c r="W1055" s="43">
        <v>0</v>
      </c>
    </row>
    <row r="1056" spans="1:23" x14ac:dyDescent="0.25">
      <c r="A1056" s="42">
        <v>21</v>
      </c>
      <c r="B1056" s="42">
        <v>11</v>
      </c>
      <c r="C1056" s="42">
        <v>1</v>
      </c>
      <c r="D1056" s="42">
        <v>11</v>
      </c>
      <c r="E1056" s="42">
        <v>1</v>
      </c>
      <c r="F1056" s="42">
        <v>3</v>
      </c>
      <c r="G1056" s="42">
        <v>11</v>
      </c>
      <c r="H1056" s="42">
        <v>0</v>
      </c>
      <c r="I1056" s="42" t="s">
        <v>859</v>
      </c>
      <c r="J1056" s="42" t="s">
        <v>1015</v>
      </c>
      <c r="K1056" s="42" t="s">
        <v>1271</v>
      </c>
      <c r="L1056" s="43">
        <v>4133403004</v>
      </c>
      <c r="M1056" s="43">
        <v>0</v>
      </c>
      <c r="N1056" s="43">
        <v>0</v>
      </c>
      <c r="O1056" s="43">
        <v>1746008361</v>
      </c>
      <c r="P1056" s="43">
        <v>0</v>
      </c>
      <c r="Q1056" s="43">
        <v>5879411365</v>
      </c>
      <c r="R1056" s="43">
        <v>5878920252</v>
      </c>
      <c r="S1056" s="43">
        <v>5878920252</v>
      </c>
      <c r="T1056" s="43">
        <v>5878920252</v>
      </c>
      <c r="U1056" s="43">
        <v>5878920252</v>
      </c>
      <c r="V1056" s="43">
        <v>491113</v>
      </c>
      <c r="W1056" s="43">
        <v>0</v>
      </c>
    </row>
    <row r="1057" spans="1:23" x14ac:dyDescent="0.25">
      <c r="A1057" s="42">
        <v>21</v>
      </c>
      <c r="B1057" s="42">
        <v>11</v>
      </c>
      <c r="C1057" s="42">
        <v>1</v>
      </c>
      <c r="D1057" s="42">
        <v>11</v>
      </c>
      <c r="E1057" s="42">
        <v>1</v>
      </c>
      <c r="F1057" s="42">
        <v>3</v>
      </c>
      <c r="G1057" s="42">
        <v>13</v>
      </c>
      <c r="H1057" s="42">
        <v>0</v>
      </c>
      <c r="I1057" s="42" t="s">
        <v>859</v>
      </c>
      <c r="J1057" s="42" t="s">
        <v>1017</v>
      </c>
      <c r="K1057" s="42" t="s">
        <v>1273</v>
      </c>
      <c r="L1057" s="43">
        <v>496008361</v>
      </c>
      <c r="M1057" s="43">
        <v>0</v>
      </c>
      <c r="N1057" s="43">
        <v>0</v>
      </c>
      <c r="O1057" s="43">
        <v>0</v>
      </c>
      <c r="P1057" s="43">
        <v>496008361</v>
      </c>
      <c r="Q1057" s="43">
        <v>0</v>
      </c>
      <c r="R1057" s="43">
        <v>0</v>
      </c>
      <c r="S1057" s="43">
        <v>0</v>
      </c>
      <c r="T1057" s="43">
        <v>0</v>
      </c>
      <c r="U1057" s="43">
        <v>0</v>
      </c>
      <c r="V1057" s="43">
        <v>0</v>
      </c>
      <c r="W1057" s="43">
        <v>0</v>
      </c>
    </row>
    <row r="1058" spans="1:23" x14ac:dyDescent="0.25">
      <c r="A1058" s="42">
        <v>21</v>
      </c>
      <c r="B1058" s="42">
        <v>11</v>
      </c>
      <c r="C1058" s="42">
        <v>1</v>
      </c>
      <c r="D1058" s="42">
        <v>11</v>
      </c>
      <c r="E1058" s="42">
        <v>1</v>
      </c>
      <c r="F1058" s="42">
        <v>3</v>
      </c>
      <c r="G1058" s="42">
        <v>8</v>
      </c>
      <c r="H1058" s="42">
        <v>0</v>
      </c>
      <c r="I1058" s="42" t="s">
        <v>859</v>
      </c>
      <c r="J1058" s="42" t="s">
        <v>1012</v>
      </c>
      <c r="K1058" s="42" t="s">
        <v>1268</v>
      </c>
      <c r="L1058" s="43">
        <v>3337790413</v>
      </c>
      <c r="M1058" s="43">
        <v>0</v>
      </c>
      <c r="N1058" s="43">
        <v>0</v>
      </c>
      <c r="O1058" s="43">
        <v>215953193</v>
      </c>
      <c r="P1058" s="43">
        <v>0</v>
      </c>
      <c r="Q1058" s="43">
        <v>3553743606</v>
      </c>
      <c r="R1058" s="43">
        <v>3553743606</v>
      </c>
      <c r="S1058" s="43">
        <v>3553743606</v>
      </c>
      <c r="T1058" s="43">
        <v>3553743606</v>
      </c>
      <c r="U1058" s="43">
        <v>3553743606</v>
      </c>
      <c r="V1058" s="43">
        <v>0</v>
      </c>
      <c r="W1058" s="43">
        <v>0</v>
      </c>
    </row>
    <row r="1059" spans="1:23" x14ac:dyDescent="0.25">
      <c r="A1059" s="42">
        <v>21</v>
      </c>
      <c r="B1059" s="42">
        <v>11</v>
      </c>
      <c r="C1059" s="42">
        <v>1</v>
      </c>
      <c r="D1059" s="42">
        <v>11</v>
      </c>
      <c r="E1059" s="42">
        <v>1</v>
      </c>
      <c r="F1059" s="42">
        <v>3</v>
      </c>
      <c r="G1059" s="42">
        <v>2</v>
      </c>
      <c r="H1059" s="42">
        <v>0</v>
      </c>
      <c r="I1059" s="42" t="s">
        <v>859</v>
      </c>
      <c r="J1059" s="42" t="s">
        <v>1006</v>
      </c>
      <c r="K1059" s="42" t="s">
        <v>1262</v>
      </c>
      <c r="L1059" s="43">
        <v>3694246030</v>
      </c>
      <c r="M1059" s="43">
        <v>0</v>
      </c>
      <c r="N1059" s="43">
        <v>0</v>
      </c>
      <c r="O1059" s="43">
        <v>264010383</v>
      </c>
      <c r="P1059" s="43">
        <v>0</v>
      </c>
      <c r="Q1059" s="43">
        <v>3958256413</v>
      </c>
      <c r="R1059" s="43">
        <v>3958256413</v>
      </c>
      <c r="S1059" s="43">
        <v>3958256413</v>
      </c>
      <c r="T1059" s="43">
        <v>3958256413</v>
      </c>
      <c r="U1059" s="43">
        <v>3958256413</v>
      </c>
      <c r="V1059" s="43">
        <v>0</v>
      </c>
      <c r="W1059" s="43">
        <v>0</v>
      </c>
    </row>
    <row r="1060" spans="1:23" x14ac:dyDescent="0.25">
      <c r="A1060" s="42">
        <v>21</v>
      </c>
      <c r="B1060" s="42">
        <v>11</v>
      </c>
      <c r="C1060" s="42">
        <v>1</v>
      </c>
      <c r="D1060" s="42">
        <v>11</v>
      </c>
      <c r="E1060" s="42">
        <v>1</v>
      </c>
      <c r="F1060" s="42">
        <v>3</v>
      </c>
      <c r="G1060" s="42">
        <v>9</v>
      </c>
      <c r="H1060" s="42">
        <v>0</v>
      </c>
      <c r="I1060" s="42" t="s">
        <v>859</v>
      </c>
      <c r="J1060" s="42" t="s">
        <v>1013</v>
      </c>
      <c r="K1060" s="42" t="s">
        <v>1269</v>
      </c>
      <c r="L1060" s="43">
        <v>1502487478</v>
      </c>
      <c r="M1060" s="43">
        <v>0</v>
      </c>
      <c r="N1060" s="43">
        <v>0</v>
      </c>
      <c r="O1060" s="43">
        <v>0</v>
      </c>
      <c r="P1060" s="43">
        <v>0</v>
      </c>
      <c r="Q1060" s="43">
        <v>1502487478</v>
      </c>
      <c r="R1060" s="43">
        <v>1479063609</v>
      </c>
      <c r="S1060" s="43">
        <v>1479063609</v>
      </c>
      <c r="T1060" s="43">
        <v>1479063609</v>
      </c>
      <c r="U1060" s="43">
        <v>1479063609</v>
      </c>
      <c r="V1060" s="43">
        <v>23423869</v>
      </c>
      <c r="W1060" s="43">
        <v>0</v>
      </c>
    </row>
    <row r="1061" spans="1:23" x14ac:dyDescent="0.25">
      <c r="A1061" s="42">
        <v>21</v>
      </c>
      <c r="B1061" s="42">
        <v>11</v>
      </c>
      <c r="C1061" s="42">
        <v>1</v>
      </c>
      <c r="D1061" s="42">
        <v>11</v>
      </c>
      <c r="E1061" s="42">
        <v>1</v>
      </c>
      <c r="F1061" s="42">
        <v>1</v>
      </c>
      <c r="G1061" s="42">
        <v>6</v>
      </c>
      <c r="H1061" s="42">
        <v>0</v>
      </c>
      <c r="I1061" s="42" t="s">
        <v>859</v>
      </c>
      <c r="J1061" s="42" t="s">
        <v>993</v>
      </c>
      <c r="K1061" s="42" t="s">
        <v>1252</v>
      </c>
      <c r="L1061" s="43">
        <v>1937423</v>
      </c>
      <c r="M1061" s="43">
        <v>0</v>
      </c>
      <c r="N1061" s="43">
        <v>0</v>
      </c>
      <c r="O1061" s="43">
        <v>0</v>
      </c>
      <c r="P1061" s="43">
        <v>0</v>
      </c>
      <c r="Q1061" s="43">
        <v>1937423</v>
      </c>
      <c r="R1061" s="43">
        <v>466500</v>
      </c>
      <c r="S1061" s="43">
        <v>466500</v>
      </c>
      <c r="T1061" s="43">
        <v>466500</v>
      </c>
      <c r="U1061" s="43">
        <v>466500</v>
      </c>
      <c r="V1061" s="43">
        <v>1470923</v>
      </c>
      <c r="W1061" s="43">
        <v>0</v>
      </c>
    </row>
    <row r="1062" spans="1:23" x14ac:dyDescent="0.25">
      <c r="A1062" s="42">
        <v>21</v>
      </c>
      <c r="B1062" s="42">
        <v>11</v>
      </c>
      <c r="C1062" s="42">
        <v>1</v>
      </c>
      <c r="D1062" s="42">
        <v>11</v>
      </c>
      <c r="E1062" s="42">
        <v>1</v>
      </c>
      <c r="F1062" s="42">
        <v>1</v>
      </c>
      <c r="G1062" s="42">
        <v>14</v>
      </c>
      <c r="H1062" s="42">
        <v>0</v>
      </c>
      <c r="I1062" s="42" t="s">
        <v>859</v>
      </c>
      <c r="J1062" s="42" t="s">
        <v>1001</v>
      </c>
      <c r="K1062" s="42" t="s">
        <v>1258</v>
      </c>
      <c r="L1062" s="43">
        <v>64668395</v>
      </c>
      <c r="M1062" s="43">
        <v>0</v>
      </c>
      <c r="N1062" s="43">
        <v>0</v>
      </c>
      <c r="O1062" s="43">
        <v>0</v>
      </c>
      <c r="P1062" s="43">
        <v>0</v>
      </c>
      <c r="Q1062" s="43">
        <v>64668395</v>
      </c>
      <c r="R1062" s="43">
        <v>44720000</v>
      </c>
      <c r="S1062" s="43">
        <v>44720000</v>
      </c>
      <c r="T1062" s="43">
        <v>44720000</v>
      </c>
      <c r="U1062" s="43">
        <v>36920000</v>
      </c>
      <c r="V1062" s="43">
        <v>19948395</v>
      </c>
      <c r="W1062" s="43">
        <v>0</v>
      </c>
    </row>
    <row r="1063" spans="1:23" x14ac:dyDescent="0.25">
      <c r="A1063" s="42">
        <v>21</v>
      </c>
      <c r="B1063" s="42">
        <v>11</v>
      </c>
      <c r="C1063" s="42">
        <v>1</v>
      </c>
      <c r="D1063" s="42">
        <v>11</v>
      </c>
      <c r="E1063" s="42">
        <v>1</v>
      </c>
      <c r="F1063" s="42">
        <v>3</v>
      </c>
      <c r="G1063" s="42">
        <v>3</v>
      </c>
      <c r="H1063" s="42">
        <v>0</v>
      </c>
      <c r="I1063" s="42" t="s">
        <v>859</v>
      </c>
      <c r="J1063" s="42" t="s">
        <v>1007</v>
      </c>
      <c r="K1063" s="42" t="s">
        <v>1263</v>
      </c>
      <c r="L1063" s="43">
        <v>30508216</v>
      </c>
      <c r="M1063" s="43">
        <v>0</v>
      </c>
      <c r="N1063" s="43">
        <v>0</v>
      </c>
      <c r="O1063" s="43">
        <v>0</v>
      </c>
      <c r="P1063" s="43">
        <v>0</v>
      </c>
      <c r="Q1063" s="43">
        <v>30508216</v>
      </c>
      <c r="R1063" s="43">
        <v>29724897</v>
      </c>
      <c r="S1063" s="43">
        <v>29724897</v>
      </c>
      <c r="T1063" s="43">
        <v>29724897</v>
      </c>
      <c r="U1063" s="43">
        <v>29724897</v>
      </c>
      <c r="V1063" s="43">
        <v>783319</v>
      </c>
      <c r="W1063" s="43">
        <v>0</v>
      </c>
    </row>
    <row r="1064" spans="1:23" x14ac:dyDescent="0.25">
      <c r="A1064" s="42">
        <v>24</v>
      </c>
      <c r="B1064" s="42">
        <v>11</v>
      </c>
      <c r="C1064" s="42">
        <v>1</v>
      </c>
      <c r="D1064" s="42">
        <v>22</v>
      </c>
      <c r="E1064" s="42">
        <v>1</v>
      </c>
      <c r="F1064" s="42">
        <v>1</v>
      </c>
      <c r="G1064" s="42">
        <v>0</v>
      </c>
      <c r="H1064" s="42">
        <v>1</v>
      </c>
      <c r="I1064" s="42" t="s">
        <v>859</v>
      </c>
      <c r="J1064" s="42" t="s">
        <v>3018</v>
      </c>
      <c r="K1064" s="42" t="s">
        <v>3019</v>
      </c>
      <c r="L1064" s="43">
        <v>0</v>
      </c>
      <c r="M1064" s="43">
        <v>0</v>
      </c>
      <c r="N1064" s="43">
        <v>0</v>
      </c>
      <c r="O1064" s="43">
        <v>176000000</v>
      </c>
      <c r="P1064" s="43">
        <v>0</v>
      </c>
      <c r="Q1064" s="43">
        <v>176000000</v>
      </c>
      <c r="R1064" s="43">
        <v>0</v>
      </c>
      <c r="S1064" s="43">
        <v>0</v>
      </c>
      <c r="T1064" s="43">
        <v>0</v>
      </c>
      <c r="U1064" s="43">
        <v>0</v>
      </c>
      <c r="V1064" s="43">
        <v>176000000</v>
      </c>
      <c r="W1064" s="43">
        <v>0</v>
      </c>
    </row>
    <row r="1065" spans="1:23" x14ac:dyDescent="0.25">
      <c r="A1065" s="42">
        <v>21</v>
      </c>
      <c r="B1065" s="42">
        <v>11</v>
      </c>
      <c r="C1065" s="42">
        <v>1</v>
      </c>
      <c r="D1065" s="42">
        <v>11</v>
      </c>
      <c r="E1065" s="42">
        <v>1</v>
      </c>
      <c r="F1065" s="42">
        <v>1</v>
      </c>
      <c r="G1065" s="42">
        <v>7</v>
      </c>
      <c r="H1065" s="42">
        <v>0</v>
      </c>
      <c r="I1065" s="42" t="s">
        <v>859</v>
      </c>
      <c r="J1065" s="42" t="s">
        <v>994</v>
      </c>
      <c r="K1065" s="42" t="s">
        <v>724</v>
      </c>
      <c r="L1065" s="43">
        <v>2153398880</v>
      </c>
      <c r="M1065" s="43">
        <v>0</v>
      </c>
      <c r="N1065" s="43">
        <v>0</v>
      </c>
      <c r="O1065" s="43">
        <v>0</v>
      </c>
      <c r="P1065" s="43">
        <v>134829632</v>
      </c>
      <c r="Q1065" s="43">
        <v>2018569248</v>
      </c>
      <c r="R1065" s="43">
        <v>1952066925</v>
      </c>
      <c r="S1065" s="43">
        <v>1952066925</v>
      </c>
      <c r="T1065" s="43">
        <v>1952066925</v>
      </c>
      <c r="U1065" s="43">
        <v>1952066925</v>
      </c>
      <c r="V1065" s="43">
        <v>66502323</v>
      </c>
      <c r="W1065" s="43">
        <v>0</v>
      </c>
    </row>
    <row r="1066" spans="1:23" x14ac:dyDescent="0.25">
      <c r="A1066" s="42">
        <v>28</v>
      </c>
      <c r="B1066" s="42">
        <v>11</v>
      </c>
      <c r="C1066" s="42">
        <v>1</v>
      </c>
      <c r="D1066" s="42">
        <v>11</v>
      </c>
      <c r="E1066" s="42">
        <v>1</v>
      </c>
      <c r="F1066" s="42">
        <v>1</v>
      </c>
      <c r="G1066" s="42">
        <v>5</v>
      </c>
      <c r="H1066" s="42">
        <v>0</v>
      </c>
      <c r="I1066" s="42" t="s">
        <v>859</v>
      </c>
      <c r="J1066" s="42" t="s">
        <v>3802</v>
      </c>
      <c r="K1066" s="42" t="s">
        <v>1313</v>
      </c>
      <c r="L1066" s="43">
        <v>0</v>
      </c>
      <c r="M1066" s="43">
        <v>0</v>
      </c>
      <c r="N1066" s="43">
        <v>0</v>
      </c>
      <c r="O1066" s="43">
        <v>8978134</v>
      </c>
      <c r="P1066" s="43">
        <v>0</v>
      </c>
      <c r="Q1066" s="43">
        <v>8978134</v>
      </c>
      <c r="R1066" s="43">
        <v>8978134</v>
      </c>
      <c r="S1066" s="43">
        <v>8978134</v>
      </c>
      <c r="T1066" s="43">
        <v>8978134</v>
      </c>
      <c r="U1066" s="43">
        <v>8978134</v>
      </c>
      <c r="V1066" s="43">
        <v>0</v>
      </c>
      <c r="W1066" s="43">
        <v>0</v>
      </c>
    </row>
    <row r="1067" spans="1:23" x14ac:dyDescent="0.25">
      <c r="A1067" s="42">
        <v>28</v>
      </c>
      <c r="B1067" s="42">
        <v>11</v>
      </c>
      <c r="C1067" s="42">
        <v>1</v>
      </c>
      <c r="D1067" s="42">
        <v>33</v>
      </c>
      <c r="E1067" s="42">
        <v>1</v>
      </c>
      <c r="F1067" s="42">
        <v>1</v>
      </c>
      <c r="G1067" s="42">
        <v>5</v>
      </c>
      <c r="H1067" s="42">
        <v>0</v>
      </c>
      <c r="I1067" s="42" t="s">
        <v>859</v>
      </c>
      <c r="J1067" s="42" t="s">
        <v>1147</v>
      </c>
      <c r="K1067" s="42" t="s">
        <v>1313</v>
      </c>
      <c r="L1067" s="43">
        <v>48740220</v>
      </c>
      <c r="M1067" s="43">
        <v>0</v>
      </c>
      <c r="N1067" s="43">
        <v>0</v>
      </c>
      <c r="O1067" s="43">
        <v>5777478</v>
      </c>
      <c r="P1067" s="43">
        <v>0</v>
      </c>
      <c r="Q1067" s="43">
        <v>54517698</v>
      </c>
      <c r="R1067" s="43">
        <v>40885682</v>
      </c>
      <c r="S1067" s="43">
        <v>40885682</v>
      </c>
      <c r="T1067" s="43">
        <v>40885682</v>
      </c>
      <c r="U1067" s="43">
        <v>40885682</v>
      </c>
      <c r="V1067" s="43">
        <v>13632016</v>
      </c>
      <c r="W1067" s="43">
        <v>0</v>
      </c>
    </row>
    <row r="1068" spans="1:23" x14ac:dyDescent="0.25">
      <c r="A1068" s="42">
        <v>21</v>
      </c>
      <c r="B1068" s="42">
        <v>11</v>
      </c>
      <c r="C1068" s="42">
        <v>1</v>
      </c>
      <c r="D1068" s="42">
        <v>11</v>
      </c>
      <c r="E1068" s="42">
        <v>1</v>
      </c>
      <c r="F1068" s="42">
        <v>1</v>
      </c>
      <c r="G1068" s="42">
        <v>4</v>
      </c>
      <c r="H1068" s="42">
        <v>0</v>
      </c>
      <c r="I1068" s="42" t="s">
        <v>859</v>
      </c>
      <c r="J1068" s="42" t="s">
        <v>991</v>
      </c>
      <c r="K1068" s="42" t="s">
        <v>723</v>
      </c>
      <c r="L1068" s="43">
        <v>3628424704</v>
      </c>
      <c r="M1068" s="43">
        <v>0</v>
      </c>
      <c r="N1068" s="43">
        <v>0</v>
      </c>
      <c r="O1068" s="43">
        <v>0</v>
      </c>
      <c r="P1068" s="43">
        <v>0</v>
      </c>
      <c r="Q1068" s="43">
        <v>3628424704</v>
      </c>
      <c r="R1068" s="43">
        <v>3462848052</v>
      </c>
      <c r="S1068" s="43">
        <v>3462848052</v>
      </c>
      <c r="T1068" s="43">
        <v>3462848052</v>
      </c>
      <c r="U1068" s="43">
        <v>3462848052</v>
      </c>
      <c r="V1068" s="43">
        <v>165576652</v>
      </c>
      <c r="W1068" s="43">
        <v>0</v>
      </c>
    </row>
    <row r="1069" spans="1:23" x14ac:dyDescent="0.25">
      <c r="A1069" s="42">
        <v>28</v>
      </c>
      <c r="B1069" s="42">
        <v>11</v>
      </c>
      <c r="C1069" s="42">
        <v>1</v>
      </c>
      <c r="D1069" s="42">
        <v>11</v>
      </c>
      <c r="E1069" s="42">
        <v>1</v>
      </c>
      <c r="F1069" s="42">
        <v>1</v>
      </c>
      <c r="G1069" s="42">
        <v>6</v>
      </c>
      <c r="H1069" s="42">
        <v>0</v>
      </c>
      <c r="I1069" s="42" t="s">
        <v>859</v>
      </c>
      <c r="J1069" s="42" t="s">
        <v>3803</v>
      </c>
      <c r="K1069" s="42" t="s">
        <v>1314</v>
      </c>
      <c r="L1069" s="43">
        <v>0</v>
      </c>
      <c r="M1069" s="43">
        <v>0</v>
      </c>
      <c r="N1069" s="43">
        <v>0</v>
      </c>
      <c r="O1069" s="43">
        <v>285000</v>
      </c>
      <c r="P1069" s="43">
        <v>0</v>
      </c>
      <c r="Q1069" s="43">
        <v>285000</v>
      </c>
      <c r="R1069" s="43">
        <v>285000</v>
      </c>
      <c r="S1069" s="43">
        <v>285000</v>
      </c>
      <c r="T1069" s="43">
        <v>285000</v>
      </c>
      <c r="U1069" s="43">
        <v>285000</v>
      </c>
      <c r="V1069" s="43">
        <v>0</v>
      </c>
      <c r="W1069" s="43">
        <v>0</v>
      </c>
    </row>
    <row r="1070" spans="1:23" x14ac:dyDescent="0.25">
      <c r="A1070" s="42">
        <v>28</v>
      </c>
      <c r="B1070" s="42">
        <v>11</v>
      </c>
      <c r="C1070" s="42">
        <v>1</v>
      </c>
      <c r="D1070" s="42">
        <v>33</v>
      </c>
      <c r="E1070" s="42">
        <v>1</v>
      </c>
      <c r="F1070" s="42">
        <v>1</v>
      </c>
      <c r="G1070" s="42">
        <v>6</v>
      </c>
      <c r="H1070" s="42">
        <v>0</v>
      </c>
      <c r="I1070" s="42" t="s">
        <v>859</v>
      </c>
      <c r="J1070" s="42" t="s">
        <v>1148</v>
      </c>
      <c r="K1070" s="42" t="s">
        <v>1314</v>
      </c>
      <c r="L1070" s="43">
        <v>82877040</v>
      </c>
      <c r="M1070" s="43">
        <v>0</v>
      </c>
      <c r="N1070" s="43">
        <v>0</v>
      </c>
      <c r="O1070" s="43">
        <v>20348016</v>
      </c>
      <c r="P1070" s="43">
        <v>0</v>
      </c>
      <c r="Q1070" s="43">
        <v>103225056</v>
      </c>
      <c r="R1070" s="43">
        <v>96965130</v>
      </c>
      <c r="S1070" s="43">
        <v>96965130</v>
      </c>
      <c r="T1070" s="43">
        <v>96965130</v>
      </c>
      <c r="U1070" s="43">
        <v>96965130</v>
      </c>
      <c r="V1070" s="43">
        <v>6259926</v>
      </c>
      <c r="W1070" s="43">
        <v>0</v>
      </c>
    </row>
    <row r="1071" spans="1:23" x14ac:dyDescent="0.25">
      <c r="A1071" s="42">
        <v>21</v>
      </c>
      <c r="B1071" s="42">
        <v>11</v>
      </c>
      <c r="C1071" s="42">
        <v>1</v>
      </c>
      <c r="D1071" s="42">
        <v>11</v>
      </c>
      <c r="E1071" s="42">
        <v>1</v>
      </c>
      <c r="F1071" s="42">
        <v>1</v>
      </c>
      <c r="G1071" s="42">
        <v>12</v>
      </c>
      <c r="H1071" s="42">
        <v>0</v>
      </c>
      <c r="I1071" s="42" t="s">
        <v>859</v>
      </c>
      <c r="J1071" s="42" t="s">
        <v>999</v>
      </c>
      <c r="K1071" s="42" t="s">
        <v>725</v>
      </c>
      <c r="L1071" s="43">
        <v>1027758556</v>
      </c>
      <c r="M1071" s="43">
        <v>0</v>
      </c>
      <c r="N1071" s="43">
        <v>0</v>
      </c>
      <c r="O1071" s="43">
        <v>0</v>
      </c>
      <c r="P1071" s="43">
        <v>0</v>
      </c>
      <c r="Q1071" s="43">
        <v>1027758556</v>
      </c>
      <c r="R1071" s="43">
        <v>942649904</v>
      </c>
      <c r="S1071" s="43">
        <v>942649904</v>
      </c>
      <c r="T1071" s="43">
        <v>942649904</v>
      </c>
      <c r="U1071" s="43">
        <v>942649904</v>
      </c>
      <c r="V1071" s="43">
        <v>85108652</v>
      </c>
      <c r="W1071" s="43">
        <v>0</v>
      </c>
    </row>
    <row r="1072" spans="1:23" x14ac:dyDescent="0.25">
      <c r="A1072" s="42">
        <v>28</v>
      </c>
      <c r="B1072" s="42">
        <v>11</v>
      </c>
      <c r="C1072" s="42">
        <v>1</v>
      </c>
      <c r="D1072" s="42">
        <v>11</v>
      </c>
      <c r="E1072" s="42">
        <v>1</v>
      </c>
      <c r="F1072" s="42">
        <v>1</v>
      </c>
      <c r="G1072" s="42">
        <v>3</v>
      </c>
      <c r="H1072" s="42">
        <v>0</v>
      </c>
      <c r="I1072" s="42" t="s">
        <v>859</v>
      </c>
      <c r="J1072" s="42" t="s">
        <v>3800</v>
      </c>
      <c r="K1072" s="42" t="s">
        <v>1311</v>
      </c>
      <c r="L1072" s="43">
        <v>0</v>
      </c>
      <c r="M1072" s="43">
        <v>0</v>
      </c>
      <c r="N1072" s="43">
        <v>0</v>
      </c>
      <c r="O1072" s="43">
        <v>4095120</v>
      </c>
      <c r="P1072" s="43">
        <v>0</v>
      </c>
      <c r="Q1072" s="43">
        <v>4095120</v>
      </c>
      <c r="R1072" s="43">
        <v>4095120</v>
      </c>
      <c r="S1072" s="43">
        <v>4095120</v>
      </c>
      <c r="T1072" s="43">
        <v>4095120</v>
      </c>
      <c r="U1072" s="43">
        <v>4095120</v>
      </c>
      <c r="V1072" s="43">
        <v>0</v>
      </c>
      <c r="W1072" s="43">
        <v>0</v>
      </c>
    </row>
    <row r="1073" spans="1:23" x14ac:dyDescent="0.25">
      <c r="A1073" s="42">
        <v>28</v>
      </c>
      <c r="B1073" s="42">
        <v>11</v>
      </c>
      <c r="C1073" s="42">
        <v>1</v>
      </c>
      <c r="D1073" s="42">
        <v>33</v>
      </c>
      <c r="E1073" s="42">
        <v>1</v>
      </c>
      <c r="F1073" s="42">
        <v>1</v>
      </c>
      <c r="G1073" s="42">
        <v>3</v>
      </c>
      <c r="H1073" s="42">
        <v>0</v>
      </c>
      <c r="I1073" s="42" t="s">
        <v>859</v>
      </c>
      <c r="J1073" s="42" t="s">
        <v>1145</v>
      </c>
      <c r="K1073" s="42" t="s">
        <v>1311</v>
      </c>
      <c r="L1073" s="43">
        <v>64562400</v>
      </c>
      <c r="M1073" s="43">
        <v>0</v>
      </c>
      <c r="N1073" s="43">
        <v>0</v>
      </c>
      <c r="O1073" s="43">
        <v>0</v>
      </c>
      <c r="P1073" s="43">
        <v>34599007</v>
      </c>
      <c r="Q1073" s="43">
        <v>29963393</v>
      </c>
      <c r="R1073" s="43">
        <v>27576603</v>
      </c>
      <c r="S1073" s="43">
        <v>27576603</v>
      </c>
      <c r="T1073" s="43">
        <v>27576603</v>
      </c>
      <c r="U1073" s="43">
        <v>27576603</v>
      </c>
      <c r="V1073" s="43">
        <v>2386790</v>
      </c>
      <c r="W1073" s="43">
        <v>0</v>
      </c>
    </row>
    <row r="1074" spans="1:23" x14ac:dyDescent="0.25">
      <c r="A1074" s="42">
        <v>21</v>
      </c>
      <c r="B1074" s="42">
        <v>11</v>
      </c>
      <c r="C1074" s="42">
        <v>1</v>
      </c>
      <c r="D1074" s="42">
        <v>11</v>
      </c>
      <c r="E1074" s="42">
        <v>1</v>
      </c>
      <c r="F1074" s="42">
        <v>1</v>
      </c>
      <c r="G1074" s="42">
        <v>5</v>
      </c>
      <c r="H1074" s="42">
        <v>0</v>
      </c>
      <c r="I1074" s="42" t="s">
        <v>859</v>
      </c>
      <c r="J1074" s="42" t="s">
        <v>992</v>
      </c>
      <c r="K1074" s="42" t="s">
        <v>1251</v>
      </c>
      <c r="L1074" s="43">
        <v>4447502800</v>
      </c>
      <c r="M1074" s="43">
        <v>0</v>
      </c>
      <c r="N1074" s="43">
        <v>0</v>
      </c>
      <c r="O1074" s="43">
        <v>180000000</v>
      </c>
      <c r="P1074" s="43">
        <v>300000000</v>
      </c>
      <c r="Q1074" s="43">
        <v>4327502800</v>
      </c>
      <c r="R1074" s="43">
        <v>4326999444</v>
      </c>
      <c r="S1074" s="43">
        <v>4326999444</v>
      </c>
      <c r="T1074" s="43">
        <v>4326999444</v>
      </c>
      <c r="U1074" s="43">
        <v>4326999444</v>
      </c>
      <c r="V1074" s="43">
        <v>503356</v>
      </c>
      <c r="W1074" s="43">
        <v>0</v>
      </c>
    </row>
    <row r="1075" spans="1:23" x14ac:dyDescent="0.25">
      <c r="A1075" s="42">
        <v>28</v>
      </c>
      <c r="B1075" s="42">
        <v>11</v>
      </c>
      <c r="C1075" s="42">
        <v>1</v>
      </c>
      <c r="D1075" s="42">
        <v>11</v>
      </c>
      <c r="E1075" s="42">
        <v>1</v>
      </c>
      <c r="F1075" s="42">
        <v>1</v>
      </c>
      <c r="G1075" s="42">
        <v>4</v>
      </c>
      <c r="H1075" s="42">
        <v>0</v>
      </c>
      <c r="I1075" s="42" t="s">
        <v>859</v>
      </c>
      <c r="J1075" s="42" t="s">
        <v>3801</v>
      </c>
      <c r="K1075" s="42" t="s">
        <v>1312</v>
      </c>
      <c r="L1075" s="43">
        <v>0</v>
      </c>
      <c r="M1075" s="43">
        <v>0</v>
      </c>
      <c r="N1075" s="43">
        <v>0</v>
      </c>
      <c r="O1075" s="43">
        <v>1008659</v>
      </c>
      <c r="P1075" s="43">
        <v>0</v>
      </c>
      <c r="Q1075" s="43">
        <v>1008659</v>
      </c>
      <c r="R1075" s="43">
        <v>1008659</v>
      </c>
      <c r="S1075" s="43">
        <v>1008659</v>
      </c>
      <c r="T1075" s="43">
        <v>1008659</v>
      </c>
      <c r="U1075" s="43">
        <v>1008659</v>
      </c>
      <c r="V1075" s="43">
        <v>0</v>
      </c>
      <c r="W1075" s="43">
        <v>0</v>
      </c>
    </row>
    <row r="1076" spans="1:23" x14ac:dyDescent="0.25">
      <c r="A1076" s="42">
        <v>28</v>
      </c>
      <c r="B1076" s="42">
        <v>11</v>
      </c>
      <c r="C1076" s="42">
        <v>1</v>
      </c>
      <c r="D1076" s="42">
        <v>33</v>
      </c>
      <c r="E1076" s="42">
        <v>1</v>
      </c>
      <c r="F1076" s="42">
        <v>1</v>
      </c>
      <c r="G1076" s="42">
        <v>4</v>
      </c>
      <c r="H1076" s="42">
        <v>0</v>
      </c>
      <c r="I1076" s="42" t="s">
        <v>859</v>
      </c>
      <c r="J1076" s="42" t="s">
        <v>1146</v>
      </c>
      <c r="K1076" s="42" t="s">
        <v>1312</v>
      </c>
      <c r="L1076" s="43">
        <v>45094860</v>
      </c>
      <c r="M1076" s="43">
        <v>0</v>
      </c>
      <c r="N1076" s="43">
        <v>0</v>
      </c>
      <c r="O1076" s="43">
        <v>0</v>
      </c>
      <c r="P1076" s="43">
        <v>0</v>
      </c>
      <c r="Q1076" s="43">
        <v>45094860</v>
      </c>
      <c r="R1076" s="43">
        <v>45094860</v>
      </c>
      <c r="S1076" s="43">
        <v>45094860</v>
      </c>
      <c r="T1076" s="43">
        <v>45094860</v>
      </c>
      <c r="U1076" s="43">
        <v>45094860</v>
      </c>
      <c r="V1076" s="43">
        <v>0</v>
      </c>
      <c r="W1076" s="43">
        <v>0</v>
      </c>
    </row>
    <row r="1077" spans="1:23" x14ac:dyDescent="0.25">
      <c r="A1077" s="42">
        <v>21</v>
      </c>
      <c r="B1077" s="42">
        <v>11</v>
      </c>
      <c r="C1077" s="42">
        <v>1</v>
      </c>
      <c r="D1077" s="42">
        <v>11</v>
      </c>
      <c r="E1077" s="42">
        <v>1</v>
      </c>
      <c r="F1077" s="42">
        <v>1</v>
      </c>
      <c r="G1077" s="42">
        <v>9</v>
      </c>
      <c r="H1077" s="42">
        <v>0</v>
      </c>
      <c r="I1077" s="42" t="s">
        <v>859</v>
      </c>
      <c r="J1077" s="42" t="s">
        <v>996</v>
      </c>
      <c r="K1077" s="42" t="s">
        <v>1254</v>
      </c>
      <c r="L1077" s="43">
        <v>492480000</v>
      </c>
      <c r="M1077" s="43">
        <v>0</v>
      </c>
      <c r="N1077" s="43">
        <v>0</v>
      </c>
      <c r="O1077" s="43">
        <v>0</v>
      </c>
      <c r="P1077" s="43">
        <v>0</v>
      </c>
      <c r="Q1077" s="43">
        <v>492480000</v>
      </c>
      <c r="R1077" s="43">
        <v>472715460</v>
      </c>
      <c r="S1077" s="43">
        <v>472715460</v>
      </c>
      <c r="T1077" s="43">
        <v>472715460</v>
      </c>
      <c r="U1077" s="43">
        <v>472715460</v>
      </c>
      <c r="V1077" s="43">
        <v>19764540</v>
      </c>
      <c r="W1077" s="43">
        <v>0</v>
      </c>
    </row>
    <row r="1078" spans="1:23" x14ac:dyDescent="0.25">
      <c r="A1078" s="42">
        <v>21</v>
      </c>
      <c r="B1078" s="42">
        <v>11</v>
      </c>
      <c r="C1078" s="42">
        <v>1</v>
      </c>
      <c r="D1078" s="42">
        <v>11</v>
      </c>
      <c r="E1078" s="42">
        <v>1</v>
      </c>
      <c r="F1078" s="42">
        <v>1</v>
      </c>
      <c r="G1078" s="42">
        <v>15</v>
      </c>
      <c r="H1078" s="42">
        <v>0</v>
      </c>
      <c r="I1078" s="42" t="s">
        <v>859</v>
      </c>
      <c r="J1078" s="42" t="s">
        <v>1002</v>
      </c>
      <c r="K1078" s="42" t="s">
        <v>722</v>
      </c>
      <c r="L1078" s="43">
        <v>298885140</v>
      </c>
      <c r="M1078" s="43">
        <v>0</v>
      </c>
      <c r="N1078" s="43">
        <v>0</v>
      </c>
      <c r="O1078" s="43">
        <v>0</v>
      </c>
      <c r="P1078" s="43">
        <v>0</v>
      </c>
      <c r="Q1078" s="43">
        <v>298885140</v>
      </c>
      <c r="R1078" s="43">
        <v>257872870</v>
      </c>
      <c r="S1078" s="43">
        <v>257872870</v>
      </c>
      <c r="T1078" s="43">
        <v>257872870</v>
      </c>
      <c r="U1078" s="43">
        <v>257872870</v>
      </c>
      <c r="V1078" s="43">
        <v>41012270</v>
      </c>
      <c r="W1078" s="43">
        <v>0</v>
      </c>
    </row>
    <row r="1079" spans="1:23" x14ac:dyDescent="0.25">
      <c r="A1079" s="42">
        <v>21</v>
      </c>
      <c r="B1079" s="42">
        <v>11</v>
      </c>
      <c r="C1079" s="42">
        <v>1</v>
      </c>
      <c r="D1079" s="42">
        <v>11</v>
      </c>
      <c r="E1079" s="42">
        <v>1</v>
      </c>
      <c r="F1079" s="42">
        <v>1</v>
      </c>
      <c r="G1079" s="42">
        <v>3</v>
      </c>
      <c r="H1079" s="42">
        <v>0</v>
      </c>
      <c r="I1079" s="42" t="s">
        <v>859</v>
      </c>
      <c r="J1079" s="42" t="s">
        <v>990</v>
      </c>
      <c r="K1079" s="42" t="s">
        <v>1250</v>
      </c>
      <c r="L1079" s="43">
        <v>2570267803</v>
      </c>
      <c r="M1079" s="43">
        <v>0</v>
      </c>
      <c r="N1079" s="43">
        <v>0</v>
      </c>
      <c r="O1079" s="43">
        <v>0</v>
      </c>
      <c r="P1079" s="43">
        <v>33945706</v>
      </c>
      <c r="Q1079" s="43">
        <v>2536322097</v>
      </c>
      <c r="R1079" s="43">
        <v>2530378207</v>
      </c>
      <c r="S1079" s="43">
        <v>2530378207</v>
      </c>
      <c r="T1079" s="43">
        <v>2530378207</v>
      </c>
      <c r="U1079" s="43">
        <v>2530378207</v>
      </c>
      <c r="V1079" s="43">
        <v>5943890</v>
      </c>
      <c r="W1079" s="43">
        <v>0</v>
      </c>
    </row>
    <row r="1080" spans="1:23" x14ac:dyDescent="0.25">
      <c r="A1080" s="42">
        <v>21</v>
      </c>
      <c r="B1080" s="42">
        <v>11</v>
      </c>
      <c r="C1080" s="42">
        <v>1</v>
      </c>
      <c r="D1080" s="42">
        <v>11</v>
      </c>
      <c r="E1080" s="42">
        <v>1</v>
      </c>
      <c r="F1080" s="42">
        <v>1</v>
      </c>
      <c r="G1080" s="42">
        <v>1</v>
      </c>
      <c r="H1080" s="42">
        <v>0</v>
      </c>
      <c r="I1080" s="42" t="s">
        <v>859</v>
      </c>
      <c r="J1080" s="42" t="s">
        <v>988</v>
      </c>
      <c r="K1080" s="42" t="s">
        <v>1248</v>
      </c>
      <c r="L1080" s="43">
        <v>35809049052</v>
      </c>
      <c r="M1080" s="43">
        <v>0</v>
      </c>
      <c r="N1080" s="43">
        <v>0</v>
      </c>
      <c r="O1080" s="43">
        <v>0</v>
      </c>
      <c r="P1080" s="43">
        <v>1598146605</v>
      </c>
      <c r="Q1080" s="43">
        <v>34210902447</v>
      </c>
      <c r="R1080" s="43">
        <v>31835348130</v>
      </c>
      <c r="S1080" s="43">
        <v>31835348130</v>
      </c>
      <c r="T1080" s="43">
        <v>31835348130</v>
      </c>
      <c r="U1080" s="43">
        <v>31835348130</v>
      </c>
      <c r="V1080" s="43">
        <v>2375554317</v>
      </c>
      <c r="W1080" s="43">
        <v>0</v>
      </c>
    </row>
    <row r="1081" spans="1:23" x14ac:dyDescent="0.25">
      <c r="A1081" s="42">
        <v>21</v>
      </c>
      <c r="B1081" s="42">
        <v>11</v>
      </c>
      <c r="C1081" s="42">
        <v>1</v>
      </c>
      <c r="D1081" s="42">
        <v>22</v>
      </c>
      <c r="E1081" s="42">
        <v>1</v>
      </c>
      <c r="F1081" s="42">
        <v>1</v>
      </c>
      <c r="G1081" s="42">
        <v>3</v>
      </c>
      <c r="H1081" s="42">
        <v>0</v>
      </c>
      <c r="I1081" s="42" t="s">
        <v>859</v>
      </c>
      <c r="J1081" s="42" t="s">
        <v>3052</v>
      </c>
      <c r="K1081" s="42" t="s">
        <v>3053</v>
      </c>
      <c r="L1081" s="43">
        <v>0</v>
      </c>
      <c r="M1081" s="43">
        <v>1700000000</v>
      </c>
      <c r="N1081" s="43">
        <v>660069739</v>
      </c>
      <c r="O1081" s="43">
        <v>0</v>
      </c>
      <c r="P1081" s="43">
        <v>0</v>
      </c>
      <c r="Q1081" s="43">
        <v>1039930261</v>
      </c>
      <c r="R1081" s="43">
        <v>1039930261</v>
      </c>
      <c r="S1081" s="43">
        <v>1039930261</v>
      </c>
      <c r="T1081" s="43">
        <v>1039930261</v>
      </c>
      <c r="U1081" s="43">
        <v>1039930261</v>
      </c>
      <c r="V1081" s="43">
        <v>0</v>
      </c>
      <c r="W1081" s="43">
        <v>0</v>
      </c>
    </row>
    <row r="1082" spans="1:23" x14ac:dyDescent="0.25">
      <c r="A1082" s="42">
        <v>28</v>
      </c>
      <c r="B1082" s="42">
        <v>11</v>
      </c>
      <c r="C1082" s="42">
        <v>1</v>
      </c>
      <c r="D1082" s="42">
        <v>11</v>
      </c>
      <c r="E1082" s="42">
        <v>1</v>
      </c>
      <c r="F1082" s="42">
        <v>1</v>
      </c>
      <c r="G1082" s="42">
        <v>1</v>
      </c>
      <c r="H1082" s="42">
        <v>0</v>
      </c>
      <c r="I1082" s="42" t="s">
        <v>859</v>
      </c>
      <c r="J1082" s="42" t="s">
        <v>3799</v>
      </c>
      <c r="K1082" s="42" t="s">
        <v>1310</v>
      </c>
      <c r="L1082" s="43">
        <v>0</v>
      </c>
      <c r="M1082" s="43">
        <v>0</v>
      </c>
      <c r="N1082" s="43">
        <v>0</v>
      </c>
      <c r="O1082" s="43">
        <v>191536419</v>
      </c>
      <c r="P1082" s="43">
        <v>0</v>
      </c>
      <c r="Q1082" s="43">
        <v>191536419</v>
      </c>
      <c r="R1082" s="43">
        <v>191536419</v>
      </c>
      <c r="S1082" s="43">
        <v>191536419</v>
      </c>
      <c r="T1082" s="43">
        <v>191536419</v>
      </c>
      <c r="U1082" s="43">
        <v>191536419</v>
      </c>
      <c r="V1082" s="43">
        <v>0</v>
      </c>
      <c r="W1082" s="43">
        <v>0</v>
      </c>
    </row>
    <row r="1083" spans="1:23" x14ac:dyDescent="0.25">
      <c r="A1083" s="42">
        <v>28</v>
      </c>
      <c r="B1083" s="42">
        <v>11</v>
      </c>
      <c r="C1083" s="42">
        <v>1</v>
      </c>
      <c r="D1083" s="42">
        <v>33</v>
      </c>
      <c r="E1083" s="42">
        <v>1</v>
      </c>
      <c r="F1083" s="42">
        <v>1</v>
      </c>
      <c r="G1083" s="42">
        <v>1</v>
      </c>
      <c r="H1083" s="42">
        <v>0</v>
      </c>
      <c r="I1083" s="42" t="s">
        <v>859</v>
      </c>
      <c r="J1083" s="42" t="s">
        <v>1144</v>
      </c>
      <c r="K1083" s="42" t="s">
        <v>1310</v>
      </c>
      <c r="L1083" s="43">
        <v>863766437</v>
      </c>
      <c r="M1083" s="43">
        <v>0</v>
      </c>
      <c r="N1083" s="43">
        <v>0</v>
      </c>
      <c r="O1083" s="43">
        <v>152917518</v>
      </c>
      <c r="P1083" s="43">
        <v>0</v>
      </c>
      <c r="Q1083" s="43">
        <v>1016683955</v>
      </c>
      <c r="R1083" s="43">
        <v>1010722238</v>
      </c>
      <c r="S1083" s="43">
        <v>1010722238</v>
      </c>
      <c r="T1083" s="43">
        <v>1010722238</v>
      </c>
      <c r="U1083" s="43">
        <v>1010722238</v>
      </c>
      <c r="V1083" s="43">
        <v>5961717</v>
      </c>
      <c r="W1083" s="43">
        <v>0</v>
      </c>
    </row>
    <row r="1084" spans="1:23" x14ac:dyDescent="0.25">
      <c r="A1084" s="42">
        <v>40</v>
      </c>
      <c r="B1084" s="42">
        <v>4</v>
      </c>
      <c r="C1084" s="42">
        <v>1</v>
      </c>
      <c r="D1084" s="42">
        <v>22</v>
      </c>
      <c r="E1084" s="42">
        <v>1</v>
      </c>
      <c r="F1084" s="42">
        <v>1</v>
      </c>
      <c r="G1084" s="42">
        <v>1</v>
      </c>
      <c r="H1084" s="42">
        <v>0</v>
      </c>
      <c r="I1084" s="42" t="s">
        <v>859</v>
      </c>
      <c r="J1084" s="42" t="s">
        <v>1232</v>
      </c>
      <c r="K1084" s="42" t="s">
        <v>1329</v>
      </c>
      <c r="L1084" s="43">
        <v>1212707431</v>
      </c>
      <c r="M1084" s="43">
        <v>0</v>
      </c>
      <c r="N1084" s="43">
        <v>0</v>
      </c>
      <c r="O1084" s="43">
        <v>0</v>
      </c>
      <c r="P1084" s="43">
        <v>0</v>
      </c>
      <c r="Q1084" s="43">
        <v>1212707431</v>
      </c>
      <c r="R1084" s="43">
        <v>1212707431</v>
      </c>
      <c r="S1084" s="43">
        <v>1212707431</v>
      </c>
      <c r="T1084" s="43">
        <v>1212707431</v>
      </c>
      <c r="U1084" s="43">
        <v>1212707431</v>
      </c>
      <c r="V1084" s="43">
        <v>0</v>
      </c>
      <c r="W1084" s="43">
        <v>0</v>
      </c>
    </row>
    <row r="1085" spans="1:23" x14ac:dyDescent="0.25">
      <c r="A1085" s="42">
        <v>40</v>
      </c>
      <c r="B1085" s="42">
        <v>4</v>
      </c>
      <c r="C1085" s="42">
        <v>1</v>
      </c>
      <c r="D1085" s="42">
        <v>22</v>
      </c>
      <c r="E1085" s="42">
        <v>1</v>
      </c>
      <c r="F1085" s="42">
        <v>1</v>
      </c>
      <c r="G1085" s="42">
        <v>2</v>
      </c>
      <c r="H1085" s="42">
        <v>0</v>
      </c>
      <c r="I1085" s="42" t="s">
        <v>859</v>
      </c>
      <c r="J1085" s="42" t="s">
        <v>1233</v>
      </c>
      <c r="K1085" s="42" t="s">
        <v>1330</v>
      </c>
      <c r="L1085" s="43">
        <v>644885461</v>
      </c>
      <c r="M1085" s="43">
        <v>0</v>
      </c>
      <c r="N1085" s="43">
        <v>0</v>
      </c>
      <c r="O1085" s="43">
        <v>0</v>
      </c>
      <c r="P1085" s="43">
        <v>0</v>
      </c>
      <c r="Q1085" s="43">
        <v>644885461</v>
      </c>
      <c r="R1085" s="43">
        <v>644885461</v>
      </c>
      <c r="S1085" s="43">
        <v>644885461</v>
      </c>
      <c r="T1085" s="43">
        <v>644885461</v>
      </c>
      <c r="U1085" s="43">
        <v>644885461</v>
      </c>
      <c r="V1085" s="43">
        <v>0</v>
      </c>
      <c r="W1085" s="43">
        <v>0</v>
      </c>
    </row>
    <row r="1086" spans="1:23" x14ac:dyDescent="0.25">
      <c r="A1086" s="42"/>
      <c r="B1086" s="42"/>
      <c r="C1086" s="42"/>
      <c r="D1086" s="42"/>
      <c r="E1086" s="42"/>
      <c r="F1086" s="42"/>
      <c r="G1086" s="42"/>
      <c r="H1086" s="42"/>
      <c r="I1086" s="42"/>
      <c r="J1086" s="42"/>
      <c r="K1086" s="42"/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  <c r="V1086" s="33"/>
      <c r="W1086" s="33"/>
    </row>
    <row r="1087" spans="1:23" x14ac:dyDescent="0.25"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</row>
    <row r="1088" spans="1:23" x14ac:dyDescent="0.25"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</row>
    <row r="1089" spans="12:23" x14ac:dyDescent="0.25"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</row>
    <row r="1090" spans="12:23" x14ac:dyDescent="0.25">
      <c r="L1090" s="40">
        <f>SUBTOTAL(9,L5:L1086)</f>
        <v>901313119534</v>
      </c>
      <c r="M1090" s="40">
        <f t="shared" ref="M1090:W1090" si="0">SUBTOTAL(9,M5:M1085)</f>
        <v>186361929845.54001</v>
      </c>
      <c r="N1090" s="40">
        <f t="shared" si="0"/>
        <v>47668052493.059998</v>
      </c>
      <c r="O1090" s="40">
        <f t="shared" si="0"/>
        <v>558831511066.96997</v>
      </c>
      <c r="P1090" s="40">
        <f t="shared" si="0"/>
        <v>558831511066.96997</v>
      </c>
      <c r="Q1090" s="40">
        <f t="shared" si="0"/>
        <v>1040006996886.48</v>
      </c>
      <c r="R1090" s="40">
        <f t="shared" si="0"/>
        <v>915945024166.61975</v>
      </c>
      <c r="S1090" s="40">
        <f t="shared" si="0"/>
        <v>915945024166.61975</v>
      </c>
      <c r="T1090" s="40">
        <f t="shared" si="0"/>
        <v>900889097378.56982</v>
      </c>
      <c r="U1090" s="40">
        <f t="shared" si="0"/>
        <v>860906495746.17004</v>
      </c>
      <c r="V1090" s="40">
        <f t="shared" si="0"/>
        <v>124061972719.85997</v>
      </c>
      <c r="W1090" s="40">
        <f t="shared" si="0"/>
        <v>0</v>
      </c>
    </row>
    <row r="1091" spans="12:23" x14ac:dyDescent="0.25">
      <c r="L1091" s="36">
        <f>+L1090-EJECUCIONINGRESOS!C312</f>
        <v>0</v>
      </c>
      <c r="M1091" s="36"/>
      <c r="N1091" s="36"/>
      <c r="O1091" s="36"/>
      <c r="P1091" s="36"/>
      <c r="Q1091" s="36">
        <f>+Q1090-EJECUCIONINGRESOS!H312</f>
        <v>0</v>
      </c>
      <c r="R1091" s="36" t="e">
        <f>+R1090-#REF!</f>
        <v>#REF!</v>
      </c>
      <c r="S1091" s="36" t="e">
        <f>+S1090-#REF!</f>
        <v>#REF!</v>
      </c>
      <c r="T1091" s="36" t="e">
        <f>+T1090-#REF!</f>
        <v>#REF!</v>
      </c>
      <c r="U1091" s="44">
        <f>+T1090-U1090</f>
        <v>39982601632.39978</v>
      </c>
    </row>
  </sheetData>
  <mergeCells count="2">
    <mergeCell ref="A1:W1"/>
    <mergeCell ref="A2:W2"/>
  </mergeCells>
  <phoneticPr fontId="6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85"/>
  <sheetViews>
    <sheetView workbookViewId="0"/>
  </sheetViews>
  <sheetFormatPr baseColWidth="10" defaultColWidth="9.28515625" defaultRowHeight="12.75" outlineLevelRow="3" x14ac:dyDescent="0.2"/>
  <cols>
    <col min="1" max="2" width="0.5703125" style="8" customWidth="1"/>
    <col min="3" max="3" width="3.5703125" style="8" customWidth="1"/>
    <col min="4" max="10" width="4.42578125" style="8" customWidth="1"/>
    <col min="11" max="13" width="17.85546875" style="8" hidden="1" customWidth="1"/>
    <col min="14" max="14" width="8.140625" style="8" customWidth="1"/>
    <col min="15" max="15" width="37" style="8" customWidth="1"/>
    <col min="16" max="16" width="15.140625" style="8" hidden="1" customWidth="1"/>
    <col min="17" max="17" width="15.28515625" style="8" hidden="1" customWidth="1"/>
    <col min="18" max="18" width="11" style="8" hidden="1" customWidth="1"/>
    <col min="19" max="19" width="8.5703125" style="8" hidden="1" customWidth="1"/>
    <col min="20" max="20" width="15.28515625" style="8" hidden="1" customWidth="1"/>
    <col min="21" max="21" width="16.140625" style="8" hidden="1" customWidth="1"/>
    <col min="22" max="22" width="16.28515625" style="8" hidden="1" customWidth="1"/>
    <col min="23" max="23" width="13" style="8" hidden="1" customWidth="1"/>
    <col min="24" max="24" width="13.140625" style="8" hidden="1" customWidth="1"/>
    <col min="25" max="25" width="14.140625" style="8" hidden="1" customWidth="1"/>
    <col min="26" max="26" width="14.28515625" style="8" hidden="1" customWidth="1"/>
    <col min="27" max="27" width="13.85546875" style="8" hidden="1" customWidth="1"/>
    <col min="28" max="28" width="14" style="8" hidden="1" customWidth="1"/>
    <col min="29" max="29" width="11.140625" style="8" hidden="1" customWidth="1"/>
    <col min="30" max="30" width="11.28515625" style="8" hidden="1" customWidth="1"/>
    <col min="31" max="31" width="13.140625" style="8" hidden="1" customWidth="1"/>
    <col min="32" max="32" width="13.28515625" style="8" hidden="1" customWidth="1"/>
    <col min="33" max="33" width="13.7109375" style="8" hidden="1" customWidth="1"/>
    <col min="34" max="34" width="13.85546875" style="8" hidden="1" customWidth="1"/>
    <col min="35" max="35" width="9.140625" style="8" hidden="1" customWidth="1"/>
    <col min="36" max="36" width="17.85546875" style="8" hidden="1" customWidth="1"/>
    <col min="37" max="37" width="9.140625" style="8" hidden="1" customWidth="1"/>
    <col min="38" max="39" width="9.28515625" style="8" hidden="1" customWidth="1"/>
    <col min="40" max="40" width="13.7109375" style="8" hidden="1" customWidth="1"/>
    <col min="41" max="41" width="42.28515625" style="8" hidden="1" customWidth="1"/>
    <col min="42" max="42" width="23.28515625" style="8" hidden="1" customWidth="1"/>
    <col min="43" max="43" width="42.85546875" style="8" customWidth="1"/>
    <col min="44" max="44" width="13.42578125" style="17" customWidth="1"/>
    <col min="45" max="45" width="17.7109375" style="17" hidden="1" customWidth="1"/>
    <col min="46" max="46" width="15.28515625" style="17" hidden="1" customWidth="1"/>
    <col min="47" max="47" width="17.7109375" style="17" hidden="1" customWidth="1"/>
    <col min="48" max="48" width="21.7109375" style="17" hidden="1" customWidth="1"/>
    <col min="49" max="51" width="13.42578125" style="17" customWidth="1"/>
    <col min="52" max="54" width="17.85546875" style="17" hidden="1" customWidth="1"/>
    <col min="55" max="55" width="13.42578125" style="17" customWidth="1"/>
    <col min="56" max="56" width="14.28515625" style="8" hidden="1" customWidth="1"/>
    <col min="57" max="57" width="18.28515625" style="8" hidden="1" customWidth="1"/>
    <col min="58" max="58" width="9.28515625" style="8" hidden="1" customWidth="1"/>
    <col min="59" max="65" width="0" style="8" hidden="1" customWidth="1"/>
    <col min="66" max="16384" width="9.28515625" style="8"/>
  </cols>
  <sheetData>
    <row r="1" spans="1:58" x14ac:dyDescent="0.2">
      <c r="C1" s="51" t="s">
        <v>2967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</row>
    <row r="2" spans="1:58" ht="6" customHeight="1" x14ac:dyDescent="0.2"/>
    <row r="3" spans="1:58" x14ac:dyDescent="0.2">
      <c r="A3" s="21" t="s">
        <v>18</v>
      </c>
      <c r="B3" s="22" t="s">
        <v>9</v>
      </c>
      <c r="C3" s="22" t="s">
        <v>0</v>
      </c>
      <c r="D3" s="22" t="s">
        <v>1</v>
      </c>
      <c r="E3" s="22" t="s">
        <v>2</v>
      </c>
      <c r="F3" s="22" t="s">
        <v>3</v>
      </c>
      <c r="G3" s="22" t="s">
        <v>4</v>
      </c>
      <c r="H3" s="22" t="s">
        <v>5</v>
      </c>
      <c r="I3" s="22" t="s">
        <v>6</v>
      </c>
      <c r="J3" s="22" t="s">
        <v>7</v>
      </c>
      <c r="K3" s="25" t="s">
        <v>8</v>
      </c>
      <c r="L3" s="25" t="s">
        <v>10</v>
      </c>
      <c r="M3" s="25" t="s">
        <v>11</v>
      </c>
      <c r="N3" s="22" t="s">
        <v>12</v>
      </c>
      <c r="O3" s="22" t="s">
        <v>13</v>
      </c>
      <c r="P3" s="25" t="s">
        <v>14</v>
      </c>
      <c r="Q3" s="25" t="s">
        <v>15</v>
      </c>
      <c r="R3" s="25" t="s">
        <v>16</v>
      </c>
      <c r="S3" s="25" t="s">
        <v>1452</v>
      </c>
      <c r="T3" s="25" t="s">
        <v>17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5" t="s">
        <v>26</v>
      </c>
      <c r="AC3" s="25" t="s">
        <v>27</v>
      </c>
      <c r="AD3" s="25" t="s">
        <v>28</v>
      </c>
      <c r="AE3" s="25" t="s">
        <v>29</v>
      </c>
      <c r="AF3" s="25" t="s">
        <v>30</v>
      </c>
      <c r="AG3" s="25" t="s">
        <v>31</v>
      </c>
      <c r="AH3" s="25" t="s">
        <v>32</v>
      </c>
      <c r="AI3" s="25" t="s">
        <v>33</v>
      </c>
      <c r="AJ3" s="25" t="s">
        <v>34</v>
      </c>
      <c r="AK3" s="25" t="s">
        <v>35</v>
      </c>
      <c r="AL3" s="25" t="s">
        <v>36</v>
      </c>
      <c r="AM3" s="25" t="s">
        <v>37</v>
      </c>
      <c r="AN3" s="25" t="s">
        <v>38</v>
      </c>
      <c r="AO3" s="25" t="s">
        <v>39</v>
      </c>
      <c r="AP3" s="25"/>
      <c r="AQ3" s="22" t="s">
        <v>41</v>
      </c>
      <c r="AR3" s="23" t="s">
        <v>42</v>
      </c>
      <c r="AS3" s="26" t="s">
        <v>43</v>
      </c>
      <c r="AT3" s="26" t="s">
        <v>44</v>
      </c>
      <c r="AU3" s="26" t="s">
        <v>45</v>
      </c>
      <c r="AV3" s="26" t="s">
        <v>46</v>
      </c>
      <c r="AW3" s="23" t="s">
        <v>47</v>
      </c>
      <c r="AX3" s="23" t="s">
        <v>48</v>
      </c>
      <c r="AY3" s="23" t="s">
        <v>49</v>
      </c>
      <c r="AZ3" s="26" t="s">
        <v>50</v>
      </c>
      <c r="BA3" s="26" t="s">
        <v>51</v>
      </c>
      <c r="BB3" s="26" t="s">
        <v>52</v>
      </c>
      <c r="BC3" s="23" t="s">
        <v>2802</v>
      </c>
      <c r="BD3" s="12" t="s">
        <v>54</v>
      </c>
      <c r="BE3" s="7" t="s">
        <v>55</v>
      </c>
      <c r="BF3" s="7" t="s">
        <v>1856</v>
      </c>
    </row>
    <row r="4" spans="1:58" ht="15" customHeight="1" outlineLevel="3" x14ac:dyDescent="0.2">
      <c r="A4" s="8" t="s">
        <v>156</v>
      </c>
      <c r="B4" s="13" t="s">
        <v>153</v>
      </c>
      <c r="C4" s="13" t="s">
        <v>56</v>
      </c>
      <c r="D4" s="13" t="s">
        <v>72</v>
      </c>
      <c r="E4" s="13" t="s">
        <v>82</v>
      </c>
      <c r="F4" s="13" t="s">
        <v>73</v>
      </c>
      <c r="G4" s="13" t="s">
        <v>77</v>
      </c>
      <c r="H4" s="13" t="s">
        <v>89</v>
      </c>
      <c r="I4" s="13" t="s">
        <v>92</v>
      </c>
      <c r="J4" s="13" t="s">
        <v>147</v>
      </c>
      <c r="K4" s="13" t="s">
        <v>83</v>
      </c>
      <c r="L4" s="13">
        <v>0</v>
      </c>
      <c r="M4" s="13" t="s">
        <v>153</v>
      </c>
      <c r="N4" s="13">
        <v>11101</v>
      </c>
      <c r="O4" s="13" t="s">
        <v>1857</v>
      </c>
      <c r="P4" s="13">
        <v>0</v>
      </c>
      <c r="Q4" s="13">
        <v>0</v>
      </c>
      <c r="R4" s="13" t="s">
        <v>243</v>
      </c>
      <c r="S4" s="13" t="s">
        <v>1520</v>
      </c>
      <c r="T4" s="13" t="s">
        <v>56</v>
      </c>
      <c r="U4" s="13" t="s">
        <v>367</v>
      </c>
      <c r="V4" s="13" t="s">
        <v>399</v>
      </c>
      <c r="W4" s="13" t="s">
        <v>82</v>
      </c>
      <c r="X4" s="13" t="s">
        <v>427</v>
      </c>
      <c r="Y4" s="13" t="s">
        <v>83</v>
      </c>
      <c r="Z4" s="13" t="s">
        <v>153</v>
      </c>
      <c r="AA4" s="13" t="s">
        <v>73</v>
      </c>
      <c r="AB4" s="13" t="s">
        <v>428</v>
      </c>
      <c r="AC4" s="13" t="s">
        <v>434</v>
      </c>
      <c r="AD4" s="13" t="s">
        <v>439</v>
      </c>
      <c r="AE4" s="13" t="s">
        <v>444</v>
      </c>
      <c r="AF4" s="13" t="s">
        <v>470</v>
      </c>
      <c r="AG4" s="13" t="s">
        <v>495</v>
      </c>
      <c r="AH4" s="13" t="s">
        <v>568</v>
      </c>
      <c r="AI4" s="13" t="s">
        <v>621</v>
      </c>
      <c r="AJ4" s="13" t="s">
        <v>675</v>
      </c>
      <c r="AK4" s="13" t="s">
        <v>720</v>
      </c>
      <c r="AL4" s="13" t="s">
        <v>721</v>
      </c>
      <c r="AM4" s="13" t="s">
        <v>727</v>
      </c>
      <c r="AN4" s="13" t="s">
        <v>730</v>
      </c>
      <c r="AO4" s="13" t="s">
        <v>853</v>
      </c>
      <c r="AP4" s="13" t="s">
        <v>966</v>
      </c>
      <c r="AQ4" s="13" t="s">
        <v>1931</v>
      </c>
      <c r="AR4" s="15">
        <v>570000000</v>
      </c>
      <c r="AS4" s="15">
        <v>0</v>
      </c>
      <c r="AT4" s="15">
        <v>0</v>
      </c>
      <c r="AU4" s="15">
        <v>0</v>
      </c>
      <c r="AV4" s="15">
        <v>90000000</v>
      </c>
      <c r="AW4" s="15">
        <v>480000000</v>
      </c>
      <c r="AX4" s="15">
        <v>80731840</v>
      </c>
      <c r="AY4" s="15">
        <v>80731840</v>
      </c>
      <c r="AZ4" s="15">
        <v>0</v>
      </c>
      <c r="BA4" s="15">
        <v>0</v>
      </c>
      <c r="BB4" s="15">
        <v>399268160</v>
      </c>
      <c r="BC4" s="15">
        <v>0</v>
      </c>
      <c r="BD4" s="9" t="s">
        <v>736</v>
      </c>
      <c r="BE4" s="10">
        <v>45393.704039553188</v>
      </c>
      <c r="BF4" s="9"/>
    </row>
    <row r="5" spans="1:58" ht="15" customHeight="1" outlineLevel="3" x14ac:dyDescent="0.2">
      <c r="A5" s="8" t="s">
        <v>156</v>
      </c>
      <c r="B5" s="13" t="s">
        <v>153</v>
      </c>
      <c r="C5" s="13" t="s">
        <v>56</v>
      </c>
      <c r="D5" s="13" t="s">
        <v>72</v>
      </c>
      <c r="E5" s="13" t="s">
        <v>82</v>
      </c>
      <c r="F5" s="13" t="s">
        <v>73</v>
      </c>
      <c r="G5" s="13" t="s">
        <v>77</v>
      </c>
      <c r="H5" s="13" t="s">
        <v>89</v>
      </c>
      <c r="I5" s="13" t="s">
        <v>96</v>
      </c>
      <c r="J5" s="13" t="s">
        <v>147</v>
      </c>
      <c r="K5" s="13" t="s">
        <v>83</v>
      </c>
      <c r="L5" s="13">
        <v>0</v>
      </c>
      <c r="M5" s="13" t="s">
        <v>153</v>
      </c>
      <c r="N5" s="13">
        <v>11101</v>
      </c>
      <c r="O5" s="13" t="s">
        <v>1857</v>
      </c>
      <c r="P5" s="13">
        <v>0</v>
      </c>
      <c r="Q5" s="13">
        <v>0</v>
      </c>
      <c r="R5" s="13" t="s">
        <v>245</v>
      </c>
      <c r="S5" s="13" t="s">
        <v>1522</v>
      </c>
      <c r="T5" s="13" t="s">
        <v>56</v>
      </c>
      <c r="U5" s="13" t="s">
        <v>367</v>
      </c>
      <c r="V5" s="13" t="s">
        <v>399</v>
      </c>
      <c r="W5" s="13" t="s">
        <v>82</v>
      </c>
      <c r="X5" s="13" t="s">
        <v>427</v>
      </c>
      <c r="Y5" s="13" t="s">
        <v>83</v>
      </c>
      <c r="Z5" s="13" t="s">
        <v>153</v>
      </c>
      <c r="AA5" s="13" t="s">
        <v>73</v>
      </c>
      <c r="AB5" s="13" t="s">
        <v>428</v>
      </c>
      <c r="AC5" s="13" t="s">
        <v>434</v>
      </c>
      <c r="AD5" s="13" t="s">
        <v>439</v>
      </c>
      <c r="AE5" s="13" t="s">
        <v>444</v>
      </c>
      <c r="AF5" s="13" t="s">
        <v>470</v>
      </c>
      <c r="AG5" s="13" t="s">
        <v>496</v>
      </c>
      <c r="AH5" s="13" t="s">
        <v>567</v>
      </c>
      <c r="AI5" s="13" t="s">
        <v>620</v>
      </c>
      <c r="AJ5" s="13" t="s">
        <v>674</v>
      </c>
      <c r="AK5" s="13" t="s">
        <v>720</v>
      </c>
      <c r="AL5" s="13" t="s">
        <v>721</v>
      </c>
      <c r="AM5" s="13" t="s">
        <v>727</v>
      </c>
      <c r="AN5" s="13" t="s">
        <v>732</v>
      </c>
      <c r="AO5" s="13" t="s">
        <v>855</v>
      </c>
      <c r="AP5" s="13" t="s">
        <v>968</v>
      </c>
      <c r="AQ5" s="13" t="s">
        <v>1244</v>
      </c>
      <c r="AR5" s="15">
        <v>4186000000</v>
      </c>
      <c r="AS5" s="15">
        <v>0</v>
      </c>
      <c r="AT5" s="15">
        <v>0</v>
      </c>
      <c r="AU5" s="15">
        <v>0</v>
      </c>
      <c r="AV5" s="15">
        <v>890285000</v>
      </c>
      <c r="AW5" s="15">
        <v>3295715000</v>
      </c>
      <c r="AX5" s="15">
        <v>3204208695.8000002</v>
      </c>
      <c r="AY5" s="15">
        <v>3152038695.8000002</v>
      </c>
      <c r="AZ5" s="15">
        <v>811162093</v>
      </c>
      <c r="BA5" s="15">
        <v>811162093</v>
      </c>
      <c r="BB5" s="15">
        <v>91506304.200000003</v>
      </c>
      <c r="BC5" s="15">
        <v>52170000</v>
      </c>
      <c r="BD5" s="9" t="s">
        <v>736</v>
      </c>
      <c r="BE5" s="10">
        <v>45393.704039553188</v>
      </c>
      <c r="BF5" s="9"/>
    </row>
    <row r="6" spans="1:58" ht="15" customHeight="1" outlineLevel="3" x14ac:dyDescent="0.2">
      <c r="A6" s="8" t="s">
        <v>156</v>
      </c>
      <c r="B6" s="13" t="s">
        <v>153</v>
      </c>
      <c r="C6" s="13" t="s">
        <v>56</v>
      </c>
      <c r="D6" s="13" t="s">
        <v>72</v>
      </c>
      <c r="E6" s="13" t="s">
        <v>82</v>
      </c>
      <c r="F6" s="13" t="s">
        <v>73</v>
      </c>
      <c r="G6" s="13" t="s">
        <v>77</v>
      </c>
      <c r="H6" s="13" t="s">
        <v>89</v>
      </c>
      <c r="I6" s="13" t="s">
        <v>96</v>
      </c>
      <c r="J6" s="13" t="s">
        <v>72</v>
      </c>
      <c r="K6" s="13" t="s">
        <v>83</v>
      </c>
      <c r="L6" s="13">
        <v>0</v>
      </c>
      <c r="M6" s="13" t="s">
        <v>153</v>
      </c>
      <c r="N6" s="13">
        <v>11101</v>
      </c>
      <c r="O6" s="13" t="s">
        <v>1857</v>
      </c>
      <c r="P6" s="13">
        <v>1</v>
      </c>
      <c r="Q6" s="13">
        <v>1</v>
      </c>
      <c r="R6" s="13" t="s">
        <v>1933</v>
      </c>
      <c r="S6" s="13" t="s">
        <v>1934</v>
      </c>
      <c r="T6" s="13" t="s">
        <v>56</v>
      </c>
      <c r="U6" s="13" t="s">
        <v>367</v>
      </c>
      <c r="V6" s="13" t="s">
        <v>399</v>
      </c>
      <c r="W6" s="13" t="s">
        <v>82</v>
      </c>
      <c r="X6" s="13" t="s">
        <v>427</v>
      </c>
      <c r="Y6" s="13" t="s">
        <v>83</v>
      </c>
      <c r="Z6" s="13" t="s">
        <v>153</v>
      </c>
      <c r="AA6" s="13" t="s">
        <v>73</v>
      </c>
      <c r="AB6" s="13" t="s">
        <v>428</v>
      </c>
      <c r="AC6" s="13" t="s">
        <v>434</v>
      </c>
      <c r="AD6" s="13" t="s">
        <v>439</v>
      </c>
      <c r="AE6" s="13" t="s">
        <v>444</v>
      </c>
      <c r="AF6" s="13" t="s">
        <v>470</v>
      </c>
      <c r="AG6" s="13" t="s">
        <v>496</v>
      </c>
      <c r="AH6" s="13" t="s">
        <v>567</v>
      </c>
      <c r="AI6" s="13" t="s">
        <v>620</v>
      </c>
      <c r="AJ6" s="13" t="s">
        <v>674</v>
      </c>
      <c r="AK6" s="13" t="s">
        <v>720</v>
      </c>
      <c r="AL6" s="13" t="s">
        <v>721</v>
      </c>
      <c r="AM6" s="13" t="s">
        <v>727</v>
      </c>
      <c r="AN6" s="13" t="s">
        <v>733</v>
      </c>
      <c r="AO6" s="13" t="s">
        <v>856</v>
      </c>
      <c r="AP6" s="13" t="s">
        <v>1935</v>
      </c>
      <c r="AQ6" s="13" t="s">
        <v>1244</v>
      </c>
      <c r="AR6" s="15">
        <v>500000000</v>
      </c>
      <c r="AS6" s="15">
        <v>0</v>
      </c>
      <c r="AT6" s="15">
        <v>0</v>
      </c>
      <c r="AU6" s="15">
        <v>1100000000</v>
      </c>
      <c r="AV6" s="15">
        <v>0</v>
      </c>
      <c r="AW6" s="15">
        <v>1600000000</v>
      </c>
      <c r="AX6" s="15">
        <v>1475000000</v>
      </c>
      <c r="AY6" s="15">
        <v>0</v>
      </c>
      <c r="AZ6" s="15">
        <v>0</v>
      </c>
      <c r="BA6" s="15">
        <v>0</v>
      </c>
      <c r="BB6" s="15">
        <v>125000000</v>
      </c>
      <c r="BC6" s="15">
        <v>1475000000</v>
      </c>
      <c r="BD6" s="9" t="s">
        <v>736</v>
      </c>
      <c r="BE6" s="10">
        <v>45393.704039553188</v>
      </c>
      <c r="BF6" s="9"/>
    </row>
    <row r="7" spans="1:58" ht="15" customHeight="1" outlineLevel="3" x14ac:dyDescent="0.2">
      <c r="A7" s="8" t="s">
        <v>156</v>
      </c>
      <c r="B7" s="13" t="s">
        <v>153</v>
      </c>
      <c r="C7" s="13" t="s">
        <v>56</v>
      </c>
      <c r="D7" s="13" t="s">
        <v>72</v>
      </c>
      <c r="E7" s="13" t="s">
        <v>82</v>
      </c>
      <c r="F7" s="13" t="s">
        <v>73</v>
      </c>
      <c r="G7" s="13" t="s">
        <v>77</v>
      </c>
      <c r="H7" s="13" t="s">
        <v>89</v>
      </c>
      <c r="I7" s="13" t="s">
        <v>96</v>
      </c>
      <c r="J7" s="13" t="s">
        <v>77</v>
      </c>
      <c r="K7" s="13" t="s">
        <v>83</v>
      </c>
      <c r="L7" s="13">
        <v>0</v>
      </c>
      <c r="M7" s="13" t="s">
        <v>153</v>
      </c>
      <c r="N7" s="13">
        <v>11101</v>
      </c>
      <c r="O7" s="13" t="s">
        <v>1857</v>
      </c>
      <c r="P7" s="13">
        <v>3</v>
      </c>
      <c r="Q7" s="13">
        <v>3</v>
      </c>
      <c r="R7" s="13" t="s">
        <v>1936</v>
      </c>
      <c r="S7" s="13" t="s">
        <v>1937</v>
      </c>
      <c r="T7" s="13" t="s">
        <v>56</v>
      </c>
      <c r="U7" s="13" t="s">
        <v>367</v>
      </c>
      <c r="V7" s="13" t="s">
        <v>399</v>
      </c>
      <c r="W7" s="13" t="s">
        <v>82</v>
      </c>
      <c r="X7" s="13" t="s">
        <v>427</v>
      </c>
      <c r="Y7" s="13" t="s">
        <v>83</v>
      </c>
      <c r="Z7" s="13" t="s">
        <v>153</v>
      </c>
      <c r="AA7" s="13" t="s">
        <v>73</v>
      </c>
      <c r="AB7" s="13" t="s">
        <v>428</v>
      </c>
      <c r="AC7" s="13" t="s">
        <v>434</v>
      </c>
      <c r="AD7" s="13" t="s">
        <v>439</v>
      </c>
      <c r="AE7" s="13" t="s">
        <v>444</v>
      </c>
      <c r="AF7" s="13" t="s">
        <v>470</v>
      </c>
      <c r="AG7" s="13" t="s">
        <v>496</v>
      </c>
      <c r="AH7" s="13" t="s">
        <v>567</v>
      </c>
      <c r="AI7" s="13" t="s">
        <v>620</v>
      </c>
      <c r="AJ7" s="13" t="s">
        <v>674</v>
      </c>
      <c r="AK7" s="13" t="s">
        <v>720</v>
      </c>
      <c r="AL7" s="13" t="s">
        <v>721</v>
      </c>
      <c r="AM7" s="13" t="s">
        <v>727</v>
      </c>
      <c r="AN7" s="13" t="s">
        <v>731</v>
      </c>
      <c r="AO7" s="13" t="s">
        <v>854</v>
      </c>
      <c r="AP7" s="13" t="s">
        <v>1938</v>
      </c>
      <c r="AQ7" s="13" t="s">
        <v>1244</v>
      </c>
      <c r="AR7" s="15">
        <v>287000000</v>
      </c>
      <c r="AS7" s="15">
        <v>0</v>
      </c>
      <c r="AT7" s="15">
        <v>0</v>
      </c>
      <c r="AU7" s="15">
        <v>0</v>
      </c>
      <c r="AV7" s="15">
        <v>209715000</v>
      </c>
      <c r="AW7" s="15">
        <v>77285000</v>
      </c>
      <c r="AX7" s="15">
        <v>77285000</v>
      </c>
      <c r="AY7" s="15">
        <v>77285000</v>
      </c>
      <c r="AZ7" s="15">
        <v>4292500</v>
      </c>
      <c r="BA7" s="15">
        <v>4292500</v>
      </c>
      <c r="BB7" s="15">
        <v>0</v>
      </c>
      <c r="BC7" s="15">
        <v>0</v>
      </c>
      <c r="BD7" s="9" t="s">
        <v>736</v>
      </c>
      <c r="BE7" s="10">
        <v>45393.704039553188</v>
      </c>
      <c r="BF7" s="9"/>
    </row>
    <row r="8" spans="1:58" ht="15" customHeight="1" outlineLevel="3" x14ac:dyDescent="0.2">
      <c r="A8" s="8" t="s">
        <v>156</v>
      </c>
      <c r="B8" s="13" t="s">
        <v>153</v>
      </c>
      <c r="C8" s="13" t="s">
        <v>56</v>
      </c>
      <c r="D8" s="13" t="s">
        <v>72</v>
      </c>
      <c r="E8" s="13" t="s">
        <v>82</v>
      </c>
      <c r="F8" s="13" t="s">
        <v>73</v>
      </c>
      <c r="G8" s="13" t="s">
        <v>77</v>
      </c>
      <c r="H8" s="13" t="s">
        <v>89</v>
      </c>
      <c r="I8" s="13" t="s">
        <v>96</v>
      </c>
      <c r="J8" s="13" t="s">
        <v>74</v>
      </c>
      <c r="K8" s="13" t="s">
        <v>83</v>
      </c>
      <c r="L8" s="13">
        <v>0</v>
      </c>
      <c r="M8" s="13" t="s">
        <v>153</v>
      </c>
      <c r="N8" s="13">
        <v>11101</v>
      </c>
      <c r="O8" s="13" t="s">
        <v>1857</v>
      </c>
      <c r="P8" s="13">
        <v>4</v>
      </c>
      <c r="Q8" s="13">
        <v>4</v>
      </c>
      <c r="R8" s="13" t="s">
        <v>1939</v>
      </c>
      <c r="S8" s="13" t="s">
        <v>1940</v>
      </c>
      <c r="T8" s="13" t="s">
        <v>56</v>
      </c>
      <c r="U8" s="13" t="s">
        <v>367</v>
      </c>
      <c r="V8" s="13" t="s">
        <v>399</v>
      </c>
      <c r="W8" s="13" t="s">
        <v>82</v>
      </c>
      <c r="X8" s="13" t="s">
        <v>427</v>
      </c>
      <c r="Y8" s="13" t="s">
        <v>83</v>
      </c>
      <c r="Z8" s="13" t="s">
        <v>153</v>
      </c>
      <c r="AA8" s="13" t="s">
        <v>73</v>
      </c>
      <c r="AB8" s="13" t="s">
        <v>428</v>
      </c>
      <c r="AC8" s="13" t="s">
        <v>434</v>
      </c>
      <c r="AD8" s="13" t="s">
        <v>439</v>
      </c>
      <c r="AE8" s="13" t="s">
        <v>444</v>
      </c>
      <c r="AF8" s="13" t="s">
        <v>470</v>
      </c>
      <c r="AG8" s="13" t="s">
        <v>496</v>
      </c>
      <c r="AH8" s="13" t="s">
        <v>567</v>
      </c>
      <c r="AI8" s="13" t="s">
        <v>620</v>
      </c>
      <c r="AJ8" s="13" t="s">
        <v>674</v>
      </c>
      <c r="AK8" s="13" t="s">
        <v>720</v>
      </c>
      <c r="AL8" s="13" t="s">
        <v>721</v>
      </c>
      <c r="AM8" s="13" t="s">
        <v>727</v>
      </c>
      <c r="AN8" s="13" t="s">
        <v>728</v>
      </c>
      <c r="AO8" s="13" t="s">
        <v>851</v>
      </c>
      <c r="AP8" s="13" t="s">
        <v>1941</v>
      </c>
      <c r="AQ8" s="13" t="s">
        <v>1244</v>
      </c>
      <c r="AR8" s="15">
        <v>424500000</v>
      </c>
      <c r="AS8" s="15">
        <v>0</v>
      </c>
      <c r="AT8" s="15">
        <v>0</v>
      </c>
      <c r="AU8" s="15">
        <v>0</v>
      </c>
      <c r="AV8" s="15">
        <v>0</v>
      </c>
      <c r="AW8" s="15">
        <v>424500000</v>
      </c>
      <c r="AX8" s="15">
        <v>408446756</v>
      </c>
      <c r="AY8" s="15">
        <v>58446756</v>
      </c>
      <c r="AZ8" s="15">
        <v>8475000</v>
      </c>
      <c r="BA8" s="15">
        <v>8475000</v>
      </c>
      <c r="BB8" s="15">
        <v>16053244</v>
      </c>
      <c r="BC8" s="15">
        <v>350000000</v>
      </c>
      <c r="BD8" s="9" t="s">
        <v>736</v>
      </c>
      <c r="BE8" s="10">
        <v>45393.704039553188</v>
      </c>
      <c r="BF8" s="9"/>
    </row>
    <row r="9" spans="1:58" ht="15" customHeight="1" outlineLevel="3" x14ac:dyDescent="0.2">
      <c r="A9" s="8" t="s">
        <v>156</v>
      </c>
      <c r="B9" s="13" t="s">
        <v>153</v>
      </c>
      <c r="C9" s="13" t="s">
        <v>56</v>
      </c>
      <c r="D9" s="13" t="s">
        <v>72</v>
      </c>
      <c r="E9" s="13" t="s">
        <v>82</v>
      </c>
      <c r="F9" s="13" t="s">
        <v>73</v>
      </c>
      <c r="G9" s="13" t="s">
        <v>77</v>
      </c>
      <c r="H9" s="13" t="s">
        <v>89</v>
      </c>
      <c r="I9" s="13" t="s">
        <v>1523</v>
      </c>
      <c r="J9" s="13" t="s">
        <v>147</v>
      </c>
      <c r="K9" s="13" t="s">
        <v>83</v>
      </c>
      <c r="L9" s="13">
        <v>0</v>
      </c>
      <c r="M9" s="13" t="s">
        <v>153</v>
      </c>
      <c r="N9" s="13">
        <v>11101</v>
      </c>
      <c r="O9" s="13" t="s">
        <v>1857</v>
      </c>
      <c r="P9" s="13">
        <v>0</v>
      </c>
      <c r="Q9" s="13">
        <v>0</v>
      </c>
      <c r="R9" s="13" t="s">
        <v>1524</v>
      </c>
      <c r="S9" s="13" t="s">
        <v>1525</v>
      </c>
      <c r="T9" s="13" t="s">
        <v>56</v>
      </c>
      <c r="U9" s="13" t="s">
        <v>367</v>
      </c>
      <c r="V9" s="13" t="s">
        <v>399</v>
      </c>
      <c r="W9" s="13" t="s">
        <v>82</v>
      </c>
      <c r="X9" s="13" t="s">
        <v>427</v>
      </c>
      <c r="Y9" s="13" t="s">
        <v>83</v>
      </c>
      <c r="Z9" s="13" t="s">
        <v>153</v>
      </c>
      <c r="AA9" s="13" t="s">
        <v>73</v>
      </c>
      <c r="AB9" s="13" t="s">
        <v>428</v>
      </c>
      <c r="AC9" s="13" t="s">
        <v>434</v>
      </c>
      <c r="AD9" s="13" t="s">
        <v>439</v>
      </c>
      <c r="AE9" s="13" t="s">
        <v>444</v>
      </c>
      <c r="AF9" s="13" t="s">
        <v>470</v>
      </c>
      <c r="AG9" s="13" t="s">
        <v>1526</v>
      </c>
      <c r="AH9" s="13" t="s">
        <v>1527</v>
      </c>
      <c r="AI9" s="13" t="s">
        <v>1528</v>
      </c>
      <c r="AJ9" s="13" t="s">
        <v>1529</v>
      </c>
      <c r="AK9" s="13" t="s">
        <v>720</v>
      </c>
      <c r="AL9" s="13" t="s">
        <v>721</v>
      </c>
      <c r="AM9" s="13" t="s">
        <v>727</v>
      </c>
      <c r="AN9" s="13" t="s">
        <v>1530</v>
      </c>
      <c r="AO9" s="13" t="s">
        <v>874</v>
      </c>
      <c r="AP9" s="13" t="s">
        <v>1531</v>
      </c>
      <c r="AQ9" s="13" t="s">
        <v>1942</v>
      </c>
      <c r="AR9" s="15">
        <v>155000000</v>
      </c>
      <c r="AS9" s="15">
        <v>0</v>
      </c>
      <c r="AT9" s="15">
        <v>0</v>
      </c>
      <c r="AU9" s="15">
        <v>0</v>
      </c>
      <c r="AV9" s="15">
        <v>0</v>
      </c>
      <c r="AW9" s="15">
        <v>155000000</v>
      </c>
      <c r="AX9" s="15">
        <v>64000000</v>
      </c>
      <c r="AY9" s="15">
        <v>44000000</v>
      </c>
      <c r="AZ9" s="15">
        <v>0</v>
      </c>
      <c r="BA9" s="15">
        <v>0</v>
      </c>
      <c r="BB9" s="15">
        <v>91000000</v>
      </c>
      <c r="BC9" s="15">
        <v>20000000</v>
      </c>
      <c r="BD9" s="9" t="s">
        <v>736</v>
      </c>
      <c r="BE9" s="10">
        <v>45393.704039553188</v>
      </c>
      <c r="BF9" s="9"/>
    </row>
    <row r="10" spans="1:58" ht="15" customHeight="1" outlineLevel="3" x14ac:dyDescent="0.2">
      <c r="A10" s="8" t="s">
        <v>156</v>
      </c>
      <c r="B10" s="13" t="s">
        <v>153</v>
      </c>
      <c r="C10" s="13" t="s">
        <v>56</v>
      </c>
      <c r="D10" s="13" t="s">
        <v>72</v>
      </c>
      <c r="E10" s="13" t="s">
        <v>82</v>
      </c>
      <c r="F10" s="13" t="s">
        <v>73</v>
      </c>
      <c r="G10" s="13" t="s">
        <v>77</v>
      </c>
      <c r="H10" s="13" t="s">
        <v>89</v>
      </c>
      <c r="I10" s="13" t="s">
        <v>1523</v>
      </c>
      <c r="J10" s="13" t="s">
        <v>72</v>
      </c>
      <c r="K10" s="13" t="s">
        <v>83</v>
      </c>
      <c r="L10" s="13">
        <v>0</v>
      </c>
      <c r="M10" s="13" t="s">
        <v>153</v>
      </c>
      <c r="N10" s="13">
        <v>11101</v>
      </c>
      <c r="O10" s="13" t="s">
        <v>1857</v>
      </c>
      <c r="P10" s="13">
        <v>1</v>
      </c>
      <c r="Q10" s="13">
        <v>1</v>
      </c>
      <c r="R10" s="13" t="s">
        <v>1943</v>
      </c>
      <c r="S10" s="13" t="s">
        <v>1944</v>
      </c>
      <c r="T10" s="13" t="s">
        <v>56</v>
      </c>
      <c r="U10" s="13" t="s">
        <v>367</v>
      </c>
      <c r="V10" s="13" t="s">
        <v>399</v>
      </c>
      <c r="W10" s="13" t="s">
        <v>82</v>
      </c>
      <c r="X10" s="13" t="s">
        <v>427</v>
      </c>
      <c r="Y10" s="13" t="s">
        <v>83</v>
      </c>
      <c r="Z10" s="13" t="s">
        <v>153</v>
      </c>
      <c r="AA10" s="13" t="s">
        <v>73</v>
      </c>
      <c r="AB10" s="13" t="s">
        <v>428</v>
      </c>
      <c r="AC10" s="13" t="s">
        <v>434</v>
      </c>
      <c r="AD10" s="13" t="s">
        <v>439</v>
      </c>
      <c r="AE10" s="13" t="s">
        <v>444</v>
      </c>
      <c r="AF10" s="13" t="s">
        <v>470</v>
      </c>
      <c r="AG10" s="13" t="s">
        <v>1526</v>
      </c>
      <c r="AH10" s="13" t="s">
        <v>1527</v>
      </c>
      <c r="AI10" s="13" t="s">
        <v>1528</v>
      </c>
      <c r="AJ10" s="13" t="s">
        <v>1529</v>
      </c>
      <c r="AK10" s="13" t="s">
        <v>720</v>
      </c>
      <c r="AL10" s="13" t="s">
        <v>721</v>
      </c>
      <c r="AM10" s="13" t="s">
        <v>727</v>
      </c>
      <c r="AN10" s="13" t="s">
        <v>1532</v>
      </c>
      <c r="AO10" s="13" t="s">
        <v>1533</v>
      </c>
      <c r="AP10" s="13" t="s">
        <v>1945</v>
      </c>
      <c r="AQ10" s="13" t="s">
        <v>1942</v>
      </c>
      <c r="AR10" s="15">
        <v>2189000000</v>
      </c>
      <c r="AS10" s="15">
        <v>0</v>
      </c>
      <c r="AT10" s="15">
        <v>0</v>
      </c>
      <c r="AU10" s="15">
        <v>0</v>
      </c>
      <c r="AV10" s="15">
        <v>0</v>
      </c>
      <c r="AW10" s="15">
        <v>2189000000</v>
      </c>
      <c r="AX10" s="15">
        <v>1454985500</v>
      </c>
      <c r="AY10" s="15">
        <v>1023556552</v>
      </c>
      <c r="AZ10" s="15">
        <v>142616252.41999999</v>
      </c>
      <c r="BA10" s="15">
        <v>140307035.12</v>
      </c>
      <c r="BB10" s="15">
        <v>734014500</v>
      </c>
      <c r="BC10" s="15">
        <v>431428948</v>
      </c>
      <c r="BD10" s="9" t="s">
        <v>736</v>
      </c>
      <c r="BE10" s="10">
        <v>45393.704039553188</v>
      </c>
      <c r="BF10" s="9"/>
    </row>
    <row r="11" spans="1:58" ht="15" customHeight="1" outlineLevel="3" x14ac:dyDescent="0.2">
      <c r="A11" s="8" t="s">
        <v>156</v>
      </c>
      <c r="B11" s="13" t="s">
        <v>153</v>
      </c>
      <c r="C11" s="13" t="s">
        <v>56</v>
      </c>
      <c r="D11" s="13" t="s">
        <v>72</v>
      </c>
      <c r="E11" s="13" t="s">
        <v>82</v>
      </c>
      <c r="F11" s="13" t="s">
        <v>73</v>
      </c>
      <c r="G11" s="13" t="s">
        <v>77</v>
      </c>
      <c r="H11" s="13" t="s">
        <v>90</v>
      </c>
      <c r="I11" s="13" t="s">
        <v>92</v>
      </c>
      <c r="J11" s="13" t="s">
        <v>147</v>
      </c>
      <c r="K11" s="13" t="s">
        <v>83</v>
      </c>
      <c r="L11" s="13">
        <v>0</v>
      </c>
      <c r="M11" s="13" t="s">
        <v>153</v>
      </c>
      <c r="N11" s="13">
        <v>11101</v>
      </c>
      <c r="O11" s="13" t="s">
        <v>1857</v>
      </c>
      <c r="P11" s="13">
        <v>0</v>
      </c>
      <c r="Q11" s="13">
        <v>0</v>
      </c>
      <c r="R11" s="13" t="s">
        <v>246</v>
      </c>
      <c r="S11" s="13" t="s">
        <v>1534</v>
      </c>
      <c r="T11" s="13" t="s">
        <v>56</v>
      </c>
      <c r="U11" s="13" t="s">
        <v>367</v>
      </c>
      <c r="V11" s="13" t="s">
        <v>399</v>
      </c>
      <c r="W11" s="13" t="s">
        <v>82</v>
      </c>
      <c r="X11" s="13" t="s">
        <v>427</v>
      </c>
      <c r="Y11" s="13" t="s">
        <v>83</v>
      </c>
      <c r="Z11" s="13" t="s">
        <v>153</v>
      </c>
      <c r="AA11" s="13" t="s">
        <v>73</v>
      </c>
      <c r="AB11" s="13" t="s">
        <v>428</v>
      </c>
      <c r="AC11" s="13" t="s">
        <v>434</v>
      </c>
      <c r="AD11" s="13" t="s">
        <v>439</v>
      </c>
      <c r="AE11" s="13" t="s">
        <v>445</v>
      </c>
      <c r="AF11" s="13" t="s">
        <v>471</v>
      </c>
      <c r="AG11" s="13" t="s">
        <v>497</v>
      </c>
      <c r="AH11" s="13" t="s">
        <v>568</v>
      </c>
      <c r="AI11" s="13" t="s">
        <v>621</v>
      </c>
      <c r="AJ11" s="13" t="s">
        <v>675</v>
      </c>
      <c r="AK11" s="13" t="s">
        <v>720</v>
      </c>
      <c r="AL11" s="13" t="s">
        <v>721</v>
      </c>
      <c r="AM11" s="13" t="s">
        <v>727</v>
      </c>
      <c r="AN11" s="13" t="s">
        <v>734</v>
      </c>
      <c r="AO11" s="13" t="s">
        <v>857</v>
      </c>
      <c r="AP11" s="13" t="s">
        <v>969</v>
      </c>
      <c r="AQ11" s="13" t="s">
        <v>1931</v>
      </c>
      <c r="AR11" s="15">
        <v>60000000</v>
      </c>
      <c r="AS11" s="15">
        <v>0</v>
      </c>
      <c r="AT11" s="15">
        <v>0</v>
      </c>
      <c r="AU11" s="15">
        <v>0</v>
      </c>
      <c r="AV11" s="15">
        <v>0</v>
      </c>
      <c r="AW11" s="15">
        <v>60000000</v>
      </c>
      <c r="AX11" s="15">
        <v>0</v>
      </c>
      <c r="AY11" s="15">
        <v>0</v>
      </c>
      <c r="AZ11" s="15">
        <v>0</v>
      </c>
      <c r="BA11" s="15">
        <v>0</v>
      </c>
      <c r="BB11" s="15">
        <v>60000000</v>
      </c>
      <c r="BC11" s="15">
        <v>0</v>
      </c>
      <c r="BD11" s="9" t="s">
        <v>736</v>
      </c>
      <c r="BE11" s="10">
        <v>45393.704039553188</v>
      </c>
      <c r="BF11" s="9"/>
    </row>
    <row r="12" spans="1:58" ht="15" customHeight="1" outlineLevel="3" x14ac:dyDescent="0.2">
      <c r="A12" s="8" t="s">
        <v>156</v>
      </c>
      <c r="B12" s="13" t="s">
        <v>153</v>
      </c>
      <c r="C12" s="13" t="s">
        <v>56</v>
      </c>
      <c r="D12" s="13" t="s">
        <v>72</v>
      </c>
      <c r="E12" s="13" t="s">
        <v>82</v>
      </c>
      <c r="F12" s="13" t="s">
        <v>73</v>
      </c>
      <c r="G12" s="13" t="s">
        <v>77</v>
      </c>
      <c r="H12" s="13" t="s">
        <v>90</v>
      </c>
      <c r="I12" s="13" t="s">
        <v>92</v>
      </c>
      <c r="J12" s="13" t="s">
        <v>72</v>
      </c>
      <c r="K12" s="13" t="s">
        <v>83</v>
      </c>
      <c r="L12" s="13">
        <v>0</v>
      </c>
      <c r="M12" s="13" t="s">
        <v>153</v>
      </c>
      <c r="N12" s="13">
        <v>11101</v>
      </c>
      <c r="O12" s="13" t="s">
        <v>1857</v>
      </c>
      <c r="P12" s="13">
        <v>1</v>
      </c>
      <c r="Q12" s="13">
        <v>1</v>
      </c>
      <c r="R12" s="13" t="s">
        <v>247</v>
      </c>
      <c r="S12" s="13" t="s">
        <v>1535</v>
      </c>
      <c r="T12" s="13" t="s">
        <v>56</v>
      </c>
      <c r="U12" s="13" t="s">
        <v>367</v>
      </c>
      <c r="V12" s="13" t="s">
        <v>399</v>
      </c>
      <c r="W12" s="13" t="s">
        <v>82</v>
      </c>
      <c r="X12" s="13" t="s">
        <v>427</v>
      </c>
      <c r="Y12" s="13" t="s">
        <v>83</v>
      </c>
      <c r="Z12" s="13" t="s">
        <v>153</v>
      </c>
      <c r="AA12" s="13" t="s">
        <v>73</v>
      </c>
      <c r="AB12" s="13" t="s">
        <v>428</v>
      </c>
      <c r="AC12" s="13" t="s">
        <v>434</v>
      </c>
      <c r="AD12" s="13" t="s">
        <v>439</v>
      </c>
      <c r="AE12" s="13" t="s">
        <v>445</v>
      </c>
      <c r="AF12" s="13" t="s">
        <v>471</v>
      </c>
      <c r="AG12" s="13" t="s">
        <v>497</v>
      </c>
      <c r="AH12" s="13" t="s">
        <v>568</v>
      </c>
      <c r="AI12" s="13" t="s">
        <v>621</v>
      </c>
      <c r="AJ12" s="13" t="s">
        <v>675</v>
      </c>
      <c r="AK12" s="13" t="s">
        <v>720</v>
      </c>
      <c r="AL12" s="13" t="s">
        <v>721</v>
      </c>
      <c r="AM12" s="13" t="s">
        <v>727</v>
      </c>
      <c r="AN12" s="13" t="s">
        <v>734</v>
      </c>
      <c r="AO12" s="13" t="s">
        <v>857</v>
      </c>
      <c r="AP12" s="13" t="s">
        <v>970</v>
      </c>
      <c r="AQ12" s="13" t="s">
        <v>1931</v>
      </c>
      <c r="AR12" s="15">
        <v>2199000000</v>
      </c>
      <c r="AS12" s="15">
        <v>0</v>
      </c>
      <c r="AT12" s="15">
        <v>0</v>
      </c>
      <c r="AU12" s="15">
        <v>0</v>
      </c>
      <c r="AV12" s="15">
        <v>0</v>
      </c>
      <c r="AW12" s="15">
        <v>2199000000</v>
      </c>
      <c r="AX12" s="15">
        <v>0</v>
      </c>
      <c r="AY12" s="15">
        <v>0</v>
      </c>
      <c r="AZ12" s="15">
        <v>0</v>
      </c>
      <c r="BA12" s="15">
        <v>0</v>
      </c>
      <c r="BB12" s="15">
        <v>2199000000</v>
      </c>
      <c r="BC12" s="15">
        <v>0</v>
      </c>
      <c r="BD12" s="9" t="s">
        <v>736</v>
      </c>
      <c r="BE12" s="10">
        <v>45393.704039553188</v>
      </c>
      <c r="BF12" s="9"/>
    </row>
    <row r="13" spans="1:58" ht="15" customHeight="1" outlineLevel="3" x14ac:dyDescent="0.2">
      <c r="A13" s="8" t="s">
        <v>156</v>
      </c>
      <c r="B13" s="13" t="s">
        <v>153</v>
      </c>
      <c r="C13" s="13" t="s">
        <v>56</v>
      </c>
      <c r="D13" s="13" t="s">
        <v>72</v>
      </c>
      <c r="E13" s="13" t="s">
        <v>82</v>
      </c>
      <c r="F13" s="13" t="s">
        <v>73</v>
      </c>
      <c r="G13" s="13" t="s">
        <v>77</v>
      </c>
      <c r="H13" s="13" t="s">
        <v>90</v>
      </c>
      <c r="I13" s="13" t="s">
        <v>92</v>
      </c>
      <c r="J13" s="13" t="s">
        <v>76</v>
      </c>
      <c r="K13" s="13" t="s">
        <v>83</v>
      </c>
      <c r="L13" s="13">
        <v>0</v>
      </c>
      <c r="M13" s="13" t="s">
        <v>153</v>
      </c>
      <c r="N13" s="13">
        <v>11101</v>
      </c>
      <c r="O13" s="13" t="s">
        <v>1857</v>
      </c>
      <c r="P13" s="13">
        <v>2</v>
      </c>
      <c r="Q13" s="13">
        <v>2</v>
      </c>
      <c r="R13" s="13" t="s">
        <v>248</v>
      </c>
      <c r="S13" s="13" t="s">
        <v>1536</v>
      </c>
      <c r="T13" s="13" t="s">
        <v>56</v>
      </c>
      <c r="U13" s="13" t="s">
        <v>367</v>
      </c>
      <c r="V13" s="13" t="s">
        <v>399</v>
      </c>
      <c r="W13" s="13" t="s">
        <v>82</v>
      </c>
      <c r="X13" s="13" t="s">
        <v>427</v>
      </c>
      <c r="Y13" s="13" t="s">
        <v>83</v>
      </c>
      <c r="Z13" s="13" t="s">
        <v>153</v>
      </c>
      <c r="AA13" s="13" t="s">
        <v>73</v>
      </c>
      <c r="AB13" s="13" t="s">
        <v>428</v>
      </c>
      <c r="AC13" s="13" t="s">
        <v>434</v>
      </c>
      <c r="AD13" s="13" t="s">
        <v>439</v>
      </c>
      <c r="AE13" s="13" t="s">
        <v>445</v>
      </c>
      <c r="AF13" s="13" t="s">
        <v>471</v>
      </c>
      <c r="AG13" s="13" t="s">
        <v>497</v>
      </c>
      <c r="AH13" s="13" t="s">
        <v>568</v>
      </c>
      <c r="AI13" s="13" t="s">
        <v>621</v>
      </c>
      <c r="AJ13" s="13" t="s">
        <v>675</v>
      </c>
      <c r="AK13" s="13" t="s">
        <v>720</v>
      </c>
      <c r="AL13" s="13" t="s">
        <v>721</v>
      </c>
      <c r="AM13" s="13" t="s">
        <v>727</v>
      </c>
      <c r="AN13" s="13" t="s">
        <v>734</v>
      </c>
      <c r="AO13" s="13" t="s">
        <v>857</v>
      </c>
      <c r="AP13" s="13" t="s">
        <v>971</v>
      </c>
      <c r="AQ13" s="13" t="s">
        <v>1931</v>
      </c>
      <c r="AR13" s="15">
        <v>5000000</v>
      </c>
      <c r="AS13" s="15">
        <v>0</v>
      </c>
      <c r="AT13" s="15">
        <v>0</v>
      </c>
      <c r="AU13" s="15">
        <v>0</v>
      </c>
      <c r="AV13" s="15">
        <v>0</v>
      </c>
      <c r="AW13" s="15">
        <v>5000000</v>
      </c>
      <c r="AX13" s="15">
        <v>0</v>
      </c>
      <c r="AY13" s="15">
        <v>0</v>
      </c>
      <c r="AZ13" s="15">
        <v>0</v>
      </c>
      <c r="BA13" s="15">
        <v>0</v>
      </c>
      <c r="BB13" s="15">
        <v>5000000</v>
      </c>
      <c r="BC13" s="15">
        <v>0</v>
      </c>
      <c r="BD13" s="9" t="s">
        <v>736</v>
      </c>
      <c r="BE13" s="10">
        <v>45393.704039553188</v>
      </c>
      <c r="BF13" s="9"/>
    </row>
    <row r="14" spans="1:58" ht="15" customHeight="1" outlineLevel="3" x14ac:dyDescent="0.2">
      <c r="A14" s="8" t="s">
        <v>156</v>
      </c>
      <c r="B14" s="13" t="s">
        <v>153</v>
      </c>
      <c r="C14" s="13" t="s">
        <v>56</v>
      </c>
      <c r="D14" s="13" t="s">
        <v>72</v>
      </c>
      <c r="E14" s="13" t="s">
        <v>82</v>
      </c>
      <c r="F14" s="13" t="s">
        <v>73</v>
      </c>
      <c r="G14" s="13" t="s">
        <v>77</v>
      </c>
      <c r="H14" s="13" t="s">
        <v>91</v>
      </c>
      <c r="I14" s="13" t="s">
        <v>92</v>
      </c>
      <c r="J14" s="13" t="s">
        <v>147</v>
      </c>
      <c r="K14" s="13" t="s">
        <v>83</v>
      </c>
      <c r="L14" s="13">
        <v>0</v>
      </c>
      <c r="M14" s="13" t="s">
        <v>153</v>
      </c>
      <c r="N14" s="13">
        <v>11101</v>
      </c>
      <c r="O14" s="13" t="s">
        <v>1857</v>
      </c>
      <c r="P14" s="13">
        <v>0</v>
      </c>
      <c r="Q14" s="13">
        <v>0</v>
      </c>
      <c r="R14" s="13" t="s">
        <v>249</v>
      </c>
      <c r="S14" s="13" t="s">
        <v>1537</v>
      </c>
      <c r="T14" s="13" t="s">
        <v>56</v>
      </c>
      <c r="U14" s="13" t="s">
        <v>367</v>
      </c>
      <c r="V14" s="13" t="s">
        <v>399</v>
      </c>
      <c r="W14" s="13" t="s">
        <v>82</v>
      </c>
      <c r="X14" s="13" t="s">
        <v>427</v>
      </c>
      <c r="Y14" s="13" t="s">
        <v>83</v>
      </c>
      <c r="Z14" s="13" t="s">
        <v>153</v>
      </c>
      <c r="AA14" s="13" t="s">
        <v>73</v>
      </c>
      <c r="AB14" s="13" t="s">
        <v>428</v>
      </c>
      <c r="AC14" s="13" t="s">
        <v>434</v>
      </c>
      <c r="AD14" s="13" t="s">
        <v>439</v>
      </c>
      <c r="AE14" s="13" t="s">
        <v>446</v>
      </c>
      <c r="AF14" s="13" t="s">
        <v>472</v>
      </c>
      <c r="AG14" s="13" t="s">
        <v>498</v>
      </c>
      <c r="AH14" s="13" t="s">
        <v>568</v>
      </c>
      <c r="AI14" s="13" t="s">
        <v>621</v>
      </c>
      <c r="AJ14" s="13" t="s">
        <v>675</v>
      </c>
      <c r="AK14" s="13" t="s">
        <v>720</v>
      </c>
      <c r="AL14" s="13" t="s">
        <v>721</v>
      </c>
      <c r="AM14" s="13" t="s">
        <v>727</v>
      </c>
      <c r="AN14" s="13" t="s">
        <v>729</v>
      </c>
      <c r="AO14" s="13" t="s">
        <v>852</v>
      </c>
      <c r="AP14" s="13" t="s">
        <v>972</v>
      </c>
      <c r="AQ14" s="13" t="s">
        <v>1931</v>
      </c>
      <c r="AR14" s="15">
        <v>645000000</v>
      </c>
      <c r="AS14" s="15">
        <v>0</v>
      </c>
      <c r="AT14" s="15">
        <v>0</v>
      </c>
      <c r="AU14" s="15">
        <v>0</v>
      </c>
      <c r="AV14" s="15">
        <v>0</v>
      </c>
      <c r="AW14" s="15">
        <v>645000000</v>
      </c>
      <c r="AX14" s="15">
        <v>59934009</v>
      </c>
      <c r="AY14" s="15">
        <v>41934009</v>
      </c>
      <c r="AZ14" s="15">
        <v>0</v>
      </c>
      <c r="BA14" s="15">
        <v>0</v>
      </c>
      <c r="BB14" s="15">
        <v>585065991</v>
      </c>
      <c r="BC14" s="15">
        <v>18000000</v>
      </c>
      <c r="BD14" s="9" t="s">
        <v>736</v>
      </c>
      <c r="BE14" s="10">
        <v>45393.704039553188</v>
      </c>
      <c r="BF14" s="9"/>
    </row>
    <row r="15" spans="1:58" ht="15" customHeight="1" outlineLevel="3" x14ac:dyDescent="0.2">
      <c r="A15" s="8" t="s">
        <v>156</v>
      </c>
      <c r="B15" s="13" t="s">
        <v>153</v>
      </c>
      <c r="C15" s="13" t="s">
        <v>56</v>
      </c>
      <c r="D15" s="13" t="s">
        <v>72</v>
      </c>
      <c r="E15" s="13" t="s">
        <v>82</v>
      </c>
      <c r="F15" s="13" t="s">
        <v>73</v>
      </c>
      <c r="G15" s="13" t="s">
        <v>77</v>
      </c>
      <c r="H15" s="13" t="s">
        <v>92</v>
      </c>
      <c r="I15" s="13" t="s">
        <v>92</v>
      </c>
      <c r="J15" s="13" t="s">
        <v>147</v>
      </c>
      <c r="K15" s="13" t="s">
        <v>83</v>
      </c>
      <c r="L15" s="13">
        <v>0</v>
      </c>
      <c r="M15" s="13" t="s">
        <v>153</v>
      </c>
      <c r="N15" s="13">
        <v>11101</v>
      </c>
      <c r="O15" s="13" t="s">
        <v>1857</v>
      </c>
      <c r="P15" s="13">
        <v>0</v>
      </c>
      <c r="Q15" s="13">
        <v>0</v>
      </c>
      <c r="R15" s="13" t="s">
        <v>250</v>
      </c>
      <c r="S15" s="13" t="s">
        <v>1538</v>
      </c>
      <c r="T15" s="13" t="s">
        <v>56</v>
      </c>
      <c r="U15" s="13" t="s">
        <v>367</v>
      </c>
      <c r="V15" s="13" t="s">
        <v>399</v>
      </c>
      <c r="W15" s="13" t="s">
        <v>82</v>
      </c>
      <c r="X15" s="13" t="s">
        <v>427</v>
      </c>
      <c r="Y15" s="13" t="s">
        <v>83</v>
      </c>
      <c r="Z15" s="13" t="s">
        <v>153</v>
      </c>
      <c r="AA15" s="13" t="s">
        <v>73</v>
      </c>
      <c r="AB15" s="13" t="s">
        <v>428</v>
      </c>
      <c r="AC15" s="13" t="s">
        <v>434</v>
      </c>
      <c r="AD15" s="13" t="s">
        <v>439</v>
      </c>
      <c r="AE15" s="13" t="s">
        <v>447</v>
      </c>
      <c r="AF15" s="13" t="s">
        <v>473</v>
      </c>
      <c r="AG15" s="13" t="s">
        <v>499</v>
      </c>
      <c r="AH15" s="13" t="s">
        <v>568</v>
      </c>
      <c r="AI15" s="13" t="s">
        <v>621</v>
      </c>
      <c r="AJ15" s="13" t="s">
        <v>675</v>
      </c>
      <c r="AK15" s="13" t="s">
        <v>720</v>
      </c>
      <c r="AL15" s="13" t="s">
        <v>721</v>
      </c>
      <c r="AM15" s="13" t="s">
        <v>727</v>
      </c>
      <c r="AN15" s="13" t="s">
        <v>730</v>
      </c>
      <c r="AO15" s="13" t="s">
        <v>853</v>
      </c>
      <c r="AP15" s="13" t="s">
        <v>973</v>
      </c>
      <c r="AQ15" s="13" t="s">
        <v>1931</v>
      </c>
      <c r="AR15" s="15">
        <v>50000000</v>
      </c>
      <c r="AS15" s="15">
        <v>0</v>
      </c>
      <c r="AT15" s="15">
        <v>0</v>
      </c>
      <c r="AU15" s="15">
        <v>0</v>
      </c>
      <c r="AV15" s="15">
        <v>0</v>
      </c>
      <c r="AW15" s="15">
        <v>50000000</v>
      </c>
      <c r="AX15" s="15">
        <v>38250000</v>
      </c>
      <c r="AY15" s="15">
        <v>0</v>
      </c>
      <c r="AZ15" s="15">
        <v>0</v>
      </c>
      <c r="BA15" s="15">
        <v>0</v>
      </c>
      <c r="BB15" s="15">
        <v>11750000</v>
      </c>
      <c r="BC15" s="15">
        <v>38250000</v>
      </c>
      <c r="BD15" s="9" t="s">
        <v>736</v>
      </c>
      <c r="BE15" s="10">
        <v>45393.704039553188</v>
      </c>
      <c r="BF15" s="9"/>
    </row>
    <row r="16" spans="1:58" ht="15" customHeight="1" outlineLevel="3" x14ac:dyDescent="0.2">
      <c r="A16" s="8" t="s">
        <v>156</v>
      </c>
      <c r="B16" s="13" t="s">
        <v>153</v>
      </c>
      <c r="C16" s="13" t="s">
        <v>56</v>
      </c>
      <c r="D16" s="13" t="s">
        <v>72</v>
      </c>
      <c r="E16" s="13" t="s">
        <v>82</v>
      </c>
      <c r="F16" s="13" t="s">
        <v>73</v>
      </c>
      <c r="G16" s="13" t="s">
        <v>77</v>
      </c>
      <c r="H16" s="13" t="s">
        <v>93</v>
      </c>
      <c r="I16" s="13" t="s">
        <v>92</v>
      </c>
      <c r="J16" s="13" t="s">
        <v>147</v>
      </c>
      <c r="K16" s="13" t="s">
        <v>83</v>
      </c>
      <c r="L16" s="13">
        <v>0</v>
      </c>
      <c r="M16" s="13" t="s">
        <v>153</v>
      </c>
      <c r="N16" s="13">
        <v>11101</v>
      </c>
      <c r="O16" s="13" t="s">
        <v>1857</v>
      </c>
      <c r="P16" s="13">
        <v>0</v>
      </c>
      <c r="Q16" s="13">
        <v>0</v>
      </c>
      <c r="R16" s="13" t="s">
        <v>251</v>
      </c>
      <c r="S16" s="13" t="s">
        <v>1539</v>
      </c>
      <c r="T16" s="13" t="s">
        <v>56</v>
      </c>
      <c r="U16" s="13" t="s">
        <v>367</v>
      </c>
      <c r="V16" s="13" t="s">
        <v>399</v>
      </c>
      <c r="W16" s="13" t="s">
        <v>82</v>
      </c>
      <c r="X16" s="13" t="s">
        <v>427</v>
      </c>
      <c r="Y16" s="13" t="s">
        <v>83</v>
      </c>
      <c r="Z16" s="13" t="s">
        <v>153</v>
      </c>
      <c r="AA16" s="13" t="s">
        <v>73</v>
      </c>
      <c r="AB16" s="13" t="s">
        <v>428</v>
      </c>
      <c r="AC16" s="13" t="s">
        <v>434</v>
      </c>
      <c r="AD16" s="13" t="s">
        <v>439</v>
      </c>
      <c r="AE16" s="13" t="s">
        <v>448</v>
      </c>
      <c r="AF16" s="13" t="s">
        <v>474</v>
      </c>
      <c r="AG16" s="13" t="s">
        <v>500</v>
      </c>
      <c r="AH16" s="13" t="s">
        <v>568</v>
      </c>
      <c r="AI16" s="13" t="s">
        <v>621</v>
      </c>
      <c r="AJ16" s="13" t="s">
        <v>675</v>
      </c>
      <c r="AK16" s="13" t="s">
        <v>720</v>
      </c>
      <c r="AL16" s="13" t="s">
        <v>721</v>
      </c>
      <c r="AM16" s="13" t="s">
        <v>727</v>
      </c>
      <c r="AN16" s="13" t="s">
        <v>735</v>
      </c>
      <c r="AO16" s="13" t="s">
        <v>858</v>
      </c>
      <c r="AP16" s="13" t="s">
        <v>974</v>
      </c>
      <c r="AQ16" s="13" t="s">
        <v>1931</v>
      </c>
      <c r="AR16" s="15">
        <v>250000000</v>
      </c>
      <c r="AS16" s="15">
        <v>0</v>
      </c>
      <c r="AT16" s="15">
        <v>0</v>
      </c>
      <c r="AU16" s="15">
        <v>0</v>
      </c>
      <c r="AV16" s="15">
        <v>100000000</v>
      </c>
      <c r="AW16" s="15">
        <v>150000000</v>
      </c>
      <c r="AX16" s="15">
        <v>100000000</v>
      </c>
      <c r="AY16" s="15">
        <v>100000000</v>
      </c>
      <c r="AZ16" s="15">
        <v>0</v>
      </c>
      <c r="BA16" s="15">
        <v>0</v>
      </c>
      <c r="BB16" s="15">
        <v>50000000</v>
      </c>
      <c r="BC16" s="15">
        <v>0</v>
      </c>
      <c r="BD16" s="9" t="s">
        <v>736</v>
      </c>
      <c r="BE16" s="10">
        <v>45393.704039553188</v>
      </c>
      <c r="BF16" s="9"/>
    </row>
    <row r="17" spans="1:65" ht="15" customHeight="1" outlineLevel="3" x14ac:dyDescent="0.2">
      <c r="A17" s="8" t="s">
        <v>156</v>
      </c>
      <c r="B17" s="13" t="s">
        <v>153</v>
      </c>
      <c r="C17" s="13" t="s">
        <v>56</v>
      </c>
      <c r="D17" s="13" t="s">
        <v>72</v>
      </c>
      <c r="E17" s="13" t="s">
        <v>82</v>
      </c>
      <c r="F17" s="13" t="s">
        <v>73</v>
      </c>
      <c r="G17" s="13" t="s">
        <v>77</v>
      </c>
      <c r="H17" s="13" t="s">
        <v>93</v>
      </c>
      <c r="I17" s="13" t="s">
        <v>92</v>
      </c>
      <c r="J17" s="13" t="s">
        <v>72</v>
      </c>
      <c r="K17" s="13" t="s">
        <v>83</v>
      </c>
      <c r="L17" s="13">
        <v>0</v>
      </c>
      <c r="M17" s="13" t="s">
        <v>153</v>
      </c>
      <c r="N17" s="13">
        <v>11101</v>
      </c>
      <c r="O17" s="13" t="s">
        <v>1857</v>
      </c>
      <c r="P17" s="13">
        <v>1</v>
      </c>
      <c r="Q17" s="13">
        <v>1</v>
      </c>
      <c r="R17" s="13" t="s">
        <v>252</v>
      </c>
      <c r="S17" s="13" t="s">
        <v>1540</v>
      </c>
      <c r="T17" s="13" t="s">
        <v>56</v>
      </c>
      <c r="U17" s="13" t="s">
        <v>367</v>
      </c>
      <c r="V17" s="13" t="s">
        <v>399</v>
      </c>
      <c r="W17" s="13" t="s">
        <v>82</v>
      </c>
      <c r="X17" s="13" t="s">
        <v>427</v>
      </c>
      <c r="Y17" s="13" t="s">
        <v>83</v>
      </c>
      <c r="Z17" s="13" t="s">
        <v>153</v>
      </c>
      <c r="AA17" s="13" t="s">
        <v>73</v>
      </c>
      <c r="AB17" s="13" t="s">
        <v>428</v>
      </c>
      <c r="AC17" s="13" t="s">
        <v>434</v>
      </c>
      <c r="AD17" s="13" t="s">
        <v>439</v>
      </c>
      <c r="AE17" s="13" t="s">
        <v>448</v>
      </c>
      <c r="AF17" s="13" t="s">
        <v>474</v>
      </c>
      <c r="AG17" s="13" t="s">
        <v>500</v>
      </c>
      <c r="AH17" s="13" t="s">
        <v>568</v>
      </c>
      <c r="AI17" s="13" t="s">
        <v>621</v>
      </c>
      <c r="AJ17" s="13" t="s">
        <v>675</v>
      </c>
      <c r="AK17" s="13" t="s">
        <v>720</v>
      </c>
      <c r="AL17" s="13" t="s">
        <v>721</v>
      </c>
      <c r="AM17" s="13" t="s">
        <v>727</v>
      </c>
      <c r="AN17" s="13" t="s">
        <v>735</v>
      </c>
      <c r="AO17" s="13" t="s">
        <v>858</v>
      </c>
      <c r="AP17" s="13" t="s">
        <v>975</v>
      </c>
      <c r="AQ17" s="13" t="s">
        <v>1931</v>
      </c>
      <c r="AR17" s="15">
        <v>537000000</v>
      </c>
      <c r="AS17" s="15">
        <v>0</v>
      </c>
      <c r="AT17" s="15">
        <v>0</v>
      </c>
      <c r="AU17" s="15">
        <v>0</v>
      </c>
      <c r="AV17" s="15">
        <v>287000000</v>
      </c>
      <c r="AW17" s="15">
        <v>250000000</v>
      </c>
      <c r="AX17" s="15">
        <v>70531840</v>
      </c>
      <c r="AY17" s="15">
        <v>70531840</v>
      </c>
      <c r="AZ17" s="15">
        <v>0</v>
      </c>
      <c r="BA17" s="15">
        <v>0</v>
      </c>
      <c r="BB17" s="15">
        <v>179468160</v>
      </c>
      <c r="BC17" s="15">
        <v>0</v>
      </c>
      <c r="BD17" s="9" t="s">
        <v>736</v>
      </c>
      <c r="BE17" s="10">
        <v>45393.704039553188</v>
      </c>
      <c r="BF17" s="9"/>
    </row>
    <row r="18" spans="1:65" ht="15" customHeight="1" outlineLevel="3" x14ac:dyDescent="0.2">
      <c r="A18" s="8" t="s">
        <v>156</v>
      </c>
      <c r="B18" s="13" t="s">
        <v>153</v>
      </c>
      <c r="C18" s="13" t="s">
        <v>56</v>
      </c>
      <c r="D18" s="13" t="s">
        <v>72</v>
      </c>
      <c r="E18" s="13" t="s">
        <v>82</v>
      </c>
      <c r="F18" s="13" t="s">
        <v>73</v>
      </c>
      <c r="G18" s="13" t="s">
        <v>77</v>
      </c>
      <c r="H18" s="13" t="s">
        <v>89</v>
      </c>
      <c r="I18" s="13" t="s">
        <v>92</v>
      </c>
      <c r="J18" s="13" t="s">
        <v>72</v>
      </c>
      <c r="K18" s="13" t="s">
        <v>83</v>
      </c>
      <c r="L18" s="13">
        <v>0</v>
      </c>
      <c r="M18" s="13" t="s">
        <v>153</v>
      </c>
      <c r="N18" s="24">
        <v>11102</v>
      </c>
      <c r="O18" s="13" t="s">
        <v>2800</v>
      </c>
      <c r="P18" s="13">
        <v>1</v>
      </c>
      <c r="Q18" s="13">
        <v>1</v>
      </c>
      <c r="R18" s="13" t="s">
        <v>244</v>
      </c>
      <c r="S18" s="13" t="s">
        <v>1521</v>
      </c>
      <c r="T18" s="13" t="s">
        <v>56</v>
      </c>
      <c r="U18" s="13" t="s">
        <v>367</v>
      </c>
      <c r="V18" s="13" t="s">
        <v>399</v>
      </c>
      <c r="W18" s="13" t="s">
        <v>82</v>
      </c>
      <c r="X18" s="13" t="s">
        <v>427</v>
      </c>
      <c r="Y18" s="13" t="s">
        <v>83</v>
      </c>
      <c r="Z18" s="13" t="s">
        <v>153</v>
      </c>
      <c r="AA18" s="13" t="s">
        <v>73</v>
      </c>
      <c r="AB18" s="13" t="s">
        <v>428</v>
      </c>
      <c r="AC18" s="13" t="s">
        <v>434</v>
      </c>
      <c r="AD18" s="13" t="s">
        <v>439</v>
      </c>
      <c r="AE18" s="13" t="s">
        <v>444</v>
      </c>
      <c r="AF18" s="13" t="s">
        <v>470</v>
      </c>
      <c r="AG18" s="13" t="s">
        <v>495</v>
      </c>
      <c r="AH18" s="13" t="s">
        <v>568</v>
      </c>
      <c r="AI18" s="13" t="s">
        <v>621</v>
      </c>
      <c r="AJ18" s="13" t="s">
        <v>675</v>
      </c>
      <c r="AK18" s="13" t="s">
        <v>720</v>
      </c>
      <c r="AL18" s="13" t="s">
        <v>721</v>
      </c>
      <c r="AM18" s="13" t="s">
        <v>727</v>
      </c>
      <c r="AN18" s="13" t="s">
        <v>730</v>
      </c>
      <c r="AO18" s="13" t="s">
        <v>853</v>
      </c>
      <c r="AP18" s="13" t="s">
        <v>967</v>
      </c>
      <c r="AQ18" s="13" t="s">
        <v>1932</v>
      </c>
      <c r="AR18" s="15">
        <v>2895584814</v>
      </c>
      <c r="AS18" s="15">
        <v>0</v>
      </c>
      <c r="AT18" s="15">
        <v>0</v>
      </c>
      <c r="AU18" s="15">
        <v>0</v>
      </c>
      <c r="AV18" s="15">
        <v>0</v>
      </c>
      <c r="AW18" s="15">
        <v>2895584814</v>
      </c>
      <c r="AX18" s="15">
        <v>0</v>
      </c>
      <c r="AY18" s="15">
        <v>0</v>
      </c>
      <c r="AZ18" s="15">
        <v>0</v>
      </c>
      <c r="BA18" s="15">
        <v>0</v>
      </c>
      <c r="BB18" s="15">
        <v>2895584814</v>
      </c>
      <c r="BC18" s="15">
        <v>0</v>
      </c>
      <c r="BD18" s="9" t="s">
        <v>736</v>
      </c>
      <c r="BE18" s="10">
        <v>45393.704039553188</v>
      </c>
      <c r="BF18" s="9"/>
    </row>
    <row r="19" spans="1:65" s="11" customFormat="1" ht="15" customHeight="1" outlineLevel="2" x14ac:dyDescent="0.2">
      <c r="B19" s="14" t="s">
        <v>2803</v>
      </c>
      <c r="C19" s="14"/>
      <c r="D19" s="14"/>
      <c r="E19" s="14"/>
      <c r="F19" s="14"/>
      <c r="G19" s="14"/>
      <c r="H19" s="14"/>
      <c r="I19" s="14"/>
      <c r="J19" s="14"/>
      <c r="K19" s="13"/>
      <c r="L19" s="13"/>
      <c r="M19" s="13"/>
      <c r="N19" s="14"/>
      <c r="O19" s="14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4"/>
      <c r="AR19" s="16">
        <f t="shared" ref="AR19:BC19" si="0">SUBTOTAL(9,AR4:AR18)</f>
        <v>14953084814</v>
      </c>
      <c r="AS19" s="15">
        <f t="shared" si="0"/>
        <v>0</v>
      </c>
      <c r="AT19" s="15">
        <f t="shared" si="0"/>
        <v>0</v>
      </c>
      <c r="AU19" s="15">
        <f t="shared" si="0"/>
        <v>1100000000</v>
      </c>
      <c r="AV19" s="15">
        <f t="shared" si="0"/>
        <v>1577000000</v>
      </c>
      <c r="AW19" s="16">
        <f t="shared" si="0"/>
        <v>14476084814</v>
      </c>
      <c r="AX19" s="16">
        <f t="shared" si="0"/>
        <v>7033373640.8000002</v>
      </c>
      <c r="AY19" s="16">
        <f t="shared" si="0"/>
        <v>4648524692.8000002</v>
      </c>
      <c r="AZ19" s="15">
        <f t="shared" si="0"/>
        <v>966545845.41999996</v>
      </c>
      <c r="BA19" s="15">
        <f t="shared" si="0"/>
        <v>964236628.12</v>
      </c>
      <c r="BB19" s="15">
        <f t="shared" si="0"/>
        <v>7442711173.1999998</v>
      </c>
      <c r="BC19" s="16">
        <f t="shared" si="0"/>
        <v>2384848948</v>
      </c>
      <c r="BD19" s="9"/>
      <c r="BE19" s="10"/>
      <c r="BF19" s="9"/>
      <c r="BG19" s="8"/>
      <c r="BH19" s="8"/>
      <c r="BI19" s="8"/>
      <c r="BJ19" s="8"/>
      <c r="BK19" s="8"/>
      <c r="BL19" s="8"/>
      <c r="BM19" s="8"/>
    </row>
    <row r="20" spans="1:65" ht="15" customHeight="1" outlineLevel="3" x14ac:dyDescent="0.2">
      <c r="A20" s="8" t="s">
        <v>156</v>
      </c>
      <c r="B20" s="13" t="s">
        <v>154</v>
      </c>
      <c r="C20" s="13" t="s">
        <v>56</v>
      </c>
      <c r="D20" s="13" t="s">
        <v>72</v>
      </c>
      <c r="E20" s="13" t="s">
        <v>82</v>
      </c>
      <c r="F20" s="13" t="s">
        <v>59</v>
      </c>
      <c r="G20" s="13" t="s">
        <v>77</v>
      </c>
      <c r="H20" s="13" t="s">
        <v>89</v>
      </c>
      <c r="I20" s="13" t="s">
        <v>1523</v>
      </c>
      <c r="J20" s="13" t="s">
        <v>72</v>
      </c>
      <c r="K20" s="13" t="s">
        <v>84</v>
      </c>
      <c r="L20" s="13" t="s">
        <v>56</v>
      </c>
      <c r="M20" s="13" t="s">
        <v>156</v>
      </c>
      <c r="N20" s="13">
        <v>12212</v>
      </c>
      <c r="O20" s="13" t="s">
        <v>173</v>
      </c>
      <c r="P20" s="13">
        <v>1</v>
      </c>
      <c r="Q20" s="13">
        <v>1</v>
      </c>
      <c r="R20" s="13" t="s">
        <v>1963</v>
      </c>
      <c r="S20" s="13" t="s">
        <v>1964</v>
      </c>
      <c r="T20" s="13" t="s">
        <v>56</v>
      </c>
      <c r="U20" s="13" t="s">
        <v>367</v>
      </c>
      <c r="V20" s="13" t="s">
        <v>399</v>
      </c>
      <c r="W20" s="13" t="s">
        <v>82</v>
      </c>
      <c r="X20" s="13" t="s">
        <v>427</v>
      </c>
      <c r="Y20" s="13" t="s">
        <v>84</v>
      </c>
      <c r="Z20" s="13" t="s">
        <v>154</v>
      </c>
      <c r="AA20" s="13" t="s">
        <v>59</v>
      </c>
      <c r="AB20" s="13" t="s">
        <v>154</v>
      </c>
      <c r="AC20" s="13" t="s">
        <v>434</v>
      </c>
      <c r="AD20" s="13" t="s">
        <v>439</v>
      </c>
      <c r="AE20" s="13" t="s">
        <v>444</v>
      </c>
      <c r="AF20" s="13" t="s">
        <v>470</v>
      </c>
      <c r="AG20" s="13" t="s">
        <v>1526</v>
      </c>
      <c r="AH20" s="13" t="s">
        <v>1527</v>
      </c>
      <c r="AI20" s="13" t="s">
        <v>1528</v>
      </c>
      <c r="AJ20" s="13" t="s">
        <v>1529</v>
      </c>
      <c r="AK20" s="13" t="s">
        <v>720</v>
      </c>
      <c r="AL20" s="13" t="s">
        <v>721</v>
      </c>
      <c r="AM20" s="13" t="s">
        <v>727</v>
      </c>
      <c r="AN20" s="13" t="s">
        <v>1532</v>
      </c>
      <c r="AO20" s="13" t="s">
        <v>1533</v>
      </c>
      <c r="AP20" s="13" t="s">
        <v>1965</v>
      </c>
      <c r="AQ20" s="13" t="s">
        <v>1966</v>
      </c>
      <c r="AR20" s="15">
        <v>3549000</v>
      </c>
      <c r="AS20" s="15">
        <v>0</v>
      </c>
      <c r="AT20" s="15">
        <v>0</v>
      </c>
      <c r="AU20" s="15">
        <v>0</v>
      </c>
      <c r="AV20" s="15">
        <v>0</v>
      </c>
      <c r="AW20" s="15">
        <v>3549000</v>
      </c>
      <c r="AX20" s="15">
        <v>0</v>
      </c>
      <c r="AY20" s="15">
        <v>0</v>
      </c>
      <c r="AZ20" s="15">
        <v>0</v>
      </c>
      <c r="BA20" s="15">
        <v>0</v>
      </c>
      <c r="BB20" s="15">
        <v>3549000</v>
      </c>
      <c r="BC20" s="15">
        <v>0</v>
      </c>
      <c r="BD20" s="9" t="s">
        <v>736</v>
      </c>
      <c r="BE20" s="10">
        <v>45393.704039553188</v>
      </c>
      <c r="BF20" s="9"/>
    </row>
    <row r="21" spans="1:65" ht="15" customHeight="1" outlineLevel="3" x14ac:dyDescent="0.2">
      <c r="A21" s="8" t="s">
        <v>156</v>
      </c>
      <c r="B21" s="13" t="s">
        <v>154</v>
      </c>
      <c r="C21" s="13" t="s">
        <v>56</v>
      </c>
      <c r="D21" s="13" t="s">
        <v>72</v>
      </c>
      <c r="E21" s="13" t="s">
        <v>82</v>
      </c>
      <c r="F21" s="13" t="s">
        <v>59</v>
      </c>
      <c r="G21" s="13" t="s">
        <v>77</v>
      </c>
      <c r="H21" s="13" t="s">
        <v>91</v>
      </c>
      <c r="I21" s="13" t="s">
        <v>92</v>
      </c>
      <c r="J21" s="13" t="s">
        <v>147</v>
      </c>
      <c r="K21" s="13" t="s">
        <v>84</v>
      </c>
      <c r="L21" s="13" t="s">
        <v>56</v>
      </c>
      <c r="M21" s="13" t="s">
        <v>156</v>
      </c>
      <c r="N21" s="13">
        <v>12603</v>
      </c>
      <c r="O21" s="13" t="s">
        <v>166</v>
      </c>
      <c r="P21" s="13">
        <v>0</v>
      </c>
      <c r="Q21" s="13">
        <v>0</v>
      </c>
      <c r="R21" s="13" t="s">
        <v>253</v>
      </c>
      <c r="S21" s="13" t="s">
        <v>1543</v>
      </c>
      <c r="T21" s="13" t="s">
        <v>56</v>
      </c>
      <c r="U21" s="13" t="s">
        <v>367</v>
      </c>
      <c r="V21" s="13" t="s">
        <v>399</v>
      </c>
      <c r="W21" s="13" t="s">
        <v>82</v>
      </c>
      <c r="X21" s="13" t="s">
        <v>427</v>
      </c>
      <c r="Y21" s="13" t="s">
        <v>84</v>
      </c>
      <c r="Z21" s="13" t="s">
        <v>154</v>
      </c>
      <c r="AA21" s="13" t="s">
        <v>59</v>
      </c>
      <c r="AB21" s="13" t="s">
        <v>154</v>
      </c>
      <c r="AC21" s="13" t="s">
        <v>434</v>
      </c>
      <c r="AD21" s="13" t="s">
        <v>439</v>
      </c>
      <c r="AE21" s="13" t="s">
        <v>446</v>
      </c>
      <c r="AF21" s="13" t="s">
        <v>472</v>
      </c>
      <c r="AG21" s="13" t="s">
        <v>498</v>
      </c>
      <c r="AH21" s="13" t="s">
        <v>568</v>
      </c>
      <c r="AI21" s="13" t="s">
        <v>621</v>
      </c>
      <c r="AJ21" s="13" t="s">
        <v>675</v>
      </c>
      <c r="AK21" s="13" t="s">
        <v>720</v>
      </c>
      <c r="AL21" s="13" t="s">
        <v>721</v>
      </c>
      <c r="AM21" s="13" t="s">
        <v>727</v>
      </c>
      <c r="AN21" s="13" t="s">
        <v>729</v>
      </c>
      <c r="AO21" s="13" t="s">
        <v>852</v>
      </c>
      <c r="AP21" s="13" t="s">
        <v>977</v>
      </c>
      <c r="AQ21" s="13" t="s">
        <v>1967</v>
      </c>
      <c r="AR21" s="15">
        <v>168422740</v>
      </c>
      <c r="AS21" s="15">
        <v>0</v>
      </c>
      <c r="AT21" s="15">
        <v>0</v>
      </c>
      <c r="AU21" s="15">
        <v>0</v>
      </c>
      <c r="AV21" s="15">
        <v>0</v>
      </c>
      <c r="AW21" s="15">
        <v>168422740</v>
      </c>
      <c r="AX21" s="15">
        <v>60000000</v>
      </c>
      <c r="AY21" s="15">
        <v>0</v>
      </c>
      <c r="AZ21" s="15">
        <v>0</v>
      </c>
      <c r="BA21" s="15">
        <v>0</v>
      </c>
      <c r="BB21" s="15">
        <v>108422740</v>
      </c>
      <c r="BC21" s="15">
        <v>60000000</v>
      </c>
      <c r="BD21" s="9" t="s">
        <v>736</v>
      </c>
      <c r="BE21" s="10">
        <v>45393.704039553188</v>
      </c>
      <c r="BF21" s="9"/>
    </row>
    <row r="22" spans="1:65" ht="15" customHeight="1" outlineLevel="3" x14ac:dyDescent="0.2">
      <c r="A22" s="8" t="s">
        <v>156</v>
      </c>
      <c r="B22" s="13" t="s">
        <v>154</v>
      </c>
      <c r="C22" s="13" t="s">
        <v>56</v>
      </c>
      <c r="D22" s="13" t="s">
        <v>72</v>
      </c>
      <c r="E22" s="13" t="s">
        <v>82</v>
      </c>
      <c r="F22" s="13" t="s">
        <v>59</v>
      </c>
      <c r="G22" s="13" t="s">
        <v>77</v>
      </c>
      <c r="H22" s="13" t="s">
        <v>89</v>
      </c>
      <c r="I22" s="13" t="s">
        <v>92</v>
      </c>
      <c r="J22" s="13" t="s">
        <v>147</v>
      </c>
      <c r="K22" s="13" t="s">
        <v>84</v>
      </c>
      <c r="L22" s="13" t="s">
        <v>56</v>
      </c>
      <c r="M22" s="13" t="s">
        <v>156</v>
      </c>
      <c r="N22" s="13">
        <v>12611</v>
      </c>
      <c r="O22" s="13" t="s">
        <v>167</v>
      </c>
      <c r="P22" s="13">
        <v>0</v>
      </c>
      <c r="Q22" s="13">
        <v>0</v>
      </c>
      <c r="R22" s="13" t="s">
        <v>1541</v>
      </c>
      <c r="S22" s="13" t="s">
        <v>1542</v>
      </c>
      <c r="T22" s="13" t="s">
        <v>56</v>
      </c>
      <c r="U22" s="13" t="s">
        <v>367</v>
      </c>
      <c r="V22" s="13" t="s">
        <v>399</v>
      </c>
      <c r="W22" s="13" t="s">
        <v>82</v>
      </c>
      <c r="X22" s="13" t="s">
        <v>427</v>
      </c>
      <c r="Y22" s="13" t="s">
        <v>84</v>
      </c>
      <c r="Z22" s="13" t="s">
        <v>154</v>
      </c>
      <c r="AA22" s="13" t="s">
        <v>59</v>
      </c>
      <c r="AB22" s="13" t="s">
        <v>154</v>
      </c>
      <c r="AC22" s="13" t="s">
        <v>434</v>
      </c>
      <c r="AD22" s="13" t="s">
        <v>439</v>
      </c>
      <c r="AE22" s="13" t="s">
        <v>444</v>
      </c>
      <c r="AF22" s="13" t="s">
        <v>470</v>
      </c>
      <c r="AG22" s="13" t="s">
        <v>495</v>
      </c>
      <c r="AH22" s="13" t="s">
        <v>568</v>
      </c>
      <c r="AI22" s="13" t="s">
        <v>621</v>
      </c>
      <c r="AJ22" s="13" t="s">
        <v>675</v>
      </c>
      <c r="AK22" s="13" t="s">
        <v>720</v>
      </c>
      <c r="AL22" s="13" t="s">
        <v>721</v>
      </c>
      <c r="AM22" s="13" t="s">
        <v>727</v>
      </c>
      <c r="AN22" s="13" t="s">
        <v>730</v>
      </c>
      <c r="AO22" s="13" t="s">
        <v>853</v>
      </c>
      <c r="AP22" s="13" t="s">
        <v>976</v>
      </c>
      <c r="AQ22" s="13" t="s">
        <v>1946</v>
      </c>
      <c r="AR22" s="15">
        <v>570960000</v>
      </c>
      <c r="AS22" s="15">
        <v>0</v>
      </c>
      <c r="AT22" s="15">
        <v>0</v>
      </c>
      <c r="AU22" s="15">
        <v>0</v>
      </c>
      <c r="AV22" s="15">
        <v>570960000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9" t="s">
        <v>736</v>
      </c>
      <c r="BE22" s="10">
        <v>45393.704039553188</v>
      </c>
      <c r="BF22" s="9"/>
    </row>
    <row r="23" spans="1:65" ht="15" customHeight="1" outlineLevel="3" x14ac:dyDescent="0.2">
      <c r="A23" s="8" t="s">
        <v>156</v>
      </c>
      <c r="B23" s="13" t="s">
        <v>154</v>
      </c>
      <c r="C23" s="13" t="s">
        <v>56</v>
      </c>
      <c r="D23" s="13" t="s">
        <v>72</v>
      </c>
      <c r="E23" s="13" t="s">
        <v>82</v>
      </c>
      <c r="F23" s="13" t="s">
        <v>59</v>
      </c>
      <c r="G23" s="13" t="s">
        <v>77</v>
      </c>
      <c r="H23" s="13" t="s">
        <v>89</v>
      </c>
      <c r="I23" s="13" t="s">
        <v>96</v>
      </c>
      <c r="J23" s="13" t="s">
        <v>147</v>
      </c>
      <c r="K23" s="13" t="s">
        <v>84</v>
      </c>
      <c r="L23" s="13" t="s">
        <v>56</v>
      </c>
      <c r="M23" s="13" t="s">
        <v>156</v>
      </c>
      <c r="N23" s="13">
        <v>12611</v>
      </c>
      <c r="O23" s="13" t="s">
        <v>167</v>
      </c>
      <c r="P23" s="13">
        <v>0</v>
      </c>
      <c r="Q23" s="13">
        <v>0</v>
      </c>
      <c r="R23" s="13" t="s">
        <v>2927</v>
      </c>
      <c r="S23" s="13" t="s">
        <v>2928</v>
      </c>
      <c r="T23" s="13" t="s">
        <v>56</v>
      </c>
      <c r="U23" s="13" t="s">
        <v>367</v>
      </c>
      <c r="V23" s="13" t="s">
        <v>399</v>
      </c>
      <c r="W23" s="13" t="s">
        <v>82</v>
      </c>
      <c r="X23" s="13" t="s">
        <v>427</v>
      </c>
      <c r="Y23" s="13" t="s">
        <v>84</v>
      </c>
      <c r="Z23" s="13" t="s">
        <v>154</v>
      </c>
      <c r="AA23" s="13" t="s">
        <v>59</v>
      </c>
      <c r="AB23" s="13" t="s">
        <v>154</v>
      </c>
      <c r="AC23" s="13" t="s">
        <v>434</v>
      </c>
      <c r="AD23" s="13" t="s">
        <v>439</v>
      </c>
      <c r="AE23" s="13" t="s">
        <v>444</v>
      </c>
      <c r="AF23" s="13" t="s">
        <v>470</v>
      </c>
      <c r="AG23" s="13" t="s">
        <v>496</v>
      </c>
      <c r="AH23" s="13" t="s">
        <v>567</v>
      </c>
      <c r="AI23" s="13" t="s">
        <v>620</v>
      </c>
      <c r="AJ23" s="13" t="s">
        <v>674</v>
      </c>
      <c r="AK23" s="13" t="s">
        <v>720</v>
      </c>
      <c r="AL23" s="13" t="s">
        <v>721</v>
      </c>
      <c r="AM23" s="13" t="s">
        <v>727</v>
      </c>
      <c r="AN23" s="13" t="s">
        <v>732</v>
      </c>
      <c r="AO23" s="13" t="s">
        <v>855</v>
      </c>
      <c r="AP23" s="13" t="s">
        <v>2929</v>
      </c>
      <c r="AQ23" s="13" t="s">
        <v>2930</v>
      </c>
      <c r="AR23" s="15">
        <v>0</v>
      </c>
      <c r="AS23" s="15">
        <v>0</v>
      </c>
      <c r="AT23" s="15">
        <v>0</v>
      </c>
      <c r="AU23" s="15">
        <v>570960000</v>
      </c>
      <c r="AV23" s="15">
        <v>0</v>
      </c>
      <c r="AW23" s="15">
        <v>570960000</v>
      </c>
      <c r="AX23" s="15">
        <v>570960000</v>
      </c>
      <c r="AY23" s="15">
        <v>0</v>
      </c>
      <c r="AZ23" s="15">
        <v>0</v>
      </c>
      <c r="BA23" s="15">
        <v>0</v>
      </c>
      <c r="BB23" s="15">
        <v>0</v>
      </c>
      <c r="BC23" s="15">
        <v>570960000</v>
      </c>
      <c r="BD23" s="9" t="s">
        <v>736</v>
      </c>
      <c r="BE23" s="10">
        <v>45393.704039553188</v>
      </c>
      <c r="BF23" s="9"/>
    </row>
    <row r="24" spans="1:65" ht="15" customHeight="1" outlineLevel="3" x14ac:dyDescent="0.2">
      <c r="A24" s="8" t="s">
        <v>156</v>
      </c>
      <c r="B24" s="13" t="s">
        <v>154</v>
      </c>
      <c r="C24" s="13" t="s">
        <v>56</v>
      </c>
      <c r="D24" s="13" t="s">
        <v>72</v>
      </c>
      <c r="E24" s="13" t="s">
        <v>82</v>
      </c>
      <c r="F24" s="13" t="s">
        <v>86</v>
      </c>
      <c r="G24" s="13" t="s">
        <v>77</v>
      </c>
      <c r="H24" s="13" t="s">
        <v>89</v>
      </c>
      <c r="I24" s="13" t="s">
        <v>96</v>
      </c>
      <c r="J24" s="13" t="s">
        <v>147</v>
      </c>
      <c r="K24" s="13" t="s">
        <v>84</v>
      </c>
      <c r="L24" s="13" t="s">
        <v>56</v>
      </c>
      <c r="M24" s="13" t="s">
        <v>156</v>
      </c>
      <c r="N24" s="13">
        <v>12611</v>
      </c>
      <c r="O24" s="13" t="s">
        <v>167</v>
      </c>
      <c r="P24" s="13">
        <v>0</v>
      </c>
      <c r="Q24" s="13">
        <v>0</v>
      </c>
      <c r="R24" s="13" t="s">
        <v>2943</v>
      </c>
      <c r="S24" s="13" t="s">
        <v>2944</v>
      </c>
      <c r="T24" s="13" t="s">
        <v>56</v>
      </c>
      <c r="U24" s="13" t="s">
        <v>367</v>
      </c>
      <c r="V24" s="13" t="s">
        <v>399</v>
      </c>
      <c r="W24" s="13" t="s">
        <v>82</v>
      </c>
      <c r="X24" s="13" t="s">
        <v>427</v>
      </c>
      <c r="Y24" s="13" t="s">
        <v>84</v>
      </c>
      <c r="Z24" s="13" t="s">
        <v>154</v>
      </c>
      <c r="AA24" s="13" t="s">
        <v>86</v>
      </c>
      <c r="AB24" s="13" t="s">
        <v>430</v>
      </c>
      <c r="AC24" s="13" t="s">
        <v>434</v>
      </c>
      <c r="AD24" s="13" t="s">
        <v>439</v>
      </c>
      <c r="AE24" s="13" t="s">
        <v>444</v>
      </c>
      <c r="AF24" s="13" t="s">
        <v>470</v>
      </c>
      <c r="AG24" s="13" t="s">
        <v>496</v>
      </c>
      <c r="AH24" s="13" t="s">
        <v>567</v>
      </c>
      <c r="AI24" s="13" t="s">
        <v>620</v>
      </c>
      <c r="AJ24" s="13" t="s">
        <v>674</v>
      </c>
      <c r="AK24" s="13" t="s">
        <v>720</v>
      </c>
      <c r="AL24" s="13" t="s">
        <v>721</v>
      </c>
      <c r="AM24" s="13" t="s">
        <v>727</v>
      </c>
      <c r="AN24" s="13" t="s">
        <v>732</v>
      </c>
      <c r="AO24" s="13" t="s">
        <v>855</v>
      </c>
      <c r="AP24" s="13" t="s">
        <v>2945</v>
      </c>
      <c r="AQ24" s="13" t="s">
        <v>2946</v>
      </c>
      <c r="AR24" s="15">
        <v>0</v>
      </c>
      <c r="AS24" s="15">
        <v>0</v>
      </c>
      <c r="AT24" s="15">
        <v>0</v>
      </c>
      <c r="AU24" s="15">
        <v>501510000</v>
      </c>
      <c r="AV24" s="15">
        <v>0</v>
      </c>
      <c r="AW24" s="15">
        <v>501510000</v>
      </c>
      <c r="AX24" s="15">
        <v>501510000</v>
      </c>
      <c r="AY24" s="15">
        <v>0</v>
      </c>
      <c r="AZ24" s="15">
        <v>0</v>
      </c>
      <c r="BA24" s="15">
        <v>0</v>
      </c>
      <c r="BB24" s="15">
        <v>0</v>
      </c>
      <c r="BC24" s="15">
        <v>501510000</v>
      </c>
      <c r="BD24" s="9" t="s">
        <v>736</v>
      </c>
      <c r="BE24" s="10">
        <v>45393.704039553188</v>
      </c>
      <c r="BF24" s="9"/>
    </row>
    <row r="25" spans="1:65" ht="15" customHeight="1" outlineLevel="3" x14ac:dyDescent="0.2">
      <c r="A25" s="8" t="s">
        <v>156</v>
      </c>
      <c r="B25" s="13" t="s">
        <v>154</v>
      </c>
      <c r="C25" s="13" t="s">
        <v>56</v>
      </c>
      <c r="D25" s="13" t="s">
        <v>72</v>
      </c>
      <c r="E25" s="13" t="s">
        <v>82</v>
      </c>
      <c r="F25" s="13" t="s">
        <v>59</v>
      </c>
      <c r="G25" s="13" t="s">
        <v>77</v>
      </c>
      <c r="H25" s="13" t="s">
        <v>89</v>
      </c>
      <c r="I25" s="13" t="s">
        <v>92</v>
      </c>
      <c r="J25" s="13" t="s">
        <v>77</v>
      </c>
      <c r="K25" s="13" t="s">
        <v>84</v>
      </c>
      <c r="L25" s="13" t="s">
        <v>56</v>
      </c>
      <c r="M25" s="13" t="s">
        <v>156</v>
      </c>
      <c r="N25" s="13">
        <v>22310</v>
      </c>
      <c r="O25" s="13" t="s">
        <v>168</v>
      </c>
      <c r="P25" s="13">
        <v>3</v>
      </c>
      <c r="Q25" s="13">
        <v>3</v>
      </c>
      <c r="R25" s="13" t="s">
        <v>1955</v>
      </c>
      <c r="S25" s="13" t="s">
        <v>1956</v>
      </c>
      <c r="T25" s="13" t="s">
        <v>56</v>
      </c>
      <c r="U25" s="13" t="s">
        <v>367</v>
      </c>
      <c r="V25" s="13" t="s">
        <v>399</v>
      </c>
      <c r="W25" s="13" t="s">
        <v>82</v>
      </c>
      <c r="X25" s="13" t="s">
        <v>427</v>
      </c>
      <c r="Y25" s="13" t="s">
        <v>84</v>
      </c>
      <c r="Z25" s="13" t="s">
        <v>154</v>
      </c>
      <c r="AA25" s="13" t="s">
        <v>59</v>
      </c>
      <c r="AB25" s="13" t="s">
        <v>154</v>
      </c>
      <c r="AC25" s="13" t="s">
        <v>434</v>
      </c>
      <c r="AD25" s="13" t="s">
        <v>439</v>
      </c>
      <c r="AE25" s="13" t="s">
        <v>444</v>
      </c>
      <c r="AF25" s="13" t="s">
        <v>470</v>
      </c>
      <c r="AG25" s="13" t="s">
        <v>495</v>
      </c>
      <c r="AH25" s="13" t="s">
        <v>568</v>
      </c>
      <c r="AI25" s="13" t="s">
        <v>621</v>
      </c>
      <c r="AJ25" s="13" t="s">
        <v>675</v>
      </c>
      <c r="AK25" s="13" t="s">
        <v>720</v>
      </c>
      <c r="AL25" s="13" t="s">
        <v>721</v>
      </c>
      <c r="AM25" s="13" t="s">
        <v>727</v>
      </c>
      <c r="AN25" s="13" t="s">
        <v>730</v>
      </c>
      <c r="AO25" s="13" t="s">
        <v>853</v>
      </c>
      <c r="AP25" s="13" t="s">
        <v>1957</v>
      </c>
      <c r="AQ25" s="13" t="s">
        <v>1958</v>
      </c>
      <c r="AR25" s="15">
        <v>147000</v>
      </c>
      <c r="AS25" s="15">
        <v>0</v>
      </c>
      <c r="AT25" s="15">
        <v>0</v>
      </c>
      <c r="AU25" s="15">
        <v>0</v>
      </c>
      <c r="AV25" s="15">
        <v>147000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9" t="s">
        <v>736</v>
      </c>
      <c r="BE25" s="10">
        <v>45393.704039553188</v>
      </c>
      <c r="BF25" s="9"/>
    </row>
    <row r="26" spans="1:65" ht="15" customHeight="1" outlineLevel="3" x14ac:dyDescent="0.2">
      <c r="A26" s="8" t="s">
        <v>156</v>
      </c>
      <c r="B26" s="13" t="s">
        <v>154</v>
      </c>
      <c r="C26" s="13" t="s">
        <v>56</v>
      </c>
      <c r="D26" s="13" t="s">
        <v>72</v>
      </c>
      <c r="E26" s="13" t="s">
        <v>82</v>
      </c>
      <c r="F26" s="13" t="s">
        <v>59</v>
      </c>
      <c r="G26" s="13" t="s">
        <v>77</v>
      </c>
      <c r="H26" s="13" t="s">
        <v>89</v>
      </c>
      <c r="I26" s="13" t="s">
        <v>96</v>
      </c>
      <c r="J26" s="13" t="s">
        <v>77</v>
      </c>
      <c r="K26" s="13" t="s">
        <v>84</v>
      </c>
      <c r="L26" s="13" t="s">
        <v>56</v>
      </c>
      <c r="M26" s="13" t="s">
        <v>156</v>
      </c>
      <c r="N26" s="13">
        <v>22310</v>
      </c>
      <c r="O26" s="13" t="s">
        <v>168</v>
      </c>
      <c r="P26" s="13">
        <v>3</v>
      </c>
      <c r="Q26" s="13">
        <v>3</v>
      </c>
      <c r="R26" s="13" t="s">
        <v>2939</v>
      </c>
      <c r="S26" s="13" t="s">
        <v>2940</v>
      </c>
      <c r="T26" s="13" t="s">
        <v>56</v>
      </c>
      <c r="U26" s="13" t="s">
        <v>367</v>
      </c>
      <c r="V26" s="13" t="s">
        <v>399</v>
      </c>
      <c r="W26" s="13" t="s">
        <v>82</v>
      </c>
      <c r="X26" s="13" t="s">
        <v>427</v>
      </c>
      <c r="Y26" s="13" t="s">
        <v>84</v>
      </c>
      <c r="Z26" s="13" t="s">
        <v>154</v>
      </c>
      <c r="AA26" s="13" t="s">
        <v>59</v>
      </c>
      <c r="AB26" s="13" t="s">
        <v>154</v>
      </c>
      <c r="AC26" s="13" t="s">
        <v>434</v>
      </c>
      <c r="AD26" s="13" t="s">
        <v>439</v>
      </c>
      <c r="AE26" s="13" t="s">
        <v>444</v>
      </c>
      <c r="AF26" s="13" t="s">
        <v>470</v>
      </c>
      <c r="AG26" s="13" t="s">
        <v>496</v>
      </c>
      <c r="AH26" s="13" t="s">
        <v>567</v>
      </c>
      <c r="AI26" s="13" t="s">
        <v>620</v>
      </c>
      <c r="AJ26" s="13" t="s">
        <v>674</v>
      </c>
      <c r="AK26" s="13" t="s">
        <v>720</v>
      </c>
      <c r="AL26" s="13" t="s">
        <v>721</v>
      </c>
      <c r="AM26" s="13" t="s">
        <v>727</v>
      </c>
      <c r="AN26" s="13" t="s">
        <v>732</v>
      </c>
      <c r="AO26" s="13" t="s">
        <v>855</v>
      </c>
      <c r="AP26" s="13" t="s">
        <v>2941</v>
      </c>
      <c r="AQ26" s="13" t="s">
        <v>2942</v>
      </c>
      <c r="AR26" s="15">
        <v>0</v>
      </c>
      <c r="AS26" s="15">
        <v>0</v>
      </c>
      <c r="AT26" s="15">
        <v>0</v>
      </c>
      <c r="AU26" s="15">
        <v>147000</v>
      </c>
      <c r="AV26" s="15">
        <v>0</v>
      </c>
      <c r="AW26" s="15">
        <v>147000</v>
      </c>
      <c r="AX26" s="15">
        <v>147000</v>
      </c>
      <c r="AY26" s="15">
        <v>0</v>
      </c>
      <c r="AZ26" s="15">
        <v>0</v>
      </c>
      <c r="BA26" s="15">
        <v>0</v>
      </c>
      <c r="BB26" s="15">
        <v>0</v>
      </c>
      <c r="BC26" s="15">
        <v>147000</v>
      </c>
      <c r="BD26" s="9" t="s">
        <v>736</v>
      </c>
      <c r="BE26" s="10">
        <v>45393.704039553188</v>
      </c>
      <c r="BF26" s="9"/>
    </row>
    <row r="27" spans="1:65" ht="15" customHeight="1" outlineLevel="3" x14ac:dyDescent="0.2">
      <c r="A27" s="8" t="s">
        <v>156</v>
      </c>
      <c r="B27" s="13" t="s">
        <v>154</v>
      </c>
      <c r="C27" s="13" t="s">
        <v>56</v>
      </c>
      <c r="D27" s="13" t="s">
        <v>72</v>
      </c>
      <c r="E27" s="13" t="s">
        <v>82</v>
      </c>
      <c r="F27" s="13" t="s">
        <v>59</v>
      </c>
      <c r="G27" s="13" t="s">
        <v>77</v>
      </c>
      <c r="H27" s="13" t="s">
        <v>89</v>
      </c>
      <c r="I27" s="13" t="s">
        <v>92</v>
      </c>
      <c r="J27" s="13" t="s">
        <v>76</v>
      </c>
      <c r="K27" s="13" t="s">
        <v>84</v>
      </c>
      <c r="L27" s="13" t="s">
        <v>56</v>
      </c>
      <c r="M27" s="13" t="s">
        <v>156</v>
      </c>
      <c r="N27" s="13">
        <v>22311</v>
      </c>
      <c r="O27" s="13" t="s">
        <v>169</v>
      </c>
      <c r="P27" s="13">
        <v>2</v>
      </c>
      <c r="Q27" s="13">
        <v>2</v>
      </c>
      <c r="R27" s="13" t="s">
        <v>1951</v>
      </c>
      <c r="S27" s="13" t="s">
        <v>1952</v>
      </c>
      <c r="T27" s="13" t="s">
        <v>56</v>
      </c>
      <c r="U27" s="13" t="s">
        <v>367</v>
      </c>
      <c r="V27" s="13" t="s">
        <v>399</v>
      </c>
      <c r="W27" s="13" t="s">
        <v>82</v>
      </c>
      <c r="X27" s="13" t="s">
        <v>427</v>
      </c>
      <c r="Y27" s="13" t="s">
        <v>84</v>
      </c>
      <c r="Z27" s="13" t="s">
        <v>154</v>
      </c>
      <c r="AA27" s="13" t="s">
        <v>59</v>
      </c>
      <c r="AB27" s="13" t="s">
        <v>154</v>
      </c>
      <c r="AC27" s="13" t="s">
        <v>434</v>
      </c>
      <c r="AD27" s="13" t="s">
        <v>439</v>
      </c>
      <c r="AE27" s="13" t="s">
        <v>444</v>
      </c>
      <c r="AF27" s="13" t="s">
        <v>470</v>
      </c>
      <c r="AG27" s="13" t="s">
        <v>495</v>
      </c>
      <c r="AH27" s="13" t="s">
        <v>568</v>
      </c>
      <c r="AI27" s="13" t="s">
        <v>621</v>
      </c>
      <c r="AJ27" s="13" t="s">
        <v>675</v>
      </c>
      <c r="AK27" s="13" t="s">
        <v>720</v>
      </c>
      <c r="AL27" s="13" t="s">
        <v>721</v>
      </c>
      <c r="AM27" s="13" t="s">
        <v>727</v>
      </c>
      <c r="AN27" s="13" t="s">
        <v>730</v>
      </c>
      <c r="AO27" s="13" t="s">
        <v>853</v>
      </c>
      <c r="AP27" s="13" t="s">
        <v>1953</v>
      </c>
      <c r="AQ27" s="13" t="s">
        <v>1954</v>
      </c>
      <c r="AR27" s="15">
        <v>345000</v>
      </c>
      <c r="AS27" s="15">
        <v>0</v>
      </c>
      <c r="AT27" s="15">
        <v>0</v>
      </c>
      <c r="AU27" s="15">
        <v>0</v>
      </c>
      <c r="AV27" s="15">
        <v>345000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9" t="s">
        <v>736</v>
      </c>
      <c r="BE27" s="10">
        <v>45393.704039553188</v>
      </c>
      <c r="BF27" s="9"/>
    </row>
    <row r="28" spans="1:65" ht="15" customHeight="1" outlineLevel="3" x14ac:dyDescent="0.2">
      <c r="A28" s="8" t="s">
        <v>156</v>
      </c>
      <c r="B28" s="13" t="s">
        <v>154</v>
      </c>
      <c r="C28" s="13" t="s">
        <v>56</v>
      </c>
      <c r="D28" s="13" t="s">
        <v>72</v>
      </c>
      <c r="E28" s="13" t="s">
        <v>82</v>
      </c>
      <c r="F28" s="13" t="s">
        <v>59</v>
      </c>
      <c r="G28" s="13" t="s">
        <v>77</v>
      </c>
      <c r="H28" s="13" t="s">
        <v>89</v>
      </c>
      <c r="I28" s="13" t="s">
        <v>96</v>
      </c>
      <c r="J28" s="13" t="s">
        <v>76</v>
      </c>
      <c r="K28" s="13" t="s">
        <v>84</v>
      </c>
      <c r="L28" s="13" t="s">
        <v>56</v>
      </c>
      <c r="M28" s="13" t="s">
        <v>156</v>
      </c>
      <c r="N28" s="13">
        <v>22311</v>
      </c>
      <c r="O28" s="13" t="s">
        <v>169</v>
      </c>
      <c r="P28" s="13">
        <v>2</v>
      </c>
      <c r="Q28" s="13">
        <v>2</v>
      </c>
      <c r="R28" s="13" t="s">
        <v>2935</v>
      </c>
      <c r="S28" s="13" t="s">
        <v>2936</v>
      </c>
      <c r="T28" s="13" t="s">
        <v>56</v>
      </c>
      <c r="U28" s="13" t="s">
        <v>367</v>
      </c>
      <c r="V28" s="13" t="s">
        <v>399</v>
      </c>
      <c r="W28" s="13" t="s">
        <v>82</v>
      </c>
      <c r="X28" s="13" t="s">
        <v>427</v>
      </c>
      <c r="Y28" s="13" t="s">
        <v>84</v>
      </c>
      <c r="Z28" s="13" t="s">
        <v>154</v>
      </c>
      <c r="AA28" s="13" t="s">
        <v>59</v>
      </c>
      <c r="AB28" s="13" t="s">
        <v>154</v>
      </c>
      <c r="AC28" s="13" t="s">
        <v>434</v>
      </c>
      <c r="AD28" s="13" t="s">
        <v>439</v>
      </c>
      <c r="AE28" s="13" t="s">
        <v>444</v>
      </c>
      <c r="AF28" s="13" t="s">
        <v>470</v>
      </c>
      <c r="AG28" s="13" t="s">
        <v>496</v>
      </c>
      <c r="AH28" s="13" t="s">
        <v>567</v>
      </c>
      <c r="AI28" s="13" t="s">
        <v>620</v>
      </c>
      <c r="AJ28" s="13" t="s">
        <v>674</v>
      </c>
      <c r="AK28" s="13" t="s">
        <v>720</v>
      </c>
      <c r="AL28" s="13" t="s">
        <v>721</v>
      </c>
      <c r="AM28" s="13" t="s">
        <v>727</v>
      </c>
      <c r="AN28" s="13" t="s">
        <v>732</v>
      </c>
      <c r="AO28" s="13" t="s">
        <v>855</v>
      </c>
      <c r="AP28" s="13" t="s">
        <v>2937</v>
      </c>
      <c r="AQ28" s="13" t="s">
        <v>2938</v>
      </c>
      <c r="AR28" s="15">
        <v>0</v>
      </c>
      <c r="AS28" s="15">
        <v>0</v>
      </c>
      <c r="AT28" s="15">
        <v>0</v>
      </c>
      <c r="AU28" s="15">
        <v>345000</v>
      </c>
      <c r="AV28" s="15">
        <v>0</v>
      </c>
      <c r="AW28" s="15">
        <v>345000</v>
      </c>
      <c r="AX28" s="15">
        <v>345000</v>
      </c>
      <c r="AY28" s="15">
        <v>0</v>
      </c>
      <c r="AZ28" s="15">
        <v>0</v>
      </c>
      <c r="BA28" s="15">
        <v>0</v>
      </c>
      <c r="BB28" s="15">
        <v>0</v>
      </c>
      <c r="BC28" s="15">
        <v>345000</v>
      </c>
      <c r="BD28" s="9" t="s">
        <v>736</v>
      </c>
      <c r="BE28" s="10">
        <v>45393.704039553188</v>
      </c>
      <c r="BF28" s="9"/>
    </row>
    <row r="29" spans="1:65" ht="15" customHeight="1" outlineLevel="3" x14ac:dyDescent="0.2">
      <c r="A29" s="8" t="s">
        <v>156</v>
      </c>
      <c r="B29" s="13" t="s">
        <v>154</v>
      </c>
      <c r="C29" s="13" t="s">
        <v>56</v>
      </c>
      <c r="D29" s="13" t="s">
        <v>72</v>
      </c>
      <c r="E29" s="13" t="s">
        <v>82</v>
      </c>
      <c r="F29" s="13" t="s">
        <v>59</v>
      </c>
      <c r="G29" s="13" t="s">
        <v>77</v>
      </c>
      <c r="H29" s="13" t="s">
        <v>89</v>
      </c>
      <c r="I29" s="13" t="s">
        <v>92</v>
      </c>
      <c r="J29" s="13" t="s">
        <v>72</v>
      </c>
      <c r="K29" s="13" t="s">
        <v>84</v>
      </c>
      <c r="L29" s="13" t="s">
        <v>56</v>
      </c>
      <c r="M29" s="13" t="s">
        <v>156</v>
      </c>
      <c r="N29" s="13">
        <v>22318</v>
      </c>
      <c r="O29" s="13" t="s">
        <v>170</v>
      </c>
      <c r="P29" s="13">
        <v>1</v>
      </c>
      <c r="Q29" s="13">
        <v>1</v>
      </c>
      <c r="R29" s="13" t="s">
        <v>1947</v>
      </c>
      <c r="S29" s="13" t="s">
        <v>1948</v>
      </c>
      <c r="T29" s="13" t="s">
        <v>56</v>
      </c>
      <c r="U29" s="13" t="s">
        <v>367</v>
      </c>
      <c r="V29" s="13" t="s">
        <v>399</v>
      </c>
      <c r="W29" s="13" t="s">
        <v>82</v>
      </c>
      <c r="X29" s="13" t="s">
        <v>427</v>
      </c>
      <c r="Y29" s="13" t="s">
        <v>84</v>
      </c>
      <c r="Z29" s="13" t="s">
        <v>154</v>
      </c>
      <c r="AA29" s="13" t="s">
        <v>59</v>
      </c>
      <c r="AB29" s="13" t="s">
        <v>154</v>
      </c>
      <c r="AC29" s="13" t="s">
        <v>434</v>
      </c>
      <c r="AD29" s="13" t="s">
        <v>439</v>
      </c>
      <c r="AE29" s="13" t="s">
        <v>444</v>
      </c>
      <c r="AF29" s="13" t="s">
        <v>470</v>
      </c>
      <c r="AG29" s="13" t="s">
        <v>495</v>
      </c>
      <c r="AH29" s="13" t="s">
        <v>568</v>
      </c>
      <c r="AI29" s="13" t="s">
        <v>621</v>
      </c>
      <c r="AJ29" s="13" t="s">
        <v>675</v>
      </c>
      <c r="AK29" s="13" t="s">
        <v>720</v>
      </c>
      <c r="AL29" s="13" t="s">
        <v>721</v>
      </c>
      <c r="AM29" s="13" t="s">
        <v>727</v>
      </c>
      <c r="AN29" s="13" t="s">
        <v>730</v>
      </c>
      <c r="AO29" s="13" t="s">
        <v>853</v>
      </c>
      <c r="AP29" s="13" t="s">
        <v>1949</v>
      </c>
      <c r="AQ29" s="13" t="s">
        <v>1950</v>
      </c>
      <c r="AR29" s="15">
        <v>45000000</v>
      </c>
      <c r="AS29" s="15">
        <v>0</v>
      </c>
      <c r="AT29" s="15">
        <v>0</v>
      </c>
      <c r="AU29" s="15">
        <v>0</v>
      </c>
      <c r="AV29" s="15">
        <v>45000000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9" t="s">
        <v>736</v>
      </c>
      <c r="BE29" s="10">
        <v>45393.704039553188</v>
      </c>
      <c r="BF29" s="9"/>
    </row>
    <row r="30" spans="1:65" ht="15" customHeight="1" outlineLevel="3" x14ac:dyDescent="0.2">
      <c r="A30" s="8" t="s">
        <v>156</v>
      </c>
      <c r="B30" s="13" t="s">
        <v>154</v>
      </c>
      <c r="C30" s="13" t="s">
        <v>56</v>
      </c>
      <c r="D30" s="13" t="s">
        <v>72</v>
      </c>
      <c r="E30" s="13" t="s">
        <v>82</v>
      </c>
      <c r="F30" s="13" t="s">
        <v>59</v>
      </c>
      <c r="G30" s="13" t="s">
        <v>77</v>
      </c>
      <c r="H30" s="13" t="s">
        <v>89</v>
      </c>
      <c r="I30" s="13" t="s">
        <v>96</v>
      </c>
      <c r="J30" s="13" t="s">
        <v>72</v>
      </c>
      <c r="K30" s="13" t="s">
        <v>84</v>
      </c>
      <c r="L30" s="13" t="s">
        <v>56</v>
      </c>
      <c r="M30" s="13" t="s">
        <v>156</v>
      </c>
      <c r="N30" s="13">
        <v>22318</v>
      </c>
      <c r="O30" s="13" t="s">
        <v>170</v>
      </c>
      <c r="P30" s="13">
        <v>1</v>
      </c>
      <c r="Q30" s="13">
        <v>1</v>
      </c>
      <c r="R30" s="13" t="s">
        <v>2931</v>
      </c>
      <c r="S30" s="13" t="s">
        <v>2932</v>
      </c>
      <c r="T30" s="13" t="s">
        <v>56</v>
      </c>
      <c r="U30" s="13" t="s">
        <v>367</v>
      </c>
      <c r="V30" s="13" t="s">
        <v>399</v>
      </c>
      <c r="W30" s="13" t="s">
        <v>82</v>
      </c>
      <c r="X30" s="13" t="s">
        <v>427</v>
      </c>
      <c r="Y30" s="13" t="s">
        <v>84</v>
      </c>
      <c r="Z30" s="13" t="s">
        <v>154</v>
      </c>
      <c r="AA30" s="13" t="s">
        <v>59</v>
      </c>
      <c r="AB30" s="13" t="s">
        <v>154</v>
      </c>
      <c r="AC30" s="13" t="s">
        <v>434</v>
      </c>
      <c r="AD30" s="13" t="s">
        <v>439</v>
      </c>
      <c r="AE30" s="13" t="s">
        <v>444</v>
      </c>
      <c r="AF30" s="13" t="s">
        <v>470</v>
      </c>
      <c r="AG30" s="13" t="s">
        <v>496</v>
      </c>
      <c r="AH30" s="13" t="s">
        <v>567</v>
      </c>
      <c r="AI30" s="13" t="s">
        <v>620</v>
      </c>
      <c r="AJ30" s="13" t="s">
        <v>674</v>
      </c>
      <c r="AK30" s="13" t="s">
        <v>720</v>
      </c>
      <c r="AL30" s="13" t="s">
        <v>721</v>
      </c>
      <c r="AM30" s="13" t="s">
        <v>727</v>
      </c>
      <c r="AN30" s="13" t="s">
        <v>732</v>
      </c>
      <c r="AO30" s="13" t="s">
        <v>855</v>
      </c>
      <c r="AP30" s="13" t="s">
        <v>2933</v>
      </c>
      <c r="AQ30" s="13" t="s">
        <v>2934</v>
      </c>
      <c r="AR30" s="15">
        <v>0</v>
      </c>
      <c r="AS30" s="15">
        <v>0</v>
      </c>
      <c r="AT30" s="15">
        <v>0</v>
      </c>
      <c r="AU30" s="15">
        <v>45000000</v>
      </c>
      <c r="AV30" s="15">
        <v>0</v>
      </c>
      <c r="AW30" s="15">
        <v>45000000</v>
      </c>
      <c r="AX30" s="15">
        <v>45000000</v>
      </c>
      <c r="AY30" s="15">
        <v>0</v>
      </c>
      <c r="AZ30" s="15">
        <v>0</v>
      </c>
      <c r="BA30" s="15">
        <v>0</v>
      </c>
      <c r="BB30" s="15">
        <v>0</v>
      </c>
      <c r="BC30" s="15">
        <v>45000000</v>
      </c>
      <c r="BD30" s="9" t="s">
        <v>736</v>
      </c>
      <c r="BE30" s="10">
        <v>45393.704039553188</v>
      </c>
      <c r="BF30" s="9"/>
    </row>
    <row r="31" spans="1:65" ht="15" customHeight="1" outlineLevel="3" x14ac:dyDescent="0.2">
      <c r="A31" s="8" t="s">
        <v>156</v>
      </c>
      <c r="B31" s="13" t="s">
        <v>154</v>
      </c>
      <c r="C31" s="13" t="s">
        <v>56</v>
      </c>
      <c r="D31" s="13" t="s">
        <v>72</v>
      </c>
      <c r="E31" s="13" t="s">
        <v>82</v>
      </c>
      <c r="F31" s="13" t="s">
        <v>59</v>
      </c>
      <c r="G31" s="13" t="s">
        <v>77</v>
      </c>
      <c r="H31" s="13" t="s">
        <v>89</v>
      </c>
      <c r="I31" s="13" t="s">
        <v>1523</v>
      </c>
      <c r="J31" s="13" t="s">
        <v>147</v>
      </c>
      <c r="K31" s="13" t="s">
        <v>84</v>
      </c>
      <c r="L31" s="13" t="s">
        <v>56</v>
      </c>
      <c r="M31" s="13" t="s">
        <v>156</v>
      </c>
      <c r="N31" s="13">
        <v>22330</v>
      </c>
      <c r="O31" s="13" t="s">
        <v>1899</v>
      </c>
      <c r="P31" s="13">
        <v>0</v>
      </c>
      <c r="Q31" s="13">
        <v>0</v>
      </c>
      <c r="R31" s="13" t="s">
        <v>1959</v>
      </c>
      <c r="S31" s="13" t="s">
        <v>1960</v>
      </c>
      <c r="T31" s="13" t="s">
        <v>56</v>
      </c>
      <c r="U31" s="13" t="s">
        <v>367</v>
      </c>
      <c r="V31" s="13" t="s">
        <v>399</v>
      </c>
      <c r="W31" s="13" t="s">
        <v>82</v>
      </c>
      <c r="X31" s="13" t="s">
        <v>427</v>
      </c>
      <c r="Y31" s="13" t="s">
        <v>84</v>
      </c>
      <c r="Z31" s="13" t="s">
        <v>154</v>
      </c>
      <c r="AA31" s="13" t="s">
        <v>59</v>
      </c>
      <c r="AB31" s="13" t="s">
        <v>154</v>
      </c>
      <c r="AC31" s="13" t="s">
        <v>434</v>
      </c>
      <c r="AD31" s="13" t="s">
        <v>439</v>
      </c>
      <c r="AE31" s="13" t="s">
        <v>444</v>
      </c>
      <c r="AF31" s="13" t="s">
        <v>470</v>
      </c>
      <c r="AG31" s="13" t="s">
        <v>1526</v>
      </c>
      <c r="AH31" s="13" t="s">
        <v>1527</v>
      </c>
      <c r="AI31" s="13" t="s">
        <v>1528</v>
      </c>
      <c r="AJ31" s="13" t="s">
        <v>1529</v>
      </c>
      <c r="AK31" s="13" t="s">
        <v>720</v>
      </c>
      <c r="AL31" s="13" t="s">
        <v>721</v>
      </c>
      <c r="AM31" s="13" t="s">
        <v>727</v>
      </c>
      <c r="AN31" s="13" t="s">
        <v>1532</v>
      </c>
      <c r="AO31" s="13" t="s">
        <v>1533</v>
      </c>
      <c r="AP31" s="13" t="s">
        <v>1961</v>
      </c>
      <c r="AQ31" s="13" t="s">
        <v>1962</v>
      </c>
      <c r="AR31" s="15">
        <v>10000</v>
      </c>
      <c r="AS31" s="15">
        <v>0</v>
      </c>
      <c r="AT31" s="15">
        <v>0</v>
      </c>
      <c r="AU31" s="15">
        <v>0</v>
      </c>
      <c r="AV31" s="15">
        <v>0</v>
      </c>
      <c r="AW31" s="15">
        <v>10000</v>
      </c>
      <c r="AX31" s="15">
        <v>0</v>
      </c>
      <c r="AY31" s="15">
        <v>0</v>
      </c>
      <c r="AZ31" s="15">
        <v>0</v>
      </c>
      <c r="BA31" s="15">
        <v>0</v>
      </c>
      <c r="BB31" s="15">
        <v>10000</v>
      </c>
      <c r="BC31" s="15">
        <v>0</v>
      </c>
      <c r="BD31" s="9" t="s">
        <v>736</v>
      </c>
      <c r="BE31" s="10">
        <v>45393.704039553188</v>
      </c>
      <c r="BF31" s="9"/>
    </row>
    <row r="32" spans="1:65" ht="15" customHeight="1" outlineLevel="3" x14ac:dyDescent="0.2">
      <c r="A32" s="8" t="s">
        <v>156</v>
      </c>
      <c r="B32" s="13" t="s">
        <v>154</v>
      </c>
      <c r="C32" s="13" t="s">
        <v>56</v>
      </c>
      <c r="D32" s="13" t="s">
        <v>72</v>
      </c>
      <c r="E32" s="13" t="s">
        <v>82</v>
      </c>
      <c r="F32" s="13" t="s">
        <v>86</v>
      </c>
      <c r="G32" s="13" t="s">
        <v>77</v>
      </c>
      <c r="H32" s="13" t="s">
        <v>89</v>
      </c>
      <c r="I32" s="13" t="s">
        <v>92</v>
      </c>
      <c r="J32" s="13" t="s">
        <v>147</v>
      </c>
      <c r="K32" s="13" t="s">
        <v>84</v>
      </c>
      <c r="L32" s="13" t="s">
        <v>56</v>
      </c>
      <c r="M32" s="13" t="s">
        <v>156</v>
      </c>
      <c r="N32" s="13">
        <v>25357</v>
      </c>
      <c r="O32" s="13" t="s">
        <v>1917</v>
      </c>
      <c r="P32" s="13">
        <v>0</v>
      </c>
      <c r="Q32" s="13">
        <v>0</v>
      </c>
      <c r="R32" s="13" t="s">
        <v>1544</v>
      </c>
      <c r="S32" s="13" t="s">
        <v>1545</v>
      </c>
      <c r="T32" s="13" t="s">
        <v>56</v>
      </c>
      <c r="U32" s="13" t="s">
        <v>367</v>
      </c>
      <c r="V32" s="13" t="s">
        <v>399</v>
      </c>
      <c r="W32" s="13" t="s">
        <v>82</v>
      </c>
      <c r="X32" s="13" t="s">
        <v>427</v>
      </c>
      <c r="Y32" s="13" t="s">
        <v>84</v>
      </c>
      <c r="Z32" s="13" t="s">
        <v>154</v>
      </c>
      <c r="AA32" s="13" t="s">
        <v>86</v>
      </c>
      <c r="AB32" s="13" t="s">
        <v>430</v>
      </c>
      <c r="AC32" s="13" t="s">
        <v>434</v>
      </c>
      <c r="AD32" s="13" t="s">
        <v>439</v>
      </c>
      <c r="AE32" s="13" t="s">
        <v>444</v>
      </c>
      <c r="AF32" s="13" t="s">
        <v>470</v>
      </c>
      <c r="AG32" s="13" t="s">
        <v>495</v>
      </c>
      <c r="AH32" s="13" t="s">
        <v>568</v>
      </c>
      <c r="AI32" s="13" t="s">
        <v>621</v>
      </c>
      <c r="AJ32" s="13" t="s">
        <v>675</v>
      </c>
      <c r="AK32" s="13" t="s">
        <v>720</v>
      </c>
      <c r="AL32" s="13" t="s">
        <v>721</v>
      </c>
      <c r="AM32" s="13" t="s">
        <v>727</v>
      </c>
      <c r="AN32" s="13" t="s">
        <v>730</v>
      </c>
      <c r="AO32" s="13" t="s">
        <v>853</v>
      </c>
      <c r="AP32" s="13" t="s">
        <v>1546</v>
      </c>
      <c r="AQ32" s="13" t="s">
        <v>1968</v>
      </c>
      <c r="AR32" s="15">
        <v>501510000</v>
      </c>
      <c r="AS32" s="15">
        <v>0</v>
      </c>
      <c r="AT32" s="15">
        <v>0</v>
      </c>
      <c r="AU32" s="15">
        <v>0</v>
      </c>
      <c r="AV32" s="15">
        <v>501510000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9" t="s">
        <v>736</v>
      </c>
      <c r="BE32" s="10">
        <v>45393.704039553188</v>
      </c>
      <c r="BF32" s="9"/>
    </row>
    <row r="33" spans="1:65" s="11" customFormat="1" ht="15" customHeight="1" outlineLevel="2" x14ac:dyDescent="0.2">
      <c r="B33" s="14" t="s">
        <v>2804</v>
      </c>
      <c r="C33" s="14"/>
      <c r="D33" s="14"/>
      <c r="E33" s="14"/>
      <c r="F33" s="14"/>
      <c r="G33" s="14"/>
      <c r="H33" s="14"/>
      <c r="I33" s="14"/>
      <c r="J33" s="14"/>
      <c r="K33" s="13"/>
      <c r="L33" s="13"/>
      <c r="M33" s="13"/>
      <c r="N33" s="14"/>
      <c r="O33" s="14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4"/>
      <c r="AR33" s="16">
        <f t="shared" ref="AR33:BC33" si="1">SUBTOTAL(9,AR20:AR32)</f>
        <v>1289943740</v>
      </c>
      <c r="AS33" s="15">
        <f t="shared" si="1"/>
        <v>0</v>
      </c>
      <c r="AT33" s="15">
        <f t="shared" si="1"/>
        <v>0</v>
      </c>
      <c r="AU33" s="15">
        <f t="shared" si="1"/>
        <v>1117962000</v>
      </c>
      <c r="AV33" s="15">
        <f t="shared" si="1"/>
        <v>1117962000</v>
      </c>
      <c r="AW33" s="16">
        <f t="shared" si="1"/>
        <v>1289943740</v>
      </c>
      <c r="AX33" s="16">
        <f t="shared" si="1"/>
        <v>1177962000</v>
      </c>
      <c r="AY33" s="16">
        <f t="shared" si="1"/>
        <v>0</v>
      </c>
      <c r="AZ33" s="15">
        <f t="shared" si="1"/>
        <v>0</v>
      </c>
      <c r="BA33" s="15">
        <f t="shared" si="1"/>
        <v>0</v>
      </c>
      <c r="BB33" s="15">
        <f t="shared" si="1"/>
        <v>111981740</v>
      </c>
      <c r="BC33" s="16">
        <f t="shared" si="1"/>
        <v>1177962000</v>
      </c>
      <c r="BD33" s="9"/>
      <c r="BE33" s="10"/>
      <c r="BF33" s="9"/>
      <c r="BG33" s="8"/>
      <c r="BH33" s="8"/>
      <c r="BI33" s="8"/>
      <c r="BJ33" s="8"/>
      <c r="BK33" s="8"/>
      <c r="BL33" s="8"/>
      <c r="BM33" s="8"/>
    </row>
    <row r="34" spans="1:65" s="11" customFormat="1" ht="15" customHeight="1" outlineLevel="1" x14ac:dyDescent="0.2">
      <c r="A34" s="20" t="s">
        <v>2806</v>
      </c>
      <c r="B34" s="18"/>
      <c r="C34" s="18"/>
      <c r="D34" s="18"/>
      <c r="E34" s="18"/>
      <c r="F34" s="18"/>
      <c r="G34" s="18"/>
      <c r="H34" s="18"/>
      <c r="I34" s="18"/>
      <c r="J34" s="18"/>
      <c r="K34" s="13"/>
      <c r="L34" s="13"/>
      <c r="M34" s="13"/>
      <c r="N34" s="18"/>
      <c r="O34" s="18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8"/>
      <c r="AR34" s="19">
        <f t="shared" ref="AR34:BC34" si="2">SUBTOTAL(9,AR4:AR32)</f>
        <v>16243028554</v>
      </c>
      <c r="AS34" s="15">
        <f t="shared" si="2"/>
        <v>0</v>
      </c>
      <c r="AT34" s="15">
        <f t="shared" si="2"/>
        <v>0</v>
      </c>
      <c r="AU34" s="15">
        <f t="shared" si="2"/>
        <v>2217962000</v>
      </c>
      <c r="AV34" s="15">
        <f t="shared" si="2"/>
        <v>2694962000</v>
      </c>
      <c r="AW34" s="19">
        <f t="shared" si="2"/>
        <v>15766028554</v>
      </c>
      <c r="AX34" s="19">
        <f t="shared" si="2"/>
        <v>8211335640.8000002</v>
      </c>
      <c r="AY34" s="19">
        <f t="shared" si="2"/>
        <v>4648524692.8000002</v>
      </c>
      <c r="AZ34" s="15">
        <f t="shared" si="2"/>
        <v>966545845.41999996</v>
      </c>
      <c r="BA34" s="15">
        <f t="shared" si="2"/>
        <v>964236628.12</v>
      </c>
      <c r="BB34" s="15">
        <f t="shared" si="2"/>
        <v>7554692913.1999998</v>
      </c>
      <c r="BC34" s="19">
        <f t="shared" si="2"/>
        <v>3562810948</v>
      </c>
      <c r="BD34" s="9"/>
      <c r="BE34" s="10"/>
      <c r="BF34" s="9"/>
      <c r="BG34" s="8"/>
      <c r="BH34" s="8"/>
      <c r="BI34" s="8"/>
      <c r="BJ34" s="8"/>
      <c r="BK34" s="8"/>
      <c r="BL34" s="8"/>
      <c r="BM34" s="8"/>
    </row>
    <row r="35" spans="1:65" ht="15" customHeight="1" outlineLevel="3" x14ac:dyDescent="0.2">
      <c r="A35" s="8" t="s">
        <v>2863</v>
      </c>
      <c r="B35" s="13" t="s">
        <v>153</v>
      </c>
      <c r="C35" s="13" t="s">
        <v>152</v>
      </c>
      <c r="D35" s="13" t="s">
        <v>72</v>
      </c>
      <c r="E35" s="13" t="s">
        <v>82</v>
      </c>
      <c r="F35" s="13" t="s">
        <v>73</v>
      </c>
      <c r="G35" s="13" t="s">
        <v>72</v>
      </c>
      <c r="H35" s="13" t="s">
        <v>90</v>
      </c>
      <c r="I35" s="13" t="s">
        <v>126</v>
      </c>
      <c r="J35" s="13" t="s">
        <v>147</v>
      </c>
      <c r="K35" s="13" t="s">
        <v>83</v>
      </c>
      <c r="L35" s="13">
        <v>0</v>
      </c>
      <c r="M35" s="13" t="s">
        <v>153</v>
      </c>
      <c r="N35" s="13">
        <v>11101</v>
      </c>
      <c r="O35" s="13" t="s">
        <v>1857</v>
      </c>
      <c r="P35" s="13">
        <v>0</v>
      </c>
      <c r="Q35" s="13">
        <v>0</v>
      </c>
      <c r="R35" s="13" t="s">
        <v>2861</v>
      </c>
      <c r="S35" s="13" t="s">
        <v>2862</v>
      </c>
      <c r="T35" s="13" t="s">
        <v>152</v>
      </c>
      <c r="U35" s="13" t="s">
        <v>2864</v>
      </c>
      <c r="V35" s="13" t="s">
        <v>2865</v>
      </c>
      <c r="W35" s="13" t="s">
        <v>82</v>
      </c>
      <c r="X35" s="13" t="s">
        <v>427</v>
      </c>
      <c r="Y35" s="13" t="s">
        <v>83</v>
      </c>
      <c r="Z35" s="13" t="s">
        <v>153</v>
      </c>
      <c r="AA35" s="13" t="s">
        <v>73</v>
      </c>
      <c r="AB35" s="13" t="s">
        <v>428</v>
      </c>
      <c r="AC35" s="13" t="s">
        <v>436</v>
      </c>
      <c r="AD35" s="13" t="s">
        <v>441</v>
      </c>
      <c r="AE35" s="13" t="s">
        <v>450</v>
      </c>
      <c r="AF35" s="13" t="s">
        <v>476</v>
      </c>
      <c r="AG35" s="13" t="s">
        <v>533</v>
      </c>
      <c r="AH35" s="13" t="s">
        <v>595</v>
      </c>
      <c r="AI35" s="13" t="s">
        <v>648</v>
      </c>
      <c r="AJ35" s="13" t="s">
        <v>700</v>
      </c>
      <c r="AK35" s="13" t="s">
        <v>720</v>
      </c>
      <c r="AL35" s="13" t="s">
        <v>721</v>
      </c>
      <c r="AM35" s="13" t="s">
        <v>727</v>
      </c>
      <c r="AN35" s="13" t="s">
        <v>802</v>
      </c>
      <c r="AO35" s="13" t="s">
        <v>919</v>
      </c>
      <c r="AP35" s="13" t="s">
        <v>2866</v>
      </c>
      <c r="AQ35" s="13" t="s">
        <v>2488</v>
      </c>
      <c r="AR35" s="15">
        <v>0</v>
      </c>
      <c r="AS35" s="15">
        <v>0</v>
      </c>
      <c r="AT35" s="15">
        <v>0</v>
      </c>
      <c r="AU35" s="15">
        <v>176800000</v>
      </c>
      <c r="AV35" s="15">
        <v>0</v>
      </c>
      <c r="AW35" s="15">
        <v>176800000</v>
      </c>
      <c r="AX35" s="15">
        <v>0</v>
      </c>
      <c r="AY35" s="15">
        <v>0</v>
      </c>
      <c r="AZ35" s="15">
        <v>0</v>
      </c>
      <c r="BA35" s="15">
        <v>0</v>
      </c>
      <c r="BB35" s="15">
        <v>176800000</v>
      </c>
      <c r="BC35" s="15">
        <v>0</v>
      </c>
      <c r="BD35" s="9" t="s">
        <v>736</v>
      </c>
      <c r="BE35" s="10">
        <v>45393.704039553188</v>
      </c>
      <c r="BF35" s="9"/>
    </row>
    <row r="36" spans="1:65" ht="15" customHeight="1" outlineLevel="3" x14ac:dyDescent="0.2">
      <c r="A36" s="8" t="s">
        <v>2863</v>
      </c>
      <c r="B36" s="13" t="s">
        <v>153</v>
      </c>
      <c r="C36" s="13" t="s">
        <v>152</v>
      </c>
      <c r="D36" s="13" t="s">
        <v>72</v>
      </c>
      <c r="E36" s="13" t="s">
        <v>82</v>
      </c>
      <c r="F36" s="13" t="s">
        <v>73</v>
      </c>
      <c r="G36" s="13" t="s">
        <v>72</v>
      </c>
      <c r="H36" s="13" t="s">
        <v>90</v>
      </c>
      <c r="I36" s="13" t="s">
        <v>126</v>
      </c>
      <c r="J36" s="13" t="s">
        <v>72</v>
      </c>
      <c r="K36" s="13" t="s">
        <v>83</v>
      </c>
      <c r="L36" s="13">
        <v>0</v>
      </c>
      <c r="M36" s="13" t="s">
        <v>153</v>
      </c>
      <c r="N36" s="13">
        <v>11101</v>
      </c>
      <c r="O36" s="13" t="s">
        <v>1857</v>
      </c>
      <c r="P36" s="13">
        <v>1</v>
      </c>
      <c r="Q36" s="13">
        <v>1</v>
      </c>
      <c r="R36" s="13" t="s">
        <v>2867</v>
      </c>
      <c r="S36" s="13" t="s">
        <v>2868</v>
      </c>
      <c r="T36" s="13" t="s">
        <v>152</v>
      </c>
      <c r="U36" s="13" t="s">
        <v>2864</v>
      </c>
      <c r="V36" s="13" t="s">
        <v>2865</v>
      </c>
      <c r="W36" s="13" t="s">
        <v>82</v>
      </c>
      <c r="X36" s="13" t="s">
        <v>427</v>
      </c>
      <c r="Y36" s="13" t="s">
        <v>83</v>
      </c>
      <c r="Z36" s="13" t="s">
        <v>153</v>
      </c>
      <c r="AA36" s="13" t="s">
        <v>73</v>
      </c>
      <c r="AB36" s="13" t="s">
        <v>428</v>
      </c>
      <c r="AC36" s="13" t="s">
        <v>436</v>
      </c>
      <c r="AD36" s="13" t="s">
        <v>441</v>
      </c>
      <c r="AE36" s="13" t="s">
        <v>450</v>
      </c>
      <c r="AF36" s="13" t="s">
        <v>476</v>
      </c>
      <c r="AG36" s="13" t="s">
        <v>533</v>
      </c>
      <c r="AH36" s="13" t="s">
        <v>595</v>
      </c>
      <c r="AI36" s="13" t="s">
        <v>648</v>
      </c>
      <c r="AJ36" s="13" t="s">
        <v>700</v>
      </c>
      <c r="AK36" s="13" t="s">
        <v>720</v>
      </c>
      <c r="AL36" s="13" t="s">
        <v>721</v>
      </c>
      <c r="AM36" s="13" t="s">
        <v>727</v>
      </c>
      <c r="AN36" s="13" t="s">
        <v>803</v>
      </c>
      <c r="AO36" s="13" t="s">
        <v>920</v>
      </c>
      <c r="AP36" s="13" t="s">
        <v>2869</v>
      </c>
      <c r="AQ36" s="13" t="s">
        <v>2488</v>
      </c>
      <c r="AR36" s="15">
        <v>0</v>
      </c>
      <c r="AS36" s="15">
        <v>0</v>
      </c>
      <c r="AT36" s="15">
        <v>0</v>
      </c>
      <c r="AU36" s="15">
        <v>541052834</v>
      </c>
      <c r="AV36" s="15">
        <v>0</v>
      </c>
      <c r="AW36" s="15">
        <v>541052834</v>
      </c>
      <c r="AX36" s="15">
        <v>0</v>
      </c>
      <c r="AY36" s="15">
        <v>0</v>
      </c>
      <c r="AZ36" s="15">
        <v>0</v>
      </c>
      <c r="BA36" s="15">
        <v>0</v>
      </c>
      <c r="BB36" s="15">
        <v>541052834</v>
      </c>
      <c r="BC36" s="15">
        <v>0</v>
      </c>
      <c r="BD36" s="9" t="s">
        <v>736</v>
      </c>
      <c r="BE36" s="10">
        <v>45393.704039553188</v>
      </c>
      <c r="BF36" s="9"/>
    </row>
    <row r="37" spans="1:65" ht="15" customHeight="1" outlineLevel="3" x14ac:dyDescent="0.2">
      <c r="A37" s="8" t="s">
        <v>2863</v>
      </c>
      <c r="B37" s="13" t="s">
        <v>153</v>
      </c>
      <c r="C37" s="13" t="s">
        <v>152</v>
      </c>
      <c r="D37" s="13" t="s">
        <v>72</v>
      </c>
      <c r="E37" s="13" t="s">
        <v>82</v>
      </c>
      <c r="F37" s="13" t="s">
        <v>73</v>
      </c>
      <c r="G37" s="13" t="s">
        <v>72</v>
      </c>
      <c r="H37" s="13" t="s">
        <v>90</v>
      </c>
      <c r="I37" s="13" t="s">
        <v>126</v>
      </c>
      <c r="J37" s="13" t="s">
        <v>76</v>
      </c>
      <c r="K37" s="13" t="s">
        <v>83</v>
      </c>
      <c r="L37" s="13">
        <v>0</v>
      </c>
      <c r="M37" s="13" t="s">
        <v>153</v>
      </c>
      <c r="N37" s="13">
        <v>11101</v>
      </c>
      <c r="O37" s="13" t="s">
        <v>1857</v>
      </c>
      <c r="P37" s="13">
        <v>2</v>
      </c>
      <c r="Q37" s="13">
        <v>2</v>
      </c>
      <c r="R37" s="13" t="s">
        <v>2870</v>
      </c>
      <c r="S37" s="13" t="s">
        <v>2871</v>
      </c>
      <c r="T37" s="13" t="s">
        <v>152</v>
      </c>
      <c r="U37" s="13" t="s">
        <v>2864</v>
      </c>
      <c r="V37" s="13" t="s">
        <v>2865</v>
      </c>
      <c r="W37" s="13" t="s">
        <v>82</v>
      </c>
      <c r="X37" s="13" t="s">
        <v>427</v>
      </c>
      <c r="Y37" s="13" t="s">
        <v>83</v>
      </c>
      <c r="Z37" s="13" t="s">
        <v>153</v>
      </c>
      <c r="AA37" s="13" t="s">
        <v>73</v>
      </c>
      <c r="AB37" s="13" t="s">
        <v>428</v>
      </c>
      <c r="AC37" s="13" t="s">
        <v>436</v>
      </c>
      <c r="AD37" s="13" t="s">
        <v>441</v>
      </c>
      <c r="AE37" s="13" t="s">
        <v>450</v>
      </c>
      <c r="AF37" s="13" t="s">
        <v>476</v>
      </c>
      <c r="AG37" s="13" t="s">
        <v>533</v>
      </c>
      <c r="AH37" s="13" t="s">
        <v>595</v>
      </c>
      <c r="AI37" s="13" t="s">
        <v>648</v>
      </c>
      <c r="AJ37" s="13" t="s">
        <v>700</v>
      </c>
      <c r="AK37" s="13" t="s">
        <v>720</v>
      </c>
      <c r="AL37" s="13" t="s">
        <v>721</v>
      </c>
      <c r="AM37" s="13" t="s">
        <v>727</v>
      </c>
      <c r="AN37" s="13" t="s">
        <v>800</v>
      </c>
      <c r="AO37" s="13" t="s">
        <v>917</v>
      </c>
      <c r="AP37" s="13" t="s">
        <v>2872</v>
      </c>
      <c r="AQ37" s="13" t="s">
        <v>2488</v>
      </c>
      <c r="AR37" s="15">
        <v>0</v>
      </c>
      <c r="AS37" s="15">
        <v>0</v>
      </c>
      <c r="AT37" s="15">
        <v>0</v>
      </c>
      <c r="AU37" s="15">
        <v>579116565</v>
      </c>
      <c r="AV37" s="15">
        <v>0</v>
      </c>
      <c r="AW37" s="15">
        <v>579116565</v>
      </c>
      <c r="AX37" s="15">
        <v>0</v>
      </c>
      <c r="AY37" s="15">
        <v>0</v>
      </c>
      <c r="AZ37" s="15">
        <v>0</v>
      </c>
      <c r="BA37" s="15">
        <v>0</v>
      </c>
      <c r="BB37" s="15">
        <v>579116565</v>
      </c>
      <c r="BC37" s="15">
        <v>0</v>
      </c>
      <c r="BD37" s="9" t="s">
        <v>736</v>
      </c>
      <c r="BE37" s="10">
        <v>45393.704039553188</v>
      </c>
      <c r="BF37" s="9"/>
    </row>
    <row r="38" spans="1:65" ht="15" customHeight="1" outlineLevel="3" x14ac:dyDescent="0.2">
      <c r="A38" s="8" t="s">
        <v>2863</v>
      </c>
      <c r="B38" s="13" t="s">
        <v>153</v>
      </c>
      <c r="C38" s="13" t="s">
        <v>152</v>
      </c>
      <c r="D38" s="13" t="s">
        <v>72</v>
      </c>
      <c r="E38" s="13" t="s">
        <v>82</v>
      </c>
      <c r="F38" s="13" t="s">
        <v>73</v>
      </c>
      <c r="G38" s="13" t="s">
        <v>72</v>
      </c>
      <c r="H38" s="13" t="s">
        <v>90</v>
      </c>
      <c r="I38" s="13" t="s">
        <v>126</v>
      </c>
      <c r="J38" s="13" t="s">
        <v>74</v>
      </c>
      <c r="K38" s="13" t="s">
        <v>83</v>
      </c>
      <c r="L38" s="13">
        <v>0</v>
      </c>
      <c r="M38" s="13" t="s">
        <v>153</v>
      </c>
      <c r="N38" s="13">
        <v>11101</v>
      </c>
      <c r="O38" s="13" t="s">
        <v>1857</v>
      </c>
      <c r="P38" s="13">
        <v>4</v>
      </c>
      <c r="Q38" s="13">
        <v>4</v>
      </c>
      <c r="R38" s="13" t="s">
        <v>2873</v>
      </c>
      <c r="S38" s="13" t="s">
        <v>2874</v>
      </c>
      <c r="T38" s="13" t="s">
        <v>152</v>
      </c>
      <c r="U38" s="13" t="s">
        <v>2864</v>
      </c>
      <c r="V38" s="13" t="s">
        <v>2865</v>
      </c>
      <c r="W38" s="13" t="s">
        <v>82</v>
      </c>
      <c r="X38" s="13" t="s">
        <v>427</v>
      </c>
      <c r="Y38" s="13" t="s">
        <v>83</v>
      </c>
      <c r="Z38" s="13" t="s">
        <v>153</v>
      </c>
      <c r="AA38" s="13" t="s">
        <v>73</v>
      </c>
      <c r="AB38" s="13" t="s">
        <v>428</v>
      </c>
      <c r="AC38" s="13" t="s">
        <v>436</v>
      </c>
      <c r="AD38" s="13" t="s">
        <v>441</v>
      </c>
      <c r="AE38" s="13" t="s">
        <v>450</v>
      </c>
      <c r="AF38" s="13" t="s">
        <v>476</v>
      </c>
      <c r="AG38" s="13" t="s">
        <v>533</v>
      </c>
      <c r="AH38" s="13" t="s">
        <v>595</v>
      </c>
      <c r="AI38" s="13" t="s">
        <v>648</v>
      </c>
      <c r="AJ38" s="13" t="s">
        <v>700</v>
      </c>
      <c r="AK38" s="13" t="s">
        <v>720</v>
      </c>
      <c r="AL38" s="13" t="s">
        <v>721</v>
      </c>
      <c r="AM38" s="13" t="s">
        <v>727</v>
      </c>
      <c r="AN38" s="13" t="s">
        <v>801</v>
      </c>
      <c r="AO38" s="13" t="s">
        <v>918</v>
      </c>
      <c r="AP38" s="13" t="s">
        <v>2875</v>
      </c>
      <c r="AQ38" s="13" t="s">
        <v>2488</v>
      </c>
      <c r="AR38" s="15">
        <v>0</v>
      </c>
      <c r="AS38" s="15">
        <v>0</v>
      </c>
      <c r="AT38" s="15">
        <v>0</v>
      </c>
      <c r="AU38" s="15">
        <v>1240034601</v>
      </c>
      <c r="AV38" s="15">
        <v>0</v>
      </c>
      <c r="AW38" s="15">
        <v>1240034601</v>
      </c>
      <c r="AX38" s="15">
        <v>20000000</v>
      </c>
      <c r="AY38" s="15">
        <v>0</v>
      </c>
      <c r="AZ38" s="15">
        <v>0</v>
      </c>
      <c r="BA38" s="15">
        <v>0</v>
      </c>
      <c r="BB38" s="15">
        <v>1220034601</v>
      </c>
      <c r="BC38" s="15">
        <v>20000000</v>
      </c>
      <c r="BD38" s="9" t="s">
        <v>736</v>
      </c>
      <c r="BE38" s="10">
        <v>45393.704039553188</v>
      </c>
      <c r="BF38" s="9"/>
    </row>
    <row r="39" spans="1:65" ht="15" customHeight="1" outlineLevel="3" x14ac:dyDescent="0.2">
      <c r="A39" s="8" t="s">
        <v>2863</v>
      </c>
      <c r="B39" s="13" t="s">
        <v>153</v>
      </c>
      <c r="C39" s="13" t="s">
        <v>152</v>
      </c>
      <c r="D39" s="13" t="s">
        <v>72</v>
      </c>
      <c r="E39" s="13" t="s">
        <v>82</v>
      </c>
      <c r="F39" s="13" t="s">
        <v>85</v>
      </c>
      <c r="G39" s="13" t="s">
        <v>72</v>
      </c>
      <c r="H39" s="13" t="s">
        <v>90</v>
      </c>
      <c r="I39" s="13" t="s">
        <v>126</v>
      </c>
      <c r="J39" s="13" t="s">
        <v>147</v>
      </c>
      <c r="K39" s="13" t="s">
        <v>83</v>
      </c>
      <c r="L39" s="13">
        <v>0</v>
      </c>
      <c r="M39" s="13" t="s">
        <v>153</v>
      </c>
      <c r="N39" s="13">
        <v>25101</v>
      </c>
      <c r="O39" s="13" t="s">
        <v>174</v>
      </c>
      <c r="P39" s="13">
        <v>0</v>
      </c>
      <c r="Q39" s="13">
        <v>0</v>
      </c>
      <c r="R39" s="13" t="s">
        <v>2907</v>
      </c>
      <c r="S39" s="13" t="s">
        <v>2908</v>
      </c>
      <c r="T39" s="13" t="s">
        <v>152</v>
      </c>
      <c r="U39" s="13" t="s">
        <v>2864</v>
      </c>
      <c r="V39" s="13" t="s">
        <v>2865</v>
      </c>
      <c r="W39" s="13" t="s">
        <v>82</v>
      </c>
      <c r="X39" s="13" t="s">
        <v>427</v>
      </c>
      <c r="Y39" s="13" t="s">
        <v>83</v>
      </c>
      <c r="Z39" s="13" t="s">
        <v>153</v>
      </c>
      <c r="AA39" s="13" t="s">
        <v>85</v>
      </c>
      <c r="AB39" s="13" t="s">
        <v>429</v>
      </c>
      <c r="AC39" s="13" t="s">
        <v>436</v>
      </c>
      <c r="AD39" s="13" t="s">
        <v>441</v>
      </c>
      <c r="AE39" s="13" t="s">
        <v>450</v>
      </c>
      <c r="AF39" s="13" t="s">
        <v>476</v>
      </c>
      <c r="AG39" s="13" t="s">
        <v>533</v>
      </c>
      <c r="AH39" s="13" t="s">
        <v>595</v>
      </c>
      <c r="AI39" s="13" t="s">
        <v>648</v>
      </c>
      <c r="AJ39" s="13" t="s">
        <v>700</v>
      </c>
      <c r="AK39" s="13" t="s">
        <v>720</v>
      </c>
      <c r="AL39" s="13" t="s">
        <v>721</v>
      </c>
      <c r="AM39" s="13" t="s">
        <v>727</v>
      </c>
      <c r="AN39" s="13" t="s">
        <v>801</v>
      </c>
      <c r="AO39" s="13" t="s">
        <v>918</v>
      </c>
      <c r="AP39" s="13" t="s">
        <v>2909</v>
      </c>
      <c r="AQ39" s="13" t="s">
        <v>2488</v>
      </c>
      <c r="AR39" s="15">
        <v>0</v>
      </c>
      <c r="AS39" s="15">
        <v>0</v>
      </c>
      <c r="AT39" s="15">
        <v>0</v>
      </c>
      <c r="AU39" s="15">
        <v>3090000000</v>
      </c>
      <c r="AV39" s="15">
        <v>0</v>
      </c>
      <c r="AW39" s="15">
        <v>3090000000</v>
      </c>
      <c r="AX39" s="15">
        <v>0</v>
      </c>
      <c r="AY39" s="15">
        <v>0</v>
      </c>
      <c r="AZ39" s="15">
        <v>0</v>
      </c>
      <c r="BA39" s="15">
        <v>0</v>
      </c>
      <c r="BB39" s="15">
        <v>3090000000</v>
      </c>
      <c r="BC39" s="15">
        <v>0</v>
      </c>
      <c r="BD39" s="9" t="s">
        <v>736</v>
      </c>
      <c r="BE39" s="10">
        <v>45393.704039553188</v>
      </c>
      <c r="BF39" s="9"/>
    </row>
    <row r="40" spans="1:65" s="11" customFormat="1" ht="15" customHeight="1" outlineLevel="2" x14ac:dyDescent="0.2">
      <c r="B40" s="14" t="s">
        <v>2803</v>
      </c>
      <c r="C40" s="14"/>
      <c r="D40" s="14"/>
      <c r="E40" s="14"/>
      <c r="F40" s="14"/>
      <c r="G40" s="14"/>
      <c r="H40" s="14"/>
      <c r="I40" s="14"/>
      <c r="J40" s="14"/>
      <c r="K40" s="13"/>
      <c r="L40" s="13"/>
      <c r="M40" s="13"/>
      <c r="N40" s="14"/>
      <c r="O40" s="14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4"/>
      <c r="AR40" s="16">
        <f t="shared" ref="AR40:BC40" si="3">SUBTOTAL(9,AR35:AR39)</f>
        <v>0</v>
      </c>
      <c r="AS40" s="15">
        <f t="shared" si="3"/>
        <v>0</v>
      </c>
      <c r="AT40" s="15">
        <f t="shared" si="3"/>
        <v>0</v>
      </c>
      <c r="AU40" s="15">
        <f t="shared" si="3"/>
        <v>5627004000</v>
      </c>
      <c r="AV40" s="15">
        <f t="shared" si="3"/>
        <v>0</v>
      </c>
      <c r="AW40" s="16">
        <f t="shared" si="3"/>
        <v>5627004000</v>
      </c>
      <c r="AX40" s="16">
        <f t="shared" si="3"/>
        <v>20000000</v>
      </c>
      <c r="AY40" s="16">
        <f t="shared" si="3"/>
        <v>0</v>
      </c>
      <c r="AZ40" s="15">
        <f t="shared" si="3"/>
        <v>0</v>
      </c>
      <c r="BA40" s="15">
        <f t="shared" si="3"/>
        <v>0</v>
      </c>
      <c r="BB40" s="15">
        <f t="shared" si="3"/>
        <v>5607004000</v>
      </c>
      <c r="BC40" s="16">
        <f t="shared" si="3"/>
        <v>20000000</v>
      </c>
      <c r="BD40" s="9"/>
      <c r="BE40" s="10"/>
      <c r="BF40" s="9"/>
      <c r="BG40" s="8"/>
      <c r="BH40" s="8"/>
      <c r="BI40" s="8"/>
      <c r="BJ40" s="8"/>
      <c r="BK40" s="8"/>
      <c r="BL40" s="8"/>
      <c r="BM40" s="8"/>
    </row>
    <row r="41" spans="1:65" ht="15" customHeight="1" outlineLevel="3" x14ac:dyDescent="0.2">
      <c r="A41" s="8" t="s">
        <v>2863</v>
      </c>
      <c r="B41" s="13" t="s">
        <v>154</v>
      </c>
      <c r="C41" s="13" t="s">
        <v>152</v>
      </c>
      <c r="D41" s="13" t="s">
        <v>72</v>
      </c>
      <c r="E41" s="13" t="s">
        <v>82</v>
      </c>
      <c r="F41" s="13" t="s">
        <v>59</v>
      </c>
      <c r="G41" s="13" t="s">
        <v>72</v>
      </c>
      <c r="H41" s="13" t="s">
        <v>90</v>
      </c>
      <c r="I41" s="13" t="s">
        <v>126</v>
      </c>
      <c r="J41" s="13" t="s">
        <v>147</v>
      </c>
      <c r="K41" s="13" t="s">
        <v>84</v>
      </c>
      <c r="L41" s="13" t="s">
        <v>152</v>
      </c>
      <c r="M41" s="13" t="s">
        <v>2863</v>
      </c>
      <c r="N41" s="13">
        <v>11222</v>
      </c>
      <c r="O41" s="13" t="s">
        <v>211</v>
      </c>
      <c r="P41" s="13">
        <v>0</v>
      </c>
      <c r="Q41" s="13">
        <v>0</v>
      </c>
      <c r="R41" s="13" t="s">
        <v>2876</v>
      </c>
      <c r="S41" s="13" t="s">
        <v>2877</v>
      </c>
      <c r="T41" s="13" t="s">
        <v>152</v>
      </c>
      <c r="U41" s="13" t="s">
        <v>2864</v>
      </c>
      <c r="V41" s="13" t="s">
        <v>2865</v>
      </c>
      <c r="W41" s="13" t="s">
        <v>82</v>
      </c>
      <c r="X41" s="13" t="s">
        <v>427</v>
      </c>
      <c r="Y41" s="13" t="s">
        <v>84</v>
      </c>
      <c r="Z41" s="13" t="s">
        <v>154</v>
      </c>
      <c r="AA41" s="13" t="s">
        <v>59</v>
      </c>
      <c r="AB41" s="13" t="s">
        <v>154</v>
      </c>
      <c r="AC41" s="13" t="s">
        <v>436</v>
      </c>
      <c r="AD41" s="13" t="s">
        <v>441</v>
      </c>
      <c r="AE41" s="13" t="s">
        <v>450</v>
      </c>
      <c r="AF41" s="13" t="s">
        <v>476</v>
      </c>
      <c r="AG41" s="13" t="s">
        <v>533</v>
      </c>
      <c r="AH41" s="13" t="s">
        <v>595</v>
      </c>
      <c r="AI41" s="13" t="s">
        <v>648</v>
      </c>
      <c r="AJ41" s="13" t="s">
        <v>700</v>
      </c>
      <c r="AK41" s="13" t="s">
        <v>720</v>
      </c>
      <c r="AL41" s="13" t="s">
        <v>721</v>
      </c>
      <c r="AM41" s="13" t="s">
        <v>727</v>
      </c>
      <c r="AN41" s="13" t="s">
        <v>801</v>
      </c>
      <c r="AO41" s="13" t="s">
        <v>918</v>
      </c>
      <c r="AP41" s="13" t="s">
        <v>2878</v>
      </c>
      <c r="AQ41" s="13" t="s">
        <v>2537</v>
      </c>
      <c r="AR41" s="15">
        <v>0</v>
      </c>
      <c r="AS41" s="15">
        <v>0</v>
      </c>
      <c r="AT41" s="15">
        <v>0</v>
      </c>
      <c r="AU41" s="15">
        <v>1067897509</v>
      </c>
      <c r="AV41" s="15">
        <v>0</v>
      </c>
      <c r="AW41" s="15">
        <v>1067897509</v>
      </c>
      <c r="AX41" s="15">
        <v>0</v>
      </c>
      <c r="AY41" s="15">
        <v>0</v>
      </c>
      <c r="AZ41" s="15">
        <v>0</v>
      </c>
      <c r="BA41" s="15">
        <v>0</v>
      </c>
      <c r="BB41" s="15">
        <v>1067897509</v>
      </c>
      <c r="BC41" s="15">
        <v>0</v>
      </c>
      <c r="BD41" s="9" t="s">
        <v>736</v>
      </c>
      <c r="BE41" s="10">
        <v>45393.704039553188</v>
      </c>
      <c r="BF41" s="9"/>
    </row>
    <row r="42" spans="1:65" ht="15" customHeight="1" outlineLevel="3" x14ac:dyDescent="0.2">
      <c r="A42" s="8" t="s">
        <v>2863</v>
      </c>
      <c r="B42" s="13" t="s">
        <v>154</v>
      </c>
      <c r="C42" s="13" t="s">
        <v>152</v>
      </c>
      <c r="D42" s="13" t="s">
        <v>72</v>
      </c>
      <c r="E42" s="13" t="s">
        <v>82</v>
      </c>
      <c r="F42" s="13" t="s">
        <v>59</v>
      </c>
      <c r="G42" s="13" t="s">
        <v>72</v>
      </c>
      <c r="H42" s="13" t="s">
        <v>90</v>
      </c>
      <c r="I42" s="13" t="s">
        <v>126</v>
      </c>
      <c r="J42" s="13" t="s">
        <v>72</v>
      </c>
      <c r="K42" s="13" t="s">
        <v>84</v>
      </c>
      <c r="L42" s="13" t="s">
        <v>152</v>
      </c>
      <c r="M42" s="13" t="s">
        <v>2863</v>
      </c>
      <c r="N42" s="13">
        <v>11222</v>
      </c>
      <c r="O42" s="13" t="s">
        <v>211</v>
      </c>
      <c r="P42" s="13">
        <v>1</v>
      </c>
      <c r="Q42" s="13">
        <v>1</v>
      </c>
      <c r="R42" s="13" t="s">
        <v>2879</v>
      </c>
      <c r="S42" s="13" t="s">
        <v>2880</v>
      </c>
      <c r="T42" s="13" t="s">
        <v>152</v>
      </c>
      <c r="U42" s="13" t="s">
        <v>2864</v>
      </c>
      <c r="V42" s="13" t="s">
        <v>2865</v>
      </c>
      <c r="W42" s="13" t="s">
        <v>82</v>
      </c>
      <c r="X42" s="13" t="s">
        <v>427</v>
      </c>
      <c r="Y42" s="13" t="s">
        <v>84</v>
      </c>
      <c r="Z42" s="13" t="s">
        <v>154</v>
      </c>
      <c r="AA42" s="13" t="s">
        <v>59</v>
      </c>
      <c r="AB42" s="13" t="s">
        <v>154</v>
      </c>
      <c r="AC42" s="13" t="s">
        <v>436</v>
      </c>
      <c r="AD42" s="13" t="s">
        <v>441</v>
      </c>
      <c r="AE42" s="13" t="s">
        <v>450</v>
      </c>
      <c r="AF42" s="13" t="s">
        <v>476</v>
      </c>
      <c r="AG42" s="13" t="s">
        <v>533</v>
      </c>
      <c r="AH42" s="13" t="s">
        <v>595</v>
      </c>
      <c r="AI42" s="13" t="s">
        <v>648</v>
      </c>
      <c r="AJ42" s="13" t="s">
        <v>700</v>
      </c>
      <c r="AK42" s="13" t="s">
        <v>720</v>
      </c>
      <c r="AL42" s="13" t="s">
        <v>721</v>
      </c>
      <c r="AM42" s="13" t="s">
        <v>727</v>
      </c>
      <c r="AN42" s="13" t="s">
        <v>803</v>
      </c>
      <c r="AO42" s="13" t="s">
        <v>920</v>
      </c>
      <c r="AP42" s="13" t="s">
        <v>2881</v>
      </c>
      <c r="AQ42" s="13" t="s">
        <v>2537</v>
      </c>
      <c r="AR42" s="15">
        <v>0</v>
      </c>
      <c r="AS42" s="15">
        <v>0</v>
      </c>
      <c r="AT42" s="15">
        <v>0</v>
      </c>
      <c r="AU42" s="15">
        <v>438049000</v>
      </c>
      <c r="AV42" s="15">
        <v>0</v>
      </c>
      <c r="AW42" s="15">
        <v>438049000</v>
      </c>
      <c r="AX42" s="15">
        <v>0</v>
      </c>
      <c r="AY42" s="15">
        <v>0</v>
      </c>
      <c r="AZ42" s="15">
        <v>0</v>
      </c>
      <c r="BA42" s="15">
        <v>0</v>
      </c>
      <c r="BB42" s="15">
        <v>438049000</v>
      </c>
      <c r="BC42" s="15">
        <v>0</v>
      </c>
      <c r="BD42" s="9" t="s">
        <v>736</v>
      </c>
      <c r="BE42" s="10">
        <v>45393.704039553188</v>
      </c>
      <c r="BF42" s="9"/>
    </row>
    <row r="43" spans="1:65" ht="15" customHeight="1" outlineLevel="3" x14ac:dyDescent="0.2">
      <c r="A43" s="8" t="s">
        <v>2863</v>
      </c>
      <c r="B43" s="13" t="s">
        <v>154</v>
      </c>
      <c r="C43" s="13" t="s">
        <v>152</v>
      </c>
      <c r="D43" s="13" t="s">
        <v>72</v>
      </c>
      <c r="E43" s="13" t="s">
        <v>82</v>
      </c>
      <c r="F43" s="13" t="s">
        <v>59</v>
      </c>
      <c r="G43" s="13" t="s">
        <v>72</v>
      </c>
      <c r="H43" s="13" t="s">
        <v>90</v>
      </c>
      <c r="I43" s="13" t="s">
        <v>126</v>
      </c>
      <c r="J43" s="13" t="s">
        <v>76</v>
      </c>
      <c r="K43" s="13" t="s">
        <v>84</v>
      </c>
      <c r="L43" s="13" t="s">
        <v>152</v>
      </c>
      <c r="M43" s="13" t="s">
        <v>2863</v>
      </c>
      <c r="N43" s="13">
        <v>11222</v>
      </c>
      <c r="O43" s="13" t="s">
        <v>211</v>
      </c>
      <c r="P43" s="13">
        <v>2</v>
      </c>
      <c r="Q43" s="13">
        <v>2</v>
      </c>
      <c r="R43" s="13" t="s">
        <v>2882</v>
      </c>
      <c r="S43" s="13" t="s">
        <v>2883</v>
      </c>
      <c r="T43" s="13" t="s">
        <v>152</v>
      </c>
      <c r="U43" s="13" t="s">
        <v>2864</v>
      </c>
      <c r="V43" s="13" t="s">
        <v>2865</v>
      </c>
      <c r="W43" s="13" t="s">
        <v>82</v>
      </c>
      <c r="X43" s="13" t="s">
        <v>427</v>
      </c>
      <c r="Y43" s="13" t="s">
        <v>84</v>
      </c>
      <c r="Z43" s="13" t="s">
        <v>154</v>
      </c>
      <c r="AA43" s="13" t="s">
        <v>59</v>
      </c>
      <c r="AB43" s="13" t="s">
        <v>154</v>
      </c>
      <c r="AC43" s="13" t="s">
        <v>436</v>
      </c>
      <c r="AD43" s="13" t="s">
        <v>441</v>
      </c>
      <c r="AE43" s="13" t="s">
        <v>450</v>
      </c>
      <c r="AF43" s="13" t="s">
        <v>476</v>
      </c>
      <c r="AG43" s="13" t="s">
        <v>533</v>
      </c>
      <c r="AH43" s="13" t="s">
        <v>595</v>
      </c>
      <c r="AI43" s="13" t="s">
        <v>648</v>
      </c>
      <c r="AJ43" s="13" t="s">
        <v>700</v>
      </c>
      <c r="AK43" s="13" t="s">
        <v>720</v>
      </c>
      <c r="AL43" s="13" t="s">
        <v>721</v>
      </c>
      <c r="AM43" s="13" t="s">
        <v>727</v>
      </c>
      <c r="AN43" s="13" t="s">
        <v>803</v>
      </c>
      <c r="AO43" s="13" t="s">
        <v>920</v>
      </c>
      <c r="AP43" s="13" t="s">
        <v>2884</v>
      </c>
      <c r="AQ43" s="13" t="s">
        <v>2537</v>
      </c>
      <c r="AR43" s="15">
        <v>0</v>
      </c>
      <c r="AS43" s="15">
        <v>0</v>
      </c>
      <c r="AT43" s="15">
        <v>0</v>
      </c>
      <c r="AU43" s="15">
        <v>148679555</v>
      </c>
      <c r="AV43" s="15">
        <v>0</v>
      </c>
      <c r="AW43" s="15">
        <v>148679555</v>
      </c>
      <c r="AX43" s="15">
        <v>0</v>
      </c>
      <c r="AY43" s="15">
        <v>0</v>
      </c>
      <c r="AZ43" s="15">
        <v>0</v>
      </c>
      <c r="BA43" s="15">
        <v>0</v>
      </c>
      <c r="BB43" s="15">
        <v>148679555</v>
      </c>
      <c r="BC43" s="15">
        <v>0</v>
      </c>
      <c r="BD43" s="9" t="s">
        <v>736</v>
      </c>
      <c r="BE43" s="10">
        <v>45393.704039553188</v>
      </c>
      <c r="BF43" s="9"/>
    </row>
    <row r="44" spans="1:65" ht="15" customHeight="1" outlineLevel="3" x14ac:dyDescent="0.2">
      <c r="A44" s="8" t="s">
        <v>2863</v>
      </c>
      <c r="B44" s="13" t="s">
        <v>154</v>
      </c>
      <c r="C44" s="13" t="s">
        <v>152</v>
      </c>
      <c r="D44" s="13" t="s">
        <v>72</v>
      </c>
      <c r="E44" s="13" t="s">
        <v>82</v>
      </c>
      <c r="F44" s="13" t="s">
        <v>59</v>
      </c>
      <c r="G44" s="13" t="s">
        <v>72</v>
      </c>
      <c r="H44" s="13" t="s">
        <v>90</v>
      </c>
      <c r="I44" s="13" t="s">
        <v>126</v>
      </c>
      <c r="J44" s="13" t="s">
        <v>76</v>
      </c>
      <c r="K44" s="13" t="s">
        <v>84</v>
      </c>
      <c r="L44" s="13" t="s">
        <v>152</v>
      </c>
      <c r="M44" s="13" t="s">
        <v>2863</v>
      </c>
      <c r="N44" s="13">
        <v>11222</v>
      </c>
      <c r="O44" s="13" t="s">
        <v>211</v>
      </c>
      <c r="P44" s="13">
        <v>2</v>
      </c>
      <c r="Q44" s="13">
        <v>2</v>
      </c>
      <c r="R44" s="13" t="s">
        <v>2914</v>
      </c>
      <c r="S44" s="13" t="s">
        <v>2915</v>
      </c>
      <c r="T44" s="13" t="s">
        <v>152</v>
      </c>
      <c r="U44" s="13" t="s">
        <v>2864</v>
      </c>
      <c r="V44" s="13" t="s">
        <v>2865</v>
      </c>
      <c r="W44" s="13" t="s">
        <v>82</v>
      </c>
      <c r="X44" s="13" t="s">
        <v>427</v>
      </c>
      <c r="Y44" s="13" t="s">
        <v>84</v>
      </c>
      <c r="Z44" s="13" t="s">
        <v>154</v>
      </c>
      <c r="AA44" s="13" t="s">
        <v>59</v>
      </c>
      <c r="AB44" s="13" t="s">
        <v>154</v>
      </c>
      <c r="AC44" s="13" t="s">
        <v>436</v>
      </c>
      <c r="AD44" s="13" t="s">
        <v>441</v>
      </c>
      <c r="AE44" s="13" t="s">
        <v>450</v>
      </c>
      <c r="AF44" s="13" t="s">
        <v>476</v>
      </c>
      <c r="AG44" s="13" t="s">
        <v>533</v>
      </c>
      <c r="AH44" s="13" t="s">
        <v>595</v>
      </c>
      <c r="AI44" s="13" t="s">
        <v>648</v>
      </c>
      <c r="AJ44" s="13" t="s">
        <v>700</v>
      </c>
      <c r="AK44" s="13" t="s">
        <v>720</v>
      </c>
      <c r="AL44" s="13" t="s">
        <v>721</v>
      </c>
      <c r="AM44" s="13" t="s">
        <v>727</v>
      </c>
      <c r="AN44" s="13" t="s">
        <v>804</v>
      </c>
      <c r="AO44" s="13" t="s">
        <v>921</v>
      </c>
      <c r="AP44" s="13" t="s">
        <v>2916</v>
      </c>
      <c r="AQ44" s="13" t="s">
        <v>2537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9" t="s">
        <v>736</v>
      </c>
      <c r="BE44" s="10">
        <v>45393.704039553188</v>
      </c>
      <c r="BF44" s="9"/>
    </row>
    <row r="45" spans="1:65" ht="15" customHeight="1" outlineLevel="3" x14ac:dyDescent="0.2">
      <c r="A45" s="8" t="s">
        <v>2863</v>
      </c>
      <c r="B45" s="13" t="s">
        <v>154</v>
      </c>
      <c r="C45" s="13" t="s">
        <v>152</v>
      </c>
      <c r="D45" s="13" t="s">
        <v>72</v>
      </c>
      <c r="E45" s="13" t="s">
        <v>82</v>
      </c>
      <c r="F45" s="13" t="s">
        <v>59</v>
      </c>
      <c r="G45" s="13" t="s">
        <v>72</v>
      </c>
      <c r="H45" s="13" t="s">
        <v>90</v>
      </c>
      <c r="I45" s="13" t="s">
        <v>126</v>
      </c>
      <c r="J45" s="13" t="s">
        <v>75</v>
      </c>
      <c r="K45" s="13" t="s">
        <v>84</v>
      </c>
      <c r="L45" s="13" t="s">
        <v>152</v>
      </c>
      <c r="M45" s="13" t="s">
        <v>2863</v>
      </c>
      <c r="N45" s="13">
        <v>13173</v>
      </c>
      <c r="O45" s="13" t="s">
        <v>212</v>
      </c>
      <c r="P45" s="13">
        <v>5</v>
      </c>
      <c r="Q45" s="13">
        <v>5</v>
      </c>
      <c r="R45" s="13" t="s">
        <v>2893</v>
      </c>
      <c r="S45" s="13" t="s">
        <v>2894</v>
      </c>
      <c r="T45" s="13" t="s">
        <v>152</v>
      </c>
      <c r="U45" s="13" t="s">
        <v>2864</v>
      </c>
      <c r="V45" s="13" t="s">
        <v>2865</v>
      </c>
      <c r="W45" s="13" t="s">
        <v>82</v>
      </c>
      <c r="X45" s="13" t="s">
        <v>427</v>
      </c>
      <c r="Y45" s="13" t="s">
        <v>84</v>
      </c>
      <c r="Z45" s="13" t="s">
        <v>154</v>
      </c>
      <c r="AA45" s="13" t="s">
        <v>59</v>
      </c>
      <c r="AB45" s="13" t="s">
        <v>154</v>
      </c>
      <c r="AC45" s="13" t="s">
        <v>436</v>
      </c>
      <c r="AD45" s="13" t="s">
        <v>441</v>
      </c>
      <c r="AE45" s="13" t="s">
        <v>450</v>
      </c>
      <c r="AF45" s="13" t="s">
        <v>476</v>
      </c>
      <c r="AG45" s="13" t="s">
        <v>533</v>
      </c>
      <c r="AH45" s="13" t="s">
        <v>595</v>
      </c>
      <c r="AI45" s="13" t="s">
        <v>648</v>
      </c>
      <c r="AJ45" s="13" t="s">
        <v>700</v>
      </c>
      <c r="AK45" s="13" t="s">
        <v>720</v>
      </c>
      <c r="AL45" s="13" t="s">
        <v>721</v>
      </c>
      <c r="AM45" s="13" t="s">
        <v>727</v>
      </c>
      <c r="AN45" s="13" t="s">
        <v>804</v>
      </c>
      <c r="AO45" s="13" t="s">
        <v>921</v>
      </c>
      <c r="AP45" s="13" t="s">
        <v>2895</v>
      </c>
      <c r="AQ45" s="13" t="s">
        <v>2896</v>
      </c>
      <c r="AR45" s="15">
        <v>0</v>
      </c>
      <c r="AS45" s="15">
        <v>0</v>
      </c>
      <c r="AT45" s="15">
        <v>0</v>
      </c>
      <c r="AU45" s="15">
        <v>250000000</v>
      </c>
      <c r="AV45" s="15">
        <v>0</v>
      </c>
      <c r="AW45" s="15">
        <v>250000000</v>
      </c>
      <c r="AX45" s="15">
        <v>0</v>
      </c>
      <c r="AY45" s="15">
        <v>0</v>
      </c>
      <c r="AZ45" s="15">
        <v>0</v>
      </c>
      <c r="BA45" s="15">
        <v>0</v>
      </c>
      <c r="BB45" s="15">
        <v>250000000</v>
      </c>
      <c r="BC45" s="15">
        <v>0</v>
      </c>
      <c r="BD45" s="9" t="s">
        <v>736</v>
      </c>
      <c r="BE45" s="10">
        <v>45393.704039553188</v>
      </c>
      <c r="BF45" s="9"/>
    </row>
    <row r="46" spans="1:65" ht="15" customHeight="1" outlineLevel="3" x14ac:dyDescent="0.2">
      <c r="A46" s="8" t="s">
        <v>2863</v>
      </c>
      <c r="B46" s="13" t="s">
        <v>154</v>
      </c>
      <c r="C46" s="13" t="s">
        <v>152</v>
      </c>
      <c r="D46" s="13" t="s">
        <v>72</v>
      </c>
      <c r="E46" s="13" t="s">
        <v>82</v>
      </c>
      <c r="F46" s="13" t="s">
        <v>59</v>
      </c>
      <c r="G46" s="13" t="s">
        <v>72</v>
      </c>
      <c r="H46" s="13" t="s">
        <v>90</v>
      </c>
      <c r="I46" s="13" t="s">
        <v>126</v>
      </c>
      <c r="J46" s="13" t="s">
        <v>74</v>
      </c>
      <c r="K46" s="13" t="s">
        <v>84</v>
      </c>
      <c r="L46" s="13" t="s">
        <v>152</v>
      </c>
      <c r="M46" s="13" t="s">
        <v>2863</v>
      </c>
      <c r="N46" s="13">
        <v>22304</v>
      </c>
      <c r="O46" s="13" t="s">
        <v>213</v>
      </c>
      <c r="P46" s="13">
        <v>4</v>
      </c>
      <c r="Q46" s="13">
        <v>4</v>
      </c>
      <c r="R46" s="13" t="s">
        <v>2889</v>
      </c>
      <c r="S46" s="13" t="s">
        <v>2890</v>
      </c>
      <c r="T46" s="13" t="s">
        <v>152</v>
      </c>
      <c r="U46" s="13" t="s">
        <v>2864</v>
      </c>
      <c r="V46" s="13" t="s">
        <v>2865</v>
      </c>
      <c r="W46" s="13" t="s">
        <v>82</v>
      </c>
      <c r="X46" s="13" t="s">
        <v>427</v>
      </c>
      <c r="Y46" s="13" t="s">
        <v>84</v>
      </c>
      <c r="Z46" s="13" t="s">
        <v>154</v>
      </c>
      <c r="AA46" s="13" t="s">
        <v>59</v>
      </c>
      <c r="AB46" s="13" t="s">
        <v>154</v>
      </c>
      <c r="AC46" s="13" t="s">
        <v>436</v>
      </c>
      <c r="AD46" s="13" t="s">
        <v>441</v>
      </c>
      <c r="AE46" s="13" t="s">
        <v>450</v>
      </c>
      <c r="AF46" s="13" t="s">
        <v>476</v>
      </c>
      <c r="AG46" s="13" t="s">
        <v>533</v>
      </c>
      <c r="AH46" s="13" t="s">
        <v>595</v>
      </c>
      <c r="AI46" s="13" t="s">
        <v>648</v>
      </c>
      <c r="AJ46" s="13" t="s">
        <v>700</v>
      </c>
      <c r="AK46" s="13" t="s">
        <v>720</v>
      </c>
      <c r="AL46" s="13" t="s">
        <v>721</v>
      </c>
      <c r="AM46" s="13" t="s">
        <v>727</v>
      </c>
      <c r="AN46" s="13" t="s">
        <v>804</v>
      </c>
      <c r="AO46" s="13" t="s">
        <v>921</v>
      </c>
      <c r="AP46" s="13" t="s">
        <v>2891</v>
      </c>
      <c r="AQ46" s="13" t="s">
        <v>2892</v>
      </c>
      <c r="AR46" s="15">
        <v>0</v>
      </c>
      <c r="AS46" s="15">
        <v>0</v>
      </c>
      <c r="AT46" s="15">
        <v>0</v>
      </c>
      <c r="AU46" s="15">
        <v>1440000</v>
      </c>
      <c r="AV46" s="15">
        <v>0</v>
      </c>
      <c r="AW46" s="15">
        <v>1440000</v>
      </c>
      <c r="AX46" s="15">
        <v>0</v>
      </c>
      <c r="AY46" s="15">
        <v>0</v>
      </c>
      <c r="AZ46" s="15">
        <v>0</v>
      </c>
      <c r="BA46" s="15">
        <v>0</v>
      </c>
      <c r="BB46" s="15">
        <v>1440000</v>
      </c>
      <c r="BC46" s="15">
        <v>0</v>
      </c>
      <c r="BD46" s="9" t="s">
        <v>736</v>
      </c>
      <c r="BE46" s="10">
        <v>45393.704039553188</v>
      </c>
      <c r="BF46" s="9"/>
    </row>
    <row r="47" spans="1:65" ht="15" customHeight="1" outlineLevel="3" x14ac:dyDescent="0.2">
      <c r="A47" s="8" t="s">
        <v>2863</v>
      </c>
      <c r="B47" s="13" t="s">
        <v>154</v>
      </c>
      <c r="C47" s="13" t="s">
        <v>152</v>
      </c>
      <c r="D47" s="13" t="s">
        <v>72</v>
      </c>
      <c r="E47" s="13" t="s">
        <v>82</v>
      </c>
      <c r="F47" s="13" t="s">
        <v>59</v>
      </c>
      <c r="G47" s="13" t="s">
        <v>72</v>
      </c>
      <c r="H47" s="13" t="s">
        <v>90</v>
      </c>
      <c r="I47" s="13" t="s">
        <v>126</v>
      </c>
      <c r="J47" s="13" t="s">
        <v>77</v>
      </c>
      <c r="K47" s="13" t="s">
        <v>84</v>
      </c>
      <c r="L47" s="13" t="s">
        <v>152</v>
      </c>
      <c r="M47" s="13" t="s">
        <v>2863</v>
      </c>
      <c r="N47" s="13">
        <v>22324</v>
      </c>
      <c r="O47" s="13" t="s">
        <v>1456</v>
      </c>
      <c r="P47" s="13">
        <v>3</v>
      </c>
      <c r="Q47" s="13">
        <v>3</v>
      </c>
      <c r="R47" s="13" t="s">
        <v>2885</v>
      </c>
      <c r="S47" s="13" t="s">
        <v>2886</v>
      </c>
      <c r="T47" s="13" t="s">
        <v>152</v>
      </c>
      <c r="U47" s="13" t="s">
        <v>2864</v>
      </c>
      <c r="V47" s="13" t="s">
        <v>2865</v>
      </c>
      <c r="W47" s="13" t="s">
        <v>82</v>
      </c>
      <c r="X47" s="13" t="s">
        <v>427</v>
      </c>
      <c r="Y47" s="13" t="s">
        <v>84</v>
      </c>
      <c r="Z47" s="13" t="s">
        <v>154</v>
      </c>
      <c r="AA47" s="13" t="s">
        <v>59</v>
      </c>
      <c r="AB47" s="13" t="s">
        <v>154</v>
      </c>
      <c r="AC47" s="13" t="s">
        <v>436</v>
      </c>
      <c r="AD47" s="13" t="s">
        <v>441</v>
      </c>
      <c r="AE47" s="13" t="s">
        <v>450</v>
      </c>
      <c r="AF47" s="13" t="s">
        <v>476</v>
      </c>
      <c r="AG47" s="13" t="s">
        <v>533</v>
      </c>
      <c r="AH47" s="13" t="s">
        <v>595</v>
      </c>
      <c r="AI47" s="13" t="s">
        <v>648</v>
      </c>
      <c r="AJ47" s="13" t="s">
        <v>700</v>
      </c>
      <c r="AK47" s="13" t="s">
        <v>720</v>
      </c>
      <c r="AL47" s="13" t="s">
        <v>721</v>
      </c>
      <c r="AM47" s="13" t="s">
        <v>727</v>
      </c>
      <c r="AN47" s="13" t="s">
        <v>804</v>
      </c>
      <c r="AO47" s="13" t="s">
        <v>921</v>
      </c>
      <c r="AP47" s="13" t="s">
        <v>2887</v>
      </c>
      <c r="AQ47" s="13" t="s">
        <v>2888</v>
      </c>
      <c r="AR47" s="15">
        <v>0</v>
      </c>
      <c r="AS47" s="15">
        <v>0</v>
      </c>
      <c r="AT47" s="15">
        <v>0</v>
      </c>
      <c r="AU47" s="15">
        <v>12000000</v>
      </c>
      <c r="AV47" s="15">
        <v>0</v>
      </c>
      <c r="AW47" s="15">
        <v>12000000</v>
      </c>
      <c r="AX47" s="15">
        <v>0</v>
      </c>
      <c r="AY47" s="15">
        <v>0</v>
      </c>
      <c r="AZ47" s="15">
        <v>0</v>
      </c>
      <c r="BA47" s="15">
        <v>0</v>
      </c>
      <c r="BB47" s="15">
        <v>12000000</v>
      </c>
      <c r="BC47" s="15">
        <v>0</v>
      </c>
      <c r="BD47" s="9" t="s">
        <v>736</v>
      </c>
      <c r="BE47" s="10">
        <v>45393.704039553188</v>
      </c>
      <c r="BF47" s="9"/>
    </row>
    <row r="48" spans="1:65" s="11" customFormat="1" ht="15" customHeight="1" outlineLevel="2" x14ac:dyDescent="0.2">
      <c r="B48" s="14" t="s">
        <v>2804</v>
      </c>
      <c r="C48" s="14"/>
      <c r="D48" s="14"/>
      <c r="E48" s="14"/>
      <c r="F48" s="14"/>
      <c r="G48" s="14"/>
      <c r="H48" s="14"/>
      <c r="I48" s="14"/>
      <c r="J48" s="14"/>
      <c r="K48" s="13"/>
      <c r="L48" s="13"/>
      <c r="M48" s="13"/>
      <c r="N48" s="14"/>
      <c r="O48" s="14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4"/>
      <c r="AR48" s="16">
        <f t="shared" ref="AR48:BC48" si="4">SUBTOTAL(9,AR41:AR47)</f>
        <v>0</v>
      </c>
      <c r="AS48" s="15">
        <f t="shared" si="4"/>
        <v>0</v>
      </c>
      <c r="AT48" s="15">
        <f t="shared" si="4"/>
        <v>0</v>
      </c>
      <c r="AU48" s="15">
        <f t="shared" si="4"/>
        <v>1918066064</v>
      </c>
      <c r="AV48" s="15">
        <f t="shared" si="4"/>
        <v>0</v>
      </c>
      <c r="AW48" s="16">
        <f t="shared" si="4"/>
        <v>1918066064</v>
      </c>
      <c r="AX48" s="16">
        <f t="shared" si="4"/>
        <v>0</v>
      </c>
      <c r="AY48" s="16">
        <f t="shared" si="4"/>
        <v>0</v>
      </c>
      <c r="AZ48" s="15">
        <f t="shared" si="4"/>
        <v>0</v>
      </c>
      <c r="BA48" s="15">
        <f t="shared" si="4"/>
        <v>0</v>
      </c>
      <c r="BB48" s="15">
        <f t="shared" si="4"/>
        <v>1918066064</v>
      </c>
      <c r="BC48" s="16">
        <f t="shared" si="4"/>
        <v>0</v>
      </c>
      <c r="BD48" s="9"/>
      <c r="BE48" s="10"/>
      <c r="BF48" s="9"/>
      <c r="BG48" s="8"/>
      <c r="BH48" s="8"/>
      <c r="BI48" s="8"/>
      <c r="BJ48" s="8"/>
      <c r="BK48" s="8"/>
      <c r="BL48" s="8"/>
      <c r="BM48" s="8"/>
    </row>
    <row r="49" spans="1:65" ht="15" customHeight="1" outlineLevel="3" x14ac:dyDescent="0.2">
      <c r="A49" s="8" t="s">
        <v>2863</v>
      </c>
      <c r="B49" s="13" t="s">
        <v>155</v>
      </c>
      <c r="C49" s="13" t="s">
        <v>152</v>
      </c>
      <c r="D49" s="13" t="s">
        <v>72</v>
      </c>
      <c r="E49" s="13" t="s">
        <v>82</v>
      </c>
      <c r="F49" s="13" t="s">
        <v>68</v>
      </c>
      <c r="G49" s="13" t="s">
        <v>72</v>
      </c>
      <c r="H49" s="13" t="s">
        <v>90</v>
      </c>
      <c r="I49" s="13" t="s">
        <v>126</v>
      </c>
      <c r="J49" s="13" t="s">
        <v>72</v>
      </c>
      <c r="K49" s="13" t="s">
        <v>82</v>
      </c>
      <c r="L49" s="13" t="s">
        <v>152</v>
      </c>
      <c r="M49" s="13" t="s">
        <v>2863</v>
      </c>
      <c r="N49" s="13">
        <v>13162</v>
      </c>
      <c r="O49" s="13" t="s">
        <v>218</v>
      </c>
      <c r="P49" s="13">
        <v>1</v>
      </c>
      <c r="Q49" s="13">
        <v>1</v>
      </c>
      <c r="R49" s="13" t="s">
        <v>2897</v>
      </c>
      <c r="S49" s="13" t="s">
        <v>2898</v>
      </c>
      <c r="T49" s="13" t="s">
        <v>152</v>
      </c>
      <c r="U49" s="13" t="s">
        <v>2864</v>
      </c>
      <c r="V49" s="13" t="s">
        <v>2865</v>
      </c>
      <c r="W49" s="13" t="s">
        <v>82</v>
      </c>
      <c r="X49" s="13" t="s">
        <v>427</v>
      </c>
      <c r="Y49" s="13" t="s">
        <v>82</v>
      </c>
      <c r="Z49" s="13" t="s">
        <v>155</v>
      </c>
      <c r="AA49" s="13" t="s">
        <v>68</v>
      </c>
      <c r="AB49" s="13" t="s">
        <v>431</v>
      </c>
      <c r="AC49" s="13" t="s">
        <v>436</v>
      </c>
      <c r="AD49" s="13" t="s">
        <v>441</v>
      </c>
      <c r="AE49" s="13" t="s">
        <v>450</v>
      </c>
      <c r="AF49" s="13" t="s">
        <v>476</v>
      </c>
      <c r="AG49" s="13" t="s">
        <v>533</v>
      </c>
      <c r="AH49" s="13" t="s">
        <v>595</v>
      </c>
      <c r="AI49" s="13" t="s">
        <v>648</v>
      </c>
      <c r="AJ49" s="13" t="s">
        <v>700</v>
      </c>
      <c r="AK49" s="13" t="s">
        <v>720</v>
      </c>
      <c r="AL49" s="13" t="s">
        <v>721</v>
      </c>
      <c r="AM49" s="13" t="s">
        <v>727</v>
      </c>
      <c r="AN49" s="13" t="s">
        <v>800</v>
      </c>
      <c r="AO49" s="13" t="s">
        <v>917</v>
      </c>
      <c r="AP49" s="13" t="s">
        <v>2899</v>
      </c>
      <c r="AQ49" s="13" t="s">
        <v>2900</v>
      </c>
      <c r="AR49" s="15">
        <v>0</v>
      </c>
      <c r="AS49" s="15">
        <v>0</v>
      </c>
      <c r="AT49" s="15">
        <v>0</v>
      </c>
      <c r="AU49" s="15">
        <v>107683200</v>
      </c>
      <c r="AV49" s="15">
        <v>0</v>
      </c>
      <c r="AW49" s="15">
        <v>107683200</v>
      </c>
      <c r="AX49" s="15">
        <v>0</v>
      </c>
      <c r="AY49" s="15">
        <v>0</v>
      </c>
      <c r="AZ49" s="15">
        <v>0</v>
      </c>
      <c r="BA49" s="15">
        <v>0</v>
      </c>
      <c r="BB49" s="15">
        <v>107683200</v>
      </c>
      <c r="BC49" s="15">
        <v>0</v>
      </c>
      <c r="BD49" s="9" t="s">
        <v>736</v>
      </c>
      <c r="BE49" s="10">
        <v>45393.704039553188</v>
      </c>
      <c r="BF49" s="9"/>
    </row>
    <row r="50" spans="1:65" ht="15" customHeight="1" outlineLevel="3" x14ac:dyDescent="0.2">
      <c r="A50" s="8" t="s">
        <v>2863</v>
      </c>
      <c r="B50" s="13" t="s">
        <v>155</v>
      </c>
      <c r="C50" s="13" t="s">
        <v>152</v>
      </c>
      <c r="D50" s="13" t="s">
        <v>72</v>
      </c>
      <c r="E50" s="13" t="s">
        <v>82</v>
      </c>
      <c r="F50" s="13" t="s">
        <v>68</v>
      </c>
      <c r="G50" s="13" t="s">
        <v>72</v>
      </c>
      <c r="H50" s="13" t="s">
        <v>90</v>
      </c>
      <c r="I50" s="13" t="s">
        <v>126</v>
      </c>
      <c r="J50" s="13" t="s">
        <v>76</v>
      </c>
      <c r="K50" s="13" t="s">
        <v>82</v>
      </c>
      <c r="L50" s="13" t="s">
        <v>152</v>
      </c>
      <c r="M50" s="13" t="s">
        <v>2863</v>
      </c>
      <c r="N50" s="13">
        <v>13162</v>
      </c>
      <c r="O50" s="13" t="s">
        <v>218</v>
      </c>
      <c r="P50" s="13">
        <v>2</v>
      </c>
      <c r="Q50" s="13">
        <v>2</v>
      </c>
      <c r="R50" s="13" t="s">
        <v>2901</v>
      </c>
      <c r="S50" s="13" t="s">
        <v>2902</v>
      </c>
      <c r="T50" s="13" t="s">
        <v>152</v>
      </c>
      <c r="U50" s="13" t="s">
        <v>2864</v>
      </c>
      <c r="V50" s="13" t="s">
        <v>2865</v>
      </c>
      <c r="W50" s="13" t="s">
        <v>82</v>
      </c>
      <c r="X50" s="13" t="s">
        <v>427</v>
      </c>
      <c r="Y50" s="13" t="s">
        <v>82</v>
      </c>
      <c r="Z50" s="13" t="s">
        <v>155</v>
      </c>
      <c r="AA50" s="13" t="s">
        <v>68</v>
      </c>
      <c r="AB50" s="13" t="s">
        <v>431</v>
      </c>
      <c r="AC50" s="13" t="s">
        <v>436</v>
      </c>
      <c r="AD50" s="13" t="s">
        <v>441</v>
      </c>
      <c r="AE50" s="13" t="s">
        <v>450</v>
      </c>
      <c r="AF50" s="13" t="s">
        <v>476</v>
      </c>
      <c r="AG50" s="13" t="s">
        <v>533</v>
      </c>
      <c r="AH50" s="13" t="s">
        <v>595</v>
      </c>
      <c r="AI50" s="13" t="s">
        <v>648</v>
      </c>
      <c r="AJ50" s="13" t="s">
        <v>700</v>
      </c>
      <c r="AK50" s="13" t="s">
        <v>720</v>
      </c>
      <c r="AL50" s="13" t="s">
        <v>721</v>
      </c>
      <c r="AM50" s="13" t="s">
        <v>727</v>
      </c>
      <c r="AN50" s="13" t="s">
        <v>803</v>
      </c>
      <c r="AO50" s="13" t="s">
        <v>920</v>
      </c>
      <c r="AP50" s="13" t="s">
        <v>2903</v>
      </c>
      <c r="AQ50" s="13" t="s">
        <v>2900</v>
      </c>
      <c r="AR50" s="15">
        <v>0</v>
      </c>
      <c r="AS50" s="15">
        <v>0</v>
      </c>
      <c r="AT50" s="15">
        <v>0</v>
      </c>
      <c r="AU50" s="15">
        <v>354587880</v>
      </c>
      <c r="AV50" s="15">
        <v>0</v>
      </c>
      <c r="AW50" s="15">
        <v>354587880</v>
      </c>
      <c r="AX50" s="15">
        <v>0</v>
      </c>
      <c r="AY50" s="15">
        <v>0</v>
      </c>
      <c r="AZ50" s="15">
        <v>0</v>
      </c>
      <c r="BA50" s="15">
        <v>0</v>
      </c>
      <c r="BB50" s="15">
        <v>354587880</v>
      </c>
      <c r="BC50" s="15">
        <v>0</v>
      </c>
      <c r="BD50" s="9" t="s">
        <v>736</v>
      </c>
      <c r="BE50" s="10">
        <v>45393.704039553188</v>
      </c>
      <c r="BF50" s="9"/>
    </row>
    <row r="51" spans="1:65" ht="15" customHeight="1" outlineLevel="3" x14ac:dyDescent="0.2">
      <c r="A51" s="8" t="s">
        <v>2863</v>
      </c>
      <c r="B51" s="13" t="s">
        <v>155</v>
      </c>
      <c r="C51" s="13" t="s">
        <v>152</v>
      </c>
      <c r="D51" s="13" t="s">
        <v>72</v>
      </c>
      <c r="E51" s="13" t="s">
        <v>82</v>
      </c>
      <c r="F51" s="13" t="s">
        <v>68</v>
      </c>
      <c r="G51" s="13" t="s">
        <v>72</v>
      </c>
      <c r="H51" s="13" t="s">
        <v>90</v>
      </c>
      <c r="I51" s="13" t="s">
        <v>126</v>
      </c>
      <c r="J51" s="13" t="s">
        <v>77</v>
      </c>
      <c r="K51" s="13" t="s">
        <v>82</v>
      </c>
      <c r="L51" s="13" t="s">
        <v>152</v>
      </c>
      <c r="M51" s="13" t="s">
        <v>2863</v>
      </c>
      <c r="N51" s="13">
        <v>13162</v>
      </c>
      <c r="O51" s="13" t="s">
        <v>218</v>
      </c>
      <c r="P51" s="13">
        <v>3</v>
      </c>
      <c r="Q51" s="13">
        <v>3</v>
      </c>
      <c r="R51" s="13" t="s">
        <v>2904</v>
      </c>
      <c r="S51" s="13" t="s">
        <v>2905</v>
      </c>
      <c r="T51" s="13" t="s">
        <v>152</v>
      </c>
      <c r="U51" s="13" t="s">
        <v>2864</v>
      </c>
      <c r="V51" s="13" t="s">
        <v>2865</v>
      </c>
      <c r="W51" s="13" t="s">
        <v>82</v>
      </c>
      <c r="X51" s="13" t="s">
        <v>427</v>
      </c>
      <c r="Y51" s="13" t="s">
        <v>82</v>
      </c>
      <c r="Z51" s="13" t="s">
        <v>155</v>
      </c>
      <c r="AA51" s="13" t="s">
        <v>68</v>
      </c>
      <c r="AB51" s="13" t="s">
        <v>431</v>
      </c>
      <c r="AC51" s="13" t="s">
        <v>436</v>
      </c>
      <c r="AD51" s="13" t="s">
        <v>441</v>
      </c>
      <c r="AE51" s="13" t="s">
        <v>450</v>
      </c>
      <c r="AF51" s="13" t="s">
        <v>476</v>
      </c>
      <c r="AG51" s="13" t="s">
        <v>533</v>
      </c>
      <c r="AH51" s="13" t="s">
        <v>595</v>
      </c>
      <c r="AI51" s="13" t="s">
        <v>648</v>
      </c>
      <c r="AJ51" s="13" t="s">
        <v>700</v>
      </c>
      <c r="AK51" s="13" t="s">
        <v>720</v>
      </c>
      <c r="AL51" s="13" t="s">
        <v>721</v>
      </c>
      <c r="AM51" s="13" t="s">
        <v>727</v>
      </c>
      <c r="AN51" s="13" t="s">
        <v>801</v>
      </c>
      <c r="AO51" s="13" t="s">
        <v>918</v>
      </c>
      <c r="AP51" s="13" t="s">
        <v>2906</v>
      </c>
      <c r="AQ51" s="13" t="s">
        <v>2900</v>
      </c>
      <c r="AR51" s="15">
        <v>0</v>
      </c>
      <c r="AS51" s="15">
        <v>0</v>
      </c>
      <c r="AT51" s="15">
        <v>0</v>
      </c>
      <c r="AU51" s="15">
        <v>524407885</v>
      </c>
      <c r="AV51" s="15">
        <v>0</v>
      </c>
      <c r="AW51" s="15">
        <v>524407885</v>
      </c>
      <c r="AX51" s="15">
        <v>0</v>
      </c>
      <c r="AY51" s="15">
        <v>0</v>
      </c>
      <c r="AZ51" s="15">
        <v>0</v>
      </c>
      <c r="BA51" s="15">
        <v>0</v>
      </c>
      <c r="BB51" s="15">
        <v>524407885</v>
      </c>
      <c r="BC51" s="15">
        <v>0</v>
      </c>
      <c r="BD51" s="9" t="s">
        <v>736</v>
      </c>
      <c r="BE51" s="10">
        <v>45393.704039553188</v>
      </c>
      <c r="BF51" s="9"/>
    </row>
    <row r="52" spans="1:65" ht="15" customHeight="1" outlineLevel="3" x14ac:dyDescent="0.2">
      <c r="A52" s="8" t="s">
        <v>2863</v>
      </c>
      <c r="B52" s="13" t="s">
        <v>155</v>
      </c>
      <c r="C52" s="13" t="s">
        <v>152</v>
      </c>
      <c r="D52" s="13" t="s">
        <v>72</v>
      </c>
      <c r="E52" s="13" t="s">
        <v>82</v>
      </c>
      <c r="F52" s="13" t="s">
        <v>87</v>
      </c>
      <c r="G52" s="13" t="s">
        <v>72</v>
      </c>
      <c r="H52" s="13" t="s">
        <v>90</v>
      </c>
      <c r="I52" s="13" t="s">
        <v>126</v>
      </c>
      <c r="J52" s="13" t="s">
        <v>147</v>
      </c>
      <c r="K52" s="13" t="s">
        <v>82</v>
      </c>
      <c r="L52" s="13" t="s">
        <v>152</v>
      </c>
      <c r="M52" s="13" t="s">
        <v>2863</v>
      </c>
      <c r="N52" s="13">
        <v>25244</v>
      </c>
      <c r="O52" s="13" t="s">
        <v>219</v>
      </c>
      <c r="P52" s="13">
        <v>0</v>
      </c>
      <c r="Q52" s="13">
        <v>0</v>
      </c>
      <c r="R52" s="13" t="s">
        <v>2910</v>
      </c>
      <c r="S52" s="13" t="s">
        <v>2911</v>
      </c>
      <c r="T52" s="13" t="s">
        <v>152</v>
      </c>
      <c r="U52" s="13" t="s">
        <v>2864</v>
      </c>
      <c r="V52" s="13" t="s">
        <v>2865</v>
      </c>
      <c r="W52" s="13" t="s">
        <v>82</v>
      </c>
      <c r="X52" s="13" t="s">
        <v>427</v>
      </c>
      <c r="Y52" s="13" t="s">
        <v>82</v>
      </c>
      <c r="Z52" s="13" t="s">
        <v>155</v>
      </c>
      <c r="AA52" s="13" t="s">
        <v>87</v>
      </c>
      <c r="AB52" s="13" t="s">
        <v>432</v>
      </c>
      <c r="AC52" s="13" t="s">
        <v>436</v>
      </c>
      <c r="AD52" s="13" t="s">
        <v>441</v>
      </c>
      <c r="AE52" s="13" t="s">
        <v>450</v>
      </c>
      <c r="AF52" s="13" t="s">
        <v>476</v>
      </c>
      <c r="AG52" s="13" t="s">
        <v>533</v>
      </c>
      <c r="AH52" s="13" t="s">
        <v>595</v>
      </c>
      <c r="AI52" s="13" t="s">
        <v>648</v>
      </c>
      <c r="AJ52" s="13" t="s">
        <v>700</v>
      </c>
      <c r="AK52" s="13" t="s">
        <v>720</v>
      </c>
      <c r="AL52" s="13" t="s">
        <v>721</v>
      </c>
      <c r="AM52" s="13" t="s">
        <v>727</v>
      </c>
      <c r="AN52" s="13" t="s">
        <v>803</v>
      </c>
      <c r="AO52" s="13" t="s">
        <v>920</v>
      </c>
      <c r="AP52" s="13" t="s">
        <v>2912</v>
      </c>
      <c r="AQ52" s="13" t="s">
        <v>2913</v>
      </c>
      <c r="AR52" s="15">
        <v>0</v>
      </c>
      <c r="AS52" s="15">
        <v>0</v>
      </c>
      <c r="AT52" s="15">
        <v>0</v>
      </c>
      <c r="AU52" s="15">
        <v>274298424</v>
      </c>
      <c r="AV52" s="15">
        <v>0</v>
      </c>
      <c r="AW52" s="15">
        <v>274298424</v>
      </c>
      <c r="AX52" s="15">
        <v>0</v>
      </c>
      <c r="AY52" s="15">
        <v>0</v>
      </c>
      <c r="AZ52" s="15">
        <v>0</v>
      </c>
      <c r="BA52" s="15">
        <v>0</v>
      </c>
      <c r="BB52" s="15">
        <v>274298424</v>
      </c>
      <c r="BC52" s="15">
        <v>0</v>
      </c>
      <c r="BD52" s="9" t="s">
        <v>736</v>
      </c>
      <c r="BE52" s="10">
        <v>45393.704039553188</v>
      </c>
      <c r="BF52" s="9"/>
    </row>
    <row r="53" spans="1:65" s="11" customFormat="1" ht="15" customHeight="1" outlineLevel="2" x14ac:dyDescent="0.2">
      <c r="B53" s="14" t="s">
        <v>2805</v>
      </c>
      <c r="C53" s="14"/>
      <c r="D53" s="14"/>
      <c r="E53" s="14"/>
      <c r="F53" s="14"/>
      <c r="G53" s="14"/>
      <c r="H53" s="14"/>
      <c r="I53" s="14"/>
      <c r="J53" s="14"/>
      <c r="K53" s="13"/>
      <c r="L53" s="13"/>
      <c r="M53" s="13"/>
      <c r="N53" s="14"/>
      <c r="O53" s="14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4"/>
      <c r="AR53" s="16">
        <f t="shared" ref="AR53:BC53" si="5">SUBTOTAL(9,AR49:AR52)</f>
        <v>0</v>
      </c>
      <c r="AS53" s="15">
        <f t="shared" si="5"/>
        <v>0</v>
      </c>
      <c r="AT53" s="15">
        <f t="shared" si="5"/>
        <v>0</v>
      </c>
      <c r="AU53" s="15">
        <f t="shared" si="5"/>
        <v>1260977389</v>
      </c>
      <c r="AV53" s="15">
        <f t="shared" si="5"/>
        <v>0</v>
      </c>
      <c r="AW53" s="16">
        <f t="shared" si="5"/>
        <v>1260977389</v>
      </c>
      <c r="AX53" s="16">
        <f t="shared" si="5"/>
        <v>0</v>
      </c>
      <c r="AY53" s="16">
        <f t="shared" si="5"/>
        <v>0</v>
      </c>
      <c r="AZ53" s="15">
        <f t="shared" si="5"/>
        <v>0</v>
      </c>
      <c r="BA53" s="15">
        <f t="shared" si="5"/>
        <v>0</v>
      </c>
      <c r="BB53" s="15">
        <f t="shared" si="5"/>
        <v>1260977389</v>
      </c>
      <c r="BC53" s="16">
        <f t="shared" si="5"/>
        <v>0</v>
      </c>
      <c r="BD53" s="9"/>
      <c r="BE53" s="10"/>
      <c r="BF53" s="9"/>
      <c r="BG53" s="8"/>
      <c r="BH53" s="8"/>
      <c r="BI53" s="8"/>
      <c r="BJ53" s="8"/>
      <c r="BK53" s="8"/>
      <c r="BL53" s="8"/>
      <c r="BM53" s="8"/>
    </row>
    <row r="54" spans="1:65" s="11" customFormat="1" ht="15" customHeight="1" outlineLevel="1" x14ac:dyDescent="0.2">
      <c r="A54" s="20" t="s">
        <v>2920</v>
      </c>
      <c r="B54" s="18"/>
      <c r="C54" s="18"/>
      <c r="D54" s="18"/>
      <c r="E54" s="18"/>
      <c r="F54" s="18"/>
      <c r="G54" s="18"/>
      <c r="H54" s="18"/>
      <c r="I54" s="18"/>
      <c r="J54" s="18"/>
      <c r="K54" s="13"/>
      <c r="L54" s="13"/>
      <c r="M54" s="13"/>
      <c r="N54" s="18"/>
      <c r="O54" s="18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8"/>
      <c r="AR54" s="19">
        <f t="shared" ref="AR54:BC54" si="6">SUBTOTAL(9,AR35:AR52)</f>
        <v>0</v>
      </c>
      <c r="AS54" s="15">
        <f t="shared" si="6"/>
        <v>0</v>
      </c>
      <c r="AT54" s="15">
        <f t="shared" si="6"/>
        <v>0</v>
      </c>
      <c r="AU54" s="15">
        <f t="shared" si="6"/>
        <v>8806047453</v>
      </c>
      <c r="AV54" s="15">
        <f t="shared" si="6"/>
        <v>0</v>
      </c>
      <c r="AW54" s="19">
        <f t="shared" si="6"/>
        <v>8806047453</v>
      </c>
      <c r="AX54" s="19">
        <f t="shared" si="6"/>
        <v>20000000</v>
      </c>
      <c r="AY54" s="19">
        <f t="shared" si="6"/>
        <v>0</v>
      </c>
      <c r="AZ54" s="15">
        <f t="shared" si="6"/>
        <v>0</v>
      </c>
      <c r="BA54" s="15">
        <f t="shared" si="6"/>
        <v>0</v>
      </c>
      <c r="BB54" s="15">
        <f t="shared" si="6"/>
        <v>8786047453</v>
      </c>
      <c r="BC54" s="19">
        <f t="shared" si="6"/>
        <v>20000000</v>
      </c>
      <c r="BD54" s="9"/>
      <c r="BE54" s="10"/>
      <c r="BF54" s="9"/>
      <c r="BG54" s="8"/>
      <c r="BH54" s="8"/>
      <c r="BI54" s="8"/>
      <c r="BJ54" s="8"/>
      <c r="BK54" s="8"/>
      <c r="BL54" s="8"/>
      <c r="BM54" s="8"/>
    </row>
    <row r="55" spans="1:65" ht="15" customHeight="1" outlineLevel="3" x14ac:dyDescent="0.2">
      <c r="A55" s="8" t="s">
        <v>364</v>
      </c>
      <c r="B55" s="13" t="s">
        <v>153</v>
      </c>
      <c r="C55" s="13" t="s">
        <v>57</v>
      </c>
      <c r="D55" s="13" t="s">
        <v>72</v>
      </c>
      <c r="E55" s="13" t="s">
        <v>82</v>
      </c>
      <c r="F55" s="13" t="s">
        <v>73</v>
      </c>
      <c r="G55" s="13" t="s">
        <v>75</v>
      </c>
      <c r="H55" s="13" t="s">
        <v>89</v>
      </c>
      <c r="I55" s="13" t="s">
        <v>97</v>
      </c>
      <c r="J55" s="13" t="s">
        <v>147</v>
      </c>
      <c r="K55" s="13" t="s">
        <v>83</v>
      </c>
      <c r="L55" s="13">
        <v>0</v>
      </c>
      <c r="M55" s="13" t="s">
        <v>153</v>
      </c>
      <c r="N55" s="13">
        <v>11101</v>
      </c>
      <c r="O55" s="13" t="s">
        <v>1857</v>
      </c>
      <c r="P55" s="13">
        <v>0</v>
      </c>
      <c r="Q55" s="13">
        <v>0</v>
      </c>
      <c r="R55" s="13" t="s">
        <v>254</v>
      </c>
      <c r="S55" s="13" t="s">
        <v>1547</v>
      </c>
      <c r="T55" s="13" t="s">
        <v>57</v>
      </c>
      <c r="U55" s="13" t="s">
        <v>368</v>
      </c>
      <c r="V55" s="13" t="s">
        <v>364</v>
      </c>
      <c r="W55" s="13" t="s">
        <v>82</v>
      </c>
      <c r="X55" s="13" t="s">
        <v>427</v>
      </c>
      <c r="Y55" s="13" t="s">
        <v>83</v>
      </c>
      <c r="Z55" s="13" t="s">
        <v>153</v>
      </c>
      <c r="AA55" s="13" t="s">
        <v>73</v>
      </c>
      <c r="AB55" s="13" t="s">
        <v>428</v>
      </c>
      <c r="AC55" s="13" t="s">
        <v>435</v>
      </c>
      <c r="AD55" s="13" t="s">
        <v>440</v>
      </c>
      <c r="AE55" s="13" t="s">
        <v>449</v>
      </c>
      <c r="AF55" s="13" t="s">
        <v>475</v>
      </c>
      <c r="AG55" s="13" t="s">
        <v>501</v>
      </c>
      <c r="AH55" s="13" t="s">
        <v>569</v>
      </c>
      <c r="AI55" s="13" t="s">
        <v>622</v>
      </c>
      <c r="AJ55" s="13" t="s">
        <v>676</v>
      </c>
      <c r="AK55" s="13" t="s">
        <v>720</v>
      </c>
      <c r="AL55" s="13" t="s">
        <v>721</v>
      </c>
      <c r="AM55" s="13" t="s">
        <v>727</v>
      </c>
      <c r="AN55" s="13" t="s">
        <v>737</v>
      </c>
      <c r="AO55" s="13" t="s">
        <v>860</v>
      </c>
      <c r="AP55" s="13" t="s">
        <v>979</v>
      </c>
      <c r="AQ55" s="13" t="s">
        <v>1969</v>
      </c>
      <c r="AR55" s="15">
        <v>946065000</v>
      </c>
      <c r="AS55" s="15">
        <v>0</v>
      </c>
      <c r="AT55" s="15">
        <v>0</v>
      </c>
      <c r="AU55" s="15">
        <v>0</v>
      </c>
      <c r="AV55" s="15">
        <v>0</v>
      </c>
      <c r="AW55" s="15">
        <v>946065000</v>
      </c>
      <c r="AX55" s="15">
        <v>842350000</v>
      </c>
      <c r="AY55" s="15">
        <v>813850000</v>
      </c>
      <c r="AZ55" s="15">
        <v>129666667</v>
      </c>
      <c r="BA55" s="15">
        <v>119666667</v>
      </c>
      <c r="BB55" s="15">
        <v>103715000</v>
      </c>
      <c r="BC55" s="15">
        <v>28500000</v>
      </c>
      <c r="BD55" s="9" t="s">
        <v>736</v>
      </c>
      <c r="BE55" s="10">
        <v>45393.704039553188</v>
      </c>
      <c r="BF55" s="9"/>
    </row>
    <row r="56" spans="1:65" ht="15" customHeight="1" outlineLevel="3" x14ac:dyDescent="0.2">
      <c r="A56" s="8" t="s">
        <v>364</v>
      </c>
      <c r="B56" s="13" t="s">
        <v>153</v>
      </c>
      <c r="C56" s="13" t="s">
        <v>57</v>
      </c>
      <c r="D56" s="13" t="s">
        <v>72</v>
      </c>
      <c r="E56" s="13" t="s">
        <v>82</v>
      </c>
      <c r="F56" s="13" t="s">
        <v>73</v>
      </c>
      <c r="G56" s="13" t="s">
        <v>75</v>
      </c>
      <c r="H56" s="13" t="s">
        <v>89</v>
      </c>
      <c r="I56" s="13" t="s">
        <v>97</v>
      </c>
      <c r="J56" s="13" t="s">
        <v>72</v>
      </c>
      <c r="K56" s="13" t="s">
        <v>83</v>
      </c>
      <c r="L56" s="13">
        <v>0</v>
      </c>
      <c r="M56" s="13" t="s">
        <v>153</v>
      </c>
      <c r="N56" s="13">
        <v>11101</v>
      </c>
      <c r="O56" s="13" t="s">
        <v>1857</v>
      </c>
      <c r="P56" s="13">
        <v>1</v>
      </c>
      <c r="Q56" s="13">
        <v>1</v>
      </c>
      <c r="R56" s="13" t="s">
        <v>1970</v>
      </c>
      <c r="S56" s="13" t="s">
        <v>1971</v>
      </c>
      <c r="T56" s="13" t="s">
        <v>57</v>
      </c>
      <c r="U56" s="13" t="s">
        <v>368</v>
      </c>
      <c r="V56" s="13" t="s">
        <v>364</v>
      </c>
      <c r="W56" s="13" t="s">
        <v>82</v>
      </c>
      <c r="X56" s="13" t="s">
        <v>427</v>
      </c>
      <c r="Y56" s="13" t="s">
        <v>83</v>
      </c>
      <c r="Z56" s="13" t="s">
        <v>153</v>
      </c>
      <c r="AA56" s="13" t="s">
        <v>73</v>
      </c>
      <c r="AB56" s="13" t="s">
        <v>428</v>
      </c>
      <c r="AC56" s="13" t="s">
        <v>435</v>
      </c>
      <c r="AD56" s="13" t="s">
        <v>440</v>
      </c>
      <c r="AE56" s="13" t="s">
        <v>449</v>
      </c>
      <c r="AF56" s="13" t="s">
        <v>475</v>
      </c>
      <c r="AG56" s="13" t="s">
        <v>501</v>
      </c>
      <c r="AH56" s="13" t="s">
        <v>569</v>
      </c>
      <c r="AI56" s="13" t="s">
        <v>622</v>
      </c>
      <c r="AJ56" s="13" t="s">
        <v>676</v>
      </c>
      <c r="AK56" s="13" t="s">
        <v>720</v>
      </c>
      <c r="AL56" s="13" t="s">
        <v>721</v>
      </c>
      <c r="AM56" s="13" t="s">
        <v>727</v>
      </c>
      <c r="AN56" s="13" t="s">
        <v>738</v>
      </c>
      <c r="AO56" s="13" t="s">
        <v>861</v>
      </c>
      <c r="AP56" s="13" t="s">
        <v>1972</v>
      </c>
      <c r="AQ56" s="13" t="s">
        <v>1969</v>
      </c>
      <c r="AR56" s="15">
        <v>53935000</v>
      </c>
      <c r="AS56" s="15">
        <v>0</v>
      </c>
      <c r="AT56" s="15">
        <v>0</v>
      </c>
      <c r="AU56" s="15">
        <v>0</v>
      </c>
      <c r="AV56" s="15">
        <v>0</v>
      </c>
      <c r="AW56" s="15">
        <v>53935000</v>
      </c>
      <c r="AX56" s="15">
        <v>0</v>
      </c>
      <c r="AY56" s="15">
        <v>0</v>
      </c>
      <c r="AZ56" s="15">
        <v>0</v>
      </c>
      <c r="BA56" s="15">
        <v>0</v>
      </c>
      <c r="BB56" s="15">
        <v>53935000</v>
      </c>
      <c r="BC56" s="15">
        <v>0</v>
      </c>
      <c r="BD56" s="9" t="s">
        <v>736</v>
      </c>
      <c r="BE56" s="10">
        <v>45393.704039553188</v>
      </c>
      <c r="BF56" s="9"/>
    </row>
    <row r="57" spans="1:65" s="11" customFormat="1" ht="15" customHeight="1" outlineLevel="2" x14ac:dyDescent="0.2">
      <c r="B57" s="14" t="s">
        <v>2803</v>
      </c>
      <c r="C57" s="14"/>
      <c r="D57" s="14"/>
      <c r="E57" s="14"/>
      <c r="F57" s="14"/>
      <c r="G57" s="14"/>
      <c r="H57" s="14"/>
      <c r="I57" s="14"/>
      <c r="J57" s="14"/>
      <c r="K57" s="13"/>
      <c r="L57" s="13"/>
      <c r="M57" s="13"/>
      <c r="N57" s="14"/>
      <c r="O57" s="14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4"/>
      <c r="AR57" s="16">
        <f t="shared" ref="AR57:BC57" si="7">SUBTOTAL(9,AR55:AR56)</f>
        <v>1000000000</v>
      </c>
      <c r="AS57" s="15">
        <f t="shared" si="7"/>
        <v>0</v>
      </c>
      <c r="AT57" s="15">
        <f t="shared" si="7"/>
        <v>0</v>
      </c>
      <c r="AU57" s="15">
        <f t="shared" si="7"/>
        <v>0</v>
      </c>
      <c r="AV57" s="15">
        <f t="shared" si="7"/>
        <v>0</v>
      </c>
      <c r="AW57" s="16">
        <f t="shared" si="7"/>
        <v>1000000000</v>
      </c>
      <c r="AX57" s="16">
        <f t="shared" si="7"/>
        <v>842350000</v>
      </c>
      <c r="AY57" s="16">
        <f t="shared" si="7"/>
        <v>813850000</v>
      </c>
      <c r="AZ57" s="15">
        <f t="shared" si="7"/>
        <v>129666667</v>
      </c>
      <c r="BA57" s="15">
        <f t="shared" si="7"/>
        <v>119666667</v>
      </c>
      <c r="BB57" s="15">
        <f t="shared" si="7"/>
        <v>157650000</v>
      </c>
      <c r="BC57" s="16">
        <f t="shared" si="7"/>
        <v>28500000</v>
      </c>
      <c r="BD57" s="9"/>
      <c r="BE57" s="10"/>
      <c r="BF57" s="9"/>
      <c r="BG57" s="8"/>
      <c r="BH57" s="8"/>
      <c r="BI57" s="8"/>
      <c r="BJ57" s="8"/>
      <c r="BK57" s="8"/>
      <c r="BL57" s="8"/>
      <c r="BM57" s="8"/>
    </row>
    <row r="58" spans="1:65" s="11" customFormat="1" ht="15" customHeight="1" outlineLevel="1" x14ac:dyDescent="0.2">
      <c r="A58" s="20" t="s">
        <v>2807</v>
      </c>
      <c r="B58" s="18"/>
      <c r="C58" s="18"/>
      <c r="D58" s="18"/>
      <c r="E58" s="18"/>
      <c r="F58" s="18"/>
      <c r="G58" s="18"/>
      <c r="H58" s="18"/>
      <c r="I58" s="18"/>
      <c r="J58" s="18"/>
      <c r="K58" s="13"/>
      <c r="L58" s="13"/>
      <c r="M58" s="13"/>
      <c r="N58" s="18"/>
      <c r="O58" s="18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8"/>
      <c r="AR58" s="19">
        <f t="shared" ref="AR58:BC58" si="8">SUBTOTAL(9,AR55:AR56)</f>
        <v>1000000000</v>
      </c>
      <c r="AS58" s="15">
        <f t="shared" si="8"/>
        <v>0</v>
      </c>
      <c r="AT58" s="15">
        <f t="shared" si="8"/>
        <v>0</v>
      </c>
      <c r="AU58" s="15">
        <f t="shared" si="8"/>
        <v>0</v>
      </c>
      <c r="AV58" s="15">
        <f t="shared" si="8"/>
        <v>0</v>
      </c>
      <c r="AW58" s="19">
        <f t="shared" si="8"/>
        <v>1000000000</v>
      </c>
      <c r="AX58" s="19">
        <f t="shared" si="8"/>
        <v>842350000</v>
      </c>
      <c r="AY58" s="19">
        <f t="shared" si="8"/>
        <v>813850000</v>
      </c>
      <c r="AZ58" s="15">
        <f t="shared" si="8"/>
        <v>129666667</v>
      </c>
      <c r="BA58" s="15">
        <f t="shared" si="8"/>
        <v>119666667</v>
      </c>
      <c r="BB58" s="15">
        <f t="shared" si="8"/>
        <v>157650000</v>
      </c>
      <c r="BC58" s="19">
        <f t="shared" si="8"/>
        <v>28500000</v>
      </c>
      <c r="BD58" s="9"/>
      <c r="BE58" s="10"/>
      <c r="BF58" s="9"/>
      <c r="BG58" s="8"/>
      <c r="BH58" s="8"/>
      <c r="BI58" s="8"/>
      <c r="BJ58" s="8"/>
      <c r="BK58" s="8"/>
      <c r="BL58" s="8"/>
      <c r="BM58" s="8"/>
    </row>
    <row r="59" spans="1:65" ht="15" customHeight="1" outlineLevel="3" x14ac:dyDescent="0.2">
      <c r="A59" s="8" t="s">
        <v>157</v>
      </c>
      <c r="B59" s="13" t="s">
        <v>153</v>
      </c>
      <c r="C59" s="13" t="s">
        <v>58</v>
      </c>
      <c r="D59" s="13" t="s">
        <v>72</v>
      </c>
      <c r="E59" s="13" t="s">
        <v>82</v>
      </c>
      <c r="F59" s="13" t="s">
        <v>73</v>
      </c>
      <c r="G59" s="13" t="s">
        <v>75</v>
      </c>
      <c r="H59" s="13" t="s">
        <v>89</v>
      </c>
      <c r="I59" s="13" t="s">
        <v>94</v>
      </c>
      <c r="J59" s="13" t="s">
        <v>147</v>
      </c>
      <c r="K59" s="13" t="s">
        <v>83</v>
      </c>
      <c r="L59" s="13">
        <v>0</v>
      </c>
      <c r="M59" s="13" t="s">
        <v>153</v>
      </c>
      <c r="N59" s="13">
        <v>11101</v>
      </c>
      <c r="O59" s="13" t="s">
        <v>1857</v>
      </c>
      <c r="P59" s="13">
        <v>0</v>
      </c>
      <c r="Q59" s="13">
        <v>0</v>
      </c>
      <c r="R59" s="13" t="s">
        <v>255</v>
      </c>
      <c r="S59" s="13" t="s">
        <v>1548</v>
      </c>
      <c r="T59" s="13" t="s">
        <v>58</v>
      </c>
      <c r="U59" s="13" t="s">
        <v>369</v>
      </c>
      <c r="V59" s="13" t="s">
        <v>400</v>
      </c>
      <c r="W59" s="13" t="s">
        <v>82</v>
      </c>
      <c r="X59" s="13" t="s">
        <v>427</v>
      </c>
      <c r="Y59" s="13" t="s">
        <v>83</v>
      </c>
      <c r="Z59" s="13" t="s">
        <v>153</v>
      </c>
      <c r="AA59" s="13" t="s">
        <v>73</v>
      </c>
      <c r="AB59" s="13" t="s">
        <v>428</v>
      </c>
      <c r="AC59" s="13" t="s">
        <v>435</v>
      </c>
      <c r="AD59" s="13" t="s">
        <v>440</v>
      </c>
      <c r="AE59" s="13" t="s">
        <v>449</v>
      </c>
      <c r="AF59" s="13" t="s">
        <v>475</v>
      </c>
      <c r="AG59" s="13" t="s">
        <v>502</v>
      </c>
      <c r="AH59" s="13" t="s">
        <v>570</v>
      </c>
      <c r="AI59" s="13" t="s">
        <v>623</v>
      </c>
      <c r="AJ59" s="13" t="s">
        <v>677</v>
      </c>
      <c r="AK59" s="13" t="s">
        <v>720</v>
      </c>
      <c r="AL59" s="13" t="s">
        <v>721</v>
      </c>
      <c r="AM59" s="13" t="s">
        <v>727</v>
      </c>
      <c r="AN59" s="13" t="s">
        <v>739</v>
      </c>
      <c r="AO59" s="13" t="s">
        <v>862</v>
      </c>
      <c r="AP59" s="13" t="s">
        <v>983</v>
      </c>
      <c r="AQ59" s="13" t="s">
        <v>1973</v>
      </c>
      <c r="AR59" s="15">
        <v>1138000000</v>
      </c>
      <c r="AS59" s="15">
        <v>0</v>
      </c>
      <c r="AT59" s="15">
        <v>0</v>
      </c>
      <c r="AU59" s="15">
        <v>0</v>
      </c>
      <c r="AV59" s="15">
        <v>0</v>
      </c>
      <c r="AW59" s="15">
        <v>1138000000</v>
      </c>
      <c r="AX59" s="15">
        <v>1014232845</v>
      </c>
      <c r="AY59" s="15">
        <v>195682547</v>
      </c>
      <c r="AZ59" s="15">
        <v>26616388</v>
      </c>
      <c r="BA59" s="15">
        <v>26616388</v>
      </c>
      <c r="BB59" s="15">
        <v>123767155</v>
      </c>
      <c r="BC59" s="15">
        <v>818550298</v>
      </c>
      <c r="BD59" s="9" t="s">
        <v>736</v>
      </c>
      <c r="BE59" s="10">
        <v>45393.704039553188</v>
      </c>
      <c r="BF59" s="9"/>
    </row>
    <row r="60" spans="1:65" ht="15" customHeight="1" outlineLevel="3" x14ac:dyDescent="0.2">
      <c r="A60" s="8" t="s">
        <v>157</v>
      </c>
      <c r="B60" s="13" t="s">
        <v>153</v>
      </c>
      <c r="C60" s="13" t="s">
        <v>58</v>
      </c>
      <c r="D60" s="13" t="s">
        <v>72</v>
      </c>
      <c r="E60" s="13" t="s">
        <v>82</v>
      </c>
      <c r="F60" s="13" t="s">
        <v>73</v>
      </c>
      <c r="G60" s="13" t="s">
        <v>75</v>
      </c>
      <c r="H60" s="13" t="s">
        <v>89</v>
      </c>
      <c r="I60" s="13" t="s">
        <v>94</v>
      </c>
      <c r="J60" s="13" t="s">
        <v>72</v>
      </c>
      <c r="K60" s="13" t="s">
        <v>83</v>
      </c>
      <c r="L60" s="13">
        <v>0</v>
      </c>
      <c r="M60" s="13" t="s">
        <v>153</v>
      </c>
      <c r="N60" s="13">
        <v>11101</v>
      </c>
      <c r="O60" s="13" t="s">
        <v>1857</v>
      </c>
      <c r="P60" s="13">
        <v>1</v>
      </c>
      <c r="Q60" s="13">
        <v>1</v>
      </c>
      <c r="R60" s="13" t="s">
        <v>1974</v>
      </c>
      <c r="S60" s="13" t="s">
        <v>1975</v>
      </c>
      <c r="T60" s="13" t="s">
        <v>58</v>
      </c>
      <c r="U60" s="13" t="s">
        <v>369</v>
      </c>
      <c r="V60" s="13" t="s">
        <v>400</v>
      </c>
      <c r="W60" s="13" t="s">
        <v>82</v>
      </c>
      <c r="X60" s="13" t="s">
        <v>427</v>
      </c>
      <c r="Y60" s="13" t="s">
        <v>83</v>
      </c>
      <c r="Z60" s="13" t="s">
        <v>153</v>
      </c>
      <c r="AA60" s="13" t="s">
        <v>73</v>
      </c>
      <c r="AB60" s="13" t="s">
        <v>428</v>
      </c>
      <c r="AC60" s="13" t="s">
        <v>435</v>
      </c>
      <c r="AD60" s="13" t="s">
        <v>440</v>
      </c>
      <c r="AE60" s="13" t="s">
        <v>449</v>
      </c>
      <c r="AF60" s="13" t="s">
        <v>475</v>
      </c>
      <c r="AG60" s="13" t="s">
        <v>502</v>
      </c>
      <c r="AH60" s="13" t="s">
        <v>570</v>
      </c>
      <c r="AI60" s="13" t="s">
        <v>623</v>
      </c>
      <c r="AJ60" s="13" t="s">
        <v>677</v>
      </c>
      <c r="AK60" s="13" t="s">
        <v>720</v>
      </c>
      <c r="AL60" s="13" t="s">
        <v>721</v>
      </c>
      <c r="AM60" s="13" t="s">
        <v>727</v>
      </c>
      <c r="AN60" s="13" t="s">
        <v>740</v>
      </c>
      <c r="AO60" s="13" t="s">
        <v>863</v>
      </c>
      <c r="AP60" s="13" t="s">
        <v>1976</v>
      </c>
      <c r="AQ60" s="13" t="s">
        <v>1973</v>
      </c>
      <c r="AR60" s="15">
        <v>62000000</v>
      </c>
      <c r="AS60" s="15">
        <v>0</v>
      </c>
      <c r="AT60" s="15">
        <v>0</v>
      </c>
      <c r="AU60" s="15">
        <v>0</v>
      </c>
      <c r="AV60" s="15">
        <v>0</v>
      </c>
      <c r="AW60" s="15">
        <v>62000000</v>
      </c>
      <c r="AX60" s="15">
        <v>0</v>
      </c>
      <c r="AY60" s="15">
        <v>0</v>
      </c>
      <c r="AZ60" s="15">
        <v>0</v>
      </c>
      <c r="BA60" s="15">
        <v>0</v>
      </c>
      <c r="BB60" s="15">
        <v>62000000</v>
      </c>
      <c r="BC60" s="15">
        <v>0</v>
      </c>
      <c r="BD60" s="9" t="s">
        <v>736</v>
      </c>
      <c r="BE60" s="10">
        <v>45393.704039553188</v>
      </c>
      <c r="BF60" s="9"/>
    </row>
    <row r="61" spans="1:65" ht="15" customHeight="1" outlineLevel="3" x14ac:dyDescent="0.2">
      <c r="A61" s="8" t="s">
        <v>157</v>
      </c>
      <c r="B61" s="13" t="s">
        <v>153</v>
      </c>
      <c r="C61" s="13" t="s">
        <v>58</v>
      </c>
      <c r="D61" s="13" t="s">
        <v>74</v>
      </c>
      <c r="E61" s="13" t="s">
        <v>82</v>
      </c>
      <c r="F61" s="13" t="s">
        <v>73</v>
      </c>
      <c r="G61" s="13" t="s">
        <v>75</v>
      </c>
      <c r="H61" s="13" t="s">
        <v>89</v>
      </c>
      <c r="I61" s="13" t="s">
        <v>91</v>
      </c>
      <c r="J61" s="13" t="s">
        <v>147</v>
      </c>
      <c r="K61" s="13" t="s">
        <v>83</v>
      </c>
      <c r="L61" s="13">
        <v>0</v>
      </c>
      <c r="M61" s="13" t="s">
        <v>153</v>
      </c>
      <c r="N61" s="13">
        <v>11101</v>
      </c>
      <c r="O61" s="13" t="s">
        <v>1857</v>
      </c>
      <c r="P61" s="13">
        <v>0</v>
      </c>
      <c r="Q61" s="13">
        <v>0</v>
      </c>
      <c r="R61" s="13" t="s">
        <v>256</v>
      </c>
      <c r="S61" s="13" t="s">
        <v>1549</v>
      </c>
      <c r="T61" s="13" t="s">
        <v>58</v>
      </c>
      <c r="U61" s="13" t="s">
        <v>370</v>
      </c>
      <c r="V61" s="13" t="s">
        <v>401</v>
      </c>
      <c r="W61" s="13" t="s">
        <v>82</v>
      </c>
      <c r="X61" s="13" t="s">
        <v>427</v>
      </c>
      <c r="Y61" s="13" t="s">
        <v>83</v>
      </c>
      <c r="Z61" s="13" t="s">
        <v>153</v>
      </c>
      <c r="AA61" s="13" t="s">
        <v>73</v>
      </c>
      <c r="AB61" s="13" t="s">
        <v>428</v>
      </c>
      <c r="AC61" s="13" t="s">
        <v>435</v>
      </c>
      <c r="AD61" s="13" t="s">
        <v>440</v>
      </c>
      <c r="AE61" s="13" t="s">
        <v>449</v>
      </c>
      <c r="AF61" s="13" t="s">
        <v>475</v>
      </c>
      <c r="AG61" s="13" t="s">
        <v>503</v>
      </c>
      <c r="AH61" s="13" t="s">
        <v>571</v>
      </c>
      <c r="AI61" s="13" t="s">
        <v>624</v>
      </c>
      <c r="AJ61" s="13" t="s">
        <v>678</v>
      </c>
      <c r="AK61" s="13" t="s">
        <v>720</v>
      </c>
      <c r="AL61" s="13" t="s">
        <v>721</v>
      </c>
      <c r="AM61" s="13" t="s">
        <v>727</v>
      </c>
      <c r="AN61" s="13" t="s">
        <v>741</v>
      </c>
      <c r="AO61" s="13" t="s">
        <v>864</v>
      </c>
      <c r="AP61" s="13" t="s">
        <v>984</v>
      </c>
      <c r="AQ61" s="13" t="s">
        <v>1550</v>
      </c>
      <c r="AR61" s="15">
        <v>370000000</v>
      </c>
      <c r="AS61" s="15">
        <v>0</v>
      </c>
      <c r="AT61" s="15">
        <v>0</v>
      </c>
      <c r="AU61" s="15">
        <v>90000000</v>
      </c>
      <c r="AV61" s="15">
        <v>0</v>
      </c>
      <c r="AW61" s="15">
        <v>460000000</v>
      </c>
      <c r="AX61" s="15">
        <v>460000000</v>
      </c>
      <c r="AY61" s="15">
        <v>0</v>
      </c>
      <c r="AZ61" s="15">
        <v>0</v>
      </c>
      <c r="BA61" s="15">
        <v>0</v>
      </c>
      <c r="BB61" s="15">
        <v>0</v>
      </c>
      <c r="BC61" s="15">
        <v>460000000</v>
      </c>
      <c r="BD61" s="9" t="s">
        <v>736</v>
      </c>
      <c r="BE61" s="10">
        <v>45393.704039553188</v>
      </c>
      <c r="BF61" s="9"/>
    </row>
    <row r="62" spans="1:65" ht="15" customHeight="1" outlineLevel="3" x14ac:dyDescent="0.2">
      <c r="A62" s="8" t="s">
        <v>157</v>
      </c>
      <c r="B62" s="13" t="s">
        <v>153</v>
      </c>
      <c r="C62" s="13" t="s">
        <v>58</v>
      </c>
      <c r="D62" s="13" t="s">
        <v>74</v>
      </c>
      <c r="E62" s="13" t="s">
        <v>82</v>
      </c>
      <c r="F62" s="13" t="s">
        <v>73</v>
      </c>
      <c r="G62" s="13" t="s">
        <v>75</v>
      </c>
      <c r="H62" s="13" t="s">
        <v>89</v>
      </c>
      <c r="I62" s="13" t="s">
        <v>91</v>
      </c>
      <c r="J62" s="13" t="s">
        <v>72</v>
      </c>
      <c r="K62" s="13" t="s">
        <v>83</v>
      </c>
      <c r="L62" s="13">
        <v>0</v>
      </c>
      <c r="M62" s="13" t="s">
        <v>153</v>
      </c>
      <c r="N62" s="13">
        <v>11101</v>
      </c>
      <c r="O62" s="13" t="s">
        <v>1857</v>
      </c>
      <c r="P62" s="13">
        <v>1</v>
      </c>
      <c r="Q62" s="13">
        <v>1</v>
      </c>
      <c r="R62" s="13" t="s">
        <v>1977</v>
      </c>
      <c r="S62" s="13" t="s">
        <v>1978</v>
      </c>
      <c r="T62" s="13" t="s">
        <v>58</v>
      </c>
      <c r="U62" s="13" t="s">
        <v>370</v>
      </c>
      <c r="V62" s="13" t="s">
        <v>401</v>
      </c>
      <c r="W62" s="13" t="s">
        <v>82</v>
      </c>
      <c r="X62" s="13" t="s">
        <v>427</v>
      </c>
      <c r="Y62" s="13" t="s">
        <v>83</v>
      </c>
      <c r="Z62" s="13" t="s">
        <v>153</v>
      </c>
      <c r="AA62" s="13" t="s">
        <v>73</v>
      </c>
      <c r="AB62" s="13" t="s">
        <v>428</v>
      </c>
      <c r="AC62" s="13" t="s">
        <v>435</v>
      </c>
      <c r="AD62" s="13" t="s">
        <v>440</v>
      </c>
      <c r="AE62" s="13" t="s">
        <v>449</v>
      </c>
      <c r="AF62" s="13" t="s">
        <v>475</v>
      </c>
      <c r="AG62" s="13" t="s">
        <v>503</v>
      </c>
      <c r="AH62" s="13" t="s">
        <v>571</v>
      </c>
      <c r="AI62" s="13" t="s">
        <v>624</v>
      </c>
      <c r="AJ62" s="13" t="s">
        <v>678</v>
      </c>
      <c r="AK62" s="13" t="s">
        <v>720</v>
      </c>
      <c r="AL62" s="13" t="s">
        <v>721</v>
      </c>
      <c r="AM62" s="13" t="s">
        <v>727</v>
      </c>
      <c r="AN62" s="13" t="s">
        <v>740</v>
      </c>
      <c r="AO62" s="13" t="s">
        <v>863</v>
      </c>
      <c r="AP62" s="13" t="s">
        <v>1979</v>
      </c>
      <c r="AQ62" s="13" t="s">
        <v>1550</v>
      </c>
      <c r="AR62" s="15">
        <v>100000000</v>
      </c>
      <c r="AS62" s="15">
        <v>0</v>
      </c>
      <c r="AT62" s="15">
        <v>0</v>
      </c>
      <c r="AU62" s="15">
        <v>0</v>
      </c>
      <c r="AV62" s="15">
        <v>0</v>
      </c>
      <c r="AW62" s="15">
        <v>100000000</v>
      </c>
      <c r="AX62" s="15">
        <v>90000000</v>
      </c>
      <c r="AY62" s="15">
        <v>0</v>
      </c>
      <c r="AZ62" s="15">
        <v>0</v>
      </c>
      <c r="BA62" s="15">
        <v>0</v>
      </c>
      <c r="BB62" s="15">
        <v>10000000</v>
      </c>
      <c r="BC62" s="15">
        <v>90000000</v>
      </c>
      <c r="BD62" s="9" t="s">
        <v>736</v>
      </c>
      <c r="BE62" s="10">
        <v>45393.704039553188</v>
      </c>
      <c r="BF62" s="9"/>
    </row>
    <row r="63" spans="1:65" ht="15" customHeight="1" outlineLevel="3" x14ac:dyDescent="0.2">
      <c r="A63" s="8" t="s">
        <v>157</v>
      </c>
      <c r="B63" s="13" t="s">
        <v>153</v>
      </c>
      <c r="C63" s="13" t="s">
        <v>58</v>
      </c>
      <c r="D63" s="13" t="s">
        <v>75</v>
      </c>
      <c r="E63" s="13" t="s">
        <v>82</v>
      </c>
      <c r="F63" s="13" t="s">
        <v>73</v>
      </c>
      <c r="G63" s="13" t="s">
        <v>75</v>
      </c>
      <c r="H63" s="13" t="s">
        <v>89</v>
      </c>
      <c r="I63" s="13" t="s">
        <v>91</v>
      </c>
      <c r="J63" s="13" t="s">
        <v>147</v>
      </c>
      <c r="K63" s="13" t="s">
        <v>83</v>
      </c>
      <c r="L63" s="13">
        <v>0</v>
      </c>
      <c r="M63" s="13" t="s">
        <v>153</v>
      </c>
      <c r="N63" s="13">
        <v>11101</v>
      </c>
      <c r="O63" s="13" t="s">
        <v>1857</v>
      </c>
      <c r="P63" s="13">
        <v>0</v>
      </c>
      <c r="Q63" s="13">
        <v>0</v>
      </c>
      <c r="R63" s="13" t="s">
        <v>257</v>
      </c>
      <c r="S63" s="13" t="s">
        <v>1551</v>
      </c>
      <c r="T63" s="13" t="s">
        <v>58</v>
      </c>
      <c r="U63" s="13" t="s">
        <v>371</v>
      </c>
      <c r="V63" s="13" t="s">
        <v>402</v>
      </c>
      <c r="W63" s="13" t="s">
        <v>82</v>
      </c>
      <c r="X63" s="13" t="s">
        <v>427</v>
      </c>
      <c r="Y63" s="13" t="s">
        <v>83</v>
      </c>
      <c r="Z63" s="13" t="s">
        <v>153</v>
      </c>
      <c r="AA63" s="13" t="s">
        <v>73</v>
      </c>
      <c r="AB63" s="13" t="s">
        <v>428</v>
      </c>
      <c r="AC63" s="13" t="s">
        <v>435</v>
      </c>
      <c r="AD63" s="13" t="s">
        <v>440</v>
      </c>
      <c r="AE63" s="13" t="s">
        <v>449</v>
      </c>
      <c r="AF63" s="13" t="s">
        <v>475</v>
      </c>
      <c r="AG63" s="13" t="s">
        <v>503</v>
      </c>
      <c r="AH63" s="13" t="s">
        <v>571</v>
      </c>
      <c r="AI63" s="13" t="s">
        <v>624</v>
      </c>
      <c r="AJ63" s="13" t="s">
        <v>678</v>
      </c>
      <c r="AK63" s="13" t="s">
        <v>720</v>
      </c>
      <c r="AL63" s="13" t="s">
        <v>721</v>
      </c>
      <c r="AM63" s="13" t="s">
        <v>727</v>
      </c>
      <c r="AN63" s="13" t="s">
        <v>741</v>
      </c>
      <c r="AO63" s="13" t="s">
        <v>864</v>
      </c>
      <c r="AP63" s="13" t="s">
        <v>985</v>
      </c>
      <c r="AQ63" s="13" t="s">
        <v>1550</v>
      </c>
      <c r="AR63" s="15">
        <v>260000000</v>
      </c>
      <c r="AS63" s="15">
        <v>0</v>
      </c>
      <c r="AT63" s="15">
        <v>0</v>
      </c>
      <c r="AU63" s="15">
        <v>0</v>
      </c>
      <c r="AV63" s="15">
        <v>0</v>
      </c>
      <c r="AW63" s="15">
        <v>260000000</v>
      </c>
      <c r="AX63" s="15">
        <v>161136000</v>
      </c>
      <c r="AY63" s="15">
        <v>90104000</v>
      </c>
      <c r="AZ63" s="15">
        <v>0</v>
      </c>
      <c r="BA63" s="15">
        <v>0</v>
      </c>
      <c r="BB63" s="15">
        <v>98864000</v>
      </c>
      <c r="BC63" s="15">
        <v>71032000</v>
      </c>
      <c r="BD63" s="9" t="s">
        <v>736</v>
      </c>
      <c r="BE63" s="10">
        <v>45393.704039553188</v>
      </c>
      <c r="BF63" s="9"/>
    </row>
    <row r="64" spans="1:65" s="11" customFormat="1" ht="15" customHeight="1" outlineLevel="2" x14ac:dyDescent="0.2">
      <c r="B64" s="14" t="s">
        <v>2803</v>
      </c>
      <c r="C64" s="14"/>
      <c r="D64" s="14"/>
      <c r="E64" s="14"/>
      <c r="F64" s="14"/>
      <c r="G64" s="14"/>
      <c r="H64" s="14"/>
      <c r="I64" s="14"/>
      <c r="J64" s="14"/>
      <c r="K64" s="13"/>
      <c r="L64" s="13"/>
      <c r="M64" s="13"/>
      <c r="N64" s="14"/>
      <c r="O64" s="14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4"/>
      <c r="AR64" s="16">
        <f t="shared" ref="AR64:BC64" si="9">SUBTOTAL(9,AR59:AR63)</f>
        <v>1930000000</v>
      </c>
      <c r="AS64" s="15">
        <f t="shared" si="9"/>
        <v>0</v>
      </c>
      <c r="AT64" s="15">
        <f t="shared" si="9"/>
        <v>0</v>
      </c>
      <c r="AU64" s="15">
        <f t="shared" si="9"/>
        <v>90000000</v>
      </c>
      <c r="AV64" s="15">
        <f t="shared" si="9"/>
        <v>0</v>
      </c>
      <c r="AW64" s="16">
        <f t="shared" si="9"/>
        <v>2020000000</v>
      </c>
      <c r="AX64" s="16">
        <f t="shared" si="9"/>
        <v>1725368845</v>
      </c>
      <c r="AY64" s="16">
        <f t="shared" si="9"/>
        <v>285786547</v>
      </c>
      <c r="AZ64" s="15">
        <f t="shared" si="9"/>
        <v>26616388</v>
      </c>
      <c r="BA64" s="15">
        <f t="shared" si="9"/>
        <v>26616388</v>
      </c>
      <c r="BB64" s="15">
        <f t="shared" si="9"/>
        <v>294631155</v>
      </c>
      <c r="BC64" s="16">
        <f t="shared" si="9"/>
        <v>1439582298</v>
      </c>
      <c r="BD64" s="9"/>
      <c r="BE64" s="10"/>
      <c r="BF64" s="9"/>
      <c r="BG64" s="8"/>
      <c r="BH64" s="8"/>
      <c r="BI64" s="8"/>
      <c r="BJ64" s="8"/>
      <c r="BK64" s="8"/>
      <c r="BL64" s="8"/>
      <c r="BM64" s="8"/>
    </row>
    <row r="65" spans="1:65" ht="15" customHeight="1" outlineLevel="3" x14ac:dyDescent="0.2">
      <c r="A65" s="8" t="s">
        <v>157</v>
      </c>
      <c r="B65" s="13" t="s">
        <v>154</v>
      </c>
      <c r="C65" s="13" t="s">
        <v>58</v>
      </c>
      <c r="D65" s="13" t="s">
        <v>75</v>
      </c>
      <c r="E65" s="13" t="s">
        <v>82</v>
      </c>
      <c r="F65" s="13" t="s">
        <v>59</v>
      </c>
      <c r="G65" s="13" t="s">
        <v>75</v>
      </c>
      <c r="H65" s="13" t="s">
        <v>89</v>
      </c>
      <c r="I65" s="13" t="s">
        <v>91</v>
      </c>
      <c r="J65" s="13" t="s">
        <v>72</v>
      </c>
      <c r="K65" s="13" t="s">
        <v>84</v>
      </c>
      <c r="L65" s="13" t="s">
        <v>58</v>
      </c>
      <c r="M65" s="13" t="s">
        <v>157</v>
      </c>
      <c r="N65" s="13">
        <v>12205</v>
      </c>
      <c r="O65" s="13" t="s">
        <v>175</v>
      </c>
      <c r="P65" s="13">
        <v>1</v>
      </c>
      <c r="Q65" s="13">
        <v>1</v>
      </c>
      <c r="R65" s="13" t="s">
        <v>258</v>
      </c>
      <c r="S65" s="13" t="s">
        <v>1552</v>
      </c>
      <c r="T65" s="13" t="s">
        <v>58</v>
      </c>
      <c r="U65" s="13" t="s">
        <v>371</v>
      </c>
      <c r="V65" s="13" t="s">
        <v>402</v>
      </c>
      <c r="W65" s="13" t="s">
        <v>82</v>
      </c>
      <c r="X65" s="13" t="s">
        <v>427</v>
      </c>
      <c r="Y65" s="13" t="s">
        <v>84</v>
      </c>
      <c r="Z65" s="13" t="s">
        <v>154</v>
      </c>
      <c r="AA65" s="13" t="s">
        <v>59</v>
      </c>
      <c r="AB65" s="13" t="s">
        <v>154</v>
      </c>
      <c r="AC65" s="13" t="s">
        <v>435</v>
      </c>
      <c r="AD65" s="13" t="s">
        <v>440</v>
      </c>
      <c r="AE65" s="13" t="s">
        <v>449</v>
      </c>
      <c r="AF65" s="13" t="s">
        <v>475</v>
      </c>
      <c r="AG65" s="13" t="s">
        <v>503</v>
      </c>
      <c r="AH65" s="13" t="s">
        <v>571</v>
      </c>
      <c r="AI65" s="13" t="s">
        <v>624</v>
      </c>
      <c r="AJ65" s="13" t="s">
        <v>678</v>
      </c>
      <c r="AK65" s="13" t="s">
        <v>720</v>
      </c>
      <c r="AL65" s="13" t="s">
        <v>721</v>
      </c>
      <c r="AM65" s="13" t="s">
        <v>727</v>
      </c>
      <c r="AN65" s="13" t="s">
        <v>741</v>
      </c>
      <c r="AO65" s="13" t="s">
        <v>864</v>
      </c>
      <c r="AP65" s="13" t="s">
        <v>986</v>
      </c>
      <c r="AQ65" s="13" t="s">
        <v>1980</v>
      </c>
      <c r="AR65" s="15">
        <v>2819734</v>
      </c>
      <c r="AS65" s="15">
        <v>0</v>
      </c>
      <c r="AT65" s="15">
        <v>0</v>
      </c>
      <c r="AU65" s="15">
        <v>0</v>
      </c>
      <c r="AV65" s="15">
        <v>0</v>
      </c>
      <c r="AW65" s="15">
        <v>2819734</v>
      </c>
      <c r="AX65" s="15">
        <v>0</v>
      </c>
      <c r="AY65" s="15">
        <v>0</v>
      </c>
      <c r="AZ65" s="15">
        <v>0</v>
      </c>
      <c r="BA65" s="15">
        <v>0</v>
      </c>
      <c r="BB65" s="15">
        <v>2819734</v>
      </c>
      <c r="BC65" s="15">
        <v>0</v>
      </c>
      <c r="BD65" s="9" t="s">
        <v>736</v>
      </c>
      <c r="BE65" s="10">
        <v>45393.704039553188</v>
      </c>
      <c r="BF65" s="9"/>
    </row>
    <row r="66" spans="1:65" ht="15" customHeight="1" outlineLevel="3" x14ac:dyDescent="0.2">
      <c r="A66" s="8" t="s">
        <v>157</v>
      </c>
      <c r="B66" s="13" t="s">
        <v>154</v>
      </c>
      <c r="C66" s="13" t="s">
        <v>58</v>
      </c>
      <c r="D66" s="13" t="s">
        <v>75</v>
      </c>
      <c r="E66" s="13" t="s">
        <v>82</v>
      </c>
      <c r="F66" s="13" t="s">
        <v>59</v>
      </c>
      <c r="G66" s="13" t="s">
        <v>75</v>
      </c>
      <c r="H66" s="13" t="s">
        <v>89</v>
      </c>
      <c r="I66" s="13" t="s">
        <v>91</v>
      </c>
      <c r="J66" s="13" t="s">
        <v>76</v>
      </c>
      <c r="K66" s="13" t="s">
        <v>84</v>
      </c>
      <c r="L66" s="13" t="s">
        <v>58</v>
      </c>
      <c r="M66" s="13" t="s">
        <v>157</v>
      </c>
      <c r="N66" s="13">
        <v>21301</v>
      </c>
      <c r="O66" s="13" t="s">
        <v>1877</v>
      </c>
      <c r="P66" s="13">
        <v>2</v>
      </c>
      <c r="Q66" s="13">
        <v>2</v>
      </c>
      <c r="R66" s="13" t="s">
        <v>259</v>
      </c>
      <c r="S66" s="13" t="s">
        <v>1553</v>
      </c>
      <c r="T66" s="13" t="s">
        <v>58</v>
      </c>
      <c r="U66" s="13" t="s">
        <v>371</v>
      </c>
      <c r="V66" s="13" t="s">
        <v>402</v>
      </c>
      <c r="W66" s="13" t="s">
        <v>82</v>
      </c>
      <c r="X66" s="13" t="s">
        <v>427</v>
      </c>
      <c r="Y66" s="13" t="s">
        <v>84</v>
      </c>
      <c r="Z66" s="13" t="s">
        <v>154</v>
      </c>
      <c r="AA66" s="13" t="s">
        <v>59</v>
      </c>
      <c r="AB66" s="13" t="s">
        <v>154</v>
      </c>
      <c r="AC66" s="13" t="s">
        <v>435</v>
      </c>
      <c r="AD66" s="13" t="s">
        <v>440</v>
      </c>
      <c r="AE66" s="13" t="s">
        <v>449</v>
      </c>
      <c r="AF66" s="13" t="s">
        <v>475</v>
      </c>
      <c r="AG66" s="13" t="s">
        <v>503</v>
      </c>
      <c r="AH66" s="13" t="s">
        <v>571</v>
      </c>
      <c r="AI66" s="13" t="s">
        <v>624</v>
      </c>
      <c r="AJ66" s="13" t="s">
        <v>678</v>
      </c>
      <c r="AK66" s="13" t="s">
        <v>720</v>
      </c>
      <c r="AL66" s="13" t="s">
        <v>721</v>
      </c>
      <c r="AM66" s="13" t="s">
        <v>727</v>
      </c>
      <c r="AN66" s="13" t="s">
        <v>741</v>
      </c>
      <c r="AO66" s="13" t="s">
        <v>864</v>
      </c>
      <c r="AP66" s="13" t="s">
        <v>987</v>
      </c>
      <c r="AQ66" s="13" t="s">
        <v>1981</v>
      </c>
      <c r="AR66" s="15">
        <v>66955790</v>
      </c>
      <c r="AS66" s="15">
        <v>0</v>
      </c>
      <c r="AT66" s="15">
        <v>0</v>
      </c>
      <c r="AU66" s="15">
        <v>0</v>
      </c>
      <c r="AV66" s="15">
        <v>0</v>
      </c>
      <c r="AW66" s="15">
        <v>66955790</v>
      </c>
      <c r="AX66" s="15">
        <v>952000</v>
      </c>
      <c r="AY66" s="15">
        <v>952000</v>
      </c>
      <c r="AZ66" s="15">
        <v>0</v>
      </c>
      <c r="BA66" s="15">
        <v>0</v>
      </c>
      <c r="BB66" s="15">
        <v>66003790</v>
      </c>
      <c r="BC66" s="15">
        <v>0</v>
      </c>
      <c r="BD66" s="9" t="s">
        <v>736</v>
      </c>
      <c r="BE66" s="10">
        <v>45393.704039553188</v>
      </c>
      <c r="BF66" s="9"/>
    </row>
    <row r="67" spans="1:65" s="11" customFormat="1" ht="15" customHeight="1" outlineLevel="2" x14ac:dyDescent="0.2">
      <c r="B67" s="14" t="s">
        <v>2804</v>
      </c>
      <c r="C67" s="14"/>
      <c r="D67" s="14"/>
      <c r="E67" s="14"/>
      <c r="F67" s="14"/>
      <c r="G67" s="14"/>
      <c r="H67" s="14"/>
      <c r="I67" s="14"/>
      <c r="J67" s="14"/>
      <c r="K67" s="13"/>
      <c r="L67" s="13"/>
      <c r="M67" s="13"/>
      <c r="N67" s="14"/>
      <c r="O67" s="14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4"/>
      <c r="AR67" s="16">
        <f t="shared" ref="AR67:BC67" si="10">SUBTOTAL(9,AR65:AR66)</f>
        <v>69775524</v>
      </c>
      <c r="AS67" s="15">
        <f t="shared" si="10"/>
        <v>0</v>
      </c>
      <c r="AT67" s="15">
        <f t="shared" si="10"/>
        <v>0</v>
      </c>
      <c r="AU67" s="15">
        <f t="shared" si="10"/>
        <v>0</v>
      </c>
      <c r="AV67" s="15">
        <f t="shared" si="10"/>
        <v>0</v>
      </c>
      <c r="AW67" s="16">
        <f t="shared" si="10"/>
        <v>69775524</v>
      </c>
      <c r="AX67" s="16">
        <f t="shared" si="10"/>
        <v>952000</v>
      </c>
      <c r="AY67" s="16">
        <f t="shared" si="10"/>
        <v>952000</v>
      </c>
      <c r="AZ67" s="15">
        <f t="shared" si="10"/>
        <v>0</v>
      </c>
      <c r="BA67" s="15">
        <f t="shared" si="10"/>
        <v>0</v>
      </c>
      <c r="BB67" s="15">
        <f t="shared" si="10"/>
        <v>68823524</v>
      </c>
      <c r="BC67" s="16">
        <f t="shared" si="10"/>
        <v>0</v>
      </c>
      <c r="BD67" s="9"/>
      <c r="BE67" s="10"/>
      <c r="BF67" s="9"/>
      <c r="BG67" s="8"/>
      <c r="BH67" s="8"/>
      <c r="BI67" s="8"/>
      <c r="BJ67" s="8"/>
      <c r="BK67" s="8"/>
      <c r="BL67" s="8"/>
      <c r="BM67" s="8"/>
    </row>
    <row r="68" spans="1:65" s="11" customFormat="1" ht="15" customHeight="1" outlineLevel="1" x14ac:dyDescent="0.2">
      <c r="A68" s="20" t="s">
        <v>2808</v>
      </c>
      <c r="B68" s="18"/>
      <c r="C68" s="18"/>
      <c r="D68" s="18"/>
      <c r="E68" s="18"/>
      <c r="F68" s="18"/>
      <c r="G68" s="18"/>
      <c r="H68" s="18"/>
      <c r="I68" s="18"/>
      <c r="J68" s="18"/>
      <c r="K68" s="13"/>
      <c r="L68" s="13"/>
      <c r="M68" s="13"/>
      <c r="N68" s="18"/>
      <c r="O68" s="18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8"/>
      <c r="AR68" s="19">
        <f t="shared" ref="AR68:BC68" si="11">SUBTOTAL(9,AR59:AR66)</f>
        <v>1999775524</v>
      </c>
      <c r="AS68" s="15">
        <f t="shared" si="11"/>
        <v>0</v>
      </c>
      <c r="AT68" s="15">
        <f t="shared" si="11"/>
        <v>0</v>
      </c>
      <c r="AU68" s="15">
        <f t="shared" si="11"/>
        <v>90000000</v>
      </c>
      <c r="AV68" s="15">
        <f t="shared" si="11"/>
        <v>0</v>
      </c>
      <c r="AW68" s="19">
        <f t="shared" si="11"/>
        <v>2089775524</v>
      </c>
      <c r="AX68" s="19">
        <f t="shared" si="11"/>
        <v>1726320845</v>
      </c>
      <c r="AY68" s="19">
        <f t="shared" si="11"/>
        <v>286738547</v>
      </c>
      <c r="AZ68" s="15">
        <f t="shared" si="11"/>
        <v>26616388</v>
      </c>
      <c r="BA68" s="15">
        <f t="shared" si="11"/>
        <v>26616388</v>
      </c>
      <c r="BB68" s="15">
        <f t="shared" si="11"/>
        <v>363454679</v>
      </c>
      <c r="BC68" s="19">
        <f t="shared" si="11"/>
        <v>1439582298</v>
      </c>
      <c r="BD68" s="9"/>
      <c r="BE68" s="10"/>
      <c r="BF68" s="9"/>
      <c r="BG68" s="8"/>
      <c r="BH68" s="8"/>
      <c r="BI68" s="8"/>
      <c r="BJ68" s="8"/>
      <c r="BK68" s="8"/>
      <c r="BL68" s="8"/>
      <c r="BM68" s="8"/>
    </row>
    <row r="69" spans="1:65" ht="15" customHeight="1" outlineLevel="3" x14ac:dyDescent="0.2">
      <c r="A69" s="8" t="s">
        <v>158</v>
      </c>
      <c r="B69" s="13" t="s">
        <v>153</v>
      </c>
      <c r="C69" s="13" t="s">
        <v>59</v>
      </c>
      <c r="D69" s="13" t="s">
        <v>72</v>
      </c>
      <c r="E69" s="13" t="s">
        <v>82</v>
      </c>
      <c r="F69" s="13" t="s">
        <v>73</v>
      </c>
      <c r="G69" s="13" t="s">
        <v>72</v>
      </c>
      <c r="H69" s="13" t="s">
        <v>92</v>
      </c>
      <c r="I69" s="13" t="s">
        <v>114</v>
      </c>
      <c r="J69" s="13" t="s">
        <v>147</v>
      </c>
      <c r="K69" s="13" t="s">
        <v>83</v>
      </c>
      <c r="L69" s="13">
        <v>0</v>
      </c>
      <c r="M69" s="13" t="s">
        <v>153</v>
      </c>
      <c r="N69" s="13">
        <v>11101</v>
      </c>
      <c r="O69" s="13" t="s">
        <v>1857</v>
      </c>
      <c r="P69" s="13">
        <v>0</v>
      </c>
      <c r="Q69" s="13">
        <v>0</v>
      </c>
      <c r="R69" s="13" t="s">
        <v>1998</v>
      </c>
      <c r="S69" s="13" t="s">
        <v>1999</v>
      </c>
      <c r="T69" s="13" t="s">
        <v>59</v>
      </c>
      <c r="U69" s="13" t="s">
        <v>372</v>
      </c>
      <c r="V69" s="13" t="s">
        <v>403</v>
      </c>
      <c r="W69" s="13" t="s">
        <v>82</v>
      </c>
      <c r="X69" s="13" t="s">
        <v>427</v>
      </c>
      <c r="Y69" s="13" t="s">
        <v>83</v>
      </c>
      <c r="Z69" s="13" t="s">
        <v>153</v>
      </c>
      <c r="AA69" s="13" t="s">
        <v>73</v>
      </c>
      <c r="AB69" s="13" t="s">
        <v>428</v>
      </c>
      <c r="AC69" s="13" t="s">
        <v>436</v>
      </c>
      <c r="AD69" s="13" t="s">
        <v>441</v>
      </c>
      <c r="AE69" s="13" t="s">
        <v>451</v>
      </c>
      <c r="AF69" s="13" t="s">
        <v>477</v>
      </c>
      <c r="AG69" s="13" t="s">
        <v>504</v>
      </c>
      <c r="AH69" s="13" t="s">
        <v>574</v>
      </c>
      <c r="AI69" s="13" t="s">
        <v>627</v>
      </c>
      <c r="AJ69" s="13" t="s">
        <v>681</v>
      </c>
      <c r="AK69" s="13" t="s">
        <v>720</v>
      </c>
      <c r="AL69" s="13" t="s">
        <v>721</v>
      </c>
      <c r="AM69" s="13" t="s">
        <v>727</v>
      </c>
      <c r="AN69" s="13" t="s">
        <v>743</v>
      </c>
      <c r="AO69" s="13" t="s">
        <v>866</v>
      </c>
      <c r="AP69" s="13" t="s">
        <v>2000</v>
      </c>
      <c r="AQ69" s="13" t="s">
        <v>2001</v>
      </c>
      <c r="AR69" s="15">
        <v>415000000</v>
      </c>
      <c r="AS69" s="15">
        <v>0</v>
      </c>
      <c r="AT69" s="15">
        <v>0</v>
      </c>
      <c r="AU69" s="15">
        <v>0</v>
      </c>
      <c r="AV69" s="15">
        <v>0</v>
      </c>
      <c r="AW69" s="15">
        <v>415000000</v>
      </c>
      <c r="AX69" s="15">
        <v>127083066</v>
      </c>
      <c r="AY69" s="15">
        <v>43200000</v>
      </c>
      <c r="AZ69" s="15">
        <v>12000000</v>
      </c>
      <c r="BA69" s="15">
        <v>9600000</v>
      </c>
      <c r="BB69" s="15">
        <v>287916934</v>
      </c>
      <c r="BC69" s="15">
        <v>83883066</v>
      </c>
      <c r="BD69" s="9" t="s">
        <v>736</v>
      </c>
      <c r="BE69" s="10">
        <v>45393.704039553188</v>
      </c>
      <c r="BF69" s="9"/>
    </row>
    <row r="70" spans="1:65" ht="15" customHeight="1" outlineLevel="3" x14ac:dyDescent="0.2">
      <c r="A70" s="8" t="s">
        <v>158</v>
      </c>
      <c r="B70" s="13" t="s">
        <v>153</v>
      </c>
      <c r="C70" s="13" t="s">
        <v>59</v>
      </c>
      <c r="D70" s="13" t="s">
        <v>72</v>
      </c>
      <c r="E70" s="13" t="s">
        <v>82</v>
      </c>
      <c r="F70" s="13" t="s">
        <v>73</v>
      </c>
      <c r="G70" s="13" t="s">
        <v>77</v>
      </c>
      <c r="H70" s="13" t="s">
        <v>89</v>
      </c>
      <c r="I70" s="13" t="s">
        <v>101</v>
      </c>
      <c r="J70" s="13" t="s">
        <v>147</v>
      </c>
      <c r="K70" s="13" t="s">
        <v>83</v>
      </c>
      <c r="L70" s="13">
        <v>0</v>
      </c>
      <c r="M70" s="13" t="s">
        <v>153</v>
      </c>
      <c r="N70" s="13">
        <v>11101</v>
      </c>
      <c r="O70" s="13" t="s">
        <v>1857</v>
      </c>
      <c r="P70" s="13">
        <v>0</v>
      </c>
      <c r="Q70" s="13">
        <v>0</v>
      </c>
      <c r="R70" s="13" t="s">
        <v>2002</v>
      </c>
      <c r="S70" s="13" t="s">
        <v>2003</v>
      </c>
      <c r="T70" s="13" t="s">
        <v>59</v>
      </c>
      <c r="U70" s="13" t="s">
        <v>372</v>
      </c>
      <c r="V70" s="13" t="s">
        <v>403</v>
      </c>
      <c r="W70" s="13" t="s">
        <v>82</v>
      </c>
      <c r="X70" s="13" t="s">
        <v>427</v>
      </c>
      <c r="Y70" s="13" t="s">
        <v>83</v>
      </c>
      <c r="Z70" s="13" t="s">
        <v>153</v>
      </c>
      <c r="AA70" s="13" t="s">
        <v>73</v>
      </c>
      <c r="AB70" s="13" t="s">
        <v>428</v>
      </c>
      <c r="AC70" s="13" t="s">
        <v>434</v>
      </c>
      <c r="AD70" s="13" t="s">
        <v>439</v>
      </c>
      <c r="AE70" s="13" t="s">
        <v>444</v>
      </c>
      <c r="AF70" s="13" t="s">
        <v>470</v>
      </c>
      <c r="AG70" s="13" t="s">
        <v>505</v>
      </c>
      <c r="AH70" s="13" t="s">
        <v>575</v>
      </c>
      <c r="AI70" s="13" t="s">
        <v>628</v>
      </c>
      <c r="AJ70" s="13" t="s">
        <v>682</v>
      </c>
      <c r="AK70" s="13" t="s">
        <v>720</v>
      </c>
      <c r="AL70" s="13" t="s">
        <v>721</v>
      </c>
      <c r="AM70" s="13" t="s">
        <v>727</v>
      </c>
      <c r="AN70" s="13" t="s">
        <v>744</v>
      </c>
      <c r="AO70" s="13" t="s">
        <v>868</v>
      </c>
      <c r="AP70" s="13" t="s">
        <v>2004</v>
      </c>
      <c r="AQ70" s="13" t="s">
        <v>2005</v>
      </c>
      <c r="AR70" s="15">
        <v>3109686350</v>
      </c>
      <c r="AS70" s="15">
        <v>0</v>
      </c>
      <c r="AT70" s="15">
        <v>0</v>
      </c>
      <c r="AU70" s="15">
        <v>0</v>
      </c>
      <c r="AV70" s="15">
        <v>0</v>
      </c>
      <c r="AW70" s="15">
        <v>3109686350</v>
      </c>
      <c r="AX70" s="15">
        <v>456246282</v>
      </c>
      <c r="AY70" s="15">
        <v>456246281</v>
      </c>
      <c r="AZ70" s="15">
        <v>0</v>
      </c>
      <c r="BA70" s="15">
        <v>0</v>
      </c>
      <c r="BB70" s="15">
        <v>2653440068</v>
      </c>
      <c r="BC70" s="15">
        <v>1</v>
      </c>
      <c r="BD70" s="9" t="s">
        <v>736</v>
      </c>
      <c r="BE70" s="10">
        <v>45393.704039553188</v>
      </c>
      <c r="BF70" s="9"/>
    </row>
    <row r="71" spans="1:65" ht="15" customHeight="1" outlineLevel="3" x14ac:dyDescent="0.2">
      <c r="A71" s="8" t="s">
        <v>158</v>
      </c>
      <c r="B71" s="13" t="s">
        <v>153</v>
      </c>
      <c r="C71" s="13" t="s">
        <v>59</v>
      </c>
      <c r="D71" s="13" t="s">
        <v>72</v>
      </c>
      <c r="E71" s="13" t="s">
        <v>82</v>
      </c>
      <c r="F71" s="13" t="s">
        <v>73</v>
      </c>
      <c r="G71" s="13" t="s">
        <v>75</v>
      </c>
      <c r="H71" s="13" t="s">
        <v>89</v>
      </c>
      <c r="I71" s="13" t="s">
        <v>100</v>
      </c>
      <c r="J71" s="13" t="s">
        <v>147</v>
      </c>
      <c r="K71" s="13" t="s">
        <v>83</v>
      </c>
      <c r="L71" s="13">
        <v>0</v>
      </c>
      <c r="M71" s="13" t="s">
        <v>153</v>
      </c>
      <c r="N71" s="13">
        <v>11101</v>
      </c>
      <c r="O71" s="13" t="s">
        <v>1857</v>
      </c>
      <c r="P71" s="13">
        <v>0</v>
      </c>
      <c r="Q71" s="13">
        <v>0</v>
      </c>
      <c r="R71" s="13" t="s">
        <v>2006</v>
      </c>
      <c r="S71" s="13" t="s">
        <v>2007</v>
      </c>
      <c r="T71" s="13" t="s">
        <v>59</v>
      </c>
      <c r="U71" s="13" t="s">
        <v>372</v>
      </c>
      <c r="V71" s="13" t="s">
        <v>403</v>
      </c>
      <c r="W71" s="13" t="s">
        <v>82</v>
      </c>
      <c r="X71" s="13" t="s">
        <v>427</v>
      </c>
      <c r="Y71" s="13" t="s">
        <v>83</v>
      </c>
      <c r="Z71" s="13" t="s">
        <v>153</v>
      </c>
      <c r="AA71" s="13" t="s">
        <v>73</v>
      </c>
      <c r="AB71" s="13" t="s">
        <v>428</v>
      </c>
      <c r="AC71" s="13" t="s">
        <v>435</v>
      </c>
      <c r="AD71" s="13" t="s">
        <v>440</v>
      </c>
      <c r="AE71" s="13" t="s">
        <v>449</v>
      </c>
      <c r="AF71" s="13" t="s">
        <v>475</v>
      </c>
      <c r="AG71" s="13" t="s">
        <v>506</v>
      </c>
      <c r="AH71" s="13" t="s">
        <v>572</v>
      </c>
      <c r="AI71" s="13" t="s">
        <v>625</v>
      </c>
      <c r="AJ71" s="13" t="s">
        <v>679</v>
      </c>
      <c r="AK71" s="13" t="s">
        <v>720</v>
      </c>
      <c r="AL71" s="13" t="s">
        <v>721</v>
      </c>
      <c r="AM71" s="13" t="s">
        <v>727</v>
      </c>
      <c r="AN71" s="13" t="s">
        <v>731</v>
      </c>
      <c r="AO71" s="13" t="s">
        <v>854</v>
      </c>
      <c r="AP71" s="13" t="s">
        <v>2008</v>
      </c>
      <c r="AQ71" s="13" t="s">
        <v>2009</v>
      </c>
      <c r="AR71" s="15">
        <v>1300000000</v>
      </c>
      <c r="AS71" s="15">
        <v>0</v>
      </c>
      <c r="AT71" s="15">
        <v>0</v>
      </c>
      <c r="AU71" s="15">
        <v>0</v>
      </c>
      <c r="AV71" s="15">
        <v>945000000</v>
      </c>
      <c r="AW71" s="15">
        <v>355000000</v>
      </c>
      <c r="AX71" s="15">
        <v>222277155</v>
      </c>
      <c r="AY71" s="15">
        <v>12000000</v>
      </c>
      <c r="AZ71" s="15">
        <v>8000000</v>
      </c>
      <c r="BA71" s="15">
        <v>8000000</v>
      </c>
      <c r="BB71" s="15">
        <v>132722845</v>
      </c>
      <c r="BC71" s="15">
        <v>210277155</v>
      </c>
      <c r="BD71" s="9" t="s">
        <v>736</v>
      </c>
      <c r="BE71" s="10">
        <v>45393.704039553188</v>
      </c>
      <c r="BF71" s="9"/>
    </row>
    <row r="72" spans="1:65" ht="15" customHeight="1" outlineLevel="3" x14ac:dyDescent="0.2">
      <c r="A72" s="8" t="s">
        <v>158</v>
      </c>
      <c r="B72" s="13" t="s">
        <v>153</v>
      </c>
      <c r="C72" s="13" t="s">
        <v>59</v>
      </c>
      <c r="D72" s="13" t="s">
        <v>72</v>
      </c>
      <c r="E72" s="13" t="s">
        <v>82</v>
      </c>
      <c r="F72" s="13" t="s">
        <v>73</v>
      </c>
      <c r="G72" s="13" t="s">
        <v>75</v>
      </c>
      <c r="H72" s="13" t="s">
        <v>89</v>
      </c>
      <c r="I72" s="13" t="s">
        <v>102</v>
      </c>
      <c r="J72" s="13" t="s">
        <v>147</v>
      </c>
      <c r="K72" s="13" t="s">
        <v>83</v>
      </c>
      <c r="L72" s="13">
        <v>0</v>
      </c>
      <c r="M72" s="13" t="s">
        <v>153</v>
      </c>
      <c r="N72" s="13">
        <v>11101</v>
      </c>
      <c r="O72" s="13" t="s">
        <v>1857</v>
      </c>
      <c r="P72" s="13">
        <v>0</v>
      </c>
      <c r="Q72" s="13">
        <v>0</v>
      </c>
      <c r="R72" s="13" t="s">
        <v>2010</v>
      </c>
      <c r="S72" s="13" t="s">
        <v>2011</v>
      </c>
      <c r="T72" s="13" t="s">
        <v>59</v>
      </c>
      <c r="U72" s="13" t="s">
        <v>372</v>
      </c>
      <c r="V72" s="13" t="s">
        <v>403</v>
      </c>
      <c r="W72" s="13" t="s">
        <v>82</v>
      </c>
      <c r="X72" s="13" t="s">
        <v>427</v>
      </c>
      <c r="Y72" s="13" t="s">
        <v>83</v>
      </c>
      <c r="Z72" s="13" t="s">
        <v>153</v>
      </c>
      <c r="AA72" s="13" t="s">
        <v>73</v>
      </c>
      <c r="AB72" s="13" t="s">
        <v>428</v>
      </c>
      <c r="AC72" s="13" t="s">
        <v>435</v>
      </c>
      <c r="AD72" s="13" t="s">
        <v>440</v>
      </c>
      <c r="AE72" s="13" t="s">
        <v>449</v>
      </c>
      <c r="AF72" s="13" t="s">
        <v>475</v>
      </c>
      <c r="AG72" s="13" t="s">
        <v>507</v>
      </c>
      <c r="AH72" s="13" t="s">
        <v>573</v>
      </c>
      <c r="AI72" s="13" t="s">
        <v>626</v>
      </c>
      <c r="AJ72" s="13" t="s">
        <v>680</v>
      </c>
      <c r="AK72" s="13" t="s">
        <v>720</v>
      </c>
      <c r="AL72" s="13" t="s">
        <v>721</v>
      </c>
      <c r="AM72" s="13" t="s">
        <v>727</v>
      </c>
      <c r="AN72" s="13" t="s">
        <v>742</v>
      </c>
      <c r="AO72" s="13" t="s">
        <v>865</v>
      </c>
      <c r="AP72" s="13" t="s">
        <v>2012</v>
      </c>
      <c r="AQ72" s="13" t="s">
        <v>2013</v>
      </c>
      <c r="AR72" s="15">
        <v>65000000</v>
      </c>
      <c r="AS72" s="15">
        <v>0</v>
      </c>
      <c r="AT72" s="15">
        <v>0</v>
      </c>
      <c r="AU72" s="15">
        <v>960000000</v>
      </c>
      <c r="AV72" s="15">
        <v>0</v>
      </c>
      <c r="AW72" s="15">
        <v>1025000000</v>
      </c>
      <c r="AX72" s="15">
        <v>1018000000</v>
      </c>
      <c r="AY72" s="15">
        <v>1000000000</v>
      </c>
      <c r="AZ72" s="15">
        <v>0</v>
      </c>
      <c r="BA72" s="15">
        <v>0</v>
      </c>
      <c r="BB72" s="15">
        <v>7000000</v>
      </c>
      <c r="BC72" s="15">
        <v>18000000</v>
      </c>
      <c r="BD72" s="9" t="s">
        <v>736</v>
      </c>
      <c r="BE72" s="10">
        <v>45393.704039553188</v>
      </c>
      <c r="BF72" s="9"/>
    </row>
    <row r="73" spans="1:65" ht="15" customHeight="1" outlineLevel="3" x14ac:dyDescent="0.2">
      <c r="A73" s="8" t="s">
        <v>158</v>
      </c>
      <c r="B73" s="13" t="s">
        <v>153</v>
      </c>
      <c r="C73" s="13" t="s">
        <v>59</v>
      </c>
      <c r="D73" s="13" t="s">
        <v>72</v>
      </c>
      <c r="E73" s="13" t="s">
        <v>82</v>
      </c>
      <c r="F73" s="13" t="s">
        <v>73</v>
      </c>
      <c r="G73" s="13" t="s">
        <v>75</v>
      </c>
      <c r="H73" s="13" t="s">
        <v>89</v>
      </c>
      <c r="I73" s="13" t="s">
        <v>102</v>
      </c>
      <c r="J73" s="13" t="s">
        <v>72</v>
      </c>
      <c r="K73" s="13" t="s">
        <v>83</v>
      </c>
      <c r="L73" s="13">
        <v>0</v>
      </c>
      <c r="M73" s="13" t="s">
        <v>153</v>
      </c>
      <c r="N73" s="13">
        <v>11101</v>
      </c>
      <c r="O73" s="13" t="s">
        <v>1857</v>
      </c>
      <c r="P73" s="13">
        <v>1</v>
      </c>
      <c r="Q73" s="13">
        <v>1</v>
      </c>
      <c r="R73" s="13" t="s">
        <v>2014</v>
      </c>
      <c r="S73" s="13" t="s">
        <v>2015</v>
      </c>
      <c r="T73" s="13" t="s">
        <v>59</v>
      </c>
      <c r="U73" s="13" t="s">
        <v>372</v>
      </c>
      <c r="V73" s="13" t="s">
        <v>403</v>
      </c>
      <c r="W73" s="13" t="s">
        <v>82</v>
      </c>
      <c r="X73" s="13" t="s">
        <v>427</v>
      </c>
      <c r="Y73" s="13" t="s">
        <v>83</v>
      </c>
      <c r="Z73" s="13" t="s">
        <v>153</v>
      </c>
      <c r="AA73" s="13" t="s">
        <v>73</v>
      </c>
      <c r="AB73" s="13" t="s">
        <v>428</v>
      </c>
      <c r="AC73" s="13" t="s">
        <v>435</v>
      </c>
      <c r="AD73" s="13" t="s">
        <v>440</v>
      </c>
      <c r="AE73" s="13" t="s">
        <v>449</v>
      </c>
      <c r="AF73" s="13" t="s">
        <v>475</v>
      </c>
      <c r="AG73" s="13" t="s">
        <v>507</v>
      </c>
      <c r="AH73" s="13" t="s">
        <v>573</v>
      </c>
      <c r="AI73" s="13" t="s">
        <v>626</v>
      </c>
      <c r="AJ73" s="13" t="s">
        <v>680</v>
      </c>
      <c r="AK73" s="13" t="s">
        <v>720</v>
      </c>
      <c r="AL73" s="13" t="s">
        <v>721</v>
      </c>
      <c r="AM73" s="13" t="s">
        <v>727</v>
      </c>
      <c r="AN73" s="13" t="s">
        <v>746</v>
      </c>
      <c r="AO73" s="13" t="s">
        <v>870</v>
      </c>
      <c r="AP73" s="13" t="s">
        <v>2016</v>
      </c>
      <c r="AQ73" s="13" t="s">
        <v>2013</v>
      </c>
      <c r="AR73" s="15">
        <v>408000000</v>
      </c>
      <c r="AS73" s="15">
        <v>0</v>
      </c>
      <c r="AT73" s="15">
        <v>0</v>
      </c>
      <c r="AU73" s="15">
        <v>0</v>
      </c>
      <c r="AV73" s="15">
        <v>0</v>
      </c>
      <c r="AW73" s="15">
        <v>408000000</v>
      </c>
      <c r="AX73" s="15">
        <v>408000000</v>
      </c>
      <c r="AY73" s="15">
        <v>343100000</v>
      </c>
      <c r="AZ73" s="15">
        <v>6666666</v>
      </c>
      <c r="BA73" s="15">
        <v>6666666</v>
      </c>
      <c r="BB73" s="15">
        <v>0</v>
      </c>
      <c r="BC73" s="15">
        <v>64900000</v>
      </c>
      <c r="BD73" s="9" t="s">
        <v>736</v>
      </c>
      <c r="BE73" s="10">
        <v>45393.704039553188</v>
      </c>
      <c r="BF73" s="9"/>
    </row>
    <row r="74" spans="1:65" ht="15" customHeight="1" outlineLevel="3" x14ac:dyDescent="0.2">
      <c r="A74" s="8" t="s">
        <v>158</v>
      </c>
      <c r="B74" s="13" t="s">
        <v>153</v>
      </c>
      <c r="C74" s="13" t="s">
        <v>59</v>
      </c>
      <c r="D74" s="13" t="s">
        <v>72</v>
      </c>
      <c r="E74" s="13" t="s">
        <v>82</v>
      </c>
      <c r="F74" s="13" t="s">
        <v>73</v>
      </c>
      <c r="G74" s="13" t="s">
        <v>75</v>
      </c>
      <c r="H74" s="13" t="s">
        <v>89</v>
      </c>
      <c r="I74" s="13" t="s">
        <v>102</v>
      </c>
      <c r="J74" s="13" t="s">
        <v>76</v>
      </c>
      <c r="K74" s="13" t="s">
        <v>83</v>
      </c>
      <c r="L74" s="13">
        <v>0</v>
      </c>
      <c r="M74" s="13" t="s">
        <v>153</v>
      </c>
      <c r="N74" s="13">
        <v>11101</v>
      </c>
      <c r="O74" s="13" t="s">
        <v>1857</v>
      </c>
      <c r="P74" s="13">
        <v>2</v>
      </c>
      <c r="Q74" s="13">
        <v>2</v>
      </c>
      <c r="R74" s="13" t="s">
        <v>2017</v>
      </c>
      <c r="S74" s="13" t="s">
        <v>2018</v>
      </c>
      <c r="T74" s="13" t="s">
        <v>59</v>
      </c>
      <c r="U74" s="13" t="s">
        <v>372</v>
      </c>
      <c r="V74" s="13" t="s">
        <v>403</v>
      </c>
      <c r="W74" s="13" t="s">
        <v>82</v>
      </c>
      <c r="X74" s="13" t="s">
        <v>427</v>
      </c>
      <c r="Y74" s="13" t="s">
        <v>83</v>
      </c>
      <c r="Z74" s="13" t="s">
        <v>153</v>
      </c>
      <c r="AA74" s="13" t="s">
        <v>73</v>
      </c>
      <c r="AB74" s="13" t="s">
        <v>428</v>
      </c>
      <c r="AC74" s="13" t="s">
        <v>435</v>
      </c>
      <c r="AD74" s="13" t="s">
        <v>440</v>
      </c>
      <c r="AE74" s="13" t="s">
        <v>449</v>
      </c>
      <c r="AF74" s="13" t="s">
        <v>475</v>
      </c>
      <c r="AG74" s="13" t="s">
        <v>507</v>
      </c>
      <c r="AH74" s="13" t="s">
        <v>573</v>
      </c>
      <c r="AI74" s="13" t="s">
        <v>626</v>
      </c>
      <c r="AJ74" s="13" t="s">
        <v>680</v>
      </c>
      <c r="AK74" s="13" t="s">
        <v>720</v>
      </c>
      <c r="AL74" s="13" t="s">
        <v>721</v>
      </c>
      <c r="AM74" s="13" t="s">
        <v>727</v>
      </c>
      <c r="AN74" s="13" t="s">
        <v>745</v>
      </c>
      <c r="AO74" s="13" t="s">
        <v>869</v>
      </c>
      <c r="AP74" s="13" t="s">
        <v>2019</v>
      </c>
      <c r="AQ74" s="13" t="s">
        <v>2013</v>
      </c>
      <c r="AR74" s="15">
        <v>145000000</v>
      </c>
      <c r="AS74" s="15">
        <v>0</v>
      </c>
      <c r="AT74" s="15">
        <v>0</v>
      </c>
      <c r="AU74" s="15">
        <v>0</v>
      </c>
      <c r="AV74" s="15">
        <v>15000000</v>
      </c>
      <c r="AW74" s="15">
        <v>130000000</v>
      </c>
      <c r="AX74" s="15">
        <v>130000000</v>
      </c>
      <c r="AY74" s="15">
        <v>85000000</v>
      </c>
      <c r="AZ74" s="15">
        <v>15000000</v>
      </c>
      <c r="BA74" s="15">
        <v>10000000</v>
      </c>
      <c r="BB74" s="15">
        <v>0</v>
      </c>
      <c r="BC74" s="15">
        <v>45000000</v>
      </c>
      <c r="BD74" s="9" t="s">
        <v>736</v>
      </c>
      <c r="BE74" s="10">
        <v>45393.704039553188</v>
      </c>
      <c r="BF74" s="9"/>
    </row>
    <row r="75" spans="1:65" ht="15" customHeight="1" outlineLevel="3" x14ac:dyDescent="0.2">
      <c r="A75" s="8" t="s">
        <v>158</v>
      </c>
      <c r="B75" s="13" t="s">
        <v>153</v>
      </c>
      <c r="C75" s="13" t="s">
        <v>59</v>
      </c>
      <c r="D75" s="13" t="s">
        <v>72</v>
      </c>
      <c r="E75" s="13" t="s">
        <v>82</v>
      </c>
      <c r="F75" s="13" t="s">
        <v>73</v>
      </c>
      <c r="G75" s="13" t="s">
        <v>75</v>
      </c>
      <c r="H75" s="13" t="s">
        <v>89</v>
      </c>
      <c r="I75" s="13" t="s">
        <v>102</v>
      </c>
      <c r="J75" s="13" t="s">
        <v>77</v>
      </c>
      <c r="K75" s="13" t="s">
        <v>83</v>
      </c>
      <c r="L75" s="13">
        <v>0</v>
      </c>
      <c r="M75" s="13" t="s">
        <v>153</v>
      </c>
      <c r="N75" s="13">
        <v>11101</v>
      </c>
      <c r="O75" s="13" t="s">
        <v>1857</v>
      </c>
      <c r="P75" s="13">
        <v>3</v>
      </c>
      <c r="Q75" s="13">
        <v>3</v>
      </c>
      <c r="R75" s="13" t="s">
        <v>2020</v>
      </c>
      <c r="S75" s="13" t="s">
        <v>2021</v>
      </c>
      <c r="T75" s="13" t="s">
        <v>59</v>
      </c>
      <c r="U75" s="13" t="s">
        <v>372</v>
      </c>
      <c r="V75" s="13" t="s">
        <v>403</v>
      </c>
      <c r="W75" s="13" t="s">
        <v>82</v>
      </c>
      <c r="X75" s="13" t="s">
        <v>427</v>
      </c>
      <c r="Y75" s="13" t="s">
        <v>83</v>
      </c>
      <c r="Z75" s="13" t="s">
        <v>153</v>
      </c>
      <c r="AA75" s="13" t="s">
        <v>73</v>
      </c>
      <c r="AB75" s="13" t="s">
        <v>428</v>
      </c>
      <c r="AC75" s="13" t="s">
        <v>435</v>
      </c>
      <c r="AD75" s="13" t="s">
        <v>440</v>
      </c>
      <c r="AE75" s="13" t="s">
        <v>449</v>
      </c>
      <c r="AF75" s="13" t="s">
        <v>475</v>
      </c>
      <c r="AG75" s="13" t="s">
        <v>507</v>
      </c>
      <c r="AH75" s="13" t="s">
        <v>573</v>
      </c>
      <c r="AI75" s="13" t="s">
        <v>626</v>
      </c>
      <c r="AJ75" s="13" t="s">
        <v>680</v>
      </c>
      <c r="AK75" s="13" t="s">
        <v>720</v>
      </c>
      <c r="AL75" s="13" t="s">
        <v>721</v>
      </c>
      <c r="AM75" s="13" t="s">
        <v>727</v>
      </c>
      <c r="AN75" s="13" t="s">
        <v>747</v>
      </c>
      <c r="AO75" s="13" t="s">
        <v>871</v>
      </c>
      <c r="AP75" s="13" t="s">
        <v>2022</v>
      </c>
      <c r="AQ75" s="13" t="s">
        <v>2013</v>
      </c>
      <c r="AR75" s="15">
        <v>227094619</v>
      </c>
      <c r="AS75" s="15">
        <v>0</v>
      </c>
      <c r="AT75" s="15">
        <v>0</v>
      </c>
      <c r="AU75" s="15">
        <v>0</v>
      </c>
      <c r="AV75" s="15">
        <v>0</v>
      </c>
      <c r="AW75" s="15">
        <v>227094619</v>
      </c>
      <c r="AX75" s="15">
        <v>227094619</v>
      </c>
      <c r="AY75" s="15">
        <v>227094619</v>
      </c>
      <c r="AZ75" s="15">
        <v>0</v>
      </c>
      <c r="BA75" s="15">
        <v>0</v>
      </c>
      <c r="BB75" s="15">
        <v>0</v>
      </c>
      <c r="BC75" s="15">
        <v>0</v>
      </c>
      <c r="BD75" s="9" t="s">
        <v>736</v>
      </c>
      <c r="BE75" s="10">
        <v>45393.704039553188</v>
      </c>
      <c r="BF75" s="9"/>
    </row>
    <row r="76" spans="1:65" ht="15" customHeight="1" outlineLevel="3" x14ac:dyDescent="0.2">
      <c r="A76" s="8" t="s">
        <v>158</v>
      </c>
      <c r="B76" s="13" t="s">
        <v>153</v>
      </c>
      <c r="C76" s="13" t="s">
        <v>59</v>
      </c>
      <c r="D76" s="13" t="s">
        <v>72</v>
      </c>
      <c r="E76" s="13" t="s">
        <v>82</v>
      </c>
      <c r="F76" s="13" t="s">
        <v>73</v>
      </c>
      <c r="G76" s="13" t="s">
        <v>75</v>
      </c>
      <c r="H76" s="13" t="s">
        <v>89</v>
      </c>
      <c r="I76" s="13" t="s">
        <v>115</v>
      </c>
      <c r="J76" s="13" t="s">
        <v>147</v>
      </c>
      <c r="K76" s="13" t="s">
        <v>83</v>
      </c>
      <c r="L76" s="13">
        <v>0</v>
      </c>
      <c r="M76" s="13" t="s">
        <v>153</v>
      </c>
      <c r="N76" s="13">
        <v>11101</v>
      </c>
      <c r="O76" s="13" t="s">
        <v>1857</v>
      </c>
      <c r="P76" s="13">
        <v>0</v>
      </c>
      <c r="Q76" s="13">
        <v>0</v>
      </c>
      <c r="R76" s="13" t="s">
        <v>2023</v>
      </c>
      <c r="S76" s="13" t="s">
        <v>2024</v>
      </c>
      <c r="T76" s="13" t="s">
        <v>59</v>
      </c>
      <c r="U76" s="13" t="s">
        <v>372</v>
      </c>
      <c r="V76" s="13" t="s">
        <v>403</v>
      </c>
      <c r="W76" s="13" t="s">
        <v>82</v>
      </c>
      <c r="X76" s="13" t="s">
        <v>427</v>
      </c>
      <c r="Y76" s="13" t="s">
        <v>83</v>
      </c>
      <c r="Z76" s="13" t="s">
        <v>153</v>
      </c>
      <c r="AA76" s="13" t="s">
        <v>73</v>
      </c>
      <c r="AB76" s="13" t="s">
        <v>428</v>
      </c>
      <c r="AC76" s="13" t="s">
        <v>435</v>
      </c>
      <c r="AD76" s="13" t="s">
        <v>440</v>
      </c>
      <c r="AE76" s="13" t="s">
        <v>449</v>
      </c>
      <c r="AF76" s="13" t="s">
        <v>475</v>
      </c>
      <c r="AG76" s="13" t="s">
        <v>508</v>
      </c>
      <c r="AH76" s="13" t="s">
        <v>576</v>
      </c>
      <c r="AI76" s="13" t="s">
        <v>629</v>
      </c>
      <c r="AJ76" s="13" t="s">
        <v>683</v>
      </c>
      <c r="AK76" s="13" t="s">
        <v>720</v>
      </c>
      <c r="AL76" s="13" t="s">
        <v>721</v>
      </c>
      <c r="AM76" s="13" t="s">
        <v>727</v>
      </c>
      <c r="AN76" s="13" t="s">
        <v>749</v>
      </c>
      <c r="AO76" s="13" t="s">
        <v>873</v>
      </c>
      <c r="AP76" s="13" t="s">
        <v>2025</v>
      </c>
      <c r="AQ76" s="13" t="s">
        <v>2026</v>
      </c>
      <c r="AR76" s="15">
        <v>12000000</v>
      </c>
      <c r="AS76" s="15">
        <v>0</v>
      </c>
      <c r="AT76" s="15">
        <v>0</v>
      </c>
      <c r="AU76" s="15">
        <v>0</v>
      </c>
      <c r="AV76" s="15">
        <v>0</v>
      </c>
      <c r="AW76" s="15">
        <v>12000000</v>
      </c>
      <c r="AX76" s="15">
        <v>12000000</v>
      </c>
      <c r="AY76" s="15">
        <v>12000000</v>
      </c>
      <c r="AZ76" s="15">
        <v>0</v>
      </c>
      <c r="BA76" s="15">
        <v>0</v>
      </c>
      <c r="BB76" s="15">
        <v>0</v>
      </c>
      <c r="BC76" s="15">
        <v>0</v>
      </c>
      <c r="BD76" s="9" t="s">
        <v>736</v>
      </c>
      <c r="BE76" s="10">
        <v>45393.704039553188</v>
      </c>
      <c r="BF76" s="9"/>
    </row>
    <row r="77" spans="1:65" s="11" customFormat="1" ht="15" customHeight="1" outlineLevel="2" x14ac:dyDescent="0.2">
      <c r="B77" s="14" t="s">
        <v>2803</v>
      </c>
      <c r="C77" s="14"/>
      <c r="D77" s="14"/>
      <c r="E77" s="14"/>
      <c r="F77" s="14"/>
      <c r="G77" s="14"/>
      <c r="H77" s="14"/>
      <c r="I77" s="14"/>
      <c r="J77" s="14"/>
      <c r="K77" s="13"/>
      <c r="L77" s="13"/>
      <c r="M77" s="13"/>
      <c r="N77" s="14"/>
      <c r="O77" s="14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4"/>
      <c r="AR77" s="16">
        <f t="shared" ref="AR77:BC77" si="12">SUBTOTAL(9,AR69:AR76)</f>
        <v>5681780969</v>
      </c>
      <c r="AS77" s="15">
        <f t="shared" si="12"/>
        <v>0</v>
      </c>
      <c r="AT77" s="15">
        <f t="shared" si="12"/>
        <v>0</v>
      </c>
      <c r="AU77" s="15">
        <f t="shared" si="12"/>
        <v>960000000</v>
      </c>
      <c r="AV77" s="15">
        <f t="shared" si="12"/>
        <v>960000000</v>
      </c>
      <c r="AW77" s="16">
        <f t="shared" si="12"/>
        <v>5681780969</v>
      </c>
      <c r="AX77" s="16">
        <f t="shared" si="12"/>
        <v>2600701122</v>
      </c>
      <c r="AY77" s="16">
        <f t="shared" si="12"/>
        <v>2178640900</v>
      </c>
      <c r="AZ77" s="15">
        <f t="shared" si="12"/>
        <v>41666666</v>
      </c>
      <c r="BA77" s="15">
        <f t="shared" si="12"/>
        <v>34266666</v>
      </c>
      <c r="BB77" s="15">
        <f t="shared" si="12"/>
        <v>3081079847</v>
      </c>
      <c r="BC77" s="16">
        <f t="shared" si="12"/>
        <v>422060222</v>
      </c>
      <c r="BD77" s="9"/>
      <c r="BE77" s="10"/>
      <c r="BF77" s="9"/>
      <c r="BG77" s="8"/>
      <c r="BH77" s="8"/>
      <c r="BI77" s="8"/>
      <c r="BJ77" s="8"/>
      <c r="BK77" s="8"/>
      <c r="BL77" s="8"/>
      <c r="BM77" s="8"/>
    </row>
    <row r="78" spans="1:65" ht="15" customHeight="1" outlineLevel="3" x14ac:dyDescent="0.2">
      <c r="A78" s="8" t="s">
        <v>158</v>
      </c>
      <c r="B78" s="13" t="s">
        <v>154</v>
      </c>
      <c r="C78" s="13" t="s">
        <v>59</v>
      </c>
      <c r="D78" s="13" t="s">
        <v>72</v>
      </c>
      <c r="E78" s="13" t="s">
        <v>82</v>
      </c>
      <c r="F78" s="13" t="s">
        <v>59</v>
      </c>
      <c r="G78" s="13" t="s">
        <v>75</v>
      </c>
      <c r="H78" s="13" t="s">
        <v>89</v>
      </c>
      <c r="I78" s="13" t="s">
        <v>115</v>
      </c>
      <c r="J78" s="13" t="s">
        <v>147</v>
      </c>
      <c r="K78" s="13" t="s">
        <v>84</v>
      </c>
      <c r="L78" s="13" t="s">
        <v>59</v>
      </c>
      <c r="M78" s="13" t="s">
        <v>158</v>
      </c>
      <c r="N78" s="13">
        <v>12609</v>
      </c>
      <c r="O78" s="13" t="s">
        <v>176</v>
      </c>
      <c r="P78" s="13">
        <v>0</v>
      </c>
      <c r="Q78" s="13">
        <v>0</v>
      </c>
      <c r="R78" s="13" t="s">
        <v>261</v>
      </c>
      <c r="S78" s="13" t="s">
        <v>1556</v>
      </c>
      <c r="T78" s="13" t="s">
        <v>59</v>
      </c>
      <c r="U78" s="13" t="s">
        <v>372</v>
      </c>
      <c r="V78" s="13" t="s">
        <v>403</v>
      </c>
      <c r="W78" s="13" t="s">
        <v>82</v>
      </c>
      <c r="X78" s="13" t="s">
        <v>427</v>
      </c>
      <c r="Y78" s="13" t="s">
        <v>84</v>
      </c>
      <c r="Z78" s="13" t="s">
        <v>154</v>
      </c>
      <c r="AA78" s="13" t="s">
        <v>59</v>
      </c>
      <c r="AB78" s="13" t="s">
        <v>154</v>
      </c>
      <c r="AC78" s="13" t="s">
        <v>435</v>
      </c>
      <c r="AD78" s="13" t="s">
        <v>440</v>
      </c>
      <c r="AE78" s="13" t="s">
        <v>449</v>
      </c>
      <c r="AF78" s="13" t="s">
        <v>475</v>
      </c>
      <c r="AG78" s="13" t="s">
        <v>508</v>
      </c>
      <c r="AH78" s="13" t="s">
        <v>576</v>
      </c>
      <c r="AI78" s="13" t="s">
        <v>629</v>
      </c>
      <c r="AJ78" s="13" t="s">
        <v>683</v>
      </c>
      <c r="AK78" s="13" t="s">
        <v>720</v>
      </c>
      <c r="AL78" s="13" t="s">
        <v>721</v>
      </c>
      <c r="AM78" s="13" t="s">
        <v>727</v>
      </c>
      <c r="AN78" s="13" t="s">
        <v>749</v>
      </c>
      <c r="AO78" s="13" t="s">
        <v>873</v>
      </c>
      <c r="AP78" s="13" t="s">
        <v>1044</v>
      </c>
      <c r="AQ78" s="13" t="s">
        <v>2026</v>
      </c>
      <c r="AR78" s="15">
        <v>58600000</v>
      </c>
      <c r="AS78" s="15">
        <v>0</v>
      </c>
      <c r="AT78" s="15">
        <v>0</v>
      </c>
      <c r="AU78" s="15">
        <v>0</v>
      </c>
      <c r="AV78" s="15">
        <v>0</v>
      </c>
      <c r="AW78" s="15">
        <v>58600000</v>
      </c>
      <c r="AX78" s="15">
        <v>34244938</v>
      </c>
      <c r="AY78" s="15">
        <v>25000000</v>
      </c>
      <c r="AZ78" s="15">
        <v>3642960</v>
      </c>
      <c r="BA78" s="15">
        <v>3642960</v>
      </c>
      <c r="BB78" s="15">
        <v>24355062</v>
      </c>
      <c r="BC78" s="15">
        <v>9244938</v>
      </c>
      <c r="BD78" s="9" t="s">
        <v>736</v>
      </c>
      <c r="BE78" s="10">
        <v>45393.704039553188</v>
      </c>
      <c r="BF78" s="9"/>
    </row>
    <row r="79" spans="1:65" ht="15" customHeight="1" outlineLevel="3" x14ac:dyDescent="0.2">
      <c r="A79" s="8" t="s">
        <v>158</v>
      </c>
      <c r="B79" s="13" t="s">
        <v>154</v>
      </c>
      <c r="C79" s="13" t="s">
        <v>59</v>
      </c>
      <c r="D79" s="13" t="s">
        <v>72</v>
      </c>
      <c r="E79" s="13" t="s">
        <v>82</v>
      </c>
      <c r="F79" s="13" t="s">
        <v>59</v>
      </c>
      <c r="G79" s="13" t="s">
        <v>75</v>
      </c>
      <c r="H79" s="13" t="s">
        <v>89</v>
      </c>
      <c r="I79" s="13" t="s">
        <v>115</v>
      </c>
      <c r="J79" s="13" t="s">
        <v>72</v>
      </c>
      <c r="K79" s="13" t="s">
        <v>84</v>
      </c>
      <c r="L79" s="13" t="s">
        <v>59</v>
      </c>
      <c r="M79" s="13" t="s">
        <v>158</v>
      </c>
      <c r="N79" s="13">
        <v>12609</v>
      </c>
      <c r="O79" s="13" t="s">
        <v>176</v>
      </c>
      <c r="P79" s="13">
        <v>1</v>
      </c>
      <c r="Q79" s="13">
        <v>1</v>
      </c>
      <c r="R79" s="13" t="s">
        <v>2028</v>
      </c>
      <c r="S79" s="13" t="s">
        <v>2029</v>
      </c>
      <c r="T79" s="13" t="s">
        <v>59</v>
      </c>
      <c r="U79" s="13" t="s">
        <v>372</v>
      </c>
      <c r="V79" s="13" t="s">
        <v>403</v>
      </c>
      <c r="W79" s="13" t="s">
        <v>82</v>
      </c>
      <c r="X79" s="13" t="s">
        <v>427</v>
      </c>
      <c r="Y79" s="13" t="s">
        <v>84</v>
      </c>
      <c r="Z79" s="13" t="s">
        <v>154</v>
      </c>
      <c r="AA79" s="13" t="s">
        <v>59</v>
      </c>
      <c r="AB79" s="13" t="s">
        <v>154</v>
      </c>
      <c r="AC79" s="13" t="s">
        <v>435</v>
      </c>
      <c r="AD79" s="13" t="s">
        <v>440</v>
      </c>
      <c r="AE79" s="13" t="s">
        <v>449</v>
      </c>
      <c r="AF79" s="13" t="s">
        <v>475</v>
      </c>
      <c r="AG79" s="13" t="s">
        <v>508</v>
      </c>
      <c r="AH79" s="13" t="s">
        <v>576</v>
      </c>
      <c r="AI79" s="13" t="s">
        <v>629</v>
      </c>
      <c r="AJ79" s="13" t="s">
        <v>683</v>
      </c>
      <c r="AK79" s="13" t="s">
        <v>720</v>
      </c>
      <c r="AL79" s="13" t="s">
        <v>721</v>
      </c>
      <c r="AM79" s="13" t="s">
        <v>727</v>
      </c>
      <c r="AN79" s="13" t="s">
        <v>748</v>
      </c>
      <c r="AO79" s="13" t="s">
        <v>872</v>
      </c>
      <c r="AP79" s="13" t="s">
        <v>1045</v>
      </c>
      <c r="AQ79" s="13" t="s">
        <v>2030</v>
      </c>
      <c r="AR79" s="15">
        <v>73400000</v>
      </c>
      <c r="AS79" s="15">
        <v>0</v>
      </c>
      <c r="AT79" s="15">
        <v>0</v>
      </c>
      <c r="AU79" s="15">
        <v>0</v>
      </c>
      <c r="AV79" s="15">
        <v>0</v>
      </c>
      <c r="AW79" s="15">
        <v>73400000</v>
      </c>
      <c r="AX79" s="15">
        <v>56800000</v>
      </c>
      <c r="AY79" s="15">
        <v>14400000</v>
      </c>
      <c r="AZ79" s="15">
        <v>7200000</v>
      </c>
      <c r="BA79" s="15">
        <v>7200000</v>
      </c>
      <c r="BB79" s="15">
        <v>16600000</v>
      </c>
      <c r="BC79" s="15">
        <v>42400000</v>
      </c>
      <c r="BD79" s="9" t="s">
        <v>736</v>
      </c>
      <c r="BE79" s="10">
        <v>45393.704039553188</v>
      </c>
      <c r="BF79" s="9"/>
    </row>
    <row r="80" spans="1:65" ht="15" customHeight="1" outlineLevel="3" x14ac:dyDescent="0.2">
      <c r="A80" s="8" t="s">
        <v>158</v>
      </c>
      <c r="B80" s="13" t="s">
        <v>154</v>
      </c>
      <c r="C80" s="13" t="s">
        <v>59</v>
      </c>
      <c r="D80" s="13" t="s">
        <v>72</v>
      </c>
      <c r="E80" s="13" t="s">
        <v>82</v>
      </c>
      <c r="F80" s="13" t="s">
        <v>59</v>
      </c>
      <c r="G80" s="13" t="s">
        <v>75</v>
      </c>
      <c r="H80" s="13" t="s">
        <v>89</v>
      </c>
      <c r="I80" s="13" t="s">
        <v>102</v>
      </c>
      <c r="J80" s="13" t="s">
        <v>147</v>
      </c>
      <c r="K80" s="13" t="s">
        <v>84</v>
      </c>
      <c r="L80" s="13" t="s">
        <v>59</v>
      </c>
      <c r="M80" s="13" t="s">
        <v>158</v>
      </c>
      <c r="N80" s="13">
        <v>21302</v>
      </c>
      <c r="O80" s="13" t="s">
        <v>1879</v>
      </c>
      <c r="P80" s="13">
        <v>0</v>
      </c>
      <c r="Q80" s="13">
        <v>0</v>
      </c>
      <c r="R80" s="13" t="s">
        <v>260</v>
      </c>
      <c r="S80" s="13" t="s">
        <v>1555</v>
      </c>
      <c r="T80" s="13" t="s">
        <v>59</v>
      </c>
      <c r="U80" s="13" t="s">
        <v>372</v>
      </c>
      <c r="V80" s="13" t="s">
        <v>403</v>
      </c>
      <c r="W80" s="13" t="s">
        <v>82</v>
      </c>
      <c r="X80" s="13" t="s">
        <v>427</v>
      </c>
      <c r="Y80" s="13" t="s">
        <v>84</v>
      </c>
      <c r="Z80" s="13" t="s">
        <v>154</v>
      </c>
      <c r="AA80" s="13" t="s">
        <v>59</v>
      </c>
      <c r="AB80" s="13" t="s">
        <v>154</v>
      </c>
      <c r="AC80" s="13" t="s">
        <v>435</v>
      </c>
      <c r="AD80" s="13" t="s">
        <v>440</v>
      </c>
      <c r="AE80" s="13" t="s">
        <v>449</v>
      </c>
      <c r="AF80" s="13" t="s">
        <v>475</v>
      </c>
      <c r="AG80" s="13" t="s">
        <v>507</v>
      </c>
      <c r="AH80" s="13" t="s">
        <v>573</v>
      </c>
      <c r="AI80" s="13" t="s">
        <v>626</v>
      </c>
      <c r="AJ80" s="13" t="s">
        <v>680</v>
      </c>
      <c r="AK80" s="13" t="s">
        <v>720</v>
      </c>
      <c r="AL80" s="13" t="s">
        <v>721</v>
      </c>
      <c r="AM80" s="13" t="s">
        <v>727</v>
      </c>
      <c r="AN80" s="13" t="s">
        <v>746</v>
      </c>
      <c r="AO80" s="13" t="s">
        <v>870</v>
      </c>
      <c r="AP80" s="13" t="s">
        <v>1043</v>
      </c>
      <c r="AQ80" s="13" t="s">
        <v>2027</v>
      </c>
      <c r="AR80" s="15">
        <v>289495737</v>
      </c>
      <c r="AS80" s="15">
        <v>0</v>
      </c>
      <c r="AT80" s="15">
        <v>0</v>
      </c>
      <c r="AU80" s="15">
        <v>0</v>
      </c>
      <c r="AV80" s="15">
        <v>0</v>
      </c>
      <c r="AW80" s="15">
        <v>289495737</v>
      </c>
      <c r="AX80" s="15">
        <v>289400000</v>
      </c>
      <c r="AY80" s="15">
        <v>230906666</v>
      </c>
      <c r="AZ80" s="15">
        <v>78889546</v>
      </c>
      <c r="BA80" s="15">
        <v>62889546</v>
      </c>
      <c r="BB80" s="15">
        <v>95737</v>
      </c>
      <c r="BC80" s="15">
        <v>58493334</v>
      </c>
      <c r="BD80" s="9" t="s">
        <v>736</v>
      </c>
      <c r="BE80" s="10">
        <v>45393.704039553188</v>
      </c>
      <c r="BF80" s="9"/>
    </row>
    <row r="81" spans="1:65" ht="15" customHeight="1" outlineLevel="3" x14ac:dyDescent="0.2">
      <c r="A81" s="8" t="s">
        <v>158</v>
      </c>
      <c r="B81" s="13" t="s">
        <v>154</v>
      </c>
      <c r="C81" s="13" t="s">
        <v>59</v>
      </c>
      <c r="D81" s="13" t="s">
        <v>72</v>
      </c>
      <c r="E81" s="13" t="s">
        <v>82</v>
      </c>
      <c r="F81" s="13" t="s">
        <v>59</v>
      </c>
      <c r="G81" s="13" t="s">
        <v>75</v>
      </c>
      <c r="H81" s="13" t="s">
        <v>89</v>
      </c>
      <c r="I81" s="13" t="s">
        <v>115</v>
      </c>
      <c r="J81" s="13" t="s">
        <v>76</v>
      </c>
      <c r="K81" s="13" t="s">
        <v>84</v>
      </c>
      <c r="L81" s="13" t="s">
        <v>59</v>
      </c>
      <c r="M81" s="13" t="s">
        <v>158</v>
      </c>
      <c r="N81" s="13">
        <v>22307</v>
      </c>
      <c r="O81" s="13" t="s">
        <v>177</v>
      </c>
      <c r="P81" s="13">
        <v>2</v>
      </c>
      <c r="Q81" s="13">
        <v>2</v>
      </c>
      <c r="R81" s="13" t="s">
        <v>2031</v>
      </c>
      <c r="S81" s="13" t="s">
        <v>2032</v>
      </c>
      <c r="T81" s="13" t="s">
        <v>59</v>
      </c>
      <c r="U81" s="13" t="s">
        <v>372</v>
      </c>
      <c r="V81" s="13" t="s">
        <v>403</v>
      </c>
      <c r="W81" s="13" t="s">
        <v>82</v>
      </c>
      <c r="X81" s="13" t="s">
        <v>427</v>
      </c>
      <c r="Y81" s="13" t="s">
        <v>84</v>
      </c>
      <c r="Z81" s="13" t="s">
        <v>154</v>
      </c>
      <c r="AA81" s="13" t="s">
        <v>59</v>
      </c>
      <c r="AB81" s="13" t="s">
        <v>154</v>
      </c>
      <c r="AC81" s="13" t="s">
        <v>435</v>
      </c>
      <c r="AD81" s="13" t="s">
        <v>440</v>
      </c>
      <c r="AE81" s="13" t="s">
        <v>449</v>
      </c>
      <c r="AF81" s="13" t="s">
        <v>475</v>
      </c>
      <c r="AG81" s="13" t="s">
        <v>508</v>
      </c>
      <c r="AH81" s="13" t="s">
        <v>576</v>
      </c>
      <c r="AI81" s="13" t="s">
        <v>629</v>
      </c>
      <c r="AJ81" s="13" t="s">
        <v>683</v>
      </c>
      <c r="AK81" s="13" t="s">
        <v>720</v>
      </c>
      <c r="AL81" s="13" t="s">
        <v>721</v>
      </c>
      <c r="AM81" s="13" t="s">
        <v>727</v>
      </c>
      <c r="AN81" s="13" t="s">
        <v>748</v>
      </c>
      <c r="AO81" s="13" t="s">
        <v>872</v>
      </c>
      <c r="AP81" s="13" t="s">
        <v>2033</v>
      </c>
      <c r="AQ81" s="13" t="s">
        <v>2034</v>
      </c>
      <c r="AR81" s="15">
        <v>4000000</v>
      </c>
      <c r="AS81" s="15">
        <v>0</v>
      </c>
      <c r="AT81" s="15">
        <v>0</v>
      </c>
      <c r="AU81" s="15">
        <v>0</v>
      </c>
      <c r="AV81" s="15">
        <v>0</v>
      </c>
      <c r="AW81" s="15">
        <v>4000000</v>
      </c>
      <c r="AX81" s="15">
        <v>4000000</v>
      </c>
      <c r="AY81" s="15">
        <v>0</v>
      </c>
      <c r="AZ81" s="15">
        <v>0</v>
      </c>
      <c r="BA81" s="15">
        <v>0</v>
      </c>
      <c r="BB81" s="15">
        <v>0</v>
      </c>
      <c r="BC81" s="15">
        <v>4000000</v>
      </c>
      <c r="BD81" s="9" t="s">
        <v>736</v>
      </c>
      <c r="BE81" s="10">
        <v>45393.704039553188</v>
      </c>
      <c r="BF81" s="9"/>
    </row>
    <row r="82" spans="1:65" s="11" customFormat="1" ht="15" customHeight="1" outlineLevel="2" x14ac:dyDescent="0.2">
      <c r="B82" s="14" t="s">
        <v>2804</v>
      </c>
      <c r="C82" s="14"/>
      <c r="D82" s="14"/>
      <c r="E82" s="14"/>
      <c r="F82" s="14"/>
      <c r="G82" s="14"/>
      <c r="H82" s="14"/>
      <c r="I82" s="14"/>
      <c r="J82" s="14"/>
      <c r="K82" s="13"/>
      <c r="L82" s="13"/>
      <c r="M82" s="13"/>
      <c r="N82" s="14"/>
      <c r="O82" s="14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4"/>
      <c r="AR82" s="16">
        <f t="shared" ref="AR82:BC82" si="13">SUBTOTAL(9,AR78:AR81)</f>
        <v>425495737</v>
      </c>
      <c r="AS82" s="15">
        <f t="shared" si="13"/>
        <v>0</v>
      </c>
      <c r="AT82" s="15">
        <f t="shared" si="13"/>
        <v>0</v>
      </c>
      <c r="AU82" s="15">
        <f t="shared" si="13"/>
        <v>0</v>
      </c>
      <c r="AV82" s="15">
        <f t="shared" si="13"/>
        <v>0</v>
      </c>
      <c r="AW82" s="16">
        <f t="shared" si="13"/>
        <v>425495737</v>
      </c>
      <c r="AX82" s="16">
        <f t="shared" si="13"/>
        <v>384444938</v>
      </c>
      <c r="AY82" s="16">
        <f t="shared" si="13"/>
        <v>270306666</v>
      </c>
      <c r="AZ82" s="15">
        <f t="shared" si="13"/>
        <v>89732506</v>
      </c>
      <c r="BA82" s="15">
        <f t="shared" si="13"/>
        <v>73732506</v>
      </c>
      <c r="BB82" s="15">
        <f t="shared" si="13"/>
        <v>41050799</v>
      </c>
      <c r="BC82" s="16">
        <f t="shared" si="13"/>
        <v>114138272</v>
      </c>
      <c r="BD82" s="9"/>
      <c r="BE82" s="10"/>
      <c r="BF82" s="9"/>
      <c r="BG82" s="8"/>
      <c r="BH82" s="8"/>
      <c r="BI82" s="8"/>
      <c r="BJ82" s="8"/>
      <c r="BK82" s="8"/>
      <c r="BL82" s="8"/>
      <c r="BM82" s="8"/>
    </row>
    <row r="83" spans="1:65" s="11" customFormat="1" ht="15" customHeight="1" outlineLevel="1" x14ac:dyDescent="0.2">
      <c r="A83" s="20" t="s">
        <v>2809</v>
      </c>
      <c r="B83" s="18"/>
      <c r="C83" s="18"/>
      <c r="D83" s="18"/>
      <c r="E83" s="18"/>
      <c r="F83" s="18"/>
      <c r="G83" s="18"/>
      <c r="H83" s="18"/>
      <c r="I83" s="18"/>
      <c r="J83" s="18"/>
      <c r="K83" s="13"/>
      <c r="L83" s="13"/>
      <c r="M83" s="13"/>
      <c r="N83" s="18"/>
      <c r="O83" s="18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8"/>
      <c r="AR83" s="19">
        <f t="shared" ref="AR83:BC83" si="14">SUBTOTAL(9,AR69:AR81)</f>
        <v>6107276706</v>
      </c>
      <c r="AS83" s="15">
        <f t="shared" si="14"/>
        <v>0</v>
      </c>
      <c r="AT83" s="15">
        <f t="shared" si="14"/>
        <v>0</v>
      </c>
      <c r="AU83" s="15">
        <f t="shared" si="14"/>
        <v>960000000</v>
      </c>
      <c r="AV83" s="15">
        <f t="shared" si="14"/>
        <v>960000000</v>
      </c>
      <c r="AW83" s="19">
        <f t="shared" si="14"/>
        <v>6107276706</v>
      </c>
      <c r="AX83" s="19">
        <f t="shared" si="14"/>
        <v>2985146060</v>
      </c>
      <c r="AY83" s="19">
        <f t="shared" si="14"/>
        <v>2448947566</v>
      </c>
      <c r="AZ83" s="15">
        <f t="shared" si="14"/>
        <v>131399172</v>
      </c>
      <c r="BA83" s="15">
        <f t="shared" si="14"/>
        <v>107999172</v>
      </c>
      <c r="BB83" s="15">
        <f t="shared" si="14"/>
        <v>3122130646</v>
      </c>
      <c r="BC83" s="19">
        <f t="shared" si="14"/>
        <v>536198494</v>
      </c>
      <c r="BD83" s="9"/>
      <c r="BE83" s="10"/>
      <c r="BF83" s="9"/>
      <c r="BG83" s="8"/>
      <c r="BH83" s="8"/>
      <c r="BI83" s="8"/>
      <c r="BJ83" s="8"/>
      <c r="BK83" s="8"/>
      <c r="BL83" s="8"/>
      <c r="BM83" s="8"/>
    </row>
    <row r="84" spans="1:65" ht="15" customHeight="1" outlineLevel="3" x14ac:dyDescent="0.2">
      <c r="A84" s="8" t="s">
        <v>1557</v>
      </c>
      <c r="B84" s="13" t="s">
        <v>153</v>
      </c>
      <c r="C84" s="13" t="s">
        <v>60</v>
      </c>
      <c r="D84" s="13" t="s">
        <v>72</v>
      </c>
      <c r="E84" s="13" t="s">
        <v>82</v>
      </c>
      <c r="F84" s="13" t="s">
        <v>73</v>
      </c>
      <c r="G84" s="13" t="s">
        <v>74</v>
      </c>
      <c r="H84" s="13" t="s">
        <v>89</v>
      </c>
      <c r="I84" s="13" t="s">
        <v>116</v>
      </c>
      <c r="J84" s="13" t="s">
        <v>147</v>
      </c>
      <c r="K84" s="13" t="s">
        <v>83</v>
      </c>
      <c r="L84" s="13">
        <v>0</v>
      </c>
      <c r="M84" s="13" t="s">
        <v>153</v>
      </c>
      <c r="N84" s="13">
        <v>11101</v>
      </c>
      <c r="O84" s="13" t="s">
        <v>1857</v>
      </c>
      <c r="P84" s="13">
        <v>0</v>
      </c>
      <c r="Q84" s="13">
        <v>0</v>
      </c>
      <c r="R84" s="13" t="s">
        <v>262</v>
      </c>
      <c r="S84" s="13" t="s">
        <v>1559</v>
      </c>
      <c r="T84" s="13" t="s">
        <v>60</v>
      </c>
      <c r="U84" s="13" t="s">
        <v>373</v>
      </c>
      <c r="V84" s="13" t="s">
        <v>404</v>
      </c>
      <c r="W84" s="13" t="s">
        <v>82</v>
      </c>
      <c r="X84" s="13" t="s">
        <v>427</v>
      </c>
      <c r="Y84" s="13" t="s">
        <v>83</v>
      </c>
      <c r="Z84" s="13" t="s">
        <v>153</v>
      </c>
      <c r="AA84" s="13" t="s">
        <v>73</v>
      </c>
      <c r="AB84" s="13" t="s">
        <v>428</v>
      </c>
      <c r="AC84" s="13" t="s">
        <v>437</v>
      </c>
      <c r="AD84" s="13" t="s">
        <v>442</v>
      </c>
      <c r="AE84" s="13" t="s">
        <v>453</v>
      </c>
      <c r="AF84" s="13" t="s">
        <v>479</v>
      </c>
      <c r="AG84" s="13" t="s">
        <v>510</v>
      </c>
      <c r="AH84" s="13" t="s">
        <v>577</v>
      </c>
      <c r="AI84" s="13" t="s">
        <v>630</v>
      </c>
      <c r="AJ84" s="13" t="s">
        <v>684</v>
      </c>
      <c r="AK84" s="13" t="s">
        <v>720</v>
      </c>
      <c r="AL84" s="13" t="s">
        <v>721</v>
      </c>
      <c r="AM84" s="13" t="s">
        <v>727</v>
      </c>
      <c r="AN84" s="13" t="s">
        <v>752</v>
      </c>
      <c r="AO84" s="13" t="s">
        <v>876</v>
      </c>
      <c r="AP84" s="13" t="s">
        <v>1047</v>
      </c>
      <c r="AQ84" s="13" t="s">
        <v>1459</v>
      </c>
      <c r="AR84" s="15">
        <v>300000000</v>
      </c>
      <c r="AS84" s="15">
        <v>0</v>
      </c>
      <c r="AT84" s="15">
        <v>0</v>
      </c>
      <c r="AU84" s="15">
        <v>0</v>
      </c>
      <c r="AV84" s="15">
        <v>0</v>
      </c>
      <c r="AW84" s="15">
        <v>300000000</v>
      </c>
      <c r="AX84" s="15">
        <v>166500000</v>
      </c>
      <c r="AY84" s="15">
        <v>84000000</v>
      </c>
      <c r="AZ84" s="15">
        <v>43821599</v>
      </c>
      <c r="BA84" s="15">
        <v>43821599</v>
      </c>
      <c r="BB84" s="15">
        <v>133500000</v>
      </c>
      <c r="BC84" s="15">
        <v>82500000</v>
      </c>
      <c r="BD84" s="9" t="s">
        <v>736</v>
      </c>
      <c r="BE84" s="10">
        <v>45393.704039553188</v>
      </c>
      <c r="BF84" s="9"/>
    </row>
    <row r="85" spans="1:65" ht="15" customHeight="1" outlineLevel="3" x14ac:dyDescent="0.2">
      <c r="A85" s="8" t="s">
        <v>1557</v>
      </c>
      <c r="B85" s="13" t="s">
        <v>153</v>
      </c>
      <c r="C85" s="13" t="s">
        <v>60</v>
      </c>
      <c r="D85" s="13" t="s">
        <v>72</v>
      </c>
      <c r="E85" s="13" t="s">
        <v>82</v>
      </c>
      <c r="F85" s="13" t="s">
        <v>73</v>
      </c>
      <c r="G85" s="13" t="s">
        <v>74</v>
      </c>
      <c r="H85" s="13" t="s">
        <v>89</v>
      </c>
      <c r="I85" s="13" t="s">
        <v>116</v>
      </c>
      <c r="J85" s="13" t="s">
        <v>72</v>
      </c>
      <c r="K85" s="13" t="s">
        <v>83</v>
      </c>
      <c r="L85" s="13">
        <v>0</v>
      </c>
      <c r="M85" s="13" t="s">
        <v>153</v>
      </c>
      <c r="N85" s="13">
        <v>11101</v>
      </c>
      <c r="O85" s="13" t="s">
        <v>1857</v>
      </c>
      <c r="P85" s="13">
        <v>1</v>
      </c>
      <c r="Q85" s="13">
        <v>1</v>
      </c>
      <c r="R85" s="13" t="s">
        <v>2035</v>
      </c>
      <c r="S85" s="13" t="s">
        <v>2036</v>
      </c>
      <c r="T85" s="13" t="s">
        <v>60</v>
      </c>
      <c r="U85" s="13" t="s">
        <v>373</v>
      </c>
      <c r="V85" s="13" t="s">
        <v>404</v>
      </c>
      <c r="W85" s="13" t="s">
        <v>82</v>
      </c>
      <c r="X85" s="13" t="s">
        <v>427</v>
      </c>
      <c r="Y85" s="13" t="s">
        <v>83</v>
      </c>
      <c r="Z85" s="13" t="s">
        <v>153</v>
      </c>
      <c r="AA85" s="13" t="s">
        <v>73</v>
      </c>
      <c r="AB85" s="13" t="s">
        <v>428</v>
      </c>
      <c r="AC85" s="13" t="s">
        <v>437</v>
      </c>
      <c r="AD85" s="13" t="s">
        <v>442</v>
      </c>
      <c r="AE85" s="13" t="s">
        <v>453</v>
      </c>
      <c r="AF85" s="13" t="s">
        <v>479</v>
      </c>
      <c r="AG85" s="13" t="s">
        <v>510</v>
      </c>
      <c r="AH85" s="13" t="s">
        <v>577</v>
      </c>
      <c r="AI85" s="13" t="s">
        <v>630</v>
      </c>
      <c r="AJ85" s="13" t="s">
        <v>684</v>
      </c>
      <c r="AK85" s="13" t="s">
        <v>720</v>
      </c>
      <c r="AL85" s="13" t="s">
        <v>721</v>
      </c>
      <c r="AM85" s="13" t="s">
        <v>727</v>
      </c>
      <c r="AN85" s="13" t="s">
        <v>754</v>
      </c>
      <c r="AO85" s="13" t="s">
        <v>878</v>
      </c>
      <c r="AP85" s="13" t="s">
        <v>2037</v>
      </c>
      <c r="AQ85" s="13" t="s">
        <v>1459</v>
      </c>
      <c r="AR85" s="15">
        <v>1463000000</v>
      </c>
      <c r="AS85" s="15">
        <v>0</v>
      </c>
      <c r="AT85" s="15">
        <v>0</v>
      </c>
      <c r="AU85" s="15">
        <v>0</v>
      </c>
      <c r="AV85" s="15">
        <v>0</v>
      </c>
      <c r="AW85" s="15">
        <v>1463000000</v>
      </c>
      <c r="AX85" s="15">
        <v>0</v>
      </c>
      <c r="AY85" s="15">
        <v>0</v>
      </c>
      <c r="AZ85" s="15">
        <v>0</v>
      </c>
      <c r="BA85" s="15">
        <v>0</v>
      </c>
      <c r="BB85" s="15">
        <v>1463000000</v>
      </c>
      <c r="BC85" s="15">
        <v>0</v>
      </c>
      <c r="BD85" s="9" t="s">
        <v>736</v>
      </c>
      <c r="BE85" s="10">
        <v>45393.704039553188</v>
      </c>
      <c r="BF85" s="9"/>
    </row>
    <row r="86" spans="1:65" ht="15" customHeight="1" outlineLevel="3" x14ac:dyDescent="0.2">
      <c r="A86" s="8" t="s">
        <v>1557</v>
      </c>
      <c r="B86" s="13" t="s">
        <v>153</v>
      </c>
      <c r="C86" s="13" t="s">
        <v>60</v>
      </c>
      <c r="D86" s="13" t="s">
        <v>72</v>
      </c>
      <c r="E86" s="13" t="s">
        <v>82</v>
      </c>
      <c r="F86" s="13" t="s">
        <v>73</v>
      </c>
      <c r="G86" s="13" t="s">
        <v>74</v>
      </c>
      <c r="H86" s="13" t="s">
        <v>88</v>
      </c>
      <c r="I86" s="13" t="s">
        <v>116</v>
      </c>
      <c r="J86" s="13" t="s">
        <v>147</v>
      </c>
      <c r="K86" s="13" t="s">
        <v>83</v>
      </c>
      <c r="L86" s="13">
        <v>0</v>
      </c>
      <c r="M86" s="13" t="s">
        <v>153</v>
      </c>
      <c r="N86" s="13">
        <v>11101</v>
      </c>
      <c r="O86" s="13" t="s">
        <v>1857</v>
      </c>
      <c r="P86" s="13">
        <v>0</v>
      </c>
      <c r="Q86" s="13">
        <v>0</v>
      </c>
      <c r="R86" s="13" t="s">
        <v>263</v>
      </c>
      <c r="S86" s="13" t="s">
        <v>1560</v>
      </c>
      <c r="T86" s="13" t="s">
        <v>60</v>
      </c>
      <c r="U86" s="13" t="s">
        <v>373</v>
      </c>
      <c r="V86" s="13" t="s">
        <v>404</v>
      </c>
      <c r="W86" s="13" t="s">
        <v>82</v>
      </c>
      <c r="X86" s="13" t="s">
        <v>427</v>
      </c>
      <c r="Y86" s="13" t="s">
        <v>83</v>
      </c>
      <c r="Z86" s="13" t="s">
        <v>153</v>
      </c>
      <c r="AA86" s="13" t="s">
        <v>73</v>
      </c>
      <c r="AB86" s="13" t="s">
        <v>428</v>
      </c>
      <c r="AC86" s="13" t="s">
        <v>437</v>
      </c>
      <c r="AD86" s="13" t="s">
        <v>442</v>
      </c>
      <c r="AE86" s="13" t="s">
        <v>454</v>
      </c>
      <c r="AF86" s="13" t="s">
        <v>480</v>
      </c>
      <c r="AG86" s="13" t="s">
        <v>511</v>
      </c>
      <c r="AH86" s="13" t="s">
        <v>577</v>
      </c>
      <c r="AI86" s="13" t="s">
        <v>630</v>
      </c>
      <c r="AJ86" s="13" t="s">
        <v>684</v>
      </c>
      <c r="AK86" s="13" t="s">
        <v>720</v>
      </c>
      <c r="AL86" s="13" t="s">
        <v>721</v>
      </c>
      <c r="AM86" s="13" t="s">
        <v>727</v>
      </c>
      <c r="AN86" s="13" t="s">
        <v>752</v>
      </c>
      <c r="AO86" s="13" t="s">
        <v>876</v>
      </c>
      <c r="AP86" s="13" t="s">
        <v>1048</v>
      </c>
      <c r="AQ86" s="13" t="s">
        <v>1459</v>
      </c>
      <c r="AR86" s="15">
        <v>740000000</v>
      </c>
      <c r="AS86" s="15">
        <v>0</v>
      </c>
      <c r="AT86" s="15">
        <v>0</v>
      </c>
      <c r="AU86" s="15">
        <v>0</v>
      </c>
      <c r="AV86" s="15">
        <v>170000000</v>
      </c>
      <c r="AW86" s="15">
        <v>570000000</v>
      </c>
      <c r="AX86" s="15">
        <v>300000000</v>
      </c>
      <c r="AY86" s="15">
        <v>0</v>
      </c>
      <c r="AZ86" s="15">
        <v>0</v>
      </c>
      <c r="BA86" s="15">
        <v>0</v>
      </c>
      <c r="BB86" s="15">
        <v>270000000</v>
      </c>
      <c r="BC86" s="15">
        <v>300000000</v>
      </c>
      <c r="BD86" s="9" t="s">
        <v>736</v>
      </c>
      <c r="BE86" s="10">
        <v>45393.704039553188</v>
      </c>
      <c r="BF86" s="9"/>
    </row>
    <row r="87" spans="1:65" ht="15" customHeight="1" outlineLevel="3" x14ac:dyDescent="0.2">
      <c r="A87" s="8" t="s">
        <v>1557</v>
      </c>
      <c r="B87" s="13" t="s">
        <v>153</v>
      </c>
      <c r="C87" s="13" t="s">
        <v>60</v>
      </c>
      <c r="D87" s="13" t="s">
        <v>72</v>
      </c>
      <c r="E87" s="13" t="s">
        <v>82</v>
      </c>
      <c r="F87" s="13" t="s">
        <v>73</v>
      </c>
      <c r="G87" s="13" t="s">
        <v>74</v>
      </c>
      <c r="H87" s="13" t="s">
        <v>88</v>
      </c>
      <c r="I87" s="13" t="s">
        <v>116</v>
      </c>
      <c r="J87" s="13" t="s">
        <v>147</v>
      </c>
      <c r="K87" s="13" t="s">
        <v>83</v>
      </c>
      <c r="L87" s="13">
        <v>0</v>
      </c>
      <c r="M87" s="13" t="s">
        <v>153</v>
      </c>
      <c r="N87" s="13">
        <v>11101</v>
      </c>
      <c r="O87" s="13" t="s">
        <v>1857</v>
      </c>
      <c r="P87" s="13">
        <v>0</v>
      </c>
      <c r="Q87" s="13">
        <v>0</v>
      </c>
      <c r="R87" s="13" t="s">
        <v>264</v>
      </c>
      <c r="S87" s="13" t="s">
        <v>1561</v>
      </c>
      <c r="T87" s="13" t="s">
        <v>60</v>
      </c>
      <c r="U87" s="13" t="s">
        <v>373</v>
      </c>
      <c r="V87" s="13" t="s">
        <v>404</v>
      </c>
      <c r="W87" s="13" t="s">
        <v>82</v>
      </c>
      <c r="X87" s="13" t="s">
        <v>427</v>
      </c>
      <c r="Y87" s="13" t="s">
        <v>83</v>
      </c>
      <c r="Z87" s="13" t="s">
        <v>153</v>
      </c>
      <c r="AA87" s="13" t="s">
        <v>73</v>
      </c>
      <c r="AB87" s="13" t="s">
        <v>428</v>
      </c>
      <c r="AC87" s="13" t="s">
        <v>437</v>
      </c>
      <c r="AD87" s="13" t="s">
        <v>442</v>
      </c>
      <c r="AE87" s="13" t="s">
        <v>454</v>
      </c>
      <c r="AF87" s="13" t="s">
        <v>480</v>
      </c>
      <c r="AG87" s="13" t="s">
        <v>511</v>
      </c>
      <c r="AH87" s="13" t="s">
        <v>577</v>
      </c>
      <c r="AI87" s="13" t="s">
        <v>630</v>
      </c>
      <c r="AJ87" s="13" t="s">
        <v>684</v>
      </c>
      <c r="AK87" s="13" t="s">
        <v>720</v>
      </c>
      <c r="AL87" s="13" t="s">
        <v>721</v>
      </c>
      <c r="AM87" s="13" t="s">
        <v>727</v>
      </c>
      <c r="AN87" s="13" t="s">
        <v>750</v>
      </c>
      <c r="AO87" s="13" t="s">
        <v>874</v>
      </c>
      <c r="AP87" s="13" t="s">
        <v>1049</v>
      </c>
      <c r="AQ87" s="13" t="s">
        <v>2038</v>
      </c>
      <c r="AR87" s="15">
        <v>0</v>
      </c>
      <c r="AS87" s="15">
        <v>0</v>
      </c>
      <c r="AT87" s="15">
        <v>0</v>
      </c>
      <c r="AU87" s="15">
        <v>170000000</v>
      </c>
      <c r="AV87" s="15">
        <v>0</v>
      </c>
      <c r="AW87" s="15">
        <v>170000000</v>
      </c>
      <c r="AX87" s="15">
        <v>170000000</v>
      </c>
      <c r="AY87" s="15">
        <v>170000000</v>
      </c>
      <c r="AZ87" s="15">
        <v>0</v>
      </c>
      <c r="BA87" s="15">
        <v>0</v>
      </c>
      <c r="BB87" s="15">
        <v>0</v>
      </c>
      <c r="BC87" s="15">
        <v>0</v>
      </c>
      <c r="BD87" s="9" t="s">
        <v>736</v>
      </c>
      <c r="BE87" s="10">
        <v>45393.704039553188</v>
      </c>
      <c r="BF87" s="9"/>
    </row>
    <row r="88" spans="1:65" ht="15" customHeight="1" outlineLevel="3" x14ac:dyDescent="0.2">
      <c r="A88" s="8" t="s">
        <v>1557</v>
      </c>
      <c r="B88" s="13" t="s">
        <v>153</v>
      </c>
      <c r="C88" s="13" t="s">
        <v>60</v>
      </c>
      <c r="D88" s="13" t="s">
        <v>72</v>
      </c>
      <c r="E88" s="13" t="s">
        <v>82</v>
      </c>
      <c r="F88" s="13" t="s">
        <v>73</v>
      </c>
      <c r="G88" s="13" t="s">
        <v>74</v>
      </c>
      <c r="H88" s="13" t="s">
        <v>88</v>
      </c>
      <c r="I88" s="13" t="s">
        <v>116</v>
      </c>
      <c r="J88" s="13" t="s">
        <v>72</v>
      </c>
      <c r="K88" s="13" t="s">
        <v>83</v>
      </c>
      <c r="L88" s="13">
        <v>0</v>
      </c>
      <c r="M88" s="13" t="s">
        <v>153</v>
      </c>
      <c r="N88" s="13">
        <v>11101</v>
      </c>
      <c r="O88" s="13" t="s">
        <v>1857</v>
      </c>
      <c r="P88" s="13">
        <v>1</v>
      </c>
      <c r="Q88" s="13">
        <v>1</v>
      </c>
      <c r="R88" s="13" t="s">
        <v>2039</v>
      </c>
      <c r="S88" s="13" t="s">
        <v>2040</v>
      </c>
      <c r="T88" s="13" t="s">
        <v>60</v>
      </c>
      <c r="U88" s="13" t="s">
        <v>373</v>
      </c>
      <c r="V88" s="13" t="s">
        <v>404</v>
      </c>
      <c r="W88" s="13" t="s">
        <v>82</v>
      </c>
      <c r="X88" s="13" t="s">
        <v>427</v>
      </c>
      <c r="Y88" s="13" t="s">
        <v>83</v>
      </c>
      <c r="Z88" s="13" t="s">
        <v>153</v>
      </c>
      <c r="AA88" s="13" t="s">
        <v>73</v>
      </c>
      <c r="AB88" s="13" t="s">
        <v>428</v>
      </c>
      <c r="AC88" s="13" t="s">
        <v>437</v>
      </c>
      <c r="AD88" s="13" t="s">
        <v>442</v>
      </c>
      <c r="AE88" s="13" t="s">
        <v>454</v>
      </c>
      <c r="AF88" s="13" t="s">
        <v>480</v>
      </c>
      <c r="AG88" s="13" t="s">
        <v>511</v>
      </c>
      <c r="AH88" s="13" t="s">
        <v>577</v>
      </c>
      <c r="AI88" s="13" t="s">
        <v>630</v>
      </c>
      <c r="AJ88" s="13" t="s">
        <v>684</v>
      </c>
      <c r="AK88" s="13" t="s">
        <v>720</v>
      </c>
      <c r="AL88" s="13" t="s">
        <v>721</v>
      </c>
      <c r="AM88" s="13" t="s">
        <v>727</v>
      </c>
      <c r="AN88" s="13" t="s">
        <v>750</v>
      </c>
      <c r="AO88" s="13" t="s">
        <v>874</v>
      </c>
      <c r="AP88" s="13" t="s">
        <v>2041</v>
      </c>
      <c r="AQ88" s="13" t="s">
        <v>1459</v>
      </c>
      <c r="AR88" s="15">
        <v>15000000</v>
      </c>
      <c r="AS88" s="15">
        <v>0</v>
      </c>
      <c r="AT88" s="15">
        <v>0</v>
      </c>
      <c r="AU88" s="15">
        <v>0</v>
      </c>
      <c r="AV88" s="15">
        <v>0</v>
      </c>
      <c r="AW88" s="15">
        <v>15000000</v>
      </c>
      <c r="AX88" s="15">
        <v>0</v>
      </c>
      <c r="AY88" s="15">
        <v>0</v>
      </c>
      <c r="AZ88" s="15">
        <v>0</v>
      </c>
      <c r="BA88" s="15">
        <v>0</v>
      </c>
      <c r="BB88" s="15">
        <v>15000000</v>
      </c>
      <c r="BC88" s="15">
        <v>0</v>
      </c>
      <c r="BD88" s="9" t="s">
        <v>736</v>
      </c>
      <c r="BE88" s="10">
        <v>45393.704039553188</v>
      </c>
      <c r="BF88" s="9"/>
    </row>
    <row r="89" spans="1:65" ht="15" customHeight="1" outlineLevel="3" x14ac:dyDescent="0.2">
      <c r="A89" s="8" t="s">
        <v>1557</v>
      </c>
      <c r="B89" s="13" t="s">
        <v>153</v>
      </c>
      <c r="C89" s="13" t="s">
        <v>60</v>
      </c>
      <c r="D89" s="13" t="s">
        <v>72</v>
      </c>
      <c r="E89" s="13" t="s">
        <v>82</v>
      </c>
      <c r="F89" s="13" t="s">
        <v>73</v>
      </c>
      <c r="G89" s="13" t="s">
        <v>74</v>
      </c>
      <c r="H89" s="13" t="s">
        <v>88</v>
      </c>
      <c r="I89" s="13" t="s">
        <v>116</v>
      </c>
      <c r="J89" s="13" t="s">
        <v>76</v>
      </c>
      <c r="K89" s="13" t="s">
        <v>83</v>
      </c>
      <c r="L89" s="13">
        <v>0</v>
      </c>
      <c r="M89" s="13" t="s">
        <v>153</v>
      </c>
      <c r="N89" s="13">
        <v>11101</v>
      </c>
      <c r="O89" s="13" t="s">
        <v>1857</v>
      </c>
      <c r="P89" s="13">
        <v>2</v>
      </c>
      <c r="Q89" s="13">
        <v>2</v>
      </c>
      <c r="R89" s="13" t="s">
        <v>2042</v>
      </c>
      <c r="S89" s="13" t="s">
        <v>2043</v>
      </c>
      <c r="T89" s="13" t="s">
        <v>60</v>
      </c>
      <c r="U89" s="13" t="s">
        <v>373</v>
      </c>
      <c r="V89" s="13" t="s">
        <v>404</v>
      </c>
      <c r="W89" s="13" t="s">
        <v>82</v>
      </c>
      <c r="X89" s="13" t="s">
        <v>427</v>
      </c>
      <c r="Y89" s="13" t="s">
        <v>83</v>
      </c>
      <c r="Z89" s="13" t="s">
        <v>153</v>
      </c>
      <c r="AA89" s="13" t="s">
        <v>73</v>
      </c>
      <c r="AB89" s="13" t="s">
        <v>428</v>
      </c>
      <c r="AC89" s="13" t="s">
        <v>437</v>
      </c>
      <c r="AD89" s="13" t="s">
        <v>442</v>
      </c>
      <c r="AE89" s="13" t="s">
        <v>454</v>
      </c>
      <c r="AF89" s="13" t="s">
        <v>480</v>
      </c>
      <c r="AG89" s="13" t="s">
        <v>511</v>
      </c>
      <c r="AH89" s="13" t="s">
        <v>577</v>
      </c>
      <c r="AI89" s="13" t="s">
        <v>630</v>
      </c>
      <c r="AJ89" s="13" t="s">
        <v>684</v>
      </c>
      <c r="AK89" s="13" t="s">
        <v>720</v>
      </c>
      <c r="AL89" s="13" t="s">
        <v>721</v>
      </c>
      <c r="AM89" s="13" t="s">
        <v>727</v>
      </c>
      <c r="AN89" s="13" t="s">
        <v>754</v>
      </c>
      <c r="AO89" s="13" t="s">
        <v>878</v>
      </c>
      <c r="AP89" s="13" t="s">
        <v>2044</v>
      </c>
      <c r="AQ89" s="13" t="s">
        <v>1459</v>
      </c>
      <c r="AR89" s="15">
        <v>4835494825</v>
      </c>
      <c r="AS89" s="15">
        <v>0</v>
      </c>
      <c r="AT89" s="15">
        <v>0</v>
      </c>
      <c r="AU89" s="15">
        <v>0</v>
      </c>
      <c r="AV89" s="15">
        <v>0</v>
      </c>
      <c r="AW89" s="15">
        <v>4835494825</v>
      </c>
      <c r="AX89" s="15">
        <v>4835494825</v>
      </c>
      <c r="AY89" s="15">
        <v>4803774823</v>
      </c>
      <c r="AZ89" s="15">
        <v>539056360</v>
      </c>
      <c r="BA89" s="15">
        <v>517860168</v>
      </c>
      <c r="BB89" s="15">
        <v>0</v>
      </c>
      <c r="BC89" s="15">
        <v>31720002</v>
      </c>
      <c r="BD89" s="9" t="s">
        <v>736</v>
      </c>
      <c r="BE89" s="10">
        <v>45393.704039553188</v>
      </c>
      <c r="BF89" s="9"/>
    </row>
    <row r="90" spans="1:65" ht="15" customHeight="1" outlineLevel="3" x14ac:dyDescent="0.2">
      <c r="A90" s="8" t="s">
        <v>1557</v>
      </c>
      <c r="B90" s="13" t="s">
        <v>153</v>
      </c>
      <c r="C90" s="13" t="s">
        <v>60</v>
      </c>
      <c r="D90" s="13" t="s">
        <v>72</v>
      </c>
      <c r="E90" s="13" t="s">
        <v>82</v>
      </c>
      <c r="F90" s="13" t="s">
        <v>73</v>
      </c>
      <c r="G90" s="13" t="s">
        <v>74</v>
      </c>
      <c r="H90" s="13" t="s">
        <v>94</v>
      </c>
      <c r="I90" s="13" t="s">
        <v>116</v>
      </c>
      <c r="J90" s="13" t="s">
        <v>147</v>
      </c>
      <c r="K90" s="13" t="s">
        <v>83</v>
      </c>
      <c r="L90" s="13">
        <v>0</v>
      </c>
      <c r="M90" s="13" t="s">
        <v>153</v>
      </c>
      <c r="N90" s="13">
        <v>11101</v>
      </c>
      <c r="O90" s="13" t="s">
        <v>1857</v>
      </c>
      <c r="P90" s="13">
        <v>0</v>
      </c>
      <c r="Q90" s="13">
        <v>0</v>
      </c>
      <c r="R90" s="13" t="s">
        <v>2045</v>
      </c>
      <c r="S90" s="13" t="s">
        <v>2046</v>
      </c>
      <c r="T90" s="13" t="s">
        <v>60</v>
      </c>
      <c r="U90" s="13" t="s">
        <v>373</v>
      </c>
      <c r="V90" s="13" t="s">
        <v>404</v>
      </c>
      <c r="W90" s="13" t="s">
        <v>82</v>
      </c>
      <c r="X90" s="13" t="s">
        <v>427</v>
      </c>
      <c r="Y90" s="13" t="s">
        <v>83</v>
      </c>
      <c r="Z90" s="13" t="s">
        <v>153</v>
      </c>
      <c r="AA90" s="13" t="s">
        <v>73</v>
      </c>
      <c r="AB90" s="13" t="s">
        <v>428</v>
      </c>
      <c r="AC90" s="13" t="s">
        <v>437</v>
      </c>
      <c r="AD90" s="13" t="s">
        <v>442</v>
      </c>
      <c r="AE90" s="13" t="s">
        <v>455</v>
      </c>
      <c r="AF90" s="13" t="s">
        <v>481</v>
      </c>
      <c r="AG90" s="13" t="s">
        <v>512</v>
      </c>
      <c r="AH90" s="13" t="s">
        <v>577</v>
      </c>
      <c r="AI90" s="13" t="s">
        <v>630</v>
      </c>
      <c r="AJ90" s="13" t="s">
        <v>684</v>
      </c>
      <c r="AK90" s="13" t="s">
        <v>720</v>
      </c>
      <c r="AL90" s="13" t="s">
        <v>721</v>
      </c>
      <c r="AM90" s="13" t="s">
        <v>727</v>
      </c>
      <c r="AN90" s="13" t="s">
        <v>752</v>
      </c>
      <c r="AO90" s="13" t="s">
        <v>876</v>
      </c>
      <c r="AP90" s="13" t="s">
        <v>2047</v>
      </c>
      <c r="AQ90" s="13" t="s">
        <v>1459</v>
      </c>
      <c r="AR90" s="15">
        <v>73000000</v>
      </c>
      <c r="AS90" s="15">
        <v>0</v>
      </c>
      <c r="AT90" s="15">
        <v>0</v>
      </c>
      <c r="AU90" s="15">
        <v>0</v>
      </c>
      <c r="AV90" s="15">
        <v>0</v>
      </c>
      <c r="AW90" s="15">
        <v>73000000</v>
      </c>
      <c r="AX90" s="15">
        <v>0</v>
      </c>
      <c r="AY90" s="15">
        <v>0</v>
      </c>
      <c r="AZ90" s="15">
        <v>0</v>
      </c>
      <c r="BA90" s="15">
        <v>0</v>
      </c>
      <c r="BB90" s="15">
        <v>73000000</v>
      </c>
      <c r="BC90" s="15">
        <v>0</v>
      </c>
      <c r="BD90" s="9" t="s">
        <v>736</v>
      </c>
      <c r="BE90" s="10">
        <v>45393.704039553188</v>
      </c>
      <c r="BF90" s="9"/>
    </row>
    <row r="91" spans="1:65" ht="15" customHeight="1" outlineLevel="3" x14ac:dyDescent="0.2">
      <c r="A91" s="8" t="s">
        <v>1557</v>
      </c>
      <c r="B91" s="13" t="s">
        <v>153</v>
      </c>
      <c r="C91" s="13" t="s">
        <v>60</v>
      </c>
      <c r="D91" s="13" t="s">
        <v>72</v>
      </c>
      <c r="E91" s="13" t="s">
        <v>82</v>
      </c>
      <c r="F91" s="13" t="s">
        <v>85</v>
      </c>
      <c r="G91" s="13" t="s">
        <v>74</v>
      </c>
      <c r="H91" s="13" t="s">
        <v>89</v>
      </c>
      <c r="I91" s="13" t="s">
        <v>117</v>
      </c>
      <c r="J91" s="13" t="s">
        <v>147</v>
      </c>
      <c r="K91" s="13" t="s">
        <v>83</v>
      </c>
      <c r="L91" s="13">
        <v>0</v>
      </c>
      <c r="M91" s="13" t="s">
        <v>153</v>
      </c>
      <c r="N91" s="13">
        <v>25101</v>
      </c>
      <c r="O91" s="13" t="s">
        <v>174</v>
      </c>
      <c r="P91" s="13">
        <v>0</v>
      </c>
      <c r="Q91" s="13">
        <v>0</v>
      </c>
      <c r="R91" s="13" t="s">
        <v>1565</v>
      </c>
      <c r="S91" s="13" t="s">
        <v>1566</v>
      </c>
      <c r="T91" s="13" t="s">
        <v>60</v>
      </c>
      <c r="U91" s="13" t="s">
        <v>373</v>
      </c>
      <c r="V91" s="13" t="s">
        <v>404</v>
      </c>
      <c r="W91" s="13" t="s">
        <v>82</v>
      </c>
      <c r="X91" s="13" t="s">
        <v>427</v>
      </c>
      <c r="Y91" s="13" t="s">
        <v>83</v>
      </c>
      <c r="Z91" s="13" t="s">
        <v>153</v>
      </c>
      <c r="AA91" s="13" t="s">
        <v>85</v>
      </c>
      <c r="AB91" s="13" t="s">
        <v>429</v>
      </c>
      <c r="AC91" s="13" t="s">
        <v>437</v>
      </c>
      <c r="AD91" s="13" t="s">
        <v>442</v>
      </c>
      <c r="AE91" s="13" t="s">
        <v>453</v>
      </c>
      <c r="AF91" s="13" t="s">
        <v>479</v>
      </c>
      <c r="AG91" s="13" t="s">
        <v>509</v>
      </c>
      <c r="AH91" s="13" t="s">
        <v>578</v>
      </c>
      <c r="AI91" s="13" t="s">
        <v>631</v>
      </c>
      <c r="AJ91" s="13" t="s">
        <v>685</v>
      </c>
      <c r="AK91" s="13" t="s">
        <v>720</v>
      </c>
      <c r="AL91" s="13" t="s">
        <v>721</v>
      </c>
      <c r="AM91" s="13" t="s">
        <v>727</v>
      </c>
      <c r="AN91" s="13" t="s">
        <v>751</v>
      </c>
      <c r="AO91" s="13" t="s">
        <v>875</v>
      </c>
      <c r="AP91" s="13" t="s">
        <v>1567</v>
      </c>
      <c r="AQ91" s="13" t="s">
        <v>1558</v>
      </c>
      <c r="AR91" s="15">
        <v>25018775164</v>
      </c>
      <c r="AS91" s="15">
        <v>0</v>
      </c>
      <c r="AT91" s="15">
        <v>0</v>
      </c>
      <c r="AU91" s="15">
        <v>0</v>
      </c>
      <c r="AV91" s="15">
        <v>0</v>
      </c>
      <c r="AW91" s="15">
        <v>25018775164</v>
      </c>
      <c r="AX91" s="15">
        <v>22000000000</v>
      </c>
      <c r="AY91" s="15">
        <v>1400000000</v>
      </c>
      <c r="AZ91" s="15">
        <v>0</v>
      </c>
      <c r="BA91" s="15">
        <v>0</v>
      </c>
      <c r="BB91" s="15">
        <v>3018775164</v>
      </c>
      <c r="BC91" s="15">
        <v>20600000000</v>
      </c>
      <c r="BD91" s="9" t="s">
        <v>736</v>
      </c>
      <c r="BE91" s="10">
        <v>45393.704039553188</v>
      </c>
      <c r="BF91" s="9"/>
    </row>
    <row r="92" spans="1:65" s="11" customFormat="1" ht="15" customHeight="1" outlineLevel="2" x14ac:dyDescent="0.2">
      <c r="B92" s="14" t="s">
        <v>2803</v>
      </c>
      <c r="C92" s="14"/>
      <c r="D92" s="14"/>
      <c r="E92" s="14"/>
      <c r="F92" s="14"/>
      <c r="G92" s="14"/>
      <c r="H92" s="14"/>
      <c r="I92" s="14"/>
      <c r="J92" s="14"/>
      <c r="K92" s="13"/>
      <c r="L92" s="13"/>
      <c r="M92" s="13"/>
      <c r="N92" s="14"/>
      <c r="O92" s="14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4"/>
      <c r="AR92" s="16">
        <f t="shared" ref="AR92:BC92" si="15">SUBTOTAL(9,AR84:AR91)</f>
        <v>32445269989</v>
      </c>
      <c r="AS92" s="15">
        <f t="shared" si="15"/>
        <v>0</v>
      </c>
      <c r="AT92" s="15">
        <f t="shared" si="15"/>
        <v>0</v>
      </c>
      <c r="AU92" s="15">
        <f t="shared" si="15"/>
        <v>170000000</v>
      </c>
      <c r="AV92" s="15">
        <f t="shared" si="15"/>
        <v>170000000</v>
      </c>
      <c r="AW92" s="16">
        <f t="shared" si="15"/>
        <v>32445269989</v>
      </c>
      <c r="AX92" s="16">
        <f t="shared" si="15"/>
        <v>27471994825</v>
      </c>
      <c r="AY92" s="16">
        <f t="shared" si="15"/>
        <v>6457774823</v>
      </c>
      <c r="AZ92" s="15">
        <f t="shared" si="15"/>
        <v>582877959</v>
      </c>
      <c r="BA92" s="15">
        <f t="shared" si="15"/>
        <v>561681767</v>
      </c>
      <c r="BB92" s="15">
        <f t="shared" si="15"/>
        <v>4973275164</v>
      </c>
      <c r="BC92" s="16">
        <f t="shared" si="15"/>
        <v>21014220002</v>
      </c>
      <c r="BD92" s="9"/>
      <c r="BE92" s="10"/>
      <c r="BF92" s="9"/>
      <c r="BG92" s="8"/>
      <c r="BH92" s="8"/>
      <c r="BI92" s="8"/>
      <c r="BJ92" s="8"/>
      <c r="BK92" s="8"/>
      <c r="BL92" s="8"/>
      <c r="BM92" s="8"/>
    </row>
    <row r="93" spans="1:65" ht="15" customHeight="1" outlineLevel="3" x14ac:dyDescent="0.2">
      <c r="A93" s="8" t="s">
        <v>1557</v>
      </c>
      <c r="B93" s="13" t="s">
        <v>154</v>
      </c>
      <c r="C93" s="13" t="s">
        <v>60</v>
      </c>
      <c r="D93" s="13" t="s">
        <v>77</v>
      </c>
      <c r="E93" s="13" t="s">
        <v>82</v>
      </c>
      <c r="F93" s="13" t="s">
        <v>59</v>
      </c>
      <c r="G93" s="13" t="s">
        <v>74</v>
      </c>
      <c r="H93" s="13" t="s">
        <v>88</v>
      </c>
      <c r="I93" s="13" t="s">
        <v>116</v>
      </c>
      <c r="J93" s="13" t="s">
        <v>72</v>
      </c>
      <c r="K93" s="13" t="s">
        <v>84</v>
      </c>
      <c r="L93" s="13" t="s">
        <v>60</v>
      </c>
      <c r="M93" s="13" t="s">
        <v>1557</v>
      </c>
      <c r="N93" s="13">
        <v>12112</v>
      </c>
      <c r="O93" s="13" t="s">
        <v>180</v>
      </c>
      <c r="P93" s="13">
        <v>1</v>
      </c>
      <c r="Q93" s="13">
        <v>1</v>
      </c>
      <c r="R93" s="13" t="s">
        <v>267</v>
      </c>
      <c r="S93" s="13" t="s">
        <v>1572</v>
      </c>
      <c r="T93" s="13" t="s">
        <v>60</v>
      </c>
      <c r="U93" s="13" t="s">
        <v>375</v>
      </c>
      <c r="V93" s="13" t="s">
        <v>406</v>
      </c>
      <c r="W93" s="13" t="s">
        <v>82</v>
      </c>
      <c r="X93" s="13" t="s">
        <v>427</v>
      </c>
      <c r="Y93" s="13" t="s">
        <v>84</v>
      </c>
      <c r="Z93" s="13" t="s">
        <v>154</v>
      </c>
      <c r="AA93" s="13" t="s">
        <v>59</v>
      </c>
      <c r="AB93" s="13" t="s">
        <v>154</v>
      </c>
      <c r="AC93" s="13" t="s">
        <v>437</v>
      </c>
      <c r="AD93" s="13" t="s">
        <v>442</v>
      </c>
      <c r="AE93" s="13" t="s">
        <v>454</v>
      </c>
      <c r="AF93" s="13" t="s">
        <v>480</v>
      </c>
      <c r="AG93" s="13" t="s">
        <v>511</v>
      </c>
      <c r="AH93" s="13" t="s">
        <v>577</v>
      </c>
      <c r="AI93" s="13" t="s">
        <v>630</v>
      </c>
      <c r="AJ93" s="13" t="s">
        <v>684</v>
      </c>
      <c r="AK93" s="13" t="s">
        <v>720</v>
      </c>
      <c r="AL93" s="13" t="s">
        <v>721</v>
      </c>
      <c r="AM93" s="13" t="s">
        <v>727</v>
      </c>
      <c r="AN93" s="13" t="s">
        <v>755</v>
      </c>
      <c r="AO93" s="13" t="s">
        <v>879</v>
      </c>
      <c r="AP93" s="13" t="s">
        <v>1055</v>
      </c>
      <c r="AQ93" s="13" t="s">
        <v>2077</v>
      </c>
      <c r="AR93" s="15">
        <v>92668455</v>
      </c>
      <c r="AS93" s="15">
        <v>0</v>
      </c>
      <c r="AT93" s="15">
        <v>0</v>
      </c>
      <c r="AU93" s="15">
        <v>0</v>
      </c>
      <c r="AV93" s="15">
        <v>0</v>
      </c>
      <c r="AW93" s="15">
        <v>92668455</v>
      </c>
      <c r="AX93" s="15">
        <v>80000000</v>
      </c>
      <c r="AY93" s="15">
        <v>60000000</v>
      </c>
      <c r="AZ93" s="15">
        <v>0</v>
      </c>
      <c r="BA93" s="15">
        <v>0</v>
      </c>
      <c r="BB93" s="15">
        <v>12668455</v>
      </c>
      <c r="BC93" s="15">
        <v>20000000</v>
      </c>
      <c r="BD93" s="9" t="s">
        <v>736</v>
      </c>
      <c r="BE93" s="10">
        <v>45393.704039553188</v>
      </c>
      <c r="BF93" s="9"/>
    </row>
    <row r="94" spans="1:65" ht="15" customHeight="1" outlineLevel="3" x14ac:dyDescent="0.2">
      <c r="A94" s="8" t="s">
        <v>1557</v>
      </c>
      <c r="B94" s="13" t="s">
        <v>154</v>
      </c>
      <c r="C94" s="13" t="s">
        <v>60</v>
      </c>
      <c r="D94" s="13" t="s">
        <v>72</v>
      </c>
      <c r="E94" s="13" t="s">
        <v>82</v>
      </c>
      <c r="F94" s="13" t="s">
        <v>59</v>
      </c>
      <c r="G94" s="13" t="s">
        <v>74</v>
      </c>
      <c r="H94" s="13" t="s">
        <v>89</v>
      </c>
      <c r="I94" s="13" t="s">
        <v>116</v>
      </c>
      <c r="J94" s="13" t="s">
        <v>147</v>
      </c>
      <c r="K94" s="13" t="s">
        <v>84</v>
      </c>
      <c r="L94" s="13" t="s">
        <v>60</v>
      </c>
      <c r="M94" s="13" t="s">
        <v>1557</v>
      </c>
      <c r="N94" s="13">
        <v>12201</v>
      </c>
      <c r="O94" s="13" t="s">
        <v>178</v>
      </c>
      <c r="P94" s="13">
        <v>0</v>
      </c>
      <c r="Q94" s="13">
        <v>0</v>
      </c>
      <c r="R94" s="13" t="s">
        <v>265</v>
      </c>
      <c r="S94" s="13" t="s">
        <v>1562</v>
      </c>
      <c r="T94" s="13" t="s">
        <v>60</v>
      </c>
      <c r="U94" s="13" t="s">
        <v>373</v>
      </c>
      <c r="V94" s="13" t="s">
        <v>404</v>
      </c>
      <c r="W94" s="13" t="s">
        <v>82</v>
      </c>
      <c r="X94" s="13" t="s">
        <v>427</v>
      </c>
      <c r="Y94" s="13" t="s">
        <v>84</v>
      </c>
      <c r="Z94" s="13" t="s">
        <v>154</v>
      </c>
      <c r="AA94" s="13" t="s">
        <v>59</v>
      </c>
      <c r="AB94" s="13" t="s">
        <v>154</v>
      </c>
      <c r="AC94" s="13" t="s">
        <v>437</v>
      </c>
      <c r="AD94" s="13" t="s">
        <v>442</v>
      </c>
      <c r="AE94" s="13" t="s">
        <v>453</v>
      </c>
      <c r="AF94" s="13" t="s">
        <v>479</v>
      </c>
      <c r="AG94" s="13" t="s">
        <v>510</v>
      </c>
      <c r="AH94" s="13" t="s">
        <v>577</v>
      </c>
      <c r="AI94" s="13" t="s">
        <v>630</v>
      </c>
      <c r="AJ94" s="13" t="s">
        <v>684</v>
      </c>
      <c r="AK94" s="13" t="s">
        <v>720</v>
      </c>
      <c r="AL94" s="13" t="s">
        <v>721</v>
      </c>
      <c r="AM94" s="13" t="s">
        <v>727</v>
      </c>
      <c r="AN94" s="13" t="s">
        <v>752</v>
      </c>
      <c r="AO94" s="13" t="s">
        <v>876</v>
      </c>
      <c r="AP94" s="13" t="s">
        <v>1050</v>
      </c>
      <c r="AQ94" s="13" t="s">
        <v>2048</v>
      </c>
      <c r="AR94" s="15">
        <v>40000000</v>
      </c>
      <c r="AS94" s="15">
        <v>0</v>
      </c>
      <c r="AT94" s="15">
        <v>0</v>
      </c>
      <c r="AU94" s="15">
        <v>0</v>
      </c>
      <c r="AV94" s="15">
        <v>0</v>
      </c>
      <c r="AW94" s="15">
        <v>40000000</v>
      </c>
      <c r="AX94" s="15">
        <v>22000000</v>
      </c>
      <c r="AY94" s="15">
        <v>22000000</v>
      </c>
      <c r="AZ94" s="15">
        <v>14162120</v>
      </c>
      <c r="BA94" s="15">
        <v>10710029</v>
      </c>
      <c r="BB94" s="15">
        <v>18000000</v>
      </c>
      <c r="BC94" s="15">
        <v>0</v>
      </c>
      <c r="BD94" s="9" t="s">
        <v>736</v>
      </c>
      <c r="BE94" s="10">
        <v>45393.704039553188</v>
      </c>
      <c r="BF94" s="9"/>
    </row>
    <row r="95" spans="1:65" ht="15" customHeight="1" outlineLevel="3" x14ac:dyDescent="0.2">
      <c r="A95" s="8" t="s">
        <v>1557</v>
      </c>
      <c r="B95" s="13" t="s">
        <v>154</v>
      </c>
      <c r="C95" s="13" t="s">
        <v>60</v>
      </c>
      <c r="D95" s="13" t="s">
        <v>72</v>
      </c>
      <c r="E95" s="13" t="s">
        <v>82</v>
      </c>
      <c r="F95" s="13" t="s">
        <v>59</v>
      </c>
      <c r="G95" s="13" t="s">
        <v>74</v>
      </c>
      <c r="H95" s="13" t="s">
        <v>88</v>
      </c>
      <c r="I95" s="13" t="s">
        <v>116</v>
      </c>
      <c r="J95" s="13" t="s">
        <v>147</v>
      </c>
      <c r="K95" s="13" t="s">
        <v>84</v>
      </c>
      <c r="L95" s="13" t="s">
        <v>60</v>
      </c>
      <c r="M95" s="13" t="s">
        <v>1557</v>
      </c>
      <c r="N95" s="13">
        <v>12201</v>
      </c>
      <c r="O95" s="13" t="s">
        <v>178</v>
      </c>
      <c r="P95" s="13">
        <v>0</v>
      </c>
      <c r="Q95" s="13">
        <v>0</v>
      </c>
      <c r="R95" s="13" t="s">
        <v>2049</v>
      </c>
      <c r="S95" s="13" t="s">
        <v>2050</v>
      </c>
      <c r="T95" s="13" t="s">
        <v>60</v>
      </c>
      <c r="U95" s="13" t="s">
        <v>373</v>
      </c>
      <c r="V95" s="13" t="s">
        <v>404</v>
      </c>
      <c r="W95" s="13" t="s">
        <v>82</v>
      </c>
      <c r="X95" s="13" t="s">
        <v>427</v>
      </c>
      <c r="Y95" s="13" t="s">
        <v>84</v>
      </c>
      <c r="Z95" s="13" t="s">
        <v>154</v>
      </c>
      <c r="AA95" s="13" t="s">
        <v>59</v>
      </c>
      <c r="AB95" s="13" t="s">
        <v>154</v>
      </c>
      <c r="AC95" s="13" t="s">
        <v>437</v>
      </c>
      <c r="AD95" s="13" t="s">
        <v>442</v>
      </c>
      <c r="AE95" s="13" t="s">
        <v>454</v>
      </c>
      <c r="AF95" s="13" t="s">
        <v>480</v>
      </c>
      <c r="AG95" s="13" t="s">
        <v>511</v>
      </c>
      <c r="AH95" s="13" t="s">
        <v>577</v>
      </c>
      <c r="AI95" s="13" t="s">
        <v>630</v>
      </c>
      <c r="AJ95" s="13" t="s">
        <v>684</v>
      </c>
      <c r="AK95" s="13" t="s">
        <v>720</v>
      </c>
      <c r="AL95" s="13" t="s">
        <v>721</v>
      </c>
      <c r="AM95" s="13" t="s">
        <v>727</v>
      </c>
      <c r="AN95" s="13" t="s">
        <v>754</v>
      </c>
      <c r="AO95" s="13" t="s">
        <v>878</v>
      </c>
      <c r="AP95" s="13" t="s">
        <v>1051</v>
      </c>
      <c r="AQ95" s="13" t="s">
        <v>2048</v>
      </c>
      <c r="AR95" s="15">
        <v>1000000000</v>
      </c>
      <c r="AS95" s="15">
        <v>0</v>
      </c>
      <c r="AT95" s="15">
        <v>0</v>
      </c>
      <c r="AU95" s="15">
        <v>0</v>
      </c>
      <c r="AV95" s="15">
        <v>0</v>
      </c>
      <c r="AW95" s="15">
        <v>1000000000</v>
      </c>
      <c r="AX95" s="15">
        <v>981609828</v>
      </c>
      <c r="AY95" s="15">
        <v>973497937</v>
      </c>
      <c r="AZ95" s="15">
        <v>32000000</v>
      </c>
      <c r="BA95" s="15">
        <v>24400000</v>
      </c>
      <c r="BB95" s="15">
        <v>18390172</v>
      </c>
      <c r="BC95" s="15">
        <v>8111891</v>
      </c>
      <c r="BD95" s="9" t="s">
        <v>736</v>
      </c>
      <c r="BE95" s="10">
        <v>45393.704039553188</v>
      </c>
      <c r="BF95" s="9"/>
    </row>
    <row r="96" spans="1:65" ht="15" customHeight="1" outlineLevel="3" x14ac:dyDescent="0.2">
      <c r="A96" s="8" t="s">
        <v>1557</v>
      </c>
      <c r="B96" s="13" t="s">
        <v>154</v>
      </c>
      <c r="C96" s="13" t="s">
        <v>60</v>
      </c>
      <c r="D96" s="13" t="s">
        <v>72</v>
      </c>
      <c r="E96" s="13" t="s">
        <v>82</v>
      </c>
      <c r="F96" s="13" t="s">
        <v>59</v>
      </c>
      <c r="G96" s="13" t="s">
        <v>74</v>
      </c>
      <c r="H96" s="13" t="s">
        <v>88</v>
      </c>
      <c r="I96" s="13" t="s">
        <v>116</v>
      </c>
      <c r="J96" s="13" t="s">
        <v>72</v>
      </c>
      <c r="K96" s="13" t="s">
        <v>84</v>
      </c>
      <c r="L96" s="13" t="s">
        <v>60</v>
      </c>
      <c r="M96" s="13" t="s">
        <v>1557</v>
      </c>
      <c r="N96" s="13">
        <v>12201</v>
      </c>
      <c r="O96" s="13" t="s">
        <v>178</v>
      </c>
      <c r="P96" s="13">
        <v>1</v>
      </c>
      <c r="Q96" s="13">
        <v>1</v>
      </c>
      <c r="R96" s="13" t="s">
        <v>1563</v>
      </c>
      <c r="S96" s="13" t="s">
        <v>1564</v>
      </c>
      <c r="T96" s="13" t="s">
        <v>60</v>
      </c>
      <c r="U96" s="13" t="s">
        <v>373</v>
      </c>
      <c r="V96" s="13" t="s">
        <v>404</v>
      </c>
      <c r="W96" s="13" t="s">
        <v>82</v>
      </c>
      <c r="X96" s="13" t="s">
        <v>427</v>
      </c>
      <c r="Y96" s="13" t="s">
        <v>84</v>
      </c>
      <c r="Z96" s="13" t="s">
        <v>154</v>
      </c>
      <c r="AA96" s="13" t="s">
        <v>59</v>
      </c>
      <c r="AB96" s="13" t="s">
        <v>154</v>
      </c>
      <c r="AC96" s="13" t="s">
        <v>437</v>
      </c>
      <c r="AD96" s="13" t="s">
        <v>442</v>
      </c>
      <c r="AE96" s="13" t="s">
        <v>454</v>
      </c>
      <c r="AF96" s="13" t="s">
        <v>480</v>
      </c>
      <c r="AG96" s="13" t="s">
        <v>511</v>
      </c>
      <c r="AH96" s="13" t="s">
        <v>577</v>
      </c>
      <c r="AI96" s="13" t="s">
        <v>630</v>
      </c>
      <c r="AJ96" s="13" t="s">
        <v>684</v>
      </c>
      <c r="AK96" s="13" t="s">
        <v>720</v>
      </c>
      <c r="AL96" s="13" t="s">
        <v>721</v>
      </c>
      <c r="AM96" s="13" t="s">
        <v>727</v>
      </c>
      <c r="AN96" s="13" t="s">
        <v>752</v>
      </c>
      <c r="AO96" s="13" t="s">
        <v>876</v>
      </c>
      <c r="AP96" s="13" t="s">
        <v>1052</v>
      </c>
      <c r="AQ96" s="13" t="s">
        <v>2048</v>
      </c>
      <c r="AR96" s="15">
        <v>20000000</v>
      </c>
      <c r="AS96" s="15">
        <v>0</v>
      </c>
      <c r="AT96" s="15">
        <v>0</v>
      </c>
      <c r="AU96" s="15">
        <v>0</v>
      </c>
      <c r="AV96" s="15">
        <v>20000000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9" t="s">
        <v>736</v>
      </c>
      <c r="BE96" s="10">
        <v>45393.704039553188</v>
      </c>
      <c r="BF96" s="9"/>
    </row>
    <row r="97" spans="1:65" ht="15" customHeight="1" outlineLevel="3" x14ac:dyDescent="0.2">
      <c r="A97" s="8" t="s">
        <v>1557</v>
      </c>
      <c r="B97" s="13" t="s">
        <v>154</v>
      </c>
      <c r="C97" s="13" t="s">
        <v>60</v>
      </c>
      <c r="D97" s="13" t="s">
        <v>72</v>
      </c>
      <c r="E97" s="13" t="s">
        <v>82</v>
      </c>
      <c r="F97" s="13" t="s">
        <v>59</v>
      </c>
      <c r="G97" s="13" t="s">
        <v>74</v>
      </c>
      <c r="H97" s="13" t="s">
        <v>88</v>
      </c>
      <c r="I97" s="13" t="s">
        <v>116</v>
      </c>
      <c r="J97" s="13" t="s">
        <v>72</v>
      </c>
      <c r="K97" s="13" t="s">
        <v>84</v>
      </c>
      <c r="L97" s="13" t="s">
        <v>60</v>
      </c>
      <c r="M97" s="13" t="s">
        <v>1557</v>
      </c>
      <c r="N97" s="13">
        <v>12201</v>
      </c>
      <c r="O97" s="13" t="s">
        <v>178</v>
      </c>
      <c r="P97" s="13">
        <v>1</v>
      </c>
      <c r="Q97" s="13">
        <v>1</v>
      </c>
      <c r="R97" s="13" t="s">
        <v>2051</v>
      </c>
      <c r="S97" s="13" t="s">
        <v>2052</v>
      </c>
      <c r="T97" s="13" t="s">
        <v>60</v>
      </c>
      <c r="U97" s="13" t="s">
        <v>373</v>
      </c>
      <c r="V97" s="13" t="s">
        <v>404</v>
      </c>
      <c r="W97" s="13" t="s">
        <v>82</v>
      </c>
      <c r="X97" s="13" t="s">
        <v>427</v>
      </c>
      <c r="Y97" s="13" t="s">
        <v>84</v>
      </c>
      <c r="Z97" s="13" t="s">
        <v>154</v>
      </c>
      <c r="AA97" s="13" t="s">
        <v>59</v>
      </c>
      <c r="AB97" s="13" t="s">
        <v>154</v>
      </c>
      <c r="AC97" s="13" t="s">
        <v>437</v>
      </c>
      <c r="AD97" s="13" t="s">
        <v>442</v>
      </c>
      <c r="AE97" s="13" t="s">
        <v>454</v>
      </c>
      <c r="AF97" s="13" t="s">
        <v>480</v>
      </c>
      <c r="AG97" s="13" t="s">
        <v>511</v>
      </c>
      <c r="AH97" s="13" t="s">
        <v>577</v>
      </c>
      <c r="AI97" s="13" t="s">
        <v>630</v>
      </c>
      <c r="AJ97" s="13" t="s">
        <v>684</v>
      </c>
      <c r="AK97" s="13" t="s">
        <v>720</v>
      </c>
      <c r="AL97" s="13" t="s">
        <v>721</v>
      </c>
      <c r="AM97" s="13" t="s">
        <v>727</v>
      </c>
      <c r="AN97" s="13" t="s">
        <v>750</v>
      </c>
      <c r="AO97" s="13" t="s">
        <v>874</v>
      </c>
      <c r="AP97" s="13" t="s">
        <v>1053</v>
      </c>
      <c r="AQ97" s="13" t="s">
        <v>2053</v>
      </c>
      <c r="AR97" s="15">
        <v>0</v>
      </c>
      <c r="AS97" s="15">
        <v>0</v>
      </c>
      <c r="AT97" s="15">
        <v>0</v>
      </c>
      <c r="AU97" s="15">
        <v>20000000</v>
      </c>
      <c r="AV97" s="15">
        <v>0</v>
      </c>
      <c r="AW97" s="15">
        <v>20000000</v>
      </c>
      <c r="AX97" s="15">
        <v>20000000</v>
      </c>
      <c r="AY97" s="15">
        <v>20000000</v>
      </c>
      <c r="AZ97" s="15">
        <v>0</v>
      </c>
      <c r="BA97" s="15">
        <v>0</v>
      </c>
      <c r="BB97" s="15">
        <v>0</v>
      </c>
      <c r="BC97" s="15">
        <v>0</v>
      </c>
      <c r="BD97" s="9" t="s">
        <v>736</v>
      </c>
      <c r="BE97" s="10">
        <v>45393.704039553188</v>
      </c>
      <c r="BF97" s="9"/>
    </row>
    <row r="98" spans="1:65" ht="15" customHeight="1" outlineLevel="3" x14ac:dyDescent="0.2">
      <c r="A98" s="8" t="s">
        <v>1557</v>
      </c>
      <c r="B98" s="13" t="s">
        <v>154</v>
      </c>
      <c r="C98" s="13" t="s">
        <v>60</v>
      </c>
      <c r="D98" s="13" t="s">
        <v>72</v>
      </c>
      <c r="E98" s="13" t="s">
        <v>82</v>
      </c>
      <c r="F98" s="13" t="s">
        <v>59</v>
      </c>
      <c r="G98" s="13" t="s">
        <v>74</v>
      </c>
      <c r="H98" s="13" t="s">
        <v>88</v>
      </c>
      <c r="I98" s="13" t="s">
        <v>116</v>
      </c>
      <c r="J98" s="13" t="s">
        <v>76</v>
      </c>
      <c r="K98" s="13" t="s">
        <v>84</v>
      </c>
      <c r="L98" s="13" t="s">
        <v>60</v>
      </c>
      <c r="M98" s="13" t="s">
        <v>1557</v>
      </c>
      <c r="N98" s="13">
        <v>12201</v>
      </c>
      <c r="O98" s="13" t="s">
        <v>178</v>
      </c>
      <c r="P98" s="13">
        <v>2</v>
      </c>
      <c r="Q98" s="13">
        <v>2</v>
      </c>
      <c r="R98" s="13" t="s">
        <v>2054</v>
      </c>
      <c r="S98" s="13" t="s">
        <v>2055</v>
      </c>
      <c r="T98" s="13" t="s">
        <v>60</v>
      </c>
      <c r="U98" s="13" t="s">
        <v>373</v>
      </c>
      <c r="V98" s="13" t="s">
        <v>404</v>
      </c>
      <c r="W98" s="13" t="s">
        <v>82</v>
      </c>
      <c r="X98" s="13" t="s">
        <v>427</v>
      </c>
      <c r="Y98" s="13" t="s">
        <v>84</v>
      </c>
      <c r="Z98" s="13" t="s">
        <v>154</v>
      </c>
      <c r="AA98" s="13" t="s">
        <v>59</v>
      </c>
      <c r="AB98" s="13" t="s">
        <v>154</v>
      </c>
      <c r="AC98" s="13" t="s">
        <v>437</v>
      </c>
      <c r="AD98" s="13" t="s">
        <v>442</v>
      </c>
      <c r="AE98" s="13" t="s">
        <v>454</v>
      </c>
      <c r="AF98" s="13" t="s">
        <v>480</v>
      </c>
      <c r="AG98" s="13" t="s">
        <v>511</v>
      </c>
      <c r="AH98" s="13" t="s">
        <v>577</v>
      </c>
      <c r="AI98" s="13" t="s">
        <v>630</v>
      </c>
      <c r="AJ98" s="13" t="s">
        <v>684</v>
      </c>
      <c r="AK98" s="13" t="s">
        <v>720</v>
      </c>
      <c r="AL98" s="13" t="s">
        <v>721</v>
      </c>
      <c r="AM98" s="13" t="s">
        <v>727</v>
      </c>
      <c r="AN98" s="13" t="s">
        <v>750</v>
      </c>
      <c r="AO98" s="13" t="s">
        <v>874</v>
      </c>
      <c r="AP98" s="13" t="s">
        <v>2056</v>
      </c>
      <c r="AQ98" s="13" t="s">
        <v>2048</v>
      </c>
      <c r="AR98" s="15">
        <v>28000000</v>
      </c>
      <c r="AS98" s="15">
        <v>0</v>
      </c>
      <c r="AT98" s="15">
        <v>0</v>
      </c>
      <c r="AU98" s="15">
        <v>0</v>
      </c>
      <c r="AV98" s="15">
        <v>0</v>
      </c>
      <c r="AW98" s="15">
        <v>28000000</v>
      </c>
      <c r="AX98" s="15">
        <v>3000000</v>
      </c>
      <c r="AY98" s="15">
        <v>0</v>
      </c>
      <c r="AZ98" s="15">
        <v>0</v>
      </c>
      <c r="BA98" s="15">
        <v>0</v>
      </c>
      <c r="BB98" s="15">
        <v>25000000</v>
      </c>
      <c r="BC98" s="15">
        <v>3000000</v>
      </c>
      <c r="BD98" s="9" t="s">
        <v>736</v>
      </c>
      <c r="BE98" s="10">
        <v>45393.704039553188</v>
      </c>
      <c r="BF98" s="9"/>
    </row>
    <row r="99" spans="1:65" ht="15" customHeight="1" outlineLevel="3" x14ac:dyDescent="0.2">
      <c r="A99" s="8" t="s">
        <v>1557</v>
      </c>
      <c r="B99" s="13" t="s">
        <v>154</v>
      </c>
      <c r="C99" s="13" t="s">
        <v>60</v>
      </c>
      <c r="D99" s="13" t="s">
        <v>72</v>
      </c>
      <c r="E99" s="13" t="s">
        <v>82</v>
      </c>
      <c r="F99" s="13" t="s">
        <v>59</v>
      </c>
      <c r="G99" s="13" t="s">
        <v>74</v>
      </c>
      <c r="H99" s="13" t="s">
        <v>88</v>
      </c>
      <c r="I99" s="13" t="s">
        <v>116</v>
      </c>
      <c r="J99" s="13" t="s">
        <v>77</v>
      </c>
      <c r="K99" s="13" t="s">
        <v>84</v>
      </c>
      <c r="L99" s="13" t="s">
        <v>60</v>
      </c>
      <c r="M99" s="13" t="s">
        <v>1557</v>
      </c>
      <c r="N99" s="13">
        <v>12201</v>
      </c>
      <c r="O99" s="13" t="s">
        <v>178</v>
      </c>
      <c r="P99" s="13">
        <v>3</v>
      </c>
      <c r="Q99" s="13">
        <v>3</v>
      </c>
      <c r="R99" s="13" t="s">
        <v>2057</v>
      </c>
      <c r="S99" s="13" t="s">
        <v>2058</v>
      </c>
      <c r="T99" s="13" t="s">
        <v>60</v>
      </c>
      <c r="U99" s="13" t="s">
        <v>373</v>
      </c>
      <c r="V99" s="13" t="s">
        <v>404</v>
      </c>
      <c r="W99" s="13" t="s">
        <v>82</v>
      </c>
      <c r="X99" s="13" t="s">
        <v>427</v>
      </c>
      <c r="Y99" s="13" t="s">
        <v>84</v>
      </c>
      <c r="Z99" s="13" t="s">
        <v>154</v>
      </c>
      <c r="AA99" s="13" t="s">
        <v>59</v>
      </c>
      <c r="AB99" s="13" t="s">
        <v>154</v>
      </c>
      <c r="AC99" s="13" t="s">
        <v>437</v>
      </c>
      <c r="AD99" s="13" t="s">
        <v>442</v>
      </c>
      <c r="AE99" s="13" t="s">
        <v>454</v>
      </c>
      <c r="AF99" s="13" t="s">
        <v>480</v>
      </c>
      <c r="AG99" s="13" t="s">
        <v>511</v>
      </c>
      <c r="AH99" s="13" t="s">
        <v>577</v>
      </c>
      <c r="AI99" s="13" t="s">
        <v>630</v>
      </c>
      <c r="AJ99" s="13" t="s">
        <v>684</v>
      </c>
      <c r="AK99" s="13" t="s">
        <v>720</v>
      </c>
      <c r="AL99" s="13" t="s">
        <v>721</v>
      </c>
      <c r="AM99" s="13" t="s">
        <v>727</v>
      </c>
      <c r="AN99" s="13" t="s">
        <v>753</v>
      </c>
      <c r="AO99" s="13" t="s">
        <v>877</v>
      </c>
      <c r="AP99" s="13" t="s">
        <v>2059</v>
      </c>
      <c r="AQ99" s="13" t="s">
        <v>2048</v>
      </c>
      <c r="AR99" s="15">
        <v>237168000</v>
      </c>
      <c r="AS99" s="15">
        <v>0</v>
      </c>
      <c r="AT99" s="15">
        <v>0</v>
      </c>
      <c r="AU99" s="15">
        <v>0</v>
      </c>
      <c r="AV99" s="15">
        <v>0</v>
      </c>
      <c r="AW99" s="15">
        <v>237168000</v>
      </c>
      <c r="AX99" s="15">
        <v>99000000</v>
      </c>
      <c r="AY99" s="15">
        <v>0</v>
      </c>
      <c r="AZ99" s="15">
        <v>0</v>
      </c>
      <c r="BA99" s="15">
        <v>0</v>
      </c>
      <c r="BB99" s="15">
        <v>138168000</v>
      </c>
      <c r="BC99" s="15">
        <v>99000000</v>
      </c>
      <c r="BD99" s="9" t="s">
        <v>736</v>
      </c>
      <c r="BE99" s="10">
        <v>45393.704039553188</v>
      </c>
      <c r="BF99" s="9"/>
    </row>
    <row r="100" spans="1:65" ht="15" customHeight="1" outlineLevel="3" x14ac:dyDescent="0.2">
      <c r="A100" s="8" t="s">
        <v>1557</v>
      </c>
      <c r="B100" s="13" t="s">
        <v>154</v>
      </c>
      <c r="C100" s="13" t="s">
        <v>60</v>
      </c>
      <c r="D100" s="13" t="s">
        <v>72</v>
      </c>
      <c r="E100" s="13" t="s">
        <v>82</v>
      </c>
      <c r="F100" s="13" t="s">
        <v>59</v>
      </c>
      <c r="G100" s="13" t="s">
        <v>74</v>
      </c>
      <c r="H100" s="13" t="s">
        <v>88</v>
      </c>
      <c r="I100" s="13" t="s">
        <v>116</v>
      </c>
      <c r="J100" s="13" t="s">
        <v>74</v>
      </c>
      <c r="K100" s="13" t="s">
        <v>84</v>
      </c>
      <c r="L100" s="13" t="s">
        <v>60</v>
      </c>
      <c r="M100" s="13" t="s">
        <v>1557</v>
      </c>
      <c r="N100" s="13">
        <v>12201</v>
      </c>
      <c r="O100" s="13" t="s">
        <v>178</v>
      </c>
      <c r="P100" s="13">
        <v>4</v>
      </c>
      <c r="Q100" s="13">
        <v>4</v>
      </c>
      <c r="R100" s="13" t="s">
        <v>2060</v>
      </c>
      <c r="S100" s="13" t="s">
        <v>2061</v>
      </c>
      <c r="T100" s="13" t="s">
        <v>60</v>
      </c>
      <c r="U100" s="13" t="s">
        <v>373</v>
      </c>
      <c r="V100" s="13" t="s">
        <v>404</v>
      </c>
      <c r="W100" s="13" t="s">
        <v>82</v>
      </c>
      <c r="X100" s="13" t="s">
        <v>427</v>
      </c>
      <c r="Y100" s="13" t="s">
        <v>84</v>
      </c>
      <c r="Z100" s="13" t="s">
        <v>154</v>
      </c>
      <c r="AA100" s="13" t="s">
        <v>59</v>
      </c>
      <c r="AB100" s="13" t="s">
        <v>154</v>
      </c>
      <c r="AC100" s="13" t="s">
        <v>437</v>
      </c>
      <c r="AD100" s="13" t="s">
        <v>442</v>
      </c>
      <c r="AE100" s="13" t="s">
        <v>454</v>
      </c>
      <c r="AF100" s="13" t="s">
        <v>480</v>
      </c>
      <c r="AG100" s="13" t="s">
        <v>511</v>
      </c>
      <c r="AH100" s="13" t="s">
        <v>577</v>
      </c>
      <c r="AI100" s="13" t="s">
        <v>630</v>
      </c>
      <c r="AJ100" s="13" t="s">
        <v>684</v>
      </c>
      <c r="AK100" s="13" t="s">
        <v>720</v>
      </c>
      <c r="AL100" s="13" t="s">
        <v>721</v>
      </c>
      <c r="AM100" s="13" t="s">
        <v>727</v>
      </c>
      <c r="AN100" s="13" t="s">
        <v>754</v>
      </c>
      <c r="AO100" s="13" t="s">
        <v>878</v>
      </c>
      <c r="AP100" s="13" t="s">
        <v>2062</v>
      </c>
      <c r="AQ100" s="13" t="s">
        <v>2048</v>
      </c>
      <c r="AR100" s="15">
        <v>1473543171</v>
      </c>
      <c r="AS100" s="15">
        <v>0</v>
      </c>
      <c r="AT100" s="15">
        <v>0</v>
      </c>
      <c r="AU100" s="15">
        <v>0</v>
      </c>
      <c r="AV100" s="15">
        <v>10000000</v>
      </c>
      <c r="AW100" s="15">
        <v>1463543171</v>
      </c>
      <c r="AX100" s="15">
        <v>1281844460</v>
      </c>
      <c r="AY100" s="15">
        <v>977191095</v>
      </c>
      <c r="AZ100" s="15">
        <v>734353368</v>
      </c>
      <c r="BA100" s="15">
        <v>711006427.88</v>
      </c>
      <c r="BB100" s="15">
        <v>181698711</v>
      </c>
      <c r="BC100" s="15">
        <v>304653365</v>
      </c>
      <c r="BD100" s="9" t="s">
        <v>736</v>
      </c>
      <c r="BE100" s="10">
        <v>45393.704039553188</v>
      </c>
      <c r="BF100" s="9"/>
    </row>
    <row r="101" spans="1:65" ht="15" customHeight="1" outlineLevel="3" x14ac:dyDescent="0.2">
      <c r="A101" s="8" t="s">
        <v>1557</v>
      </c>
      <c r="B101" s="13" t="s">
        <v>154</v>
      </c>
      <c r="C101" s="13" t="s">
        <v>60</v>
      </c>
      <c r="D101" s="13" t="s">
        <v>72</v>
      </c>
      <c r="E101" s="13" t="s">
        <v>82</v>
      </c>
      <c r="F101" s="13" t="s">
        <v>59</v>
      </c>
      <c r="G101" s="13" t="s">
        <v>74</v>
      </c>
      <c r="H101" s="13" t="s">
        <v>88</v>
      </c>
      <c r="I101" s="13" t="s">
        <v>116</v>
      </c>
      <c r="J101" s="13" t="s">
        <v>74</v>
      </c>
      <c r="K101" s="13" t="s">
        <v>84</v>
      </c>
      <c r="L101" s="13" t="s">
        <v>60</v>
      </c>
      <c r="M101" s="13" t="s">
        <v>1557</v>
      </c>
      <c r="N101" s="13">
        <v>12201</v>
      </c>
      <c r="O101" s="13" t="s">
        <v>178</v>
      </c>
      <c r="P101" s="13">
        <v>4</v>
      </c>
      <c r="Q101" s="13">
        <v>4</v>
      </c>
      <c r="R101" s="13" t="s">
        <v>2063</v>
      </c>
      <c r="S101" s="13" t="s">
        <v>2064</v>
      </c>
      <c r="T101" s="13" t="s">
        <v>60</v>
      </c>
      <c r="U101" s="13" t="s">
        <v>373</v>
      </c>
      <c r="V101" s="13" t="s">
        <v>404</v>
      </c>
      <c r="W101" s="13" t="s">
        <v>82</v>
      </c>
      <c r="X101" s="13" t="s">
        <v>427</v>
      </c>
      <c r="Y101" s="13" t="s">
        <v>84</v>
      </c>
      <c r="Z101" s="13" t="s">
        <v>154</v>
      </c>
      <c r="AA101" s="13" t="s">
        <v>59</v>
      </c>
      <c r="AB101" s="13" t="s">
        <v>154</v>
      </c>
      <c r="AC101" s="13" t="s">
        <v>437</v>
      </c>
      <c r="AD101" s="13" t="s">
        <v>442</v>
      </c>
      <c r="AE101" s="13" t="s">
        <v>454</v>
      </c>
      <c r="AF101" s="13" t="s">
        <v>480</v>
      </c>
      <c r="AG101" s="13" t="s">
        <v>511</v>
      </c>
      <c r="AH101" s="13" t="s">
        <v>577</v>
      </c>
      <c r="AI101" s="13" t="s">
        <v>630</v>
      </c>
      <c r="AJ101" s="13" t="s">
        <v>684</v>
      </c>
      <c r="AK101" s="13" t="s">
        <v>720</v>
      </c>
      <c r="AL101" s="13" t="s">
        <v>721</v>
      </c>
      <c r="AM101" s="13" t="s">
        <v>727</v>
      </c>
      <c r="AN101" s="13" t="s">
        <v>750</v>
      </c>
      <c r="AO101" s="13" t="s">
        <v>874</v>
      </c>
      <c r="AP101" s="13" t="s">
        <v>2065</v>
      </c>
      <c r="AQ101" s="13" t="s">
        <v>2053</v>
      </c>
      <c r="AR101" s="15">
        <v>0</v>
      </c>
      <c r="AS101" s="15">
        <v>0</v>
      </c>
      <c r="AT101" s="15">
        <v>0</v>
      </c>
      <c r="AU101" s="15">
        <v>10000000</v>
      </c>
      <c r="AV101" s="15">
        <v>0</v>
      </c>
      <c r="AW101" s="15">
        <v>10000000</v>
      </c>
      <c r="AX101" s="15">
        <v>10000000</v>
      </c>
      <c r="AY101" s="15">
        <v>10000000</v>
      </c>
      <c r="AZ101" s="15">
        <v>0</v>
      </c>
      <c r="BA101" s="15">
        <v>0</v>
      </c>
      <c r="BB101" s="15">
        <v>0</v>
      </c>
      <c r="BC101" s="15">
        <v>0</v>
      </c>
      <c r="BD101" s="9" t="s">
        <v>736</v>
      </c>
      <c r="BE101" s="10">
        <v>45393.704039553188</v>
      </c>
      <c r="BF101" s="9"/>
    </row>
    <row r="102" spans="1:65" ht="15" customHeight="1" outlineLevel="3" x14ac:dyDescent="0.2">
      <c r="A102" s="8" t="s">
        <v>1557</v>
      </c>
      <c r="B102" s="13" t="s">
        <v>154</v>
      </c>
      <c r="C102" s="13" t="s">
        <v>60</v>
      </c>
      <c r="D102" s="13" t="s">
        <v>72</v>
      </c>
      <c r="E102" s="13" t="s">
        <v>82</v>
      </c>
      <c r="F102" s="13" t="s">
        <v>59</v>
      </c>
      <c r="G102" s="13" t="s">
        <v>74</v>
      </c>
      <c r="H102" s="13" t="s">
        <v>88</v>
      </c>
      <c r="I102" s="13" t="s">
        <v>116</v>
      </c>
      <c r="J102" s="13" t="s">
        <v>75</v>
      </c>
      <c r="K102" s="13" t="s">
        <v>84</v>
      </c>
      <c r="L102" s="13" t="s">
        <v>60</v>
      </c>
      <c r="M102" s="13" t="s">
        <v>1557</v>
      </c>
      <c r="N102" s="13">
        <v>12201</v>
      </c>
      <c r="O102" s="13" t="s">
        <v>178</v>
      </c>
      <c r="P102" s="13">
        <v>5</v>
      </c>
      <c r="Q102" s="13">
        <v>5</v>
      </c>
      <c r="R102" s="13" t="s">
        <v>2066</v>
      </c>
      <c r="S102" s="13" t="s">
        <v>2067</v>
      </c>
      <c r="T102" s="13" t="s">
        <v>60</v>
      </c>
      <c r="U102" s="13" t="s">
        <v>373</v>
      </c>
      <c r="V102" s="13" t="s">
        <v>404</v>
      </c>
      <c r="W102" s="13" t="s">
        <v>82</v>
      </c>
      <c r="X102" s="13" t="s">
        <v>427</v>
      </c>
      <c r="Y102" s="13" t="s">
        <v>84</v>
      </c>
      <c r="Z102" s="13" t="s">
        <v>154</v>
      </c>
      <c r="AA102" s="13" t="s">
        <v>59</v>
      </c>
      <c r="AB102" s="13" t="s">
        <v>154</v>
      </c>
      <c r="AC102" s="13" t="s">
        <v>437</v>
      </c>
      <c r="AD102" s="13" t="s">
        <v>442</v>
      </c>
      <c r="AE102" s="13" t="s">
        <v>454</v>
      </c>
      <c r="AF102" s="13" t="s">
        <v>480</v>
      </c>
      <c r="AG102" s="13" t="s">
        <v>511</v>
      </c>
      <c r="AH102" s="13" t="s">
        <v>577</v>
      </c>
      <c r="AI102" s="13" t="s">
        <v>630</v>
      </c>
      <c r="AJ102" s="13" t="s">
        <v>684</v>
      </c>
      <c r="AK102" s="13" t="s">
        <v>720</v>
      </c>
      <c r="AL102" s="13" t="s">
        <v>721</v>
      </c>
      <c r="AM102" s="13" t="s">
        <v>727</v>
      </c>
      <c r="AN102" s="13" t="s">
        <v>753</v>
      </c>
      <c r="AO102" s="13" t="s">
        <v>877</v>
      </c>
      <c r="AP102" s="13" t="s">
        <v>2068</v>
      </c>
      <c r="AQ102" s="13" t="s">
        <v>2048</v>
      </c>
      <c r="AR102" s="15">
        <v>36563000</v>
      </c>
      <c r="AS102" s="15">
        <v>0</v>
      </c>
      <c r="AT102" s="15">
        <v>0</v>
      </c>
      <c r="AU102" s="15">
        <v>0</v>
      </c>
      <c r="AV102" s="15">
        <v>0</v>
      </c>
      <c r="AW102" s="15">
        <v>36563000</v>
      </c>
      <c r="AX102" s="15">
        <v>0</v>
      </c>
      <c r="AY102" s="15">
        <v>0</v>
      </c>
      <c r="AZ102" s="15">
        <v>0</v>
      </c>
      <c r="BA102" s="15">
        <v>0</v>
      </c>
      <c r="BB102" s="15">
        <v>36563000</v>
      </c>
      <c r="BC102" s="15">
        <v>0</v>
      </c>
      <c r="BD102" s="9" t="s">
        <v>736</v>
      </c>
      <c r="BE102" s="10">
        <v>45393.704039553188</v>
      </c>
      <c r="BF102" s="9"/>
    </row>
    <row r="103" spans="1:65" ht="15" customHeight="1" outlineLevel="3" x14ac:dyDescent="0.2">
      <c r="A103" s="8" t="s">
        <v>1557</v>
      </c>
      <c r="B103" s="13" t="s">
        <v>154</v>
      </c>
      <c r="C103" s="13" t="s">
        <v>60</v>
      </c>
      <c r="D103" s="13" t="s">
        <v>72</v>
      </c>
      <c r="E103" s="13" t="s">
        <v>82</v>
      </c>
      <c r="F103" s="13" t="s">
        <v>59</v>
      </c>
      <c r="G103" s="13" t="s">
        <v>74</v>
      </c>
      <c r="H103" s="13" t="s">
        <v>88</v>
      </c>
      <c r="I103" s="13" t="s">
        <v>116</v>
      </c>
      <c r="J103" s="13" t="s">
        <v>78</v>
      </c>
      <c r="K103" s="13" t="s">
        <v>84</v>
      </c>
      <c r="L103" s="13" t="s">
        <v>60</v>
      </c>
      <c r="M103" s="13" t="s">
        <v>1557</v>
      </c>
      <c r="N103" s="13">
        <v>12201</v>
      </c>
      <c r="O103" s="13" t="s">
        <v>178</v>
      </c>
      <c r="P103" s="13">
        <v>6</v>
      </c>
      <c r="Q103" s="13">
        <v>6</v>
      </c>
      <c r="R103" s="13" t="s">
        <v>2069</v>
      </c>
      <c r="S103" s="13" t="s">
        <v>2070</v>
      </c>
      <c r="T103" s="13" t="s">
        <v>60</v>
      </c>
      <c r="U103" s="13" t="s">
        <v>373</v>
      </c>
      <c r="V103" s="13" t="s">
        <v>404</v>
      </c>
      <c r="W103" s="13" t="s">
        <v>82</v>
      </c>
      <c r="X103" s="13" t="s">
        <v>427</v>
      </c>
      <c r="Y103" s="13" t="s">
        <v>84</v>
      </c>
      <c r="Z103" s="13" t="s">
        <v>154</v>
      </c>
      <c r="AA103" s="13" t="s">
        <v>59</v>
      </c>
      <c r="AB103" s="13" t="s">
        <v>154</v>
      </c>
      <c r="AC103" s="13" t="s">
        <v>437</v>
      </c>
      <c r="AD103" s="13" t="s">
        <v>442</v>
      </c>
      <c r="AE103" s="13" t="s">
        <v>454</v>
      </c>
      <c r="AF103" s="13" t="s">
        <v>480</v>
      </c>
      <c r="AG103" s="13" t="s">
        <v>511</v>
      </c>
      <c r="AH103" s="13" t="s">
        <v>577</v>
      </c>
      <c r="AI103" s="13" t="s">
        <v>630</v>
      </c>
      <c r="AJ103" s="13" t="s">
        <v>684</v>
      </c>
      <c r="AK103" s="13" t="s">
        <v>720</v>
      </c>
      <c r="AL103" s="13" t="s">
        <v>721</v>
      </c>
      <c r="AM103" s="13" t="s">
        <v>727</v>
      </c>
      <c r="AN103" s="13" t="s">
        <v>750</v>
      </c>
      <c r="AO103" s="13" t="s">
        <v>874</v>
      </c>
      <c r="AP103" s="13" t="s">
        <v>2071</v>
      </c>
      <c r="AQ103" s="13" t="s">
        <v>2048</v>
      </c>
      <c r="AR103" s="15">
        <v>350000000</v>
      </c>
      <c r="AS103" s="15">
        <v>0</v>
      </c>
      <c r="AT103" s="15">
        <v>0</v>
      </c>
      <c r="AU103" s="15">
        <v>0</v>
      </c>
      <c r="AV103" s="15">
        <v>0</v>
      </c>
      <c r="AW103" s="15">
        <v>350000000</v>
      </c>
      <c r="AX103" s="15">
        <v>350000000</v>
      </c>
      <c r="AY103" s="15">
        <v>350000000</v>
      </c>
      <c r="AZ103" s="15">
        <v>274764010</v>
      </c>
      <c r="BA103" s="15">
        <v>274764010</v>
      </c>
      <c r="BB103" s="15">
        <v>0</v>
      </c>
      <c r="BC103" s="15">
        <v>0</v>
      </c>
      <c r="BD103" s="9" t="s">
        <v>736</v>
      </c>
      <c r="BE103" s="10">
        <v>45393.704039553188</v>
      </c>
      <c r="BF103" s="9"/>
    </row>
    <row r="104" spans="1:65" ht="15" customHeight="1" outlineLevel="3" x14ac:dyDescent="0.2">
      <c r="A104" s="8" t="s">
        <v>1557</v>
      </c>
      <c r="B104" s="13" t="s">
        <v>154</v>
      </c>
      <c r="C104" s="13" t="s">
        <v>60</v>
      </c>
      <c r="D104" s="13" t="s">
        <v>74</v>
      </c>
      <c r="E104" s="13" t="s">
        <v>82</v>
      </c>
      <c r="F104" s="13" t="s">
        <v>59</v>
      </c>
      <c r="G104" s="13" t="s">
        <v>74</v>
      </c>
      <c r="H104" s="13" t="s">
        <v>94</v>
      </c>
      <c r="I104" s="13" t="s">
        <v>116</v>
      </c>
      <c r="J104" s="13" t="s">
        <v>72</v>
      </c>
      <c r="K104" s="13" t="s">
        <v>84</v>
      </c>
      <c r="L104" s="13" t="s">
        <v>60</v>
      </c>
      <c r="M104" s="13" t="s">
        <v>1557</v>
      </c>
      <c r="N104" s="13">
        <v>12604</v>
      </c>
      <c r="O104" s="13" t="s">
        <v>1863</v>
      </c>
      <c r="P104" s="13">
        <v>1</v>
      </c>
      <c r="Q104" s="13">
        <v>1</v>
      </c>
      <c r="R104" s="13" t="s">
        <v>269</v>
      </c>
      <c r="S104" s="13" t="s">
        <v>1574</v>
      </c>
      <c r="T104" s="13" t="s">
        <v>60</v>
      </c>
      <c r="U104" s="13" t="s">
        <v>376</v>
      </c>
      <c r="V104" s="13"/>
      <c r="W104" s="13" t="s">
        <v>82</v>
      </c>
      <c r="X104" s="13" t="s">
        <v>427</v>
      </c>
      <c r="Y104" s="13" t="s">
        <v>84</v>
      </c>
      <c r="Z104" s="13" t="s">
        <v>154</v>
      </c>
      <c r="AA104" s="13" t="s">
        <v>59</v>
      </c>
      <c r="AB104" s="13" t="s">
        <v>154</v>
      </c>
      <c r="AC104" s="13" t="s">
        <v>437</v>
      </c>
      <c r="AD104" s="13" t="s">
        <v>442</v>
      </c>
      <c r="AE104" s="13" t="s">
        <v>455</v>
      </c>
      <c r="AF104" s="13" t="s">
        <v>481</v>
      </c>
      <c r="AG104" s="13" t="s">
        <v>512</v>
      </c>
      <c r="AH104" s="13" t="s">
        <v>577</v>
      </c>
      <c r="AI104" s="13" t="s">
        <v>630</v>
      </c>
      <c r="AJ104" s="13" t="s">
        <v>684</v>
      </c>
      <c r="AK104" s="13" t="s">
        <v>720</v>
      </c>
      <c r="AL104" s="13" t="s">
        <v>721</v>
      </c>
      <c r="AM104" s="13" t="s">
        <v>727</v>
      </c>
      <c r="AN104" s="13" t="s">
        <v>752</v>
      </c>
      <c r="AO104" s="13" t="s">
        <v>876</v>
      </c>
      <c r="AP104" s="13" t="s">
        <v>1057</v>
      </c>
      <c r="AQ104" s="13" t="s">
        <v>2078</v>
      </c>
      <c r="AR104" s="15">
        <v>5490000</v>
      </c>
      <c r="AS104" s="15">
        <v>0</v>
      </c>
      <c r="AT104" s="15">
        <v>0</v>
      </c>
      <c r="AU104" s="15">
        <v>0</v>
      </c>
      <c r="AV104" s="15">
        <v>0</v>
      </c>
      <c r="AW104" s="15">
        <v>5490000</v>
      </c>
      <c r="AX104" s="15">
        <v>5490000</v>
      </c>
      <c r="AY104" s="15">
        <v>0</v>
      </c>
      <c r="AZ104" s="15">
        <v>0</v>
      </c>
      <c r="BA104" s="15">
        <v>0</v>
      </c>
      <c r="BB104" s="15">
        <v>0</v>
      </c>
      <c r="BC104" s="15">
        <v>5490000</v>
      </c>
      <c r="BD104" s="9" t="s">
        <v>736</v>
      </c>
      <c r="BE104" s="10">
        <v>45393.704039553188</v>
      </c>
      <c r="BF104" s="9"/>
    </row>
    <row r="105" spans="1:65" ht="15" customHeight="1" outlineLevel="3" x14ac:dyDescent="0.2">
      <c r="A105" s="8" t="s">
        <v>1557</v>
      </c>
      <c r="B105" s="13" t="s">
        <v>154</v>
      </c>
      <c r="C105" s="13" t="s">
        <v>60</v>
      </c>
      <c r="D105" s="13" t="s">
        <v>77</v>
      </c>
      <c r="E105" s="13" t="s">
        <v>82</v>
      </c>
      <c r="F105" s="13" t="s">
        <v>59</v>
      </c>
      <c r="G105" s="13" t="s">
        <v>74</v>
      </c>
      <c r="H105" s="13" t="s">
        <v>88</v>
      </c>
      <c r="I105" s="13" t="s">
        <v>116</v>
      </c>
      <c r="J105" s="13" t="s">
        <v>147</v>
      </c>
      <c r="K105" s="13" t="s">
        <v>84</v>
      </c>
      <c r="L105" s="13" t="s">
        <v>60</v>
      </c>
      <c r="M105" s="13" t="s">
        <v>1557</v>
      </c>
      <c r="N105" s="13">
        <v>22303</v>
      </c>
      <c r="O105" s="13" t="s">
        <v>181</v>
      </c>
      <c r="P105" s="13">
        <v>0</v>
      </c>
      <c r="Q105" s="13">
        <v>0</v>
      </c>
      <c r="R105" s="13" t="s">
        <v>266</v>
      </c>
      <c r="S105" s="13" t="s">
        <v>1571</v>
      </c>
      <c r="T105" s="13" t="s">
        <v>60</v>
      </c>
      <c r="U105" s="13" t="s">
        <v>375</v>
      </c>
      <c r="V105" s="13" t="s">
        <v>406</v>
      </c>
      <c r="W105" s="13" t="s">
        <v>82</v>
      </c>
      <c r="X105" s="13" t="s">
        <v>427</v>
      </c>
      <c r="Y105" s="13" t="s">
        <v>84</v>
      </c>
      <c r="Z105" s="13" t="s">
        <v>154</v>
      </c>
      <c r="AA105" s="13" t="s">
        <v>59</v>
      </c>
      <c r="AB105" s="13" t="s">
        <v>154</v>
      </c>
      <c r="AC105" s="13" t="s">
        <v>437</v>
      </c>
      <c r="AD105" s="13" t="s">
        <v>442</v>
      </c>
      <c r="AE105" s="13" t="s">
        <v>454</v>
      </c>
      <c r="AF105" s="13" t="s">
        <v>480</v>
      </c>
      <c r="AG105" s="13" t="s">
        <v>511</v>
      </c>
      <c r="AH105" s="13" t="s">
        <v>577</v>
      </c>
      <c r="AI105" s="13" t="s">
        <v>630</v>
      </c>
      <c r="AJ105" s="13" t="s">
        <v>684</v>
      </c>
      <c r="AK105" s="13" t="s">
        <v>720</v>
      </c>
      <c r="AL105" s="13" t="s">
        <v>721</v>
      </c>
      <c r="AM105" s="13" t="s">
        <v>727</v>
      </c>
      <c r="AN105" s="13" t="s">
        <v>754</v>
      </c>
      <c r="AO105" s="13" t="s">
        <v>878</v>
      </c>
      <c r="AP105" s="13" t="s">
        <v>1054</v>
      </c>
      <c r="AQ105" s="13" t="s">
        <v>2077</v>
      </c>
      <c r="AR105" s="15">
        <v>100000</v>
      </c>
      <c r="AS105" s="15">
        <v>0</v>
      </c>
      <c r="AT105" s="15">
        <v>0</v>
      </c>
      <c r="AU105" s="15">
        <v>0</v>
      </c>
      <c r="AV105" s="15">
        <v>0</v>
      </c>
      <c r="AW105" s="15">
        <v>100000</v>
      </c>
      <c r="AX105" s="15">
        <v>0</v>
      </c>
      <c r="AY105" s="15">
        <v>0</v>
      </c>
      <c r="AZ105" s="15">
        <v>0</v>
      </c>
      <c r="BA105" s="15">
        <v>0</v>
      </c>
      <c r="BB105" s="15">
        <v>100000</v>
      </c>
      <c r="BC105" s="15">
        <v>0</v>
      </c>
      <c r="BD105" s="9" t="s">
        <v>736</v>
      </c>
      <c r="BE105" s="10">
        <v>45393.704039553188</v>
      </c>
      <c r="BF105" s="9"/>
    </row>
    <row r="106" spans="1:65" ht="15" customHeight="1" outlineLevel="3" x14ac:dyDescent="0.2">
      <c r="A106" s="8" t="s">
        <v>1557</v>
      </c>
      <c r="B106" s="13" t="s">
        <v>154</v>
      </c>
      <c r="C106" s="13" t="s">
        <v>60</v>
      </c>
      <c r="D106" s="13" t="s">
        <v>74</v>
      </c>
      <c r="E106" s="13" t="s">
        <v>82</v>
      </c>
      <c r="F106" s="13" t="s">
        <v>59</v>
      </c>
      <c r="G106" s="13" t="s">
        <v>74</v>
      </c>
      <c r="H106" s="13" t="s">
        <v>94</v>
      </c>
      <c r="I106" s="13" t="s">
        <v>116</v>
      </c>
      <c r="J106" s="13" t="s">
        <v>147</v>
      </c>
      <c r="K106" s="13" t="s">
        <v>84</v>
      </c>
      <c r="L106" s="13" t="s">
        <v>60</v>
      </c>
      <c r="M106" s="13" t="s">
        <v>1557</v>
      </c>
      <c r="N106" s="13">
        <v>22308</v>
      </c>
      <c r="O106" s="13" t="s">
        <v>182</v>
      </c>
      <c r="P106" s="13">
        <v>0</v>
      </c>
      <c r="Q106" s="13">
        <v>0</v>
      </c>
      <c r="R106" s="13" t="s">
        <v>268</v>
      </c>
      <c r="S106" s="13" t="s">
        <v>1573</v>
      </c>
      <c r="T106" s="13" t="s">
        <v>60</v>
      </c>
      <c r="U106" s="13" t="s">
        <v>376</v>
      </c>
      <c r="V106" s="13"/>
      <c r="W106" s="13" t="s">
        <v>82</v>
      </c>
      <c r="X106" s="13" t="s">
        <v>427</v>
      </c>
      <c r="Y106" s="13" t="s">
        <v>84</v>
      </c>
      <c r="Z106" s="13" t="s">
        <v>154</v>
      </c>
      <c r="AA106" s="13" t="s">
        <v>59</v>
      </c>
      <c r="AB106" s="13" t="s">
        <v>154</v>
      </c>
      <c r="AC106" s="13" t="s">
        <v>437</v>
      </c>
      <c r="AD106" s="13" t="s">
        <v>442</v>
      </c>
      <c r="AE106" s="13" t="s">
        <v>455</v>
      </c>
      <c r="AF106" s="13" t="s">
        <v>481</v>
      </c>
      <c r="AG106" s="13" t="s">
        <v>512</v>
      </c>
      <c r="AH106" s="13" t="s">
        <v>577</v>
      </c>
      <c r="AI106" s="13" t="s">
        <v>630</v>
      </c>
      <c r="AJ106" s="13" t="s">
        <v>684</v>
      </c>
      <c r="AK106" s="13" t="s">
        <v>720</v>
      </c>
      <c r="AL106" s="13" t="s">
        <v>721</v>
      </c>
      <c r="AM106" s="13" t="s">
        <v>727</v>
      </c>
      <c r="AN106" s="13" t="s">
        <v>752</v>
      </c>
      <c r="AO106" s="13" t="s">
        <v>876</v>
      </c>
      <c r="AP106" s="13" t="s">
        <v>1056</v>
      </c>
      <c r="AQ106" s="13" t="s">
        <v>2078</v>
      </c>
      <c r="AR106" s="15">
        <v>1733000</v>
      </c>
      <c r="AS106" s="15">
        <v>0</v>
      </c>
      <c r="AT106" s="15">
        <v>0</v>
      </c>
      <c r="AU106" s="15">
        <v>0</v>
      </c>
      <c r="AV106" s="15">
        <v>0</v>
      </c>
      <c r="AW106" s="15">
        <v>1733000</v>
      </c>
      <c r="AX106" s="15">
        <v>1733000</v>
      </c>
      <c r="AY106" s="15">
        <v>0</v>
      </c>
      <c r="AZ106" s="15">
        <v>0</v>
      </c>
      <c r="BA106" s="15">
        <v>0</v>
      </c>
      <c r="BB106" s="15">
        <v>0</v>
      </c>
      <c r="BC106" s="15">
        <v>1733000</v>
      </c>
      <c r="BD106" s="9" t="s">
        <v>736</v>
      </c>
      <c r="BE106" s="10">
        <v>45393.704039553188</v>
      </c>
      <c r="BF106" s="9"/>
    </row>
    <row r="107" spans="1:65" ht="15" customHeight="1" outlineLevel="3" x14ac:dyDescent="0.2">
      <c r="A107" s="8" t="s">
        <v>1557</v>
      </c>
      <c r="B107" s="13" t="s">
        <v>154</v>
      </c>
      <c r="C107" s="13" t="s">
        <v>60</v>
      </c>
      <c r="D107" s="13" t="s">
        <v>76</v>
      </c>
      <c r="E107" s="13" t="s">
        <v>82</v>
      </c>
      <c r="F107" s="13" t="s">
        <v>59</v>
      </c>
      <c r="G107" s="13" t="s">
        <v>74</v>
      </c>
      <c r="H107" s="13" t="s">
        <v>94</v>
      </c>
      <c r="I107" s="13" t="s">
        <v>116</v>
      </c>
      <c r="J107" s="13" t="s">
        <v>147</v>
      </c>
      <c r="K107" s="13" t="s">
        <v>84</v>
      </c>
      <c r="L107" s="13" t="s">
        <v>60</v>
      </c>
      <c r="M107" s="13" t="s">
        <v>1557</v>
      </c>
      <c r="N107" s="13">
        <v>22335</v>
      </c>
      <c r="O107" s="13" t="s">
        <v>1407</v>
      </c>
      <c r="P107" s="13">
        <v>0</v>
      </c>
      <c r="Q107" s="13">
        <v>0</v>
      </c>
      <c r="R107" s="13" t="s">
        <v>1568</v>
      </c>
      <c r="S107" s="13" t="s">
        <v>1569</v>
      </c>
      <c r="T107" s="13" t="s">
        <v>60</v>
      </c>
      <c r="U107" s="13" t="s">
        <v>374</v>
      </c>
      <c r="V107" s="13" t="s">
        <v>405</v>
      </c>
      <c r="W107" s="13" t="s">
        <v>82</v>
      </c>
      <c r="X107" s="13" t="s">
        <v>427</v>
      </c>
      <c r="Y107" s="13" t="s">
        <v>84</v>
      </c>
      <c r="Z107" s="13" t="s">
        <v>154</v>
      </c>
      <c r="AA107" s="13" t="s">
        <v>59</v>
      </c>
      <c r="AB107" s="13" t="s">
        <v>154</v>
      </c>
      <c r="AC107" s="13" t="s">
        <v>437</v>
      </c>
      <c r="AD107" s="13" t="s">
        <v>442</v>
      </c>
      <c r="AE107" s="13" t="s">
        <v>455</v>
      </c>
      <c r="AF107" s="13" t="s">
        <v>481</v>
      </c>
      <c r="AG107" s="13" t="s">
        <v>512</v>
      </c>
      <c r="AH107" s="13" t="s">
        <v>577</v>
      </c>
      <c r="AI107" s="13" t="s">
        <v>630</v>
      </c>
      <c r="AJ107" s="13" t="s">
        <v>684</v>
      </c>
      <c r="AK107" s="13" t="s">
        <v>720</v>
      </c>
      <c r="AL107" s="13" t="s">
        <v>721</v>
      </c>
      <c r="AM107" s="13" t="s">
        <v>727</v>
      </c>
      <c r="AN107" s="13" t="s">
        <v>752</v>
      </c>
      <c r="AO107" s="13" t="s">
        <v>876</v>
      </c>
      <c r="AP107" s="13" t="s">
        <v>1570</v>
      </c>
      <c r="AQ107" s="13" t="s">
        <v>2076</v>
      </c>
      <c r="AR107" s="15">
        <v>6357000</v>
      </c>
      <c r="AS107" s="15">
        <v>0</v>
      </c>
      <c r="AT107" s="15">
        <v>0</v>
      </c>
      <c r="AU107" s="15">
        <v>0</v>
      </c>
      <c r="AV107" s="15">
        <v>0</v>
      </c>
      <c r="AW107" s="15">
        <v>6357000</v>
      </c>
      <c r="AX107" s="15">
        <v>0</v>
      </c>
      <c r="AY107" s="15">
        <v>0</v>
      </c>
      <c r="AZ107" s="15">
        <v>0</v>
      </c>
      <c r="BA107" s="15">
        <v>0</v>
      </c>
      <c r="BB107" s="15">
        <v>6357000</v>
      </c>
      <c r="BC107" s="15">
        <v>0</v>
      </c>
      <c r="BD107" s="9" t="s">
        <v>736</v>
      </c>
      <c r="BE107" s="10">
        <v>45393.704039553188</v>
      </c>
      <c r="BF107" s="9"/>
    </row>
    <row r="108" spans="1:65" ht="15" customHeight="1" outlineLevel="3" x14ac:dyDescent="0.2">
      <c r="A108" s="8" t="s">
        <v>1557</v>
      </c>
      <c r="B108" s="13" t="s">
        <v>154</v>
      </c>
      <c r="C108" s="13" t="s">
        <v>60</v>
      </c>
      <c r="D108" s="13" t="s">
        <v>72</v>
      </c>
      <c r="E108" s="13" t="s">
        <v>82</v>
      </c>
      <c r="F108" s="13" t="s">
        <v>86</v>
      </c>
      <c r="G108" s="13" t="s">
        <v>74</v>
      </c>
      <c r="H108" s="13" t="s">
        <v>88</v>
      </c>
      <c r="I108" s="13" t="s">
        <v>116</v>
      </c>
      <c r="J108" s="13" t="s">
        <v>147</v>
      </c>
      <c r="K108" s="13" t="s">
        <v>84</v>
      </c>
      <c r="L108" s="13" t="s">
        <v>60</v>
      </c>
      <c r="M108" s="13" t="s">
        <v>1557</v>
      </c>
      <c r="N108" s="13">
        <v>25335</v>
      </c>
      <c r="O108" s="13" t="s">
        <v>179</v>
      </c>
      <c r="P108" s="13">
        <v>0</v>
      </c>
      <c r="Q108" s="13">
        <v>0</v>
      </c>
      <c r="R108" s="13" t="s">
        <v>2072</v>
      </c>
      <c r="S108" s="13" t="s">
        <v>2073</v>
      </c>
      <c r="T108" s="13" t="s">
        <v>60</v>
      </c>
      <c r="U108" s="13" t="s">
        <v>373</v>
      </c>
      <c r="V108" s="13" t="s">
        <v>404</v>
      </c>
      <c r="W108" s="13" t="s">
        <v>82</v>
      </c>
      <c r="X108" s="13" t="s">
        <v>427</v>
      </c>
      <c r="Y108" s="13" t="s">
        <v>84</v>
      </c>
      <c r="Z108" s="13" t="s">
        <v>154</v>
      </c>
      <c r="AA108" s="13" t="s">
        <v>86</v>
      </c>
      <c r="AB108" s="13" t="s">
        <v>430</v>
      </c>
      <c r="AC108" s="13" t="s">
        <v>437</v>
      </c>
      <c r="AD108" s="13" t="s">
        <v>442</v>
      </c>
      <c r="AE108" s="13" t="s">
        <v>454</v>
      </c>
      <c r="AF108" s="13" t="s">
        <v>480</v>
      </c>
      <c r="AG108" s="13" t="s">
        <v>511</v>
      </c>
      <c r="AH108" s="13" t="s">
        <v>577</v>
      </c>
      <c r="AI108" s="13" t="s">
        <v>630</v>
      </c>
      <c r="AJ108" s="13" t="s">
        <v>684</v>
      </c>
      <c r="AK108" s="13" t="s">
        <v>720</v>
      </c>
      <c r="AL108" s="13" t="s">
        <v>721</v>
      </c>
      <c r="AM108" s="13" t="s">
        <v>727</v>
      </c>
      <c r="AN108" s="13" t="s">
        <v>754</v>
      </c>
      <c r="AO108" s="13" t="s">
        <v>878</v>
      </c>
      <c r="AP108" s="13" t="s">
        <v>2074</v>
      </c>
      <c r="AQ108" s="13" t="s">
        <v>2075</v>
      </c>
      <c r="AR108" s="15">
        <v>90231955</v>
      </c>
      <c r="AS108" s="15">
        <v>0</v>
      </c>
      <c r="AT108" s="15">
        <v>0</v>
      </c>
      <c r="AU108" s="15">
        <v>0</v>
      </c>
      <c r="AV108" s="15">
        <v>0</v>
      </c>
      <c r="AW108" s="15">
        <v>90231955</v>
      </c>
      <c r="AX108" s="15">
        <v>90231955</v>
      </c>
      <c r="AY108" s="15">
        <v>90231955</v>
      </c>
      <c r="AZ108" s="15">
        <v>61142016</v>
      </c>
      <c r="BA108" s="15">
        <v>61142016</v>
      </c>
      <c r="BB108" s="15">
        <v>0</v>
      </c>
      <c r="BC108" s="15">
        <v>0</v>
      </c>
      <c r="BD108" s="9" t="s">
        <v>736</v>
      </c>
      <c r="BE108" s="10">
        <v>45393.704039553188</v>
      </c>
      <c r="BF108" s="9"/>
    </row>
    <row r="109" spans="1:65" ht="15" customHeight="1" outlineLevel="3" x14ac:dyDescent="0.2">
      <c r="A109" s="8" t="s">
        <v>1557</v>
      </c>
      <c r="B109" s="13" t="s">
        <v>154</v>
      </c>
      <c r="C109" s="13" t="s">
        <v>60</v>
      </c>
      <c r="D109" s="13" t="s">
        <v>74</v>
      </c>
      <c r="E109" s="13" t="s">
        <v>82</v>
      </c>
      <c r="F109" s="13" t="s">
        <v>86</v>
      </c>
      <c r="G109" s="13" t="s">
        <v>74</v>
      </c>
      <c r="H109" s="13" t="s">
        <v>88</v>
      </c>
      <c r="I109" s="13" t="s">
        <v>116</v>
      </c>
      <c r="J109" s="13" t="s">
        <v>72</v>
      </c>
      <c r="K109" s="13" t="s">
        <v>84</v>
      </c>
      <c r="L109" s="13" t="s">
        <v>60</v>
      </c>
      <c r="M109" s="13" t="s">
        <v>1557</v>
      </c>
      <c r="N109" s="13">
        <v>25337</v>
      </c>
      <c r="O109" s="13" t="s">
        <v>1852</v>
      </c>
      <c r="P109" s="13">
        <v>1</v>
      </c>
      <c r="Q109" s="13">
        <v>1</v>
      </c>
      <c r="R109" s="13" t="s">
        <v>2079</v>
      </c>
      <c r="S109" s="13" t="s">
        <v>2080</v>
      </c>
      <c r="T109" s="13" t="s">
        <v>60</v>
      </c>
      <c r="U109" s="13" t="s">
        <v>376</v>
      </c>
      <c r="V109" s="13"/>
      <c r="W109" s="13" t="s">
        <v>82</v>
      </c>
      <c r="X109" s="13" t="s">
        <v>427</v>
      </c>
      <c r="Y109" s="13" t="s">
        <v>84</v>
      </c>
      <c r="Z109" s="13" t="s">
        <v>154</v>
      </c>
      <c r="AA109" s="13" t="s">
        <v>86</v>
      </c>
      <c r="AB109" s="13" t="s">
        <v>430</v>
      </c>
      <c r="AC109" s="13" t="s">
        <v>437</v>
      </c>
      <c r="AD109" s="13" t="s">
        <v>442</v>
      </c>
      <c r="AE109" s="13" t="s">
        <v>454</v>
      </c>
      <c r="AF109" s="13" t="s">
        <v>480</v>
      </c>
      <c r="AG109" s="13" t="s">
        <v>511</v>
      </c>
      <c r="AH109" s="13" t="s">
        <v>577</v>
      </c>
      <c r="AI109" s="13" t="s">
        <v>630</v>
      </c>
      <c r="AJ109" s="13" t="s">
        <v>684</v>
      </c>
      <c r="AK109" s="13" t="s">
        <v>720</v>
      </c>
      <c r="AL109" s="13" t="s">
        <v>721</v>
      </c>
      <c r="AM109" s="13" t="s">
        <v>727</v>
      </c>
      <c r="AN109" s="13" t="s">
        <v>752</v>
      </c>
      <c r="AO109" s="13" t="s">
        <v>876</v>
      </c>
      <c r="AP109" s="13" t="s">
        <v>2081</v>
      </c>
      <c r="AQ109" s="13" t="s">
        <v>2082</v>
      </c>
      <c r="AR109" s="15">
        <v>154880000</v>
      </c>
      <c r="AS109" s="15">
        <v>0</v>
      </c>
      <c r="AT109" s="15">
        <v>0</v>
      </c>
      <c r="AU109" s="15">
        <v>0</v>
      </c>
      <c r="AV109" s="15">
        <v>0</v>
      </c>
      <c r="AW109" s="15">
        <v>154880000</v>
      </c>
      <c r="AX109" s="15">
        <v>154880000</v>
      </c>
      <c r="AY109" s="15">
        <v>0</v>
      </c>
      <c r="AZ109" s="15">
        <v>0</v>
      </c>
      <c r="BA109" s="15">
        <v>0</v>
      </c>
      <c r="BB109" s="15">
        <v>0</v>
      </c>
      <c r="BC109" s="15">
        <v>154880000</v>
      </c>
      <c r="BD109" s="9" t="s">
        <v>736</v>
      </c>
      <c r="BE109" s="10">
        <v>45393.704039553188</v>
      </c>
      <c r="BF109" s="9"/>
    </row>
    <row r="110" spans="1:65" s="11" customFormat="1" ht="15" customHeight="1" outlineLevel="2" x14ac:dyDescent="0.2">
      <c r="B110" s="14" t="s">
        <v>2804</v>
      </c>
      <c r="C110" s="14"/>
      <c r="D110" s="14"/>
      <c r="E110" s="14"/>
      <c r="F110" s="14"/>
      <c r="G110" s="14"/>
      <c r="H110" s="14"/>
      <c r="I110" s="14"/>
      <c r="J110" s="14"/>
      <c r="K110" s="13"/>
      <c r="L110" s="13"/>
      <c r="M110" s="13"/>
      <c r="N110" s="14"/>
      <c r="O110" s="14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4"/>
      <c r="AR110" s="16">
        <f t="shared" ref="AR110:BC110" si="16">SUBTOTAL(9,AR93:AR109)</f>
        <v>3536734581</v>
      </c>
      <c r="AS110" s="15">
        <f t="shared" si="16"/>
        <v>0</v>
      </c>
      <c r="AT110" s="15">
        <f t="shared" si="16"/>
        <v>0</v>
      </c>
      <c r="AU110" s="15">
        <f t="shared" si="16"/>
        <v>30000000</v>
      </c>
      <c r="AV110" s="15">
        <f t="shared" si="16"/>
        <v>30000000</v>
      </c>
      <c r="AW110" s="16">
        <f t="shared" si="16"/>
        <v>3536734581</v>
      </c>
      <c r="AX110" s="16">
        <f t="shared" si="16"/>
        <v>3099789243</v>
      </c>
      <c r="AY110" s="16">
        <f t="shared" si="16"/>
        <v>2502920987</v>
      </c>
      <c r="AZ110" s="15">
        <f t="shared" si="16"/>
        <v>1116421514</v>
      </c>
      <c r="BA110" s="15">
        <f t="shared" si="16"/>
        <v>1082022482.8800001</v>
      </c>
      <c r="BB110" s="15">
        <f t="shared" si="16"/>
        <v>436945338</v>
      </c>
      <c r="BC110" s="16">
        <f t="shared" si="16"/>
        <v>596868256</v>
      </c>
      <c r="BD110" s="9"/>
      <c r="BE110" s="10"/>
      <c r="BF110" s="9"/>
      <c r="BG110" s="8"/>
      <c r="BH110" s="8"/>
      <c r="BI110" s="8"/>
      <c r="BJ110" s="8"/>
      <c r="BK110" s="8"/>
      <c r="BL110" s="8"/>
      <c r="BM110" s="8"/>
    </row>
    <row r="111" spans="1:65" s="11" customFormat="1" ht="15" customHeight="1" outlineLevel="1" x14ac:dyDescent="0.2">
      <c r="A111" s="20" t="s">
        <v>2810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3"/>
      <c r="L111" s="13"/>
      <c r="M111" s="13"/>
      <c r="N111" s="18"/>
      <c r="O111" s="18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8"/>
      <c r="AR111" s="19">
        <f t="shared" ref="AR111:BC111" si="17">SUBTOTAL(9,AR84:AR109)</f>
        <v>35982004570</v>
      </c>
      <c r="AS111" s="15">
        <f t="shared" si="17"/>
        <v>0</v>
      </c>
      <c r="AT111" s="15">
        <f t="shared" si="17"/>
        <v>0</v>
      </c>
      <c r="AU111" s="15">
        <f t="shared" si="17"/>
        <v>200000000</v>
      </c>
      <c r="AV111" s="15">
        <f t="shared" si="17"/>
        <v>200000000</v>
      </c>
      <c r="AW111" s="19">
        <f t="shared" si="17"/>
        <v>35982004570</v>
      </c>
      <c r="AX111" s="19">
        <f t="shared" si="17"/>
        <v>30571784068</v>
      </c>
      <c r="AY111" s="19">
        <f t="shared" si="17"/>
        <v>8960695810</v>
      </c>
      <c r="AZ111" s="15">
        <f t="shared" si="17"/>
        <v>1699299473</v>
      </c>
      <c r="BA111" s="15">
        <f t="shared" si="17"/>
        <v>1643704249.8800001</v>
      </c>
      <c r="BB111" s="15">
        <f t="shared" si="17"/>
        <v>5410220502</v>
      </c>
      <c r="BC111" s="19">
        <f t="shared" si="17"/>
        <v>21611088258</v>
      </c>
      <c r="BD111" s="9"/>
      <c r="BE111" s="10"/>
      <c r="BF111" s="9"/>
      <c r="BG111" s="8"/>
      <c r="BH111" s="8"/>
      <c r="BI111" s="8"/>
      <c r="BJ111" s="8"/>
      <c r="BK111" s="8"/>
      <c r="BL111" s="8"/>
      <c r="BM111" s="8"/>
    </row>
    <row r="112" spans="1:65" ht="15" customHeight="1" outlineLevel="3" x14ac:dyDescent="0.2">
      <c r="A112" s="8" t="s">
        <v>2083</v>
      </c>
      <c r="B112" s="13" t="s">
        <v>153</v>
      </c>
      <c r="C112" s="13" t="s">
        <v>61</v>
      </c>
      <c r="D112" s="13" t="s">
        <v>72</v>
      </c>
      <c r="E112" s="13" t="s">
        <v>82</v>
      </c>
      <c r="F112" s="13" t="s">
        <v>73</v>
      </c>
      <c r="G112" s="13" t="s">
        <v>72</v>
      </c>
      <c r="H112" s="13" t="s">
        <v>95</v>
      </c>
      <c r="I112" s="13" t="s">
        <v>110</v>
      </c>
      <c r="J112" s="13" t="s">
        <v>147</v>
      </c>
      <c r="K112" s="13" t="s">
        <v>83</v>
      </c>
      <c r="L112" s="13">
        <v>0</v>
      </c>
      <c r="M112" s="13" t="s">
        <v>153</v>
      </c>
      <c r="N112" s="13">
        <v>11101</v>
      </c>
      <c r="O112" s="13" t="s">
        <v>1857</v>
      </c>
      <c r="P112" s="13">
        <v>0</v>
      </c>
      <c r="Q112" s="13">
        <v>0</v>
      </c>
      <c r="R112" s="13" t="s">
        <v>270</v>
      </c>
      <c r="S112" s="13" t="s">
        <v>1575</v>
      </c>
      <c r="T112" s="13" t="s">
        <v>61</v>
      </c>
      <c r="U112" s="13" t="s">
        <v>377</v>
      </c>
      <c r="V112" s="13" t="s">
        <v>2084</v>
      </c>
      <c r="W112" s="13" t="s">
        <v>82</v>
      </c>
      <c r="X112" s="13" t="s">
        <v>427</v>
      </c>
      <c r="Y112" s="13" t="s">
        <v>83</v>
      </c>
      <c r="Z112" s="13" t="s">
        <v>153</v>
      </c>
      <c r="AA112" s="13" t="s">
        <v>73</v>
      </c>
      <c r="AB112" s="13" t="s">
        <v>428</v>
      </c>
      <c r="AC112" s="13" t="s">
        <v>436</v>
      </c>
      <c r="AD112" s="13" t="s">
        <v>441</v>
      </c>
      <c r="AE112" s="13" t="s">
        <v>452</v>
      </c>
      <c r="AF112" s="13" t="s">
        <v>478</v>
      </c>
      <c r="AG112" s="13" t="s">
        <v>513</v>
      </c>
      <c r="AH112" s="13" t="s">
        <v>580</v>
      </c>
      <c r="AI112" s="13" t="s">
        <v>633</v>
      </c>
      <c r="AJ112" s="13" t="s">
        <v>687</v>
      </c>
      <c r="AK112" s="13" t="s">
        <v>720</v>
      </c>
      <c r="AL112" s="13" t="s">
        <v>721</v>
      </c>
      <c r="AM112" s="13" t="s">
        <v>727</v>
      </c>
      <c r="AN112" s="13" t="s">
        <v>758</v>
      </c>
      <c r="AO112" s="13" t="s">
        <v>880</v>
      </c>
      <c r="AP112" s="13" t="s">
        <v>1059</v>
      </c>
      <c r="AQ112" s="13" t="s">
        <v>2085</v>
      </c>
      <c r="AR112" s="15">
        <v>138000000</v>
      </c>
      <c r="AS112" s="15">
        <v>0</v>
      </c>
      <c r="AT112" s="15">
        <v>0</v>
      </c>
      <c r="AU112" s="15">
        <v>0</v>
      </c>
      <c r="AV112" s="15">
        <v>0</v>
      </c>
      <c r="AW112" s="15">
        <v>138000000</v>
      </c>
      <c r="AX112" s="15">
        <v>0</v>
      </c>
      <c r="AY112" s="15">
        <v>0</v>
      </c>
      <c r="AZ112" s="15">
        <v>0</v>
      </c>
      <c r="BA112" s="15">
        <v>0</v>
      </c>
      <c r="BB112" s="15">
        <v>138000000</v>
      </c>
      <c r="BC112" s="15">
        <v>0</v>
      </c>
      <c r="BD112" s="9" t="s">
        <v>736</v>
      </c>
      <c r="BE112" s="10">
        <v>45393.704039553188</v>
      </c>
      <c r="BF112" s="9"/>
    </row>
    <row r="113" spans="1:58" ht="15" customHeight="1" outlineLevel="3" x14ac:dyDescent="0.2">
      <c r="A113" s="8" t="s">
        <v>2083</v>
      </c>
      <c r="B113" s="13" t="s">
        <v>153</v>
      </c>
      <c r="C113" s="13" t="s">
        <v>61</v>
      </c>
      <c r="D113" s="13" t="s">
        <v>72</v>
      </c>
      <c r="E113" s="13" t="s">
        <v>82</v>
      </c>
      <c r="F113" s="13" t="s">
        <v>73</v>
      </c>
      <c r="G113" s="13" t="s">
        <v>72</v>
      </c>
      <c r="H113" s="13" t="s">
        <v>92</v>
      </c>
      <c r="I113" s="13" t="s">
        <v>103</v>
      </c>
      <c r="J113" s="13" t="s">
        <v>147</v>
      </c>
      <c r="K113" s="13" t="s">
        <v>83</v>
      </c>
      <c r="L113" s="13">
        <v>0</v>
      </c>
      <c r="M113" s="13" t="s">
        <v>153</v>
      </c>
      <c r="N113" s="13">
        <v>11101</v>
      </c>
      <c r="O113" s="13" t="s">
        <v>1857</v>
      </c>
      <c r="P113" s="13">
        <v>0</v>
      </c>
      <c r="Q113" s="13">
        <v>0</v>
      </c>
      <c r="R113" s="13" t="s">
        <v>271</v>
      </c>
      <c r="S113" s="13" t="s">
        <v>1576</v>
      </c>
      <c r="T113" s="13" t="s">
        <v>61</v>
      </c>
      <c r="U113" s="13" t="s">
        <v>377</v>
      </c>
      <c r="V113" s="13" t="s">
        <v>2084</v>
      </c>
      <c r="W113" s="13" t="s">
        <v>82</v>
      </c>
      <c r="X113" s="13" t="s">
        <v>427</v>
      </c>
      <c r="Y113" s="13" t="s">
        <v>83</v>
      </c>
      <c r="Z113" s="13" t="s">
        <v>153</v>
      </c>
      <c r="AA113" s="13" t="s">
        <v>73</v>
      </c>
      <c r="AB113" s="13" t="s">
        <v>428</v>
      </c>
      <c r="AC113" s="13" t="s">
        <v>436</v>
      </c>
      <c r="AD113" s="13" t="s">
        <v>441</v>
      </c>
      <c r="AE113" s="13" t="s">
        <v>451</v>
      </c>
      <c r="AF113" s="13" t="s">
        <v>477</v>
      </c>
      <c r="AG113" s="13" t="s">
        <v>514</v>
      </c>
      <c r="AH113" s="13" t="s">
        <v>579</v>
      </c>
      <c r="AI113" s="13" t="s">
        <v>632</v>
      </c>
      <c r="AJ113" s="13" t="s">
        <v>686</v>
      </c>
      <c r="AK113" s="13" t="s">
        <v>720</v>
      </c>
      <c r="AL113" s="13" t="s">
        <v>721</v>
      </c>
      <c r="AM113" s="13" t="s">
        <v>727</v>
      </c>
      <c r="AN113" s="13" t="s">
        <v>757</v>
      </c>
      <c r="AO113" s="13" t="s">
        <v>865</v>
      </c>
      <c r="AP113" s="13" t="s">
        <v>1060</v>
      </c>
      <c r="AQ113" s="13" t="s">
        <v>2086</v>
      </c>
      <c r="AR113" s="15">
        <v>204000000</v>
      </c>
      <c r="AS113" s="15">
        <v>0</v>
      </c>
      <c r="AT113" s="15">
        <v>0</v>
      </c>
      <c r="AU113" s="15">
        <v>0</v>
      </c>
      <c r="AV113" s="15">
        <v>0</v>
      </c>
      <c r="AW113" s="15">
        <v>204000000</v>
      </c>
      <c r="AX113" s="15">
        <v>204000000</v>
      </c>
      <c r="AY113" s="15">
        <v>204000000</v>
      </c>
      <c r="AZ113" s="15">
        <v>28924556</v>
      </c>
      <c r="BA113" s="15">
        <v>28924556</v>
      </c>
      <c r="BB113" s="15">
        <v>0</v>
      </c>
      <c r="BC113" s="15">
        <v>0</v>
      </c>
      <c r="BD113" s="9" t="s">
        <v>736</v>
      </c>
      <c r="BE113" s="10">
        <v>45393.704039553188</v>
      </c>
      <c r="BF113" s="9"/>
    </row>
    <row r="114" spans="1:58" ht="15" customHeight="1" outlineLevel="3" x14ac:dyDescent="0.2">
      <c r="A114" s="8" t="s">
        <v>2083</v>
      </c>
      <c r="B114" s="13" t="s">
        <v>153</v>
      </c>
      <c r="C114" s="13" t="s">
        <v>61</v>
      </c>
      <c r="D114" s="13" t="s">
        <v>72</v>
      </c>
      <c r="E114" s="13" t="s">
        <v>82</v>
      </c>
      <c r="F114" s="13" t="s">
        <v>73</v>
      </c>
      <c r="G114" s="13" t="s">
        <v>72</v>
      </c>
      <c r="H114" s="13" t="s">
        <v>92</v>
      </c>
      <c r="I114" s="13" t="s">
        <v>103</v>
      </c>
      <c r="J114" s="13" t="s">
        <v>72</v>
      </c>
      <c r="K114" s="13" t="s">
        <v>83</v>
      </c>
      <c r="L114" s="13">
        <v>0</v>
      </c>
      <c r="M114" s="13" t="s">
        <v>153</v>
      </c>
      <c r="N114" s="13">
        <v>11101</v>
      </c>
      <c r="O114" s="13" t="s">
        <v>1857</v>
      </c>
      <c r="P114" s="13">
        <v>1</v>
      </c>
      <c r="Q114" s="13">
        <v>1</v>
      </c>
      <c r="R114" s="13" t="s">
        <v>1577</v>
      </c>
      <c r="S114" s="13" t="s">
        <v>1578</v>
      </c>
      <c r="T114" s="13" t="s">
        <v>61</v>
      </c>
      <c r="U114" s="13" t="s">
        <v>377</v>
      </c>
      <c r="V114" s="13" t="s">
        <v>2084</v>
      </c>
      <c r="W114" s="13" t="s">
        <v>82</v>
      </c>
      <c r="X114" s="13" t="s">
        <v>427</v>
      </c>
      <c r="Y114" s="13" t="s">
        <v>83</v>
      </c>
      <c r="Z114" s="13" t="s">
        <v>153</v>
      </c>
      <c r="AA114" s="13" t="s">
        <v>73</v>
      </c>
      <c r="AB114" s="13" t="s">
        <v>428</v>
      </c>
      <c r="AC114" s="13" t="s">
        <v>436</v>
      </c>
      <c r="AD114" s="13" t="s">
        <v>441</v>
      </c>
      <c r="AE114" s="13" t="s">
        <v>451</v>
      </c>
      <c r="AF114" s="13" t="s">
        <v>477</v>
      </c>
      <c r="AG114" s="13" t="s">
        <v>514</v>
      </c>
      <c r="AH114" s="13" t="s">
        <v>579</v>
      </c>
      <c r="AI114" s="13" t="s">
        <v>632</v>
      </c>
      <c r="AJ114" s="13" t="s">
        <v>686</v>
      </c>
      <c r="AK114" s="13" t="s">
        <v>720</v>
      </c>
      <c r="AL114" s="13" t="s">
        <v>721</v>
      </c>
      <c r="AM114" s="13" t="s">
        <v>727</v>
      </c>
      <c r="AN114" s="13" t="s">
        <v>768</v>
      </c>
      <c r="AO114" s="13" t="s">
        <v>854</v>
      </c>
      <c r="AP114" s="13" t="s">
        <v>1579</v>
      </c>
      <c r="AQ114" s="13" t="s">
        <v>2086</v>
      </c>
      <c r="AR114" s="15">
        <v>99000000</v>
      </c>
      <c r="AS114" s="15">
        <v>0</v>
      </c>
      <c r="AT114" s="15">
        <v>0</v>
      </c>
      <c r="AU114" s="15">
        <v>0</v>
      </c>
      <c r="AV114" s="15">
        <v>0</v>
      </c>
      <c r="AW114" s="15">
        <v>99000000</v>
      </c>
      <c r="AX114" s="15">
        <v>99000000</v>
      </c>
      <c r="AY114" s="15">
        <v>99000000</v>
      </c>
      <c r="AZ114" s="15">
        <v>0</v>
      </c>
      <c r="BA114" s="15">
        <v>0</v>
      </c>
      <c r="BB114" s="15">
        <v>0</v>
      </c>
      <c r="BC114" s="15">
        <v>0</v>
      </c>
      <c r="BD114" s="9" t="s">
        <v>736</v>
      </c>
      <c r="BE114" s="10">
        <v>45393.704039553188</v>
      </c>
      <c r="BF114" s="9"/>
    </row>
    <row r="115" spans="1:58" ht="15" customHeight="1" outlineLevel="3" x14ac:dyDescent="0.2">
      <c r="A115" s="8" t="s">
        <v>2083</v>
      </c>
      <c r="B115" s="13" t="s">
        <v>153</v>
      </c>
      <c r="C115" s="13" t="s">
        <v>61</v>
      </c>
      <c r="D115" s="13" t="s">
        <v>72</v>
      </c>
      <c r="E115" s="13" t="s">
        <v>82</v>
      </c>
      <c r="F115" s="13" t="s">
        <v>73</v>
      </c>
      <c r="G115" s="13" t="s">
        <v>72</v>
      </c>
      <c r="H115" s="13" t="s">
        <v>92</v>
      </c>
      <c r="I115" s="13" t="s">
        <v>103</v>
      </c>
      <c r="J115" s="13" t="s">
        <v>76</v>
      </c>
      <c r="K115" s="13" t="s">
        <v>83</v>
      </c>
      <c r="L115" s="13">
        <v>0</v>
      </c>
      <c r="M115" s="13" t="s">
        <v>153</v>
      </c>
      <c r="N115" s="13">
        <v>11101</v>
      </c>
      <c r="O115" s="13" t="s">
        <v>1857</v>
      </c>
      <c r="P115" s="13">
        <v>2</v>
      </c>
      <c r="Q115" s="13">
        <v>2</v>
      </c>
      <c r="R115" s="13" t="s">
        <v>2087</v>
      </c>
      <c r="S115" s="13" t="s">
        <v>2088</v>
      </c>
      <c r="T115" s="13" t="s">
        <v>61</v>
      </c>
      <c r="U115" s="13" t="s">
        <v>377</v>
      </c>
      <c r="V115" s="13" t="s">
        <v>2084</v>
      </c>
      <c r="W115" s="13" t="s">
        <v>82</v>
      </c>
      <c r="X115" s="13" t="s">
        <v>427</v>
      </c>
      <c r="Y115" s="13" t="s">
        <v>83</v>
      </c>
      <c r="Z115" s="13" t="s">
        <v>153</v>
      </c>
      <c r="AA115" s="13" t="s">
        <v>73</v>
      </c>
      <c r="AB115" s="13" t="s">
        <v>428</v>
      </c>
      <c r="AC115" s="13" t="s">
        <v>436</v>
      </c>
      <c r="AD115" s="13" t="s">
        <v>441</v>
      </c>
      <c r="AE115" s="13" t="s">
        <v>451</v>
      </c>
      <c r="AF115" s="13" t="s">
        <v>477</v>
      </c>
      <c r="AG115" s="13" t="s">
        <v>514</v>
      </c>
      <c r="AH115" s="13" t="s">
        <v>579</v>
      </c>
      <c r="AI115" s="13" t="s">
        <v>632</v>
      </c>
      <c r="AJ115" s="13" t="s">
        <v>686</v>
      </c>
      <c r="AK115" s="13" t="s">
        <v>720</v>
      </c>
      <c r="AL115" s="13" t="s">
        <v>721</v>
      </c>
      <c r="AM115" s="13" t="s">
        <v>727</v>
      </c>
      <c r="AN115" s="13" t="s">
        <v>756</v>
      </c>
      <c r="AO115" s="13" t="s">
        <v>871</v>
      </c>
      <c r="AP115" s="13" t="s">
        <v>2089</v>
      </c>
      <c r="AQ115" s="13" t="s">
        <v>2086</v>
      </c>
      <c r="AR115" s="15">
        <v>39000000</v>
      </c>
      <c r="AS115" s="15">
        <v>0</v>
      </c>
      <c r="AT115" s="15">
        <v>0</v>
      </c>
      <c r="AU115" s="15">
        <v>0</v>
      </c>
      <c r="AV115" s="15">
        <v>0</v>
      </c>
      <c r="AW115" s="15">
        <v>39000000</v>
      </c>
      <c r="AX115" s="15">
        <v>29731847</v>
      </c>
      <c r="AY115" s="15">
        <v>0</v>
      </c>
      <c r="AZ115" s="15">
        <v>0</v>
      </c>
      <c r="BA115" s="15">
        <v>0</v>
      </c>
      <c r="BB115" s="15">
        <v>9268153</v>
      </c>
      <c r="BC115" s="15">
        <v>29731847</v>
      </c>
      <c r="BD115" s="9" t="s">
        <v>736</v>
      </c>
      <c r="BE115" s="10">
        <v>45393.704039553188</v>
      </c>
      <c r="BF115" s="9"/>
    </row>
    <row r="116" spans="1:58" ht="15" customHeight="1" outlineLevel="3" x14ac:dyDescent="0.2">
      <c r="A116" s="8" t="s">
        <v>2083</v>
      </c>
      <c r="B116" s="13" t="s">
        <v>153</v>
      </c>
      <c r="C116" s="13" t="s">
        <v>61</v>
      </c>
      <c r="D116" s="13" t="s">
        <v>72</v>
      </c>
      <c r="E116" s="13" t="s">
        <v>82</v>
      </c>
      <c r="F116" s="13" t="s">
        <v>73</v>
      </c>
      <c r="G116" s="13" t="s">
        <v>72</v>
      </c>
      <c r="H116" s="13" t="s">
        <v>92</v>
      </c>
      <c r="I116" s="13" t="s">
        <v>103</v>
      </c>
      <c r="J116" s="13" t="s">
        <v>77</v>
      </c>
      <c r="K116" s="13" t="s">
        <v>83</v>
      </c>
      <c r="L116" s="13">
        <v>0</v>
      </c>
      <c r="M116" s="13" t="s">
        <v>153</v>
      </c>
      <c r="N116" s="13">
        <v>11101</v>
      </c>
      <c r="O116" s="13" t="s">
        <v>1857</v>
      </c>
      <c r="P116" s="13">
        <v>3</v>
      </c>
      <c r="Q116" s="13">
        <v>3</v>
      </c>
      <c r="R116" s="13" t="s">
        <v>2090</v>
      </c>
      <c r="S116" s="13" t="s">
        <v>2091</v>
      </c>
      <c r="T116" s="13" t="s">
        <v>61</v>
      </c>
      <c r="U116" s="13" t="s">
        <v>377</v>
      </c>
      <c r="V116" s="13" t="s">
        <v>2084</v>
      </c>
      <c r="W116" s="13" t="s">
        <v>82</v>
      </c>
      <c r="X116" s="13" t="s">
        <v>427</v>
      </c>
      <c r="Y116" s="13" t="s">
        <v>83</v>
      </c>
      <c r="Z116" s="13" t="s">
        <v>153</v>
      </c>
      <c r="AA116" s="13" t="s">
        <v>73</v>
      </c>
      <c r="AB116" s="13" t="s">
        <v>428</v>
      </c>
      <c r="AC116" s="13" t="s">
        <v>436</v>
      </c>
      <c r="AD116" s="13" t="s">
        <v>441</v>
      </c>
      <c r="AE116" s="13" t="s">
        <v>451</v>
      </c>
      <c r="AF116" s="13" t="s">
        <v>477</v>
      </c>
      <c r="AG116" s="13" t="s">
        <v>514</v>
      </c>
      <c r="AH116" s="13" t="s">
        <v>579</v>
      </c>
      <c r="AI116" s="13" t="s">
        <v>632</v>
      </c>
      <c r="AJ116" s="13" t="s">
        <v>686</v>
      </c>
      <c r="AK116" s="13" t="s">
        <v>720</v>
      </c>
      <c r="AL116" s="13" t="s">
        <v>721</v>
      </c>
      <c r="AM116" s="13" t="s">
        <v>727</v>
      </c>
      <c r="AN116" s="13" t="s">
        <v>759</v>
      </c>
      <c r="AO116" s="13" t="s">
        <v>881</v>
      </c>
      <c r="AP116" s="13" t="s">
        <v>2092</v>
      </c>
      <c r="AQ116" s="13" t="s">
        <v>2086</v>
      </c>
      <c r="AR116" s="15">
        <v>25000000</v>
      </c>
      <c r="AS116" s="15">
        <v>0</v>
      </c>
      <c r="AT116" s="15">
        <v>0</v>
      </c>
      <c r="AU116" s="15">
        <v>0</v>
      </c>
      <c r="AV116" s="15">
        <v>0</v>
      </c>
      <c r="AW116" s="15">
        <v>25000000</v>
      </c>
      <c r="AX116" s="15">
        <v>25000000</v>
      </c>
      <c r="AY116" s="15">
        <v>25000000</v>
      </c>
      <c r="AZ116" s="15">
        <v>0</v>
      </c>
      <c r="BA116" s="15">
        <v>0</v>
      </c>
      <c r="BB116" s="15">
        <v>0</v>
      </c>
      <c r="BC116" s="15">
        <v>0</v>
      </c>
      <c r="BD116" s="9" t="s">
        <v>736</v>
      </c>
      <c r="BE116" s="10">
        <v>45393.704039553188</v>
      </c>
      <c r="BF116" s="9"/>
    </row>
    <row r="117" spans="1:58" ht="15" customHeight="1" outlineLevel="3" x14ac:dyDescent="0.2">
      <c r="A117" s="8" t="s">
        <v>2083</v>
      </c>
      <c r="B117" s="13" t="s">
        <v>153</v>
      </c>
      <c r="C117" s="13" t="s">
        <v>61</v>
      </c>
      <c r="D117" s="13" t="s">
        <v>72</v>
      </c>
      <c r="E117" s="13" t="s">
        <v>82</v>
      </c>
      <c r="F117" s="13" t="s">
        <v>73</v>
      </c>
      <c r="G117" s="13" t="s">
        <v>72</v>
      </c>
      <c r="H117" s="13" t="s">
        <v>92</v>
      </c>
      <c r="I117" s="13" t="s">
        <v>103</v>
      </c>
      <c r="J117" s="13" t="s">
        <v>74</v>
      </c>
      <c r="K117" s="13" t="s">
        <v>83</v>
      </c>
      <c r="L117" s="13">
        <v>0</v>
      </c>
      <c r="M117" s="13" t="s">
        <v>153</v>
      </c>
      <c r="N117" s="13">
        <v>11101</v>
      </c>
      <c r="O117" s="13" t="s">
        <v>1857</v>
      </c>
      <c r="P117" s="13">
        <v>4</v>
      </c>
      <c r="Q117" s="13">
        <v>4</v>
      </c>
      <c r="R117" s="13" t="s">
        <v>2093</v>
      </c>
      <c r="S117" s="13" t="s">
        <v>2094</v>
      </c>
      <c r="T117" s="13" t="s">
        <v>61</v>
      </c>
      <c r="U117" s="13" t="s">
        <v>377</v>
      </c>
      <c r="V117" s="13" t="s">
        <v>2084</v>
      </c>
      <c r="W117" s="13" t="s">
        <v>82</v>
      </c>
      <c r="X117" s="13" t="s">
        <v>427</v>
      </c>
      <c r="Y117" s="13" t="s">
        <v>83</v>
      </c>
      <c r="Z117" s="13" t="s">
        <v>153</v>
      </c>
      <c r="AA117" s="13" t="s">
        <v>73</v>
      </c>
      <c r="AB117" s="13" t="s">
        <v>428</v>
      </c>
      <c r="AC117" s="13" t="s">
        <v>436</v>
      </c>
      <c r="AD117" s="13" t="s">
        <v>441</v>
      </c>
      <c r="AE117" s="13" t="s">
        <v>451</v>
      </c>
      <c r="AF117" s="13" t="s">
        <v>477</v>
      </c>
      <c r="AG117" s="13" t="s">
        <v>514</v>
      </c>
      <c r="AH117" s="13" t="s">
        <v>579</v>
      </c>
      <c r="AI117" s="13" t="s">
        <v>632</v>
      </c>
      <c r="AJ117" s="13" t="s">
        <v>686</v>
      </c>
      <c r="AK117" s="13" t="s">
        <v>720</v>
      </c>
      <c r="AL117" s="13" t="s">
        <v>721</v>
      </c>
      <c r="AM117" s="13" t="s">
        <v>727</v>
      </c>
      <c r="AN117" s="13" t="s">
        <v>760</v>
      </c>
      <c r="AO117" s="13" t="s">
        <v>867</v>
      </c>
      <c r="AP117" s="13" t="s">
        <v>2095</v>
      </c>
      <c r="AQ117" s="13" t="s">
        <v>2086</v>
      </c>
      <c r="AR117" s="15">
        <v>24480000</v>
      </c>
      <c r="AS117" s="15">
        <v>0</v>
      </c>
      <c r="AT117" s="15">
        <v>0</v>
      </c>
      <c r="AU117" s="15">
        <v>0</v>
      </c>
      <c r="AV117" s="15">
        <v>0</v>
      </c>
      <c r="AW117" s="15">
        <v>24480000</v>
      </c>
      <c r="AX117" s="15">
        <v>24480000</v>
      </c>
      <c r="AY117" s="15">
        <v>24480000</v>
      </c>
      <c r="AZ117" s="15">
        <v>0</v>
      </c>
      <c r="BA117" s="15">
        <v>0</v>
      </c>
      <c r="BB117" s="15">
        <v>0</v>
      </c>
      <c r="BC117" s="15">
        <v>0</v>
      </c>
      <c r="BD117" s="9" t="s">
        <v>736</v>
      </c>
      <c r="BE117" s="10">
        <v>45393.704039553188</v>
      </c>
      <c r="BF117" s="9"/>
    </row>
    <row r="118" spans="1:58" ht="15" customHeight="1" outlineLevel="3" x14ac:dyDescent="0.2">
      <c r="A118" s="8" t="s">
        <v>2083</v>
      </c>
      <c r="B118" s="13" t="s">
        <v>153</v>
      </c>
      <c r="C118" s="13" t="s">
        <v>61</v>
      </c>
      <c r="D118" s="13" t="s">
        <v>72</v>
      </c>
      <c r="E118" s="13" t="s">
        <v>82</v>
      </c>
      <c r="F118" s="13" t="s">
        <v>73</v>
      </c>
      <c r="G118" s="13" t="s">
        <v>72</v>
      </c>
      <c r="H118" s="13" t="s">
        <v>93</v>
      </c>
      <c r="I118" s="13" t="s">
        <v>119</v>
      </c>
      <c r="J118" s="13" t="s">
        <v>147</v>
      </c>
      <c r="K118" s="13" t="s">
        <v>83</v>
      </c>
      <c r="L118" s="13">
        <v>0</v>
      </c>
      <c r="M118" s="13" t="s">
        <v>153</v>
      </c>
      <c r="N118" s="13">
        <v>11101</v>
      </c>
      <c r="O118" s="13" t="s">
        <v>1857</v>
      </c>
      <c r="P118" s="13">
        <v>0</v>
      </c>
      <c r="Q118" s="13">
        <v>0</v>
      </c>
      <c r="R118" s="13" t="s">
        <v>272</v>
      </c>
      <c r="S118" s="13" t="s">
        <v>1580</v>
      </c>
      <c r="T118" s="13" t="s">
        <v>61</v>
      </c>
      <c r="U118" s="13" t="s">
        <v>377</v>
      </c>
      <c r="V118" s="13" t="s">
        <v>2084</v>
      </c>
      <c r="W118" s="13" t="s">
        <v>82</v>
      </c>
      <c r="X118" s="13" t="s">
        <v>427</v>
      </c>
      <c r="Y118" s="13" t="s">
        <v>83</v>
      </c>
      <c r="Z118" s="13" t="s">
        <v>153</v>
      </c>
      <c r="AA118" s="13" t="s">
        <v>73</v>
      </c>
      <c r="AB118" s="13" t="s">
        <v>428</v>
      </c>
      <c r="AC118" s="13" t="s">
        <v>436</v>
      </c>
      <c r="AD118" s="13" t="s">
        <v>441</v>
      </c>
      <c r="AE118" s="13" t="s">
        <v>456</v>
      </c>
      <c r="AF118" s="13" t="s">
        <v>482</v>
      </c>
      <c r="AG118" s="13" t="s">
        <v>515</v>
      </c>
      <c r="AH118" s="13" t="s">
        <v>582</v>
      </c>
      <c r="AI118" s="13" t="s">
        <v>635</v>
      </c>
      <c r="AJ118" s="13" t="s">
        <v>689</v>
      </c>
      <c r="AK118" s="13" t="s">
        <v>720</v>
      </c>
      <c r="AL118" s="13" t="s">
        <v>721</v>
      </c>
      <c r="AM118" s="13" t="s">
        <v>727</v>
      </c>
      <c r="AN118" s="13" t="s">
        <v>762</v>
      </c>
      <c r="AO118" s="13" t="s">
        <v>882</v>
      </c>
      <c r="AP118" s="13" t="s">
        <v>1061</v>
      </c>
      <c r="AQ118" s="13" t="s">
        <v>2096</v>
      </c>
      <c r="AR118" s="15">
        <v>532000000</v>
      </c>
      <c r="AS118" s="15">
        <v>0</v>
      </c>
      <c r="AT118" s="15">
        <v>0</v>
      </c>
      <c r="AU118" s="15">
        <v>0</v>
      </c>
      <c r="AV118" s="15">
        <v>0</v>
      </c>
      <c r="AW118" s="15">
        <v>532000000</v>
      </c>
      <c r="AX118" s="15">
        <v>530148903.31999999</v>
      </c>
      <c r="AY118" s="15">
        <v>39636635</v>
      </c>
      <c r="AZ118" s="15">
        <v>0</v>
      </c>
      <c r="BA118" s="15">
        <v>0</v>
      </c>
      <c r="BB118" s="15">
        <v>1851096.68</v>
      </c>
      <c r="BC118" s="15">
        <v>490512268.31999999</v>
      </c>
      <c r="BD118" s="9" t="s">
        <v>736</v>
      </c>
      <c r="BE118" s="10">
        <v>45393.704039553188</v>
      </c>
      <c r="BF118" s="9"/>
    </row>
    <row r="119" spans="1:58" ht="15" customHeight="1" outlineLevel="3" x14ac:dyDescent="0.2">
      <c r="A119" s="8" t="s">
        <v>2083</v>
      </c>
      <c r="B119" s="13" t="s">
        <v>153</v>
      </c>
      <c r="C119" s="13" t="s">
        <v>61</v>
      </c>
      <c r="D119" s="13" t="s">
        <v>72</v>
      </c>
      <c r="E119" s="13" t="s">
        <v>82</v>
      </c>
      <c r="F119" s="13" t="s">
        <v>73</v>
      </c>
      <c r="G119" s="13" t="s">
        <v>72</v>
      </c>
      <c r="H119" s="13" t="s">
        <v>93</v>
      </c>
      <c r="I119" s="13" t="s">
        <v>104</v>
      </c>
      <c r="J119" s="13" t="s">
        <v>147</v>
      </c>
      <c r="K119" s="13" t="s">
        <v>83</v>
      </c>
      <c r="L119" s="13">
        <v>0</v>
      </c>
      <c r="M119" s="13" t="s">
        <v>153</v>
      </c>
      <c r="N119" s="13">
        <v>11101</v>
      </c>
      <c r="O119" s="13" t="s">
        <v>1857</v>
      </c>
      <c r="P119" s="13">
        <v>0</v>
      </c>
      <c r="Q119" s="13">
        <v>0</v>
      </c>
      <c r="R119" s="13" t="s">
        <v>1581</v>
      </c>
      <c r="S119" s="13" t="s">
        <v>1582</v>
      </c>
      <c r="T119" s="13" t="s">
        <v>61</v>
      </c>
      <c r="U119" s="13" t="s">
        <v>377</v>
      </c>
      <c r="V119" s="13" t="s">
        <v>2084</v>
      </c>
      <c r="W119" s="13" t="s">
        <v>82</v>
      </c>
      <c r="X119" s="13" t="s">
        <v>427</v>
      </c>
      <c r="Y119" s="13" t="s">
        <v>83</v>
      </c>
      <c r="Z119" s="13" t="s">
        <v>153</v>
      </c>
      <c r="AA119" s="13" t="s">
        <v>73</v>
      </c>
      <c r="AB119" s="13" t="s">
        <v>428</v>
      </c>
      <c r="AC119" s="13" t="s">
        <v>436</v>
      </c>
      <c r="AD119" s="13" t="s">
        <v>441</v>
      </c>
      <c r="AE119" s="13" t="s">
        <v>456</v>
      </c>
      <c r="AF119" s="13" t="s">
        <v>482</v>
      </c>
      <c r="AG119" s="13" t="s">
        <v>516</v>
      </c>
      <c r="AH119" s="13" t="s">
        <v>583</v>
      </c>
      <c r="AI119" s="13" t="s">
        <v>636</v>
      </c>
      <c r="AJ119" s="13" t="s">
        <v>690</v>
      </c>
      <c r="AK119" s="13" t="s">
        <v>720</v>
      </c>
      <c r="AL119" s="13" t="s">
        <v>721</v>
      </c>
      <c r="AM119" s="13" t="s">
        <v>727</v>
      </c>
      <c r="AN119" s="13" t="s">
        <v>767</v>
      </c>
      <c r="AO119" s="13" t="s">
        <v>870</v>
      </c>
      <c r="AP119" s="13" t="s">
        <v>1062</v>
      </c>
      <c r="AQ119" s="13" t="s">
        <v>2097</v>
      </c>
      <c r="AR119" s="15">
        <v>80000000</v>
      </c>
      <c r="AS119" s="15">
        <v>0</v>
      </c>
      <c r="AT119" s="15">
        <v>0</v>
      </c>
      <c r="AU119" s="15">
        <v>0</v>
      </c>
      <c r="AV119" s="15">
        <v>0</v>
      </c>
      <c r="AW119" s="15">
        <v>80000000</v>
      </c>
      <c r="AX119" s="15">
        <v>0</v>
      </c>
      <c r="AY119" s="15">
        <v>0</v>
      </c>
      <c r="AZ119" s="15">
        <v>0</v>
      </c>
      <c r="BA119" s="15">
        <v>0</v>
      </c>
      <c r="BB119" s="15">
        <v>80000000</v>
      </c>
      <c r="BC119" s="15">
        <v>0</v>
      </c>
      <c r="BD119" s="9" t="s">
        <v>736</v>
      </c>
      <c r="BE119" s="10">
        <v>45393.704039553188</v>
      </c>
      <c r="BF119" s="9"/>
    </row>
    <row r="120" spans="1:58" ht="15" customHeight="1" outlineLevel="3" x14ac:dyDescent="0.2">
      <c r="A120" s="8" t="s">
        <v>2083</v>
      </c>
      <c r="B120" s="13" t="s">
        <v>153</v>
      </c>
      <c r="C120" s="13" t="s">
        <v>61</v>
      </c>
      <c r="D120" s="13" t="s">
        <v>72</v>
      </c>
      <c r="E120" s="13" t="s">
        <v>82</v>
      </c>
      <c r="F120" s="13" t="s">
        <v>73</v>
      </c>
      <c r="G120" s="13" t="s">
        <v>72</v>
      </c>
      <c r="H120" s="13" t="s">
        <v>93</v>
      </c>
      <c r="I120" s="13" t="s">
        <v>104</v>
      </c>
      <c r="J120" s="13" t="s">
        <v>72</v>
      </c>
      <c r="K120" s="13" t="s">
        <v>83</v>
      </c>
      <c r="L120" s="13">
        <v>0</v>
      </c>
      <c r="M120" s="13" t="s">
        <v>153</v>
      </c>
      <c r="N120" s="13">
        <v>11101</v>
      </c>
      <c r="O120" s="13" t="s">
        <v>1857</v>
      </c>
      <c r="P120" s="13">
        <v>1</v>
      </c>
      <c r="Q120" s="13">
        <v>1</v>
      </c>
      <c r="R120" s="13" t="s">
        <v>273</v>
      </c>
      <c r="S120" s="13" t="s">
        <v>1583</v>
      </c>
      <c r="T120" s="13" t="s">
        <v>61</v>
      </c>
      <c r="U120" s="13" t="s">
        <v>377</v>
      </c>
      <c r="V120" s="13" t="s">
        <v>2084</v>
      </c>
      <c r="W120" s="13" t="s">
        <v>82</v>
      </c>
      <c r="X120" s="13" t="s">
        <v>427</v>
      </c>
      <c r="Y120" s="13" t="s">
        <v>83</v>
      </c>
      <c r="Z120" s="13" t="s">
        <v>153</v>
      </c>
      <c r="AA120" s="13" t="s">
        <v>73</v>
      </c>
      <c r="AB120" s="13" t="s">
        <v>428</v>
      </c>
      <c r="AC120" s="13" t="s">
        <v>436</v>
      </c>
      <c r="AD120" s="13" t="s">
        <v>441</v>
      </c>
      <c r="AE120" s="13" t="s">
        <v>456</v>
      </c>
      <c r="AF120" s="13" t="s">
        <v>482</v>
      </c>
      <c r="AG120" s="13" t="s">
        <v>516</v>
      </c>
      <c r="AH120" s="13" t="s">
        <v>583</v>
      </c>
      <c r="AI120" s="13" t="s">
        <v>636</v>
      </c>
      <c r="AJ120" s="13" t="s">
        <v>690</v>
      </c>
      <c r="AK120" s="13" t="s">
        <v>720</v>
      </c>
      <c r="AL120" s="13" t="s">
        <v>721</v>
      </c>
      <c r="AM120" s="13" t="s">
        <v>727</v>
      </c>
      <c r="AN120" s="13" t="s">
        <v>761</v>
      </c>
      <c r="AO120" s="13" t="s">
        <v>871</v>
      </c>
      <c r="AP120" s="13" t="s">
        <v>1063</v>
      </c>
      <c r="AQ120" s="13" t="s">
        <v>2097</v>
      </c>
      <c r="AR120" s="15">
        <v>623000000</v>
      </c>
      <c r="AS120" s="15">
        <v>0</v>
      </c>
      <c r="AT120" s="15">
        <v>0</v>
      </c>
      <c r="AU120" s="15">
        <v>0</v>
      </c>
      <c r="AV120" s="15">
        <v>0</v>
      </c>
      <c r="AW120" s="15">
        <v>623000000</v>
      </c>
      <c r="AX120" s="15">
        <v>518176410</v>
      </c>
      <c r="AY120" s="15">
        <v>126879533</v>
      </c>
      <c r="AZ120" s="15">
        <v>85524000</v>
      </c>
      <c r="BA120" s="15">
        <v>85524000</v>
      </c>
      <c r="BB120" s="15">
        <v>104823590</v>
      </c>
      <c r="BC120" s="15">
        <v>391296877</v>
      </c>
      <c r="BD120" s="9" t="s">
        <v>736</v>
      </c>
      <c r="BE120" s="10">
        <v>45393.704039553188</v>
      </c>
      <c r="BF120" s="9"/>
    </row>
    <row r="121" spans="1:58" ht="15" customHeight="1" outlineLevel="3" x14ac:dyDescent="0.2">
      <c r="A121" s="8" t="s">
        <v>2083</v>
      </c>
      <c r="B121" s="13" t="s">
        <v>153</v>
      </c>
      <c r="C121" s="13" t="s">
        <v>61</v>
      </c>
      <c r="D121" s="13" t="s">
        <v>72</v>
      </c>
      <c r="E121" s="13" t="s">
        <v>82</v>
      </c>
      <c r="F121" s="13" t="s">
        <v>73</v>
      </c>
      <c r="G121" s="13" t="s">
        <v>72</v>
      </c>
      <c r="H121" s="13" t="s">
        <v>93</v>
      </c>
      <c r="I121" s="13" t="s">
        <v>104</v>
      </c>
      <c r="J121" s="13" t="s">
        <v>78</v>
      </c>
      <c r="K121" s="13" t="s">
        <v>83</v>
      </c>
      <c r="L121" s="13">
        <v>0</v>
      </c>
      <c r="M121" s="13" t="s">
        <v>153</v>
      </c>
      <c r="N121" s="13">
        <v>11101</v>
      </c>
      <c r="O121" s="13" t="s">
        <v>1857</v>
      </c>
      <c r="P121" s="13">
        <v>6</v>
      </c>
      <c r="Q121" s="13">
        <v>6</v>
      </c>
      <c r="R121" s="13" t="s">
        <v>2102</v>
      </c>
      <c r="S121" s="13" t="s">
        <v>2103</v>
      </c>
      <c r="T121" s="13" t="s">
        <v>61</v>
      </c>
      <c r="U121" s="13" t="s">
        <v>377</v>
      </c>
      <c r="V121" s="13" t="s">
        <v>2084</v>
      </c>
      <c r="W121" s="13" t="s">
        <v>82</v>
      </c>
      <c r="X121" s="13" t="s">
        <v>427</v>
      </c>
      <c r="Y121" s="13" t="s">
        <v>83</v>
      </c>
      <c r="Z121" s="13" t="s">
        <v>153</v>
      </c>
      <c r="AA121" s="13" t="s">
        <v>73</v>
      </c>
      <c r="AB121" s="13" t="s">
        <v>428</v>
      </c>
      <c r="AC121" s="13" t="s">
        <v>436</v>
      </c>
      <c r="AD121" s="13" t="s">
        <v>441</v>
      </c>
      <c r="AE121" s="13" t="s">
        <v>456</v>
      </c>
      <c r="AF121" s="13" t="s">
        <v>482</v>
      </c>
      <c r="AG121" s="13" t="s">
        <v>516</v>
      </c>
      <c r="AH121" s="13" t="s">
        <v>583</v>
      </c>
      <c r="AI121" s="13" t="s">
        <v>636</v>
      </c>
      <c r="AJ121" s="13" t="s">
        <v>690</v>
      </c>
      <c r="AK121" s="13" t="s">
        <v>720</v>
      </c>
      <c r="AL121" s="13" t="s">
        <v>721</v>
      </c>
      <c r="AM121" s="13" t="s">
        <v>727</v>
      </c>
      <c r="AN121" s="13" t="s">
        <v>763</v>
      </c>
      <c r="AO121" s="13" t="s">
        <v>883</v>
      </c>
      <c r="AP121" s="13" t="s">
        <v>2104</v>
      </c>
      <c r="AQ121" s="13" t="s">
        <v>2097</v>
      </c>
      <c r="AR121" s="15">
        <v>200000000</v>
      </c>
      <c r="AS121" s="15">
        <v>0</v>
      </c>
      <c r="AT121" s="15">
        <v>0</v>
      </c>
      <c r="AU121" s="15">
        <v>0</v>
      </c>
      <c r="AV121" s="15">
        <v>0</v>
      </c>
      <c r="AW121" s="15">
        <v>200000000</v>
      </c>
      <c r="AX121" s="15">
        <v>0</v>
      </c>
      <c r="AY121" s="15">
        <v>0</v>
      </c>
      <c r="AZ121" s="15">
        <v>0</v>
      </c>
      <c r="BA121" s="15">
        <v>0</v>
      </c>
      <c r="BB121" s="15">
        <v>200000000</v>
      </c>
      <c r="BC121" s="15">
        <v>0</v>
      </c>
      <c r="BD121" s="9" t="s">
        <v>736</v>
      </c>
      <c r="BE121" s="10">
        <v>45393.704039553188</v>
      </c>
      <c r="BF121" s="9"/>
    </row>
    <row r="122" spans="1:58" ht="15" customHeight="1" outlineLevel="3" x14ac:dyDescent="0.2">
      <c r="A122" s="8" t="s">
        <v>2083</v>
      </c>
      <c r="B122" s="13" t="s">
        <v>153</v>
      </c>
      <c r="C122" s="13" t="s">
        <v>61</v>
      </c>
      <c r="D122" s="13" t="s">
        <v>72</v>
      </c>
      <c r="E122" s="13" t="s">
        <v>82</v>
      </c>
      <c r="F122" s="13" t="s">
        <v>73</v>
      </c>
      <c r="G122" s="13" t="s">
        <v>72</v>
      </c>
      <c r="H122" s="13" t="s">
        <v>93</v>
      </c>
      <c r="I122" s="13" t="s">
        <v>104</v>
      </c>
      <c r="J122" s="13" t="s">
        <v>80</v>
      </c>
      <c r="K122" s="13" t="s">
        <v>83</v>
      </c>
      <c r="L122" s="13">
        <v>0</v>
      </c>
      <c r="M122" s="13" t="s">
        <v>153</v>
      </c>
      <c r="N122" s="13">
        <v>11101</v>
      </c>
      <c r="O122" s="13" t="s">
        <v>1857</v>
      </c>
      <c r="P122" s="13">
        <v>10</v>
      </c>
      <c r="Q122" s="13">
        <v>10</v>
      </c>
      <c r="R122" s="13" t="s">
        <v>2105</v>
      </c>
      <c r="S122" s="13" t="s">
        <v>2106</v>
      </c>
      <c r="T122" s="13" t="s">
        <v>61</v>
      </c>
      <c r="U122" s="13" t="s">
        <v>377</v>
      </c>
      <c r="V122" s="13" t="s">
        <v>2084</v>
      </c>
      <c r="W122" s="13" t="s">
        <v>82</v>
      </c>
      <c r="X122" s="13" t="s">
        <v>427</v>
      </c>
      <c r="Y122" s="13" t="s">
        <v>83</v>
      </c>
      <c r="Z122" s="13" t="s">
        <v>153</v>
      </c>
      <c r="AA122" s="13" t="s">
        <v>73</v>
      </c>
      <c r="AB122" s="13" t="s">
        <v>428</v>
      </c>
      <c r="AC122" s="13" t="s">
        <v>436</v>
      </c>
      <c r="AD122" s="13" t="s">
        <v>441</v>
      </c>
      <c r="AE122" s="13" t="s">
        <v>456</v>
      </c>
      <c r="AF122" s="13" t="s">
        <v>482</v>
      </c>
      <c r="AG122" s="13" t="s">
        <v>516</v>
      </c>
      <c r="AH122" s="13" t="s">
        <v>583</v>
      </c>
      <c r="AI122" s="13" t="s">
        <v>636</v>
      </c>
      <c r="AJ122" s="13" t="s">
        <v>690</v>
      </c>
      <c r="AK122" s="13" t="s">
        <v>720</v>
      </c>
      <c r="AL122" s="13" t="s">
        <v>721</v>
      </c>
      <c r="AM122" s="13" t="s">
        <v>727</v>
      </c>
      <c r="AN122" s="13" t="s">
        <v>765</v>
      </c>
      <c r="AO122" s="13" t="s">
        <v>885</v>
      </c>
      <c r="AP122" s="13" t="s">
        <v>2107</v>
      </c>
      <c r="AQ122" s="13" t="s">
        <v>2097</v>
      </c>
      <c r="AR122" s="15">
        <v>629988690</v>
      </c>
      <c r="AS122" s="15">
        <v>0</v>
      </c>
      <c r="AT122" s="15">
        <v>0</v>
      </c>
      <c r="AU122" s="15">
        <v>0</v>
      </c>
      <c r="AV122" s="15">
        <v>0</v>
      </c>
      <c r="AW122" s="15">
        <v>629988690</v>
      </c>
      <c r="AX122" s="15">
        <v>80000000</v>
      </c>
      <c r="AY122" s="15">
        <v>0</v>
      </c>
      <c r="AZ122" s="15">
        <v>0</v>
      </c>
      <c r="BA122" s="15">
        <v>0</v>
      </c>
      <c r="BB122" s="15">
        <v>549988690</v>
      </c>
      <c r="BC122" s="15">
        <v>80000000</v>
      </c>
      <c r="BD122" s="9" t="s">
        <v>736</v>
      </c>
      <c r="BE122" s="10">
        <v>45393.704039553188</v>
      </c>
      <c r="BF122" s="9"/>
    </row>
    <row r="123" spans="1:58" ht="15" customHeight="1" outlineLevel="3" x14ac:dyDescent="0.2">
      <c r="A123" s="8" t="s">
        <v>2083</v>
      </c>
      <c r="B123" s="13" t="s">
        <v>153</v>
      </c>
      <c r="C123" s="13" t="s">
        <v>61</v>
      </c>
      <c r="D123" s="13" t="s">
        <v>72</v>
      </c>
      <c r="E123" s="13" t="s">
        <v>82</v>
      </c>
      <c r="F123" s="13" t="s">
        <v>73</v>
      </c>
      <c r="G123" s="13" t="s">
        <v>72</v>
      </c>
      <c r="H123" s="13" t="s">
        <v>93</v>
      </c>
      <c r="I123" s="13" t="s">
        <v>110</v>
      </c>
      <c r="J123" s="13" t="s">
        <v>147</v>
      </c>
      <c r="K123" s="13" t="s">
        <v>83</v>
      </c>
      <c r="L123" s="13">
        <v>0</v>
      </c>
      <c r="M123" s="13" t="s">
        <v>153</v>
      </c>
      <c r="N123" s="13">
        <v>11101</v>
      </c>
      <c r="O123" s="13" t="s">
        <v>1857</v>
      </c>
      <c r="P123" s="13">
        <v>0</v>
      </c>
      <c r="Q123" s="13">
        <v>0</v>
      </c>
      <c r="R123" s="13" t="s">
        <v>274</v>
      </c>
      <c r="S123" s="13" t="s">
        <v>1584</v>
      </c>
      <c r="T123" s="13" t="s">
        <v>61</v>
      </c>
      <c r="U123" s="13" t="s">
        <v>377</v>
      </c>
      <c r="V123" s="13" t="s">
        <v>2084</v>
      </c>
      <c r="W123" s="13" t="s">
        <v>82</v>
      </c>
      <c r="X123" s="13" t="s">
        <v>427</v>
      </c>
      <c r="Y123" s="13" t="s">
        <v>83</v>
      </c>
      <c r="Z123" s="13" t="s">
        <v>153</v>
      </c>
      <c r="AA123" s="13" t="s">
        <v>73</v>
      </c>
      <c r="AB123" s="13" t="s">
        <v>428</v>
      </c>
      <c r="AC123" s="13" t="s">
        <v>436</v>
      </c>
      <c r="AD123" s="13" t="s">
        <v>441</v>
      </c>
      <c r="AE123" s="13" t="s">
        <v>456</v>
      </c>
      <c r="AF123" s="13" t="s">
        <v>482</v>
      </c>
      <c r="AG123" s="13" t="s">
        <v>517</v>
      </c>
      <c r="AH123" s="13" t="s">
        <v>580</v>
      </c>
      <c r="AI123" s="13" t="s">
        <v>633</v>
      </c>
      <c r="AJ123" s="13" t="s">
        <v>687</v>
      </c>
      <c r="AK123" s="13" t="s">
        <v>720</v>
      </c>
      <c r="AL123" s="13" t="s">
        <v>721</v>
      </c>
      <c r="AM123" s="13" t="s">
        <v>727</v>
      </c>
      <c r="AN123" s="13" t="s">
        <v>758</v>
      </c>
      <c r="AO123" s="13" t="s">
        <v>880</v>
      </c>
      <c r="AP123" s="13" t="s">
        <v>1064</v>
      </c>
      <c r="AQ123" s="13" t="s">
        <v>2085</v>
      </c>
      <c r="AR123" s="15">
        <v>90000000</v>
      </c>
      <c r="AS123" s="15">
        <v>0</v>
      </c>
      <c r="AT123" s="15">
        <v>0</v>
      </c>
      <c r="AU123" s="15">
        <v>0</v>
      </c>
      <c r="AV123" s="15">
        <v>0</v>
      </c>
      <c r="AW123" s="15">
        <v>90000000</v>
      </c>
      <c r="AX123" s="15">
        <v>0</v>
      </c>
      <c r="AY123" s="15">
        <v>0</v>
      </c>
      <c r="AZ123" s="15">
        <v>0</v>
      </c>
      <c r="BA123" s="15">
        <v>0</v>
      </c>
      <c r="BB123" s="15">
        <v>90000000</v>
      </c>
      <c r="BC123" s="15">
        <v>0</v>
      </c>
      <c r="BD123" s="9" t="s">
        <v>736</v>
      </c>
      <c r="BE123" s="10">
        <v>45393.704039553188</v>
      </c>
      <c r="BF123" s="9"/>
    </row>
    <row r="124" spans="1:58" ht="15" customHeight="1" outlineLevel="3" x14ac:dyDescent="0.2">
      <c r="A124" s="8" t="s">
        <v>2083</v>
      </c>
      <c r="B124" s="13" t="s">
        <v>153</v>
      </c>
      <c r="C124" s="13" t="s">
        <v>61</v>
      </c>
      <c r="D124" s="13" t="s">
        <v>72</v>
      </c>
      <c r="E124" s="13" t="s">
        <v>82</v>
      </c>
      <c r="F124" s="13" t="s">
        <v>73</v>
      </c>
      <c r="G124" s="13" t="s">
        <v>72</v>
      </c>
      <c r="H124" s="13" t="s">
        <v>93</v>
      </c>
      <c r="I124" s="13" t="s">
        <v>110</v>
      </c>
      <c r="J124" s="13" t="s">
        <v>72</v>
      </c>
      <c r="K124" s="13" t="s">
        <v>83</v>
      </c>
      <c r="L124" s="13">
        <v>0</v>
      </c>
      <c r="M124" s="13" t="s">
        <v>153</v>
      </c>
      <c r="N124" s="13">
        <v>11101</v>
      </c>
      <c r="O124" s="13" t="s">
        <v>1857</v>
      </c>
      <c r="P124" s="13">
        <v>1</v>
      </c>
      <c r="Q124" s="13">
        <v>1</v>
      </c>
      <c r="R124" s="13" t="s">
        <v>2108</v>
      </c>
      <c r="S124" s="13" t="s">
        <v>2109</v>
      </c>
      <c r="T124" s="13" t="s">
        <v>61</v>
      </c>
      <c r="U124" s="13" t="s">
        <v>377</v>
      </c>
      <c r="V124" s="13" t="s">
        <v>2084</v>
      </c>
      <c r="W124" s="13" t="s">
        <v>82</v>
      </c>
      <c r="X124" s="13" t="s">
        <v>427</v>
      </c>
      <c r="Y124" s="13" t="s">
        <v>83</v>
      </c>
      <c r="Z124" s="13" t="s">
        <v>153</v>
      </c>
      <c r="AA124" s="13" t="s">
        <v>73</v>
      </c>
      <c r="AB124" s="13" t="s">
        <v>428</v>
      </c>
      <c r="AC124" s="13" t="s">
        <v>436</v>
      </c>
      <c r="AD124" s="13" t="s">
        <v>441</v>
      </c>
      <c r="AE124" s="13" t="s">
        <v>456</v>
      </c>
      <c r="AF124" s="13" t="s">
        <v>482</v>
      </c>
      <c r="AG124" s="13" t="s">
        <v>517</v>
      </c>
      <c r="AH124" s="13" t="s">
        <v>580</v>
      </c>
      <c r="AI124" s="13" t="s">
        <v>633</v>
      </c>
      <c r="AJ124" s="13" t="s">
        <v>687</v>
      </c>
      <c r="AK124" s="13" t="s">
        <v>720</v>
      </c>
      <c r="AL124" s="13" t="s">
        <v>721</v>
      </c>
      <c r="AM124" s="13" t="s">
        <v>727</v>
      </c>
      <c r="AN124" s="13" t="s">
        <v>764</v>
      </c>
      <c r="AO124" s="13" t="s">
        <v>884</v>
      </c>
      <c r="AP124" s="13" t="s">
        <v>2110</v>
      </c>
      <c r="AQ124" s="13" t="s">
        <v>2085</v>
      </c>
      <c r="AR124" s="15">
        <v>190000000</v>
      </c>
      <c r="AS124" s="15">
        <v>0</v>
      </c>
      <c r="AT124" s="15">
        <v>0</v>
      </c>
      <c r="AU124" s="15">
        <v>0</v>
      </c>
      <c r="AV124" s="15">
        <v>0</v>
      </c>
      <c r="AW124" s="15">
        <v>190000000</v>
      </c>
      <c r="AX124" s="15">
        <v>0</v>
      </c>
      <c r="AY124" s="15">
        <v>0</v>
      </c>
      <c r="AZ124" s="15">
        <v>0</v>
      </c>
      <c r="BA124" s="15">
        <v>0</v>
      </c>
      <c r="BB124" s="15">
        <v>190000000</v>
      </c>
      <c r="BC124" s="15">
        <v>0</v>
      </c>
      <c r="BD124" s="9" t="s">
        <v>736</v>
      </c>
      <c r="BE124" s="10">
        <v>45393.704039553188</v>
      </c>
      <c r="BF124" s="9"/>
    </row>
    <row r="125" spans="1:58" ht="15" customHeight="1" outlineLevel="3" x14ac:dyDescent="0.2">
      <c r="A125" s="8" t="s">
        <v>2083</v>
      </c>
      <c r="B125" s="13" t="s">
        <v>153</v>
      </c>
      <c r="C125" s="13" t="s">
        <v>61</v>
      </c>
      <c r="D125" s="13" t="s">
        <v>72</v>
      </c>
      <c r="E125" s="13" t="s">
        <v>82</v>
      </c>
      <c r="F125" s="13" t="s">
        <v>73</v>
      </c>
      <c r="G125" s="13" t="s">
        <v>72</v>
      </c>
      <c r="H125" s="13" t="s">
        <v>93</v>
      </c>
      <c r="I125" s="13" t="s">
        <v>118</v>
      </c>
      <c r="J125" s="13" t="s">
        <v>147</v>
      </c>
      <c r="K125" s="13" t="s">
        <v>83</v>
      </c>
      <c r="L125" s="13">
        <v>0</v>
      </c>
      <c r="M125" s="13" t="s">
        <v>153</v>
      </c>
      <c r="N125" s="13">
        <v>11101</v>
      </c>
      <c r="O125" s="13" t="s">
        <v>1857</v>
      </c>
      <c r="P125" s="13">
        <v>0</v>
      </c>
      <c r="Q125" s="13">
        <v>0</v>
      </c>
      <c r="R125" s="13" t="s">
        <v>275</v>
      </c>
      <c r="S125" s="13" t="s">
        <v>1585</v>
      </c>
      <c r="T125" s="13" t="s">
        <v>61</v>
      </c>
      <c r="U125" s="13" t="s">
        <v>377</v>
      </c>
      <c r="V125" s="13" t="s">
        <v>2084</v>
      </c>
      <c r="W125" s="13" t="s">
        <v>82</v>
      </c>
      <c r="X125" s="13" t="s">
        <v>427</v>
      </c>
      <c r="Y125" s="13" t="s">
        <v>83</v>
      </c>
      <c r="Z125" s="13" t="s">
        <v>153</v>
      </c>
      <c r="AA125" s="13" t="s">
        <v>73</v>
      </c>
      <c r="AB125" s="13" t="s">
        <v>428</v>
      </c>
      <c r="AC125" s="13" t="s">
        <v>436</v>
      </c>
      <c r="AD125" s="13" t="s">
        <v>441</v>
      </c>
      <c r="AE125" s="13" t="s">
        <v>456</v>
      </c>
      <c r="AF125" s="13" t="s">
        <v>482</v>
      </c>
      <c r="AG125" s="13" t="s">
        <v>518</v>
      </c>
      <c r="AH125" s="13" t="s">
        <v>581</v>
      </c>
      <c r="AI125" s="13" t="s">
        <v>634</v>
      </c>
      <c r="AJ125" s="13" t="s">
        <v>688</v>
      </c>
      <c r="AK125" s="13" t="s">
        <v>720</v>
      </c>
      <c r="AL125" s="13" t="s">
        <v>721</v>
      </c>
      <c r="AM125" s="13" t="s">
        <v>727</v>
      </c>
      <c r="AN125" s="13" t="s">
        <v>761</v>
      </c>
      <c r="AO125" s="13" t="s">
        <v>871</v>
      </c>
      <c r="AP125" s="13" t="s">
        <v>1065</v>
      </c>
      <c r="AQ125" s="13" t="s">
        <v>1586</v>
      </c>
      <c r="AR125" s="15">
        <v>621000000</v>
      </c>
      <c r="AS125" s="15">
        <v>0</v>
      </c>
      <c r="AT125" s="15">
        <v>0</v>
      </c>
      <c r="AU125" s="15">
        <v>0</v>
      </c>
      <c r="AV125" s="15">
        <v>0</v>
      </c>
      <c r="AW125" s="15">
        <v>621000000</v>
      </c>
      <c r="AX125" s="15">
        <v>467158593</v>
      </c>
      <c r="AY125" s="15">
        <v>345604058</v>
      </c>
      <c r="AZ125" s="15">
        <v>58458119.399999999</v>
      </c>
      <c r="BA125" s="15">
        <v>58458119.399999999</v>
      </c>
      <c r="BB125" s="15">
        <v>153841407</v>
      </c>
      <c r="BC125" s="15">
        <v>121554535</v>
      </c>
      <c r="BD125" s="9" t="s">
        <v>736</v>
      </c>
      <c r="BE125" s="10">
        <v>45393.704039553188</v>
      </c>
      <c r="BF125" s="9"/>
    </row>
    <row r="126" spans="1:58" ht="15" customHeight="1" outlineLevel="3" x14ac:dyDescent="0.2">
      <c r="A126" s="8" t="s">
        <v>2083</v>
      </c>
      <c r="B126" s="13" t="s">
        <v>153</v>
      </c>
      <c r="C126" s="13" t="s">
        <v>61</v>
      </c>
      <c r="D126" s="13" t="s">
        <v>72</v>
      </c>
      <c r="E126" s="13" t="s">
        <v>82</v>
      </c>
      <c r="F126" s="13" t="s">
        <v>73</v>
      </c>
      <c r="G126" s="13" t="s">
        <v>72</v>
      </c>
      <c r="H126" s="13" t="s">
        <v>93</v>
      </c>
      <c r="I126" s="13" t="s">
        <v>118</v>
      </c>
      <c r="J126" s="13" t="s">
        <v>72</v>
      </c>
      <c r="K126" s="13" t="s">
        <v>83</v>
      </c>
      <c r="L126" s="13">
        <v>0</v>
      </c>
      <c r="M126" s="13" t="s">
        <v>153</v>
      </c>
      <c r="N126" s="13">
        <v>11101</v>
      </c>
      <c r="O126" s="13" t="s">
        <v>1857</v>
      </c>
      <c r="P126" s="13">
        <v>1</v>
      </c>
      <c r="Q126" s="13">
        <v>1</v>
      </c>
      <c r="R126" s="13" t="s">
        <v>2111</v>
      </c>
      <c r="S126" s="13" t="s">
        <v>2112</v>
      </c>
      <c r="T126" s="13" t="s">
        <v>61</v>
      </c>
      <c r="U126" s="13" t="s">
        <v>377</v>
      </c>
      <c r="V126" s="13" t="s">
        <v>2084</v>
      </c>
      <c r="W126" s="13" t="s">
        <v>82</v>
      </c>
      <c r="X126" s="13" t="s">
        <v>427</v>
      </c>
      <c r="Y126" s="13" t="s">
        <v>83</v>
      </c>
      <c r="Z126" s="13" t="s">
        <v>153</v>
      </c>
      <c r="AA126" s="13" t="s">
        <v>73</v>
      </c>
      <c r="AB126" s="13" t="s">
        <v>428</v>
      </c>
      <c r="AC126" s="13" t="s">
        <v>436</v>
      </c>
      <c r="AD126" s="13" t="s">
        <v>441</v>
      </c>
      <c r="AE126" s="13" t="s">
        <v>456</v>
      </c>
      <c r="AF126" s="13" t="s">
        <v>482</v>
      </c>
      <c r="AG126" s="13" t="s">
        <v>518</v>
      </c>
      <c r="AH126" s="13" t="s">
        <v>581</v>
      </c>
      <c r="AI126" s="13" t="s">
        <v>634</v>
      </c>
      <c r="AJ126" s="13" t="s">
        <v>688</v>
      </c>
      <c r="AK126" s="13" t="s">
        <v>720</v>
      </c>
      <c r="AL126" s="13" t="s">
        <v>721</v>
      </c>
      <c r="AM126" s="13" t="s">
        <v>727</v>
      </c>
      <c r="AN126" s="13" t="s">
        <v>761</v>
      </c>
      <c r="AO126" s="13" t="s">
        <v>871</v>
      </c>
      <c r="AP126" s="13" t="s">
        <v>2113</v>
      </c>
      <c r="AQ126" s="13" t="s">
        <v>2114</v>
      </c>
      <c r="AR126" s="15">
        <v>320000000</v>
      </c>
      <c r="AS126" s="15">
        <v>0</v>
      </c>
      <c r="AT126" s="15">
        <v>0</v>
      </c>
      <c r="AU126" s="15">
        <v>0</v>
      </c>
      <c r="AV126" s="15">
        <v>0</v>
      </c>
      <c r="AW126" s="15">
        <v>320000000</v>
      </c>
      <c r="AX126" s="15">
        <v>320000000</v>
      </c>
      <c r="AY126" s="15">
        <v>103643424</v>
      </c>
      <c r="AZ126" s="15">
        <v>25910856</v>
      </c>
      <c r="BA126" s="15">
        <v>25910856</v>
      </c>
      <c r="BB126" s="15">
        <v>0</v>
      </c>
      <c r="BC126" s="15">
        <v>216356576</v>
      </c>
      <c r="BD126" s="9" t="s">
        <v>736</v>
      </c>
      <c r="BE126" s="10">
        <v>45393.704039553188</v>
      </c>
      <c r="BF126" s="9"/>
    </row>
    <row r="127" spans="1:58" ht="15" customHeight="1" outlineLevel="3" x14ac:dyDescent="0.2">
      <c r="A127" s="8" t="s">
        <v>2083</v>
      </c>
      <c r="B127" s="13" t="s">
        <v>153</v>
      </c>
      <c r="C127" s="13" t="s">
        <v>61</v>
      </c>
      <c r="D127" s="13" t="s">
        <v>72</v>
      </c>
      <c r="E127" s="13" t="s">
        <v>82</v>
      </c>
      <c r="F127" s="13" t="s">
        <v>73</v>
      </c>
      <c r="G127" s="13" t="s">
        <v>72</v>
      </c>
      <c r="H127" s="13" t="s">
        <v>93</v>
      </c>
      <c r="I127" s="13" t="s">
        <v>118</v>
      </c>
      <c r="J127" s="13" t="s">
        <v>76</v>
      </c>
      <c r="K127" s="13" t="s">
        <v>83</v>
      </c>
      <c r="L127" s="13">
        <v>0</v>
      </c>
      <c r="M127" s="13" t="s">
        <v>153</v>
      </c>
      <c r="N127" s="13">
        <v>11101</v>
      </c>
      <c r="O127" s="13" t="s">
        <v>1857</v>
      </c>
      <c r="P127" s="13">
        <v>2</v>
      </c>
      <c r="Q127" s="13">
        <v>2</v>
      </c>
      <c r="R127" s="13" t="s">
        <v>2115</v>
      </c>
      <c r="S127" s="13" t="s">
        <v>2116</v>
      </c>
      <c r="T127" s="13" t="s">
        <v>61</v>
      </c>
      <c r="U127" s="13" t="s">
        <v>377</v>
      </c>
      <c r="V127" s="13" t="s">
        <v>2084</v>
      </c>
      <c r="W127" s="13" t="s">
        <v>82</v>
      </c>
      <c r="X127" s="13" t="s">
        <v>427</v>
      </c>
      <c r="Y127" s="13" t="s">
        <v>83</v>
      </c>
      <c r="Z127" s="13" t="s">
        <v>153</v>
      </c>
      <c r="AA127" s="13" t="s">
        <v>73</v>
      </c>
      <c r="AB127" s="13" t="s">
        <v>428</v>
      </c>
      <c r="AC127" s="13" t="s">
        <v>436</v>
      </c>
      <c r="AD127" s="13" t="s">
        <v>441</v>
      </c>
      <c r="AE127" s="13" t="s">
        <v>456</v>
      </c>
      <c r="AF127" s="13" t="s">
        <v>482</v>
      </c>
      <c r="AG127" s="13" t="s">
        <v>518</v>
      </c>
      <c r="AH127" s="13" t="s">
        <v>581</v>
      </c>
      <c r="AI127" s="13" t="s">
        <v>634</v>
      </c>
      <c r="AJ127" s="13" t="s">
        <v>688</v>
      </c>
      <c r="AK127" s="13" t="s">
        <v>720</v>
      </c>
      <c r="AL127" s="13" t="s">
        <v>721</v>
      </c>
      <c r="AM127" s="13" t="s">
        <v>727</v>
      </c>
      <c r="AN127" s="13" t="s">
        <v>765</v>
      </c>
      <c r="AO127" s="13" t="s">
        <v>885</v>
      </c>
      <c r="AP127" s="13" t="s">
        <v>2117</v>
      </c>
      <c r="AQ127" s="13" t="s">
        <v>1586</v>
      </c>
      <c r="AR127" s="15">
        <v>1077663762</v>
      </c>
      <c r="AS127" s="15">
        <v>0</v>
      </c>
      <c r="AT127" s="15">
        <v>0</v>
      </c>
      <c r="AU127" s="15">
        <v>0</v>
      </c>
      <c r="AV127" s="15">
        <v>0</v>
      </c>
      <c r="AW127" s="15">
        <v>1077663762</v>
      </c>
      <c r="AX127" s="15">
        <v>0</v>
      </c>
      <c r="AY127" s="15">
        <v>0</v>
      </c>
      <c r="AZ127" s="15">
        <v>0</v>
      </c>
      <c r="BA127" s="15">
        <v>0</v>
      </c>
      <c r="BB127" s="15">
        <v>1077663762</v>
      </c>
      <c r="BC127" s="15">
        <v>0</v>
      </c>
      <c r="BD127" s="9" t="s">
        <v>736</v>
      </c>
      <c r="BE127" s="10">
        <v>45393.704039553188</v>
      </c>
      <c r="BF127" s="9"/>
    </row>
    <row r="128" spans="1:58" ht="15" customHeight="1" outlineLevel="3" x14ac:dyDescent="0.2">
      <c r="A128" s="8" t="s">
        <v>2083</v>
      </c>
      <c r="B128" s="13" t="s">
        <v>153</v>
      </c>
      <c r="C128" s="13" t="s">
        <v>61</v>
      </c>
      <c r="D128" s="13" t="s">
        <v>72</v>
      </c>
      <c r="E128" s="13" t="s">
        <v>82</v>
      </c>
      <c r="F128" s="13" t="s">
        <v>73</v>
      </c>
      <c r="G128" s="13" t="s">
        <v>72</v>
      </c>
      <c r="H128" s="13" t="s">
        <v>93</v>
      </c>
      <c r="I128" s="13" t="s">
        <v>118</v>
      </c>
      <c r="J128" s="13" t="s">
        <v>77</v>
      </c>
      <c r="K128" s="13" t="s">
        <v>83</v>
      </c>
      <c r="L128" s="13">
        <v>0</v>
      </c>
      <c r="M128" s="13" t="s">
        <v>153</v>
      </c>
      <c r="N128" s="13">
        <v>11101</v>
      </c>
      <c r="O128" s="13" t="s">
        <v>1857</v>
      </c>
      <c r="P128" s="13">
        <v>3</v>
      </c>
      <c r="Q128" s="13">
        <v>3</v>
      </c>
      <c r="R128" s="13" t="s">
        <v>2118</v>
      </c>
      <c r="S128" s="13" t="s">
        <v>2119</v>
      </c>
      <c r="T128" s="13" t="s">
        <v>61</v>
      </c>
      <c r="U128" s="13" t="s">
        <v>377</v>
      </c>
      <c r="V128" s="13" t="s">
        <v>2084</v>
      </c>
      <c r="W128" s="13" t="s">
        <v>82</v>
      </c>
      <c r="X128" s="13" t="s">
        <v>427</v>
      </c>
      <c r="Y128" s="13" t="s">
        <v>83</v>
      </c>
      <c r="Z128" s="13" t="s">
        <v>153</v>
      </c>
      <c r="AA128" s="13" t="s">
        <v>73</v>
      </c>
      <c r="AB128" s="13" t="s">
        <v>428</v>
      </c>
      <c r="AC128" s="13" t="s">
        <v>436</v>
      </c>
      <c r="AD128" s="13" t="s">
        <v>441</v>
      </c>
      <c r="AE128" s="13" t="s">
        <v>456</v>
      </c>
      <c r="AF128" s="13" t="s">
        <v>482</v>
      </c>
      <c r="AG128" s="13" t="s">
        <v>518</v>
      </c>
      <c r="AH128" s="13" t="s">
        <v>581</v>
      </c>
      <c r="AI128" s="13" t="s">
        <v>634</v>
      </c>
      <c r="AJ128" s="13" t="s">
        <v>688</v>
      </c>
      <c r="AK128" s="13" t="s">
        <v>720</v>
      </c>
      <c r="AL128" s="13" t="s">
        <v>721</v>
      </c>
      <c r="AM128" s="13" t="s">
        <v>727</v>
      </c>
      <c r="AN128" s="13" t="s">
        <v>765</v>
      </c>
      <c r="AO128" s="13" t="s">
        <v>885</v>
      </c>
      <c r="AP128" s="13" t="s">
        <v>2120</v>
      </c>
      <c r="AQ128" s="13" t="s">
        <v>1586</v>
      </c>
      <c r="AR128" s="15">
        <v>1500000000</v>
      </c>
      <c r="AS128" s="15">
        <v>0</v>
      </c>
      <c r="AT128" s="15">
        <v>0</v>
      </c>
      <c r="AU128" s="15">
        <v>0</v>
      </c>
      <c r="AV128" s="15">
        <v>0</v>
      </c>
      <c r="AW128" s="15">
        <v>1500000000</v>
      </c>
      <c r="AX128" s="15">
        <v>0</v>
      </c>
      <c r="AY128" s="15">
        <v>0</v>
      </c>
      <c r="AZ128" s="15">
        <v>0</v>
      </c>
      <c r="BA128" s="15">
        <v>0</v>
      </c>
      <c r="BB128" s="15">
        <v>1500000000</v>
      </c>
      <c r="BC128" s="15">
        <v>0</v>
      </c>
      <c r="BD128" s="9" t="s">
        <v>736</v>
      </c>
      <c r="BE128" s="10">
        <v>45393.704039553188</v>
      </c>
      <c r="BF128" s="9"/>
    </row>
    <row r="129" spans="1:65" ht="15" customHeight="1" outlineLevel="3" x14ac:dyDescent="0.2">
      <c r="A129" s="8" t="s">
        <v>2083</v>
      </c>
      <c r="B129" s="13" t="s">
        <v>153</v>
      </c>
      <c r="C129" s="13" t="s">
        <v>61</v>
      </c>
      <c r="D129" s="13" t="s">
        <v>72</v>
      </c>
      <c r="E129" s="13" t="s">
        <v>82</v>
      </c>
      <c r="F129" s="13" t="s">
        <v>73</v>
      </c>
      <c r="G129" s="13" t="s">
        <v>77</v>
      </c>
      <c r="H129" s="13" t="s">
        <v>89</v>
      </c>
      <c r="I129" s="13" t="s">
        <v>96</v>
      </c>
      <c r="J129" s="13" t="s">
        <v>147</v>
      </c>
      <c r="K129" s="13" t="s">
        <v>83</v>
      </c>
      <c r="L129" s="13">
        <v>0</v>
      </c>
      <c r="M129" s="13" t="s">
        <v>153</v>
      </c>
      <c r="N129" s="13">
        <v>11101</v>
      </c>
      <c r="O129" s="13" t="s">
        <v>1857</v>
      </c>
      <c r="P129" s="13">
        <v>0</v>
      </c>
      <c r="Q129" s="13">
        <v>0</v>
      </c>
      <c r="R129" s="13" t="s">
        <v>1588</v>
      </c>
      <c r="S129" s="13" t="s">
        <v>1589</v>
      </c>
      <c r="T129" s="13" t="s">
        <v>61</v>
      </c>
      <c r="U129" s="13" t="s">
        <v>377</v>
      </c>
      <c r="V129" s="13" t="s">
        <v>2084</v>
      </c>
      <c r="W129" s="13" t="s">
        <v>82</v>
      </c>
      <c r="X129" s="13" t="s">
        <v>427</v>
      </c>
      <c r="Y129" s="13" t="s">
        <v>83</v>
      </c>
      <c r="Z129" s="13" t="s">
        <v>153</v>
      </c>
      <c r="AA129" s="13" t="s">
        <v>73</v>
      </c>
      <c r="AB129" s="13" t="s">
        <v>428</v>
      </c>
      <c r="AC129" s="13" t="s">
        <v>434</v>
      </c>
      <c r="AD129" s="13" t="s">
        <v>439</v>
      </c>
      <c r="AE129" s="13" t="s">
        <v>444</v>
      </c>
      <c r="AF129" s="13" t="s">
        <v>470</v>
      </c>
      <c r="AG129" s="13" t="s">
        <v>496</v>
      </c>
      <c r="AH129" s="13" t="s">
        <v>567</v>
      </c>
      <c r="AI129" s="13" t="s">
        <v>620</v>
      </c>
      <c r="AJ129" s="13" t="s">
        <v>674</v>
      </c>
      <c r="AK129" s="13" t="s">
        <v>720</v>
      </c>
      <c r="AL129" s="13" t="s">
        <v>721</v>
      </c>
      <c r="AM129" s="13" t="s">
        <v>727</v>
      </c>
      <c r="AN129" s="13" t="s">
        <v>728</v>
      </c>
      <c r="AO129" s="13" t="s">
        <v>851</v>
      </c>
      <c r="AP129" s="13" t="s">
        <v>1590</v>
      </c>
      <c r="AQ129" s="13" t="s">
        <v>1587</v>
      </c>
      <c r="AR129" s="15">
        <v>500000000</v>
      </c>
      <c r="AS129" s="15">
        <v>0</v>
      </c>
      <c r="AT129" s="15">
        <v>0</v>
      </c>
      <c r="AU129" s="15">
        <v>0</v>
      </c>
      <c r="AV129" s="15">
        <v>0</v>
      </c>
      <c r="AW129" s="15">
        <v>500000000</v>
      </c>
      <c r="AX129" s="15">
        <v>495013133</v>
      </c>
      <c r="AY129" s="15">
        <v>210157400</v>
      </c>
      <c r="AZ129" s="15">
        <v>183263400</v>
      </c>
      <c r="BA129" s="15">
        <v>183263400</v>
      </c>
      <c r="BB129" s="15">
        <v>4986867</v>
      </c>
      <c r="BC129" s="15">
        <v>284855733</v>
      </c>
      <c r="BD129" s="9" t="s">
        <v>736</v>
      </c>
      <c r="BE129" s="10">
        <v>45393.704039553188</v>
      </c>
      <c r="BF129" s="9"/>
    </row>
    <row r="130" spans="1:65" ht="15" customHeight="1" outlineLevel="3" x14ac:dyDescent="0.2">
      <c r="A130" s="8" t="s">
        <v>2083</v>
      </c>
      <c r="B130" s="13" t="s">
        <v>153</v>
      </c>
      <c r="C130" s="13" t="s">
        <v>61</v>
      </c>
      <c r="D130" s="13" t="s">
        <v>72</v>
      </c>
      <c r="E130" s="13" t="s">
        <v>82</v>
      </c>
      <c r="F130" s="13" t="s">
        <v>73</v>
      </c>
      <c r="G130" s="13" t="s">
        <v>75</v>
      </c>
      <c r="H130" s="13" t="s">
        <v>89</v>
      </c>
      <c r="I130" s="13" t="s">
        <v>103</v>
      </c>
      <c r="J130" s="13" t="s">
        <v>147</v>
      </c>
      <c r="K130" s="13" t="s">
        <v>83</v>
      </c>
      <c r="L130" s="13">
        <v>0</v>
      </c>
      <c r="M130" s="13" t="s">
        <v>153</v>
      </c>
      <c r="N130" s="13">
        <v>11101</v>
      </c>
      <c r="O130" s="13" t="s">
        <v>1857</v>
      </c>
      <c r="P130" s="13">
        <v>0</v>
      </c>
      <c r="Q130" s="13">
        <v>0</v>
      </c>
      <c r="R130" s="13" t="s">
        <v>276</v>
      </c>
      <c r="S130" s="13" t="s">
        <v>1591</v>
      </c>
      <c r="T130" s="13" t="s">
        <v>61</v>
      </c>
      <c r="U130" s="13" t="s">
        <v>377</v>
      </c>
      <c r="V130" s="13" t="s">
        <v>2084</v>
      </c>
      <c r="W130" s="13" t="s">
        <v>82</v>
      </c>
      <c r="X130" s="13" t="s">
        <v>427</v>
      </c>
      <c r="Y130" s="13" t="s">
        <v>83</v>
      </c>
      <c r="Z130" s="13" t="s">
        <v>153</v>
      </c>
      <c r="AA130" s="13" t="s">
        <v>73</v>
      </c>
      <c r="AB130" s="13" t="s">
        <v>428</v>
      </c>
      <c r="AC130" s="13" t="s">
        <v>435</v>
      </c>
      <c r="AD130" s="13" t="s">
        <v>440</v>
      </c>
      <c r="AE130" s="13" t="s">
        <v>449</v>
      </c>
      <c r="AF130" s="13" t="s">
        <v>475</v>
      </c>
      <c r="AG130" s="13" t="s">
        <v>519</v>
      </c>
      <c r="AH130" s="13" t="s">
        <v>579</v>
      </c>
      <c r="AI130" s="13" t="s">
        <v>632</v>
      </c>
      <c r="AJ130" s="13" t="s">
        <v>686</v>
      </c>
      <c r="AK130" s="13" t="s">
        <v>720</v>
      </c>
      <c r="AL130" s="13" t="s">
        <v>721</v>
      </c>
      <c r="AM130" s="13" t="s">
        <v>727</v>
      </c>
      <c r="AN130" s="13" t="s">
        <v>757</v>
      </c>
      <c r="AO130" s="13" t="s">
        <v>865</v>
      </c>
      <c r="AP130" s="13" t="s">
        <v>1066</v>
      </c>
      <c r="AQ130" s="13" t="s">
        <v>2086</v>
      </c>
      <c r="AR130" s="15">
        <v>40800000</v>
      </c>
      <c r="AS130" s="15">
        <v>0</v>
      </c>
      <c r="AT130" s="15">
        <v>0</v>
      </c>
      <c r="AU130" s="15">
        <v>0</v>
      </c>
      <c r="AV130" s="15">
        <v>0</v>
      </c>
      <c r="AW130" s="15">
        <v>40800000</v>
      </c>
      <c r="AX130" s="15">
        <v>40800000</v>
      </c>
      <c r="AY130" s="15">
        <v>0</v>
      </c>
      <c r="AZ130" s="15">
        <v>0</v>
      </c>
      <c r="BA130" s="15">
        <v>0</v>
      </c>
      <c r="BB130" s="15">
        <v>0</v>
      </c>
      <c r="BC130" s="15">
        <v>40800000</v>
      </c>
      <c r="BD130" s="9" t="s">
        <v>736</v>
      </c>
      <c r="BE130" s="10">
        <v>45393.704039553188</v>
      </c>
      <c r="BF130" s="9"/>
    </row>
    <row r="131" spans="1:65" ht="15" customHeight="1" outlineLevel="3" x14ac:dyDescent="0.2">
      <c r="A131" s="8" t="s">
        <v>2083</v>
      </c>
      <c r="B131" s="13" t="s">
        <v>153</v>
      </c>
      <c r="C131" s="13" t="s">
        <v>61</v>
      </c>
      <c r="D131" s="13" t="s">
        <v>72</v>
      </c>
      <c r="E131" s="13" t="s">
        <v>82</v>
      </c>
      <c r="F131" s="13" t="s">
        <v>73</v>
      </c>
      <c r="G131" s="13" t="s">
        <v>72</v>
      </c>
      <c r="H131" s="13" t="s">
        <v>93</v>
      </c>
      <c r="I131" s="13" t="s">
        <v>104</v>
      </c>
      <c r="J131" s="13" t="s">
        <v>77</v>
      </c>
      <c r="K131" s="13" t="s">
        <v>83</v>
      </c>
      <c r="L131" s="13">
        <v>0</v>
      </c>
      <c r="M131" s="13" t="s">
        <v>153</v>
      </c>
      <c r="N131" s="24">
        <v>11103</v>
      </c>
      <c r="O131" s="13" t="s">
        <v>2799</v>
      </c>
      <c r="P131" s="13">
        <v>3</v>
      </c>
      <c r="Q131" s="13">
        <v>3</v>
      </c>
      <c r="R131" s="13" t="s">
        <v>2098</v>
      </c>
      <c r="S131" s="13" t="s">
        <v>2099</v>
      </c>
      <c r="T131" s="13" t="s">
        <v>61</v>
      </c>
      <c r="U131" s="13" t="s">
        <v>377</v>
      </c>
      <c r="V131" s="13" t="s">
        <v>2084</v>
      </c>
      <c r="W131" s="13" t="s">
        <v>82</v>
      </c>
      <c r="X131" s="13" t="s">
        <v>427</v>
      </c>
      <c r="Y131" s="13" t="s">
        <v>83</v>
      </c>
      <c r="Z131" s="13" t="s">
        <v>153</v>
      </c>
      <c r="AA131" s="13" t="s">
        <v>73</v>
      </c>
      <c r="AB131" s="13" t="s">
        <v>428</v>
      </c>
      <c r="AC131" s="13" t="s">
        <v>436</v>
      </c>
      <c r="AD131" s="13" t="s">
        <v>441</v>
      </c>
      <c r="AE131" s="13" t="s">
        <v>456</v>
      </c>
      <c r="AF131" s="13" t="s">
        <v>482</v>
      </c>
      <c r="AG131" s="13" t="s">
        <v>516</v>
      </c>
      <c r="AH131" s="13" t="s">
        <v>583</v>
      </c>
      <c r="AI131" s="13" t="s">
        <v>636</v>
      </c>
      <c r="AJ131" s="13" t="s">
        <v>690</v>
      </c>
      <c r="AK131" s="13" t="s">
        <v>720</v>
      </c>
      <c r="AL131" s="13" t="s">
        <v>721</v>
      </c>
      <c r="AM131" s="13" t="s">
        <v>727</v>
      </c>
      <c r="AN131" s="13" t="s">
        <v>761</v>
      </c>
      <c r="AO131" s="13" t="s">
        <v>871</v>
      </c>
      <c r="AP131" s="13" t="s">
        <v>2100</v>
      </c>
      <c r="AQ131" s="13" t="s">
        <v>2101</v>
      </c>
      <c r="AR131" s="15">
        <v>962988690</v>
      </c>
      <c r="AS131" s="15">
        <v>0</v>
      </c>
      <c r="AT131" s="15">
        <v>0</v>
      </c>
      <c r="AU131" s="15">
        <v>387000000</v>
      </c>
      <c r="AV131" s="15">
        <v>0</v>
      </c>
      <c r="AW131" s="15">
        <v>1349988690</v>
      </c>
      <c r="AX131" s="15">
        <v>171964972</v>
      </c>
      <c r="AY131" s="15">
        <v>0</v>
      </c>
      <c r="AZ131" s="15">
        <v>0</v>
      </c>
      <c r="BA131" s="15">
        <v>0</v>
      </c>
      <c r="BB131" s="15">
        <v>1178023718</v>
      </c>
      <c r="BC131" s="15">
        <v>171964972</v>
      </c>
      <c r="BD131" s="9" t="s">
        <v>736</v>
      </c>
      <c r="BE131" s="10">
        <v>45393.704039553188</v>
      </c>
      <c r="BF131" s="9"/>
    </row>
    <row r="132" spans="1:65" s="11" customFormat="1" ht="15" customHeight="1" outlineLevel="2" x14ac:dyDescent="0.2">
      <c r="B132" s="14" t="s">
        <v>2803</v>
      </c>
      <c r="C132" s="14"/>
      <c r="D132" s="14"/>
      <c r="E132" s="14"/>
      <c r="F132" s="14"/>
      <c r="G132" s="14"/>
      <c r="H132" s="14"/>
      <c r="I132" s="14"/>
      <c r="J132" s="14"/>
      <c r="K132" s="13"/>
      <c r="L132" s="13"/>
      <c r="M132" s="13"/>
      <c r="N132" s="14"/>
      <c r="O132" s="14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4"/>
      <c r="AR132" s="16">
        <f t="shared" ref="AR132:BC132" si="18">SUBTOTAL(9,AR112:AR131)</f>
        <v>7896921142</v>
      </c>
      <c r="AS132" s="15">
        <f t="shared" si="18"/>
        <v>0</v>
      </c>
      <c r="AT132" s="15">
        <f t="shared" si="18"/>
        <v>0</v>
      </c>
      <c r="AU132" s="15">
        <f t="shared" si="18"/>
        <v>387000000</v>
      </c>
      <c r="AV132" s="15">
        <f t="shared" si="18"/>
        <v>0</v>
      </c>
      <c r="AW132" s="16">
        <f t="shared" si="18"/>
        <v>8283921142</v>
      </c>
      <c r="AX132" s="16">
        <f t="shared" si="18"/>
        <v>3005473858.3199997</v>
      </c>
      <c r="AY132" s="16">
        <f t="shared" si="18"/>
        <v>1178401050</v>
      </c>
      <c r="AZ132" s="15">
        <f t="shared" si="18"/>
        <v>382080931.39999998</v>
      </c>
      <c r="BA132" s="15">
        <f t="shared" si="18"/>
        <v>382080931.39999998</v>
      </c>
      <c r="BB132" s="15">
        <f t="shared" si="18"/>
        <v>5278447283.6800003</v>
      </c>
      <c r="BC132" s="16">
        <f t="shared" si="18"/>
        <v>1827072808.3199999</v>
      </c>
      <c r="BD132" s="9"/>
      <c r="BE132" s="10"/>
      <c r="BF132" s="9"/>
      <c r="BG132" s="8"/>
      <c r="BH132" s="8"/>
      <c r="BI132" s="8"/>
      <c r="BJ132" s="8"/>
      <c r="BK132" s="8"/>
      <c r="BL132" s="8"/>
      <c r="BM132" s="8"/>
    </row>
    <row r="133" spans="1:65" ht="15" customHeight="1" outlineLevel="3" x14ac:dyDescent="0.2">
      <c r="A133" s="8" t="s">
        <v>2083</v>
      </c>
      <c r="B133" s="13" t="s">
        <v>154</v>
      </c>
      <c r="C133" s="13" t="s">
        <v>61</v>
      </c>
      <c r="D133" s="13" t="s">
        <v>72</v>
      </c>
      <c r="E133" s="13" t="s">
        <v>82</v>
      </c>
      <c r="F133" s="13" t="s">
        <v>59</v>
      </c>
      <c r="G133" s="13" t="s">
        <v>72</v>
      </c>
      <c r="H133" s="13" t="s">
        <v>93</v>
      </c>
      <c r="I133" s="13" t="s">
        <v>118</v>
      </c>
      <c r="J133" s="13" t="s">
        <v>72</v>
      </c>
      <c r="K133" s="13" t="s">
        <v>84</v>
      </c>
      <c r="L133" s="13" t="s">
        <v>61</v>
      </c>
      <c r="M133" s="13" t="s">
        <v>2083</v>
      </c>
      <c r="N133" s="13">
        <v>11215</v>
      </c>
      <c r="O133" s="13" t="s">
        <v>186</v>
      </c>
      <c r="P133" s="13">
        <v>1</v>
      </c>
      <c r="Q133" s="13">
        <v>1</v>
      </c>
      <c r="R133" s="13" t="s">
        <v>2150</v>
      </c>
      <c r="S133" s="13" t="s">
        <v>2151</v>
      </c>
      <c r="T133" s="13" t="s">
        <v>61</v>
      </c>
      <c r="U133" s="13" t="s">
        <v>377</v>
      </c>
      <c r="V133" s="13" t="s">
        <v>2084</v>
      </c>
      <c r="W133" s="13" t="s">
        <v>82</v>
      </c>
      <c r="X133" s="13" t="s">
        <v>427</v>
      </c>
      <c r="Y133" s="13" t="s">
        <v>84</v>
      </c>
      <c r="Z133" s="13" t="s">
        <v>154</v>
      </c>
      <c r="AA133" s="13" t="s">
        <v>59</v>
      </c>
      <c r="AB133" s="13" t="s">
        <v>154</v>
      </c>
      <c r="AC133" s="13" t="s">
        <v>436</v>
      </c>
      <c r="AD133" s="13" t="s">
        <v>441</v>
      </c>
      <c r="AE133" s="13" t="s">
        <v>456</v>
      </c>
      <c r="AF133" s="13" t="s">
        <v>482</v>
      </c>
      <c r="AG133" s="13" t="s">
        <v>518</v>
      </c>
      <c r="AH133" s="13" t="s">
        <v>581</v>
      </c>
      <c r="AI133" s="13" t="s">
        <v>634</v>
      </c>
      <c r="AJ133" s="13" t="s">
        <v>688</v>
      </c>
      <c r="AK133" s="13" t="s">
        <v>720</v>
      </c>
      <c r="AL133" s="13" t="s">
        <v>721</v>
      </c>
      <c r="AM133" s="13" t="s">
        <v>727</v>
      </c>
      <c r="AN133" s="13" t="s">
        <v>761</v>
      </c>
      <c r="AO133" s="13" t="s">
        <v>871</v>
      </c>
      <c r="AP133" s="13" t="s">
        <v>2152</v>
      </c>
      <c r="AQ133" s="13" t="s">
        <v>2153</v>
      </c>
      <c r="AR133" s="15">
        <v>22495930</v>
      </c>
      <c r="AS133" s="15">
        <v>0</v>
      </c>
      <c r="AT133" s="15">
        <v>0</v>
      </c>
      <c r="AU133" s="15">
        <v>0</v>
      </c>
      <c r="AV133" s="15">
        <v>0</v>
      </c>
      <c r="AW133" s="15">
        <v>22495930</v>
      </c>
      <c r="AX133" s="15">
        <v>0</v>
      </c>
      <c r="AY133" s="15">
        <v>0</v>
      </c>
      <c r="AZ133" s="15">
        <v>0</v>
      </c>
      <c r="BA133" s="15">
        <v>0</v>
      </c>
      <c r="BB133" s="15">
        <v>22495930</v>
      </c>
      <c r="BC133" s="15">
        <v>0</v>
      </c>
      <c r="BD133" s="9" t="s">
        <v>736</v>
      </c>
      <c r="BE133" s="10">
        <v>45393.704039553188</v>
      </c>
      <c r="BF133" s="9"/>
    </row>
    <row r="134" spans="1:65" ht="15" customHeight="1" outlineLevel="3" x14ac:dyDescent="0.2">
      <c r="A134" s="8" t="s">
        <v>2083</v>
      </c>
      <c r="B134" s="13" t="s">
        <v>154</v>
      </c>
      <c r="C134" s="13" t="s">
        <v>61</v>
      </c>
      <c r="D134" s="13" t="s">
        <v>72</v>
      </c>
      <c r="E134" s="13" t="s">
        <v>82</v>
      </c>
      <c r="F134" s="13" t="s">
        <v>59</v>
      </c>
      <c r="G134" s="13" t="s">
        <v>72</v>
      </c>
      <c r="H134" s="13" t="s">
        <v>93</v>
      </c>
      <c r="I134" s="13" t="s">
        <v>118</v>
      </c>
      <c r="J134" s="13" t="s">
        <v>76</v>
      </c>
      <c r="K134" s="13" t="s">
        <v>84</v>
      </c>
      <c r="L134" s="13" t="s">
        <v>61</v>
      </c>
      <c r="M134" s="13" t="s">
        <v>2083</v>
      </c>
      <c r="N134" s="13">
        <v>11229</v>
      </c>
      <c r="O134" s="13" t="s">
        <v>2919</v>
      </c>
      <c r="P134" s="13">
        <v>2</v>
      </c>
      <c r="Q134" s="13">
        <v>2</v>
      </c>
      <c r="R134" s="13" t="s">
        <v>2857</v>
      </c>
      <c r="S134" s="13" t="s">
        <v>2858</v>
      </c>
      <c r="T134" s="13" t="s">
        <v>61</v>
      </c>
      <c r="U134" s="13" t="s">
        <v>377</v>
      </c>
      <c r="V134" s="13" t="s">
        <v>2084</v>
      </c>
      <c r="W134" s="13" t="s">
        <v>82</v>
      </c>
      <c r="X134" s="13" t="s">
        <v>427</v>
      </c>
      <c r="Y134" s="13" t="s">
        <v>84</v>
      </c>
      <c r="Z134" s="13" t="s">
        <v>154</v>
      </c>
      <c r="AA134" s="13" t="s">
        <v>59</v>
      </c>
      <c r="AB134" s="13" t="s">
        <v>154</v>
      </c>
      <c r="AC134" s="13" t="s">
        <v>436</v>
      </c>
      <c r="AD134" s="13" t="s">
        <v>441</v>
      </c>
      <c r="AE134" s="13" t="s">
        <v>456</v>
      </c>
      <c r="AF134" s="13" t="s">
        <v>482</v>
      </c>
      <c r="AG134" s="13" t="s">
        <v>518</v>
      </c>
      <c r="AH134" s="13" t="s">
        <v>581</v>
      </c>
      <c r="AI134" s="13" t="s">
        <v>634</v>
      </c>
      <c r="AJ134" s="13" t="s">
        <v>688</v>
      </c>
      <c r="AK134" s="13" t="s">
        <v>720</v>
      </c>
      <c r="AL134" s="13" t="s">
        <v>721</v>
      </c>
      <c r="AM134" s="13" t="s">
        <v>727</v>
      </c>
      <c r="AN134" s="13" t="s">
        <v>761</v>
      </c>
      <c r="AO134" s="13" t="s">
        <v>871</v>
      </c>
      <c r="AP134" s="13" t="s">
        <v>2859</v>
      </c>
      <c r="AQ134" s="13" t="s">
        <v>2860</v>
      </c>
      <c r="AR134" s="15">
        <v>0</v>
      </c>
      <c r="AS134" s="15">
        <v>0</v>
      </c>
      <c r="AT134" s="15">
        <v>0</v>
      </c>
      <c r="AU134" s="15">
        <v>565000000</v>
      </c>
      <c r="AV134" s="15">
        <v>0</v>
      </c>
      <c r="AW134" s="15">
        <v>565000000</v>
      </c>
      <c r="AX134" s="15">
        <v>370328785</v>
      </c>
      <c r="AY134" s="15">
        <v>230328785</v>
      </c>
      <c r="AZ134" s="15">
        <v>0</v>
      </c>
      <c r="BA134" s="15">
        <v>0</v>
      </c>
      <c r="BB134" s="15">
        <v>194671215</v>
      </c>
      <c r="BC134" s="15">
        <v>140000000</v>
      </c>
      <c r="BD134" s="9" t="s">
        <v>736</v>
      </c>
      <c r="BE134" s="10">
        <v>45393.704039553188</v>
      </c>
      <c r="BF134" s="9"/>
    </row>
    <row r="135" spans="1:65" ht="15" customHeight="1" outlineLevel="3" x14ac:dyDescent="0.2">
      <c r="A135" s="8" t="s">
        <v>2083</v>
      </c>
      <c r="B135" s="13" t="s">
        <v>154</v>
      </c>
      <c r="C135" s="13" t="s">
        <v>61</v>
      </c>
      <c r="D135" s="13" t="s">
        <v>72</v>
      </c>
      <c r="E135" s="13" t="s">
        <v>82</v>
      </c>
      <c r="F135" s="13" t="s">
        <v>59</v>
      </c>
      <c r="G135" s="13" t="s">
        <v>72</v>
      </c>
      <c r="H135" s="13" t="s">
        <v>93</v>
      </c>
      <c r="I135" s="13" t="s">
        <v>104</v>
      </c>
      <c r="J135" s="13" t="s">
        <v>147</v>
      </c>
      <c r="K135" s="13" t="s">
        <v>84</v>
      </c>
      <c r="L135" s="13" t="s">
        <v>61</v>
      </c>
      <c r="M135" s="13" t="s">
        <v>2083</v>
      </c>
      <c r="N135" s="13">
        <v>12211</v>
      </c>
      <c r="O135" s="13" t="s">
        <v>184</v>
      </c>
      <c r="P135" s="13">
        <v>0</v>
      </c>
      <c r="Q135" s="13">
        <v>0</v>
      </c>
      <c r="R135" s="13" t="s">
        <v>2121</v>
      </c>
      <c r="S135" s="13" t="s">
        <v>2122</v>
      </c>
      <c r="T135" s="13" t="s">
        <v>61</v>
      </c>
      <c r="U135" s="13" t="s">
        <v>377</v>
      </c>
      <c r="V135" s="13" t="s">
        <v>2084</v>
      </c>
      <c r="W135" s="13" t="s">
        <v>82</v>
      </c>
      <c r="X135" s="13" t="s">
        <v>427</v>
      </c>
      <c r="Y135" s="13" t="s">
        <v>84</v>
      </c>
      <c r="Z135" s="13" t="s">
        <v>154</v>
      </c>
      <c r="AA135" s="13" t="s">
        <v>59</v>
      </c>
      <c r="AB135" s="13" t="s">
        <v>154</v>
      </c>
      <c r="AC135" s="13" t="s">
        <v>436</v>
      </c>
      <c r="AD135" s="13" t="s">
        <v>441</v>
      </c>
      <c r="AE135" s="13" t="s">
        <v>456</v>
      </c>
      <c r="AF135" s="13" t="s">
        <v>482</v>
      </c>
      <c r="AG135" s="13" t="s">
        <v>516</v>
      </c>
      <c r="AH135" s="13" t="s">
        <v>583</v>
      </c>
      <c r="AI135" s="13" t="s">
        <v>636</v>
      </c>
      <c r="AJ135" s="13" t="s">
        <v>690</v>
      </c>
      <c r="AK135" s="13" t="s">
        <v>720</v>
      </c>
      <c r="AL135" s="13" t="s">
        <v>721</v>
      </c>
      <c r="AM135" s="13" t="s">
        <v>727</v>
      </c>
      <c r="AN135" s="13" t="s">
        <v>765</v>
      </c>
      <c r="AO135" s="13" t="s">
        <v>885</v>
      </c>
      <c r="AP135" s="13" t="s">
        <v>1068</v>
      </c>
      <c r="AQ135" s="13" t="s">
        <v>2123</v>
      </c>
      <c r="AR135" s="15">
        <v>100000000</v>
      </c>
      <c r="AS135" s="15">
        <v>0</v>
      </c>
      <c r="AT135" s="15">
        <v>0</v>
      </c>
      <c r="AU135" s="15">
        <v>0</v>
      </c>
      <c r="AV135" s="15">
        <v>100000000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9" t="s">
        <v>736</v>
      </c>
      <c r="BE135" s="10">
        <v>45393.704039553188</v>
      </c>
      <c r="BF135" s="9"/>
    </row>
    <row r="136" spans="1:65" ht="15" customHeight="1" outlineLevel="3" x14ac:dyDescent="0.2">
      <c r="A136" s="8" t="s">
        <v>2083</v>
      </c>
      <c r="B136" s="13" t="s">
        <v>154</v>
      </c>
      <c r="C136" s="13" t="s">
        <v>61</v>
      </c>
      <c r="D136" s="13" t="s">
        <v>72</v>
      </c>
      <c r="E136" s="13" t="s">
        <v>82</v>
      </c>
      <c r="F136" s="13" t="s">
        <v>59</v>
      </c>
      <c r="G136" s="13" t="s">
        <v>72</v>
      </c>
      <c r="H136" s="13" t="s">
        <v>93</v>
      </c>
      <c r="I136" s="13" t="s">
        <v>104</v>
      </c>
      <c r="J136" s="13" t="s">
        <v>72</v>
      </c>
      <c r="K136" s="13" t="s">
        <v>84</v>
      </c>
      <c r="L136" s="13" t="s">
        <v>61</v>
      </c>
      <c r="M136" s="13" t="s">
        <v>2083</v>
      </c>
      <c r="N136" s="13">
        <v>12211</v>
      </c>
      <c r="O136" s="13" t="s">
        <v>184</v>
      </c>
      <c r="P136" s="13">
        <v>1</v>
      </c>
      <c r="Q136" s="13">
        <v>1</v>
      </c>
      <c r="R136" s="13" t="s">
        <v>2124</v>
      </c>
      <c r="S136" s="13" t="s">
        <v>2125</v>
      </c>
      <c r="T136" s="13" t="s">
        <v>61</v>
      </c>
      <c r="U136" s="13" t="s">
        <v>377</v>
      </c>
      <c r="V136" s="13" t="s">
        <v>2084</v>
      </c>
      <c r="W136" s="13" t="s">
        <v>82</v>
      </c>
      <c r="X136" s="13" t="s">
        <v>427</v>
      </c>
      <c r="Y136" s="13" t="s">
        <v>84</v>
      </c>
      <c r="Z136" s="13" t="s">
        <v>154</v>
      </c>
      <c r="AA136" s="13" t="s">
        <v>59</v>
      </c>
      <c r="AB136" s="13" t="s">
        <v>154</v>
      </c>
      <c r="AC136" s="13" t="s">
        <v>436</v>
      </c>
      <c r="AD136" s="13" t="s">
        <v>441</v>
      </c>
      <c r="AE136" s="13" t="s">
        <v>456</v>
      </c>
      <c r="AF136" s="13" t="s">
        <v>482</v>
      </c>
      <c r="AG136" s="13" t="s">
        <v>516</v>
      </c>
      <c r="AH136" s="13" t="s">
        <v>583</v>
      </c>
      <c r="AI136" s="13" t="s">
        <v>636</v>
      </c>
      <c r="AJ136" s="13" t="s">
        <v>690</v>
      </c>
      <c r="AK136" s="13" t="s">
        <v>720</v>
      </c>
      <c r="AL136" s="13" t="s">
        <v>721</v>
      </c>
      <c r="AM136" s="13" t="s">
        <v>727</v>
      </c>
      <c r="AN136" s="13" t="s">
        <v>765</v>
      </c>
      <c r="AO136" s="13" t="s">
        <v>885</v>
      </c>
      <c r="AP136" s="13" t="s">
        <v>1069</v>
      </c>
      <c r="AQ136" s="13" t="s">
        <v>2123</v>
      </c>
      <c r="AR136" s="15">
        <v>69491111</v>
      </c>
      <c r="AS136" s="15">
        <v>0</v>
      </c>
      <c r="AT136" s="15">
        <v>0</v>
      </c>
      <c r="AU136" s="15">
        <v>0</v>
      </c>
      <c r="AV136" s="15">
        <v>55000000</v>
      </c>
      <c r="AW136" s="15">
        <v>14491111</v>
      </c>
      <c r="AX136" s="15">
        <v>0</v>
      </c>
      <c r="AY136" s="15">
        <v>0</v>
      </c>
      <c r="AZ136" s="15">
        <v>0</v>
      </c>
      <c r="BA136" s="15">
        <v>0</v>
      </c>
      <c r="BB136" s="15">
        <v>14491111</v>
      </c>
      <c r="BC136" s="15">
        <v>0</v>
      </c>
      <c r="BD136" s="9" t="s">
        <v>736</v>
      </c>
      <c r="BE136" s="10">
        <v>45393.704039553188</v>
      </c>
      <c r="BF136" s="9"/>
    </row>
    <row r="137" spans="1:65" ht="15" customHeight="1" outlineLevel="3" x14ac:dyDescent="0.2">
      <c r="A137" s="8" t="s">
        <v>2083</v>
      </c>
      <c r="B137" s="13" t="s">
        <v>154</v>
      </c>
      <c r="C137" s="13" t="s">
        <v>61</v>
      </c>
      <c r="D137" s="13" t="s">
        <v>72</v>
      </c>
      <c r="E137" s="13" t="s">
        <v>82</v>
      </c>
      <c r="F137" s="13" t="s">
        <v>59</v>
      </c>
      <c r="G137" s="13" t="s">
        <v>72</v>
      </c>
      <c r="H137" s="13" t="s">
        <v>93</v>
      </c>
      <c r="I137" s="13" t="s">
        <v>104</v>
      </c>
      <c r="J137" s="13" t="s">
        <v>76</v>
      </c>
      <c r="K137" s="13" t="s">
        <v>84</v>
      </c>
      <c r="L137" s="13" t="s">
        <v>61</v>
      </c>
      <c r="M137" s="13" t="s">
        <v>2083</v>
      </c>
      <c r="N137" s="13">
        <v>12211</v>
      </c>
      <c r="O137" s="13" t="s">
        <v>184</v>
      </c>
      <c r="P137" s="13">
        <v>2</v>
      </c>
      <c r="Q137" s="13">
        <v>2</v>
      </c>
      <c r="R137" s="13" t="s">
        <v>278</v>
      </c>
      <c r="S137" s="13" t="s">
        <v>1593</v>
      </c>
      <c r="T137" s="13" t="s">
        <v>61</v>
      </c>
      <c r="U137" s="13" t="s">
        <v>377</v>
      </c>
      <c r="V137" s="13" t="s">
        <v>2084</v>
      </c>
      <c r="W137" s="13" t="s">
        <v>82</v>
      </c>
      <c r="X137" s="13" t="s">
        <v>427</v>
      </c>
      <c r="Y137" s="13" t="s">
        <v>84</v>
      </c>
      <c r="Z137" s="13" t="s">
        <v>154</v>
      </c>
      <c r="AA137" s="13" t="s">
        <v>59</v>
      </c>
      <c r="AB137" s="13" t="s">
        <v>154</v>
      </c>
      <c r="AC137" s="13" t="s">
        <v>436</v>
      </c>
      <c r="AD137" s="13" t="s">
        <v>441</v>
      </c>
      <c r="AE137" s="13" t="s">
        <v>456</v>
      </c>
      <c r="AF137" s="13" t="s">
        <v>482</v>
      </c>
      <c r="AG137" s="13" t="s">
        <v>516</v>
      </c>
      <c r="AH137" s="13" t="s">
        <v>583</v>
      </c>
      <c r="AI137" s="13" t="s">
        <v>636</v>
      </c>
      <c r="AJ137" s="13" t="s">
        <v>690</v>
      </c>
      <c r="AK137" s="13" t="s">
        <v>720</v>
      </c>
      <c r="AL137" s="13" t="s">
        <v>721</v>
      </c>
      <c r="AM137" s="13" t="s">
        <v>727</v>
      </c>
      <c r="AN137" s="13" t="s">
        <v>765</v>
      </c>
      <c r="AO137" s="13" t="s">
        <v>885</v>
      </c>
      <c r="AP137" s="13" t="s">
        <v>1070</v>
      </c>
      <c r="AQ137" s="13" t="s">
        <v>2123</v>
      </c>
      <c r="AR137" s="15">
        <v>140105170</v>
      </c>
      <c r="AS137" s="15">
        <v>0</v>
      </c>
      <c r="AT137" s="15">
        <v>0</v>
      </c>
      <c r="AU137" s="15">
        <v>0</v>
      </c>
      <c r="AV137" s="15">
        <v>140000000</v>
      </c>
      <c r="AW137" s="15">
        <v>105170</v>
      </c>
      <c r="AX137" s="15">
        <v>0</v>
      </c>
      <c r="AY137" s="15">
        <v>0</v>
      </c>
      <c r="AZ137" s="15">
        <v>0</v>
      </c>
      <c r="BA137" s="15">
        <v>0</v>
      </c>
      <c r="BB137" s="15">
        <v>105170</v>
      </c>
      <c r="BC137" s="15">
        <v>0</v>
      </c>
      <c r="BD137" s="9" t="s">
        <v>736</v>
      </c>
      <c r="BE137" s="10">
        <v>45393.704039553188</v>
      </c>
      <c r="BF137" s="9"/>
    </row>
    <row r="138" spans="1:65" ht="15" customHeight="1" outlineLevel="3" x14ac:dyDescent="0.2">
      <c r="A138" s="8" t="s">
        <v>2083</v>
      </c>
      <c r="B138" s="13" t="s">
        <v>154</v>
      </c>
      <c r="C138" s="13" t="s">
        <v>61</v>
      </c>
      <c r="D138" s="13" t="s">
        <v>72</v>
      </c>
      <c r="E138" s="13" t="s">
        <v>82</v>
      </c>
      <c r="F138" s="13" t="s">
        <v>59</v>
      </c>
      <c r="G138" s="13" t="s">
        <v>72</v>
      </c>
      <c r="H138" s="13" t="s">
        <v>93</v>
      </c>
      <c r="I138" s="13" t="s">
        <v>104</v>
      </c>
      <c r="J138" s="13" t="s">
        <v>74</v>
      </c>
      <c r="K138" s="13" t="s">
        <v>84</v>
      </c>
      <c r="L138" s="13" t="s">
        <v>61</v>
      </c>
      <c r="M138" s="13" t="s">
        <v>2083</v>
      </c>
      <c r="N138" s="13">
        <v>12211</v>
      </c>
      <c r="O138" s="13" t="s">
        <v>184</v>
      </c>
      <c r="P138" s="13">
        <v>4</v>
      </c>
      <c r="Q138" s="13">
        <v>4</v>
      </c>
      <c r="R138" s="13" t="s">
        <v>2126</v>
      </c>
      <c r="S138" s="13" t="s">
        <v>2127</v>
      </c>
      <c r="T138" s="13" t="s">
        <v>61</v>
      </c>
      <c r="U138" s="13" t="s">
        <v>377</v>
      </c>
      <c r="V138" s="13" t="s">
        <v>2084</v>
      </c>
      <c r="W138" s="13" t="s">
        <v>82</v>
      </c>
      <c r="X138" s="13" t="s">
        <v>427</v>
      </c>
      <c r="Y138" s="13" t="s">
        <v>84</v>
      </c>
      <c r="Z138" s="13" t="s">
        <v>154</v>
      </c>
      <c r="AA138" s="13" t="s">
        <v>59</v>
      </c>
      <c r="AB138" s="13" t="s">
        <v>154</v>
      </c>
      <c r="AC138" s="13" t="s">
        <v>436</v>
      </c>
      <c r="AD138" s="13" t="s">
        <v>441</v>
      </c>
      <c r="AE138" s="13" t="s">
        <v>456</v>
      </c>
      <c r="AF138" s="13" t="s">
        <v>482</v>
      </c>
      <c r="AG138" s="13" t="s">
        <v>516</v>
      </c>
      <c r="AH138" s="13" t="s">
        <v>583</v>
      </c>
      <c r="AI138" s="13" t="s">
        <v>636</v>
      </c>
      <c r="AJ138" s="13" t="s">
        <v>690</v>
      </c>
      <c r="AK138" s="13" t="s">
        <v>720</v>
      </c>
      <c r="AL138" s="13" t="s">
        <v>721</v>
      </c>
      <c r="AM138" s="13" t="s">
        <v>727</v>
      </c>
      <c r="AN138" s="13" t="s">
        <v>767</v>
      </c>
      <c r="AO138" s="13" t="s">
        <v>870</v>
      </c>
      <c r="AP138" s="13" t="s">
        <v>2128</v>
      </c>
      <c r="AQ138" s="13" t="s">
        <v>2123</v>
      </c>
      <c r="AR138" s="15">
        <v>200000000</v>
      </c>
      <c r="AS138" s="15">
        <v>0</v>
      </c>
      <c r="AT138" s="15">
        <v>0</v>
      </c>
      <c r="AU138" s="15">
        <v>0</v>
      </c>
      <c r="AV138" s="15">
        <v>200000000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9" t="s">
        <v>736</v>
      </c>
      <c r="BE138" s="10">
        <v>45393.704039553188</v>
      </c>
      <c r="BF138" s="9"/>
    </row>
    <row r="139" spans="1:65" ht="15" customHeight="1" outlineLevel="3" x14ac:dyDescent="0.2">
      <c r="A139" s="8" t="s">
        <v>2083</v>
      </c>
      <c r="B139" s="13" t="s">
        <v>154</v>
      </c>
      <c r="C139" s="13" t="s">
        <v>61</v>
      </c>
      <c r="D139" s="13" t="s">
        <v>72</v>
      </c>
      <c r="E139" s="13" t="s">
        <v>82</v>
      </c>
      <c r="F139" s="13" t="s">
        <v>59</v>
      </c>
      <c r="G139" s="13" t="s">
        <v>72</v>
      </c>
      <c r="H139" s="13" t="s">
        <v>93</v>
      </c>
      <c r="I139" s="13" t="s">
        <v>104</v>
      </c>
      <c r="J139" s="13" t="s">
        <v>78</v>
      </c>
      <c r="K139" s="13" t="s">
        <v>84</v>
      </c>
      <c r="L139" s="13" t="s">
        <v>61</v>
      </c>
      <c r="M139" s="13" t="s">
        <v>2083</v>
      </c>
      <c r="N139" s="13">
        <v>12211</v>
      </c>
      <c r="O139" s="13" t="s">
        <v>184</v>
      </c>
      <c r="P139" s="13">
        <v>6</v>
      </c>
      <c r="Q139" s="13">
        <v>6</v>
      </c>
      <c r="R139" s="13" t="s">
        <v>2133</v>
      </c>
      <c r="S139" s="13" t="s">
        <v>2134</v>
      </c>
      <c r="T139" s="13" t="s">
        <v>61</v>
      </c>
      <c r="U139" s="13" t="s">
        <v>377</v>
      </c>
      <c r="V139" s="13" t="s">
        <v>2084</v>
      </c>
      <c r="W139" s="13" t="s">
        <v>82</v>
      </c>
      <c r="X139" s="13" t="s">
        <v>427</v>
      </c>
      <c r="Y139" s="13" t="s">
        <v>84</v>
      </c>
      <c r="Z139" s="13" t="s">
        <v>154</v>
      </c>
      <c r="AA139" s="13" t="s">
        <v>59</v>
      </c>
      <c r="AB139" s="13" t="s">
        <v>154</v>
      </c>
      <c r="AC139" s="13" t="s">
        <v>436</v>
      </c>
      <c r="AD139" s="13" t="s">
        <v>441</v>
      </c>
      <c r="AE139" s="13" t="s">
        <v>456</v>
      </c>
      <c r="AF139" s="13" t="s">
        <v>482</v>
      </c>
      <c r="AG139" s="13" t="s">
        <v>516</v>
      </c>
      <c r="AH139" s="13" t="s">
        <v>583</v>
      </c>
      <c r="AI139" s="13" t="s">
        <v>636</v>
      </c>
      <c r="AJ139" s="13" t="s">
        <v>690</v>
      </c>
      <c r="AK139" s="13" t="s">
        <v>720</v>
      </c>
      <c r="AL139" s="13" t="s">
        <v>721</v>
      </c>
      <c r="AM139" s="13" t="s">
        <v>727</v>
      </c>
      <c r="AN139" s="13" t="s">
        <v>763</v>
      </c>
      <c r="AO139" s="13" t="s">
        <v>883</v>
      </c>
      <c r="AP139" s="13" t="s">
        <v>2135</v>
      </c>
      <c r="AQ139" s="13" t="s">
        <v>2123</v>
      </c>
      <c r="AR139" s="15">
        <v>285084001</v>
      </c>
      <c r="AS139" s="15">
        <v>0</v>
      </c>
      <c r="AT139" s="15">
        <v>0</v>
      </c>
      <c r="AU139" s="15">
        <v>0</v>
      </c>
      <c r="AV139" s="15">
        <v>0</v>
      </c>
      <c r="AW139" s="15">
        <v>285084001</v>
      </c>
      <c r="AX139" s="15">
        <v>0</v>
      </c>
      <c r="AY139" s="15">
        <v>0</v>
      </c>
      <c r="AZ139" s="15">
        <v>0</v>
      </c>
      <c r="BA139" s="15">
        <v>0</v>
      </c>
      <c r="BB139" s="15">
        <v>285084001</v>
      </c>
      <c r="BC139" s="15">
        <v>0</v>
      </c>
      <c r="BD139" s="9" t="s">
        <v>736</v>
      </c>
      <c r="BE139" s="10">
        <v>45393.704039553188</v>
      </c>
      <c r="BF139" s="9"/>
    </row>
    <row r="140" spans="1:65" ht="15" customHeight="1" outlineLevel="3" x14ac:dyDescent="0.2">
      <c r="A140" s="8" t="s">
        <v>2083</v>
      </c>
      <c r="B140" s="13" t="s">
        <v>154</v>
      </c>
      <c r="C140" s="13" t="s">
        <v>61</v>
      </c>
      <c r="D140" s="13" t="s">
        <v>72</v>
      </c>
      <c r="E140" s="13" t="s">
        <v>82</v>
      </c>
      <c r="F140" s="13" t="s">
        <v>59</v>
      </c>
      <c r="G140" s="13" t="s">
        <v>72</v>
      </c>
      <c r="H140" s="13" t="s">
        <v>93</v>
      </c>
      <c r="I140" s="13" t="s">
        <v>104</v>
      </c>
      <c r="J140" s="13" t="s">
        <v>149</v>
      </c>
      <c r="K140" s="13" t="s">
        <v>84</v>
      </c>
      <c r="L140" s="13" t="s">
        <v>61</v>
      </c>
      <c r="M140" s="13" t="s">
        <v>2083</v>
      </c>
      <c r="N140" s="13">
        <v>12211</v>
      </c>
      <c r="O140" s="13" t="s">
        <v>184</v>
      </c>
      <c r="P140" s="13">
        <v>9</v>
      </c>
      <c r="Q140" s="13">
        <v>9</v>
      </c>
      <c r="R140" s="13" t="s">
        <v>2143</v>
      </c>
      <c r="S140" s="13" t="s">
        <v>2144</v>
      </c>
      <c r="T140" s="13" t="s">
        <v>61</v>
      </c>
      <c r="U140" s="13" t="s">
        <v>377</v>
      </c>
      <c r="V140" s="13" t="s">
        <v>2084</v>
      </c>
      <c r="W140" s="13" t="s">
        <v>82</v>
      </c>
      <c r="X140" s="13" t="s">
        <v>427</v>
      </c>
      <c r="Y140" s="13" t="s">
        <v>84</v>
      </c>
      <c r="Z140" s="13" t="s">
        <v>154</v>
      </c>
      <c r="AA140" s="13" t="s">
        <v>59</v>
      </c>
      <c r="AB140" s="13" t="s">
        <v>154</v>
      </c>
      <c r="AC140" s="13" t="s">
        <v>436</v>
      </c>
      <c r="AD140" s="13" t="s">
        <v>441</v>
      </c>
      <c r="AE140" s="13" t="s">
        <v>456</v>
      </c>
      <c r="AF140" s="13" t="s">
        <v>482</v>
      </c>
      <c r="AG140" s="13" t="s">
        <v>516</v>
      </c>
      <c r="AH140" s="13" t="s">
        <v>583</v>
      </c>
      <c r="AI140" s="13" t="s">
        <v>636</v>
      </c>
      <c r="AJ140" s="13" t="s">
        <v>690</v>
      </c>
      <c r="AK140" s="13" t="s">
        <v>720</v>
      </c>
      <c r="AL140" s="13" t="s">
        <v>721</v>
      </c>
      <c r="AM140" s="13" t="s">
        <v>727</v>
      </c>
      <c r="AN140" s="13" t="s">
        <v>761</v>
      </c>
      <c r="AO140" s="13" t="s">
        <v>871</v>
      </c>
      <c r="AP140" s="13" t="s">
        <v>2145</v>
      </c>
      <c r="AQ140" s="13" t="s">
        <v>2123</v>
      </c>
      <c r="AR140" s="15">
        <v>281694164</v>
      </c>
      <c r="AS140" s="15">
        <v>0</v>
      </c>
      <c r="AT140" s="15">
        <v>0</v>
      </c>
      <c r="AU140" s="15">
        <v>0</v>
      </c>
      <c r="AV140" s="15">
        <v>70000000</v>
      </c>
      <c r="AW140" s="15">
        <v>211694164</v>
      </c>
      <c r="AX140" s="15">
        <v>0</v>
      </c>
      <c r="AY140" s="15">
        <v>0</v>
      </c>
      <c r="AZ140" s="15">
        <v>0</v>
      </c>
      <c r="BA140" s="15">
        <v>0</v>
      </c>
      <c r="BB140" s="15">
        <v>211694164</v>
      </c>
      <c r="BC140" s="15">
        <v>0</v>
      </c>
      <c r="BD140" s="9" t="s">
        <v>736</v>
      </c>
      <c r="BE140" s="10">
        <v>45393.704039553188</v>
      </c>
      <c r="BF140" s="9"/>
    </row>
    <row r="141" spans="1:65" ht="15" customHeight="1" outlineLevel="3" x14ac:dyDescent="0.2">
      <c r="A141" s="8" t="s">
        <v>2083</v>
      </c>
      <c r="B141" s="13" t="s">
        <v>154</v>
      </c>
      <c r="C141" s="13" t="s">
        <v>61</v>
      </c>
      <c r="D141" s="13" t="s">
        <v>72</v>
      </c>
      <c r="E141" s="13" t="s">
        <v>82</v>
      </c>
      <c r="F141" s="13" t="s">
        <v>59</v>
      </c>
      <c r="G141" s="13" t="s">
        <v>72</v>
      </c>
      <c r="H141" s="13" t="s">
        <v>93</v>
      </c>
      <c r="I141" s="13" t="s">
        <v>104</v>
      </c>
      <c r="J141" s="13" t="s">
        <v>80</v>
      </c>
      <c r="K141" s="13" t="s">
        <v>84</v>
      </c>
      <c r="L141" s="13" t="s">
        <v>61</v>
      </c>
      <c r="M141" s="13" t="s">
        <v>2083</v>
      </c>
      <c r="N141" s="13">
        <v>12211</v>
      </c>
      <c r="O141" s="13" t="s">
        <v>184</v>
      </c>
      <c r="P141" s="13">
        <v>10</v>
      </c>
      <c r="Q141" s="13">
        <v>10</v>
      </c>
      <c r="R141" s="13" t="s">
        <v>2146</v>
      </c>
      <c r="S141" s="13" t="s">
        <v>2147</v>
      </c>
      <c r="T141" s="13" t="s">
        <v>61</v>
      </c>
      <c r="U141" s="13" t="s">
        <v>377</v>
      </c>
      <c r="V141" s="13" t="s">
        <v>2084</v>
      </c>
      <c r="W141" s="13" t="s">
        <v>82</v>
      </c>
      <c r="X141" s="13" t="s">
        <v>427</v>
      </c>
      <c r="Y141" s="13" t="s">
        <v>84</v>
      </c>
      <c r="Z141" s="13" t="s">
        <v>154</v>
      </c>
      <c r="AA141" s="13" t="s">
        <v>59</v>
      </c>
      <c r="AB141" s="13" t="s">
        <v>154</v>
      </c>
      <c r="AC141" s="13" t="s">
        <v>436</v>
      </c>
      <c r="AD141" s="13" t="s">
        <v>441</v>
      </c>
      <c r="AE141" s="13" t="s">
        <v>456</v>
      </c>
      <c r="AF141" s="13" t="s">
        <v>482</v>
      </c>
      <c r="AG141" s="13" t="s">
        <v>516</v>
      </c>
      <c r="AH141" s="13" t="s">
        <v>583</v>
      </c>
      <c r="AI141" s="13" t="s">
        <v>636</v>
      </c>
      <c r="AJ141" s="13" t="s">
        <v>690</v>
      </c>
      <c r="AK141" s="13" t="s">
        <v>720</v>
      </c>
      <c r="AL141" s="13" t="s">
        <v>721</v>
      </c>
      <c r="AM141" s="13" t="s">
        <v>727</v>
      </c>
      <c r="AN141" s="13" t="s">
        <v>765</v>
      </c>
      <c r="AO141" s="13" t="s">
        <v>885</v>
      </c>
      <c r="AP141" s="13" t="s">
        <v>2148</v>
      </c>
      <c r="AQ141" s="13" t="s">
        <v>2123</v>
      </c>
      <c r="AR141" s="15">
        <v>1590000</v>
      </c>
      <c r="AS141" s="15">
        <v>0</v>
      </c>
      <c r="AT141" s="15">
        <v>0</v>
      </c>
      <c r="AU141" s="15">
        <v>0</v>
      </c>
      <c r="AV141" s="15">
        <v>0</v>
      </c>
      <c r="AW141" s="15">
        <v>1590000</v>
      </c>
      <c r="AX141" s="15">
        <v>0</v>
      </c>
      <c r="AY141" s="15">
        <v>0</v>
      </c>
      <c r="AZ141" s="15">
        <v>0</v>
      </c>
      <c r="BA141" s="15">
        <v>0</v>
      </c>
      <c r="BB141" s="15">
        <v>1590000</v>
      </c>
      <c r="BC141" s="15">
        <v>0</v>
      </c>
      <c r="BD141" s="9" t="s">
        <v>736</v>
      </c>
      <c r="BE141" s="10">
        <v>45393.704039553188</v>
      </c>
      <c r="BF141" s="9"/>
    </row>
    <row r="142" spans="1:65" ht="15" customHeight="1" outlineLevel="3" x14ac:dyDescent="0.2">
      <c r="A142" s="8" t="s">
        <v>2083</v>
      </c>
      <c r="B142" s="13" t="s">
        <v>154</v>
      </c>
      <c r="C142" s="13" t="s">
        <v>61</v>
      </c>
      <c r="D142" s="13" t="s">
        <v>72</v>
      </c>
      <c r="E142" s="13" t="s">
        <v>82</v>
      </c>
      <c r="F142" s="13" t="s">
        <v>59</v>
      </c>
      <c r="G142" s="13" t="s">
        <v>72</v>
      </c>
      <c r="H142" s="13" t="s">
        <v>93</v>
      </c>
      <c r="I142" s="13" t="s">
        <v>118</v>
      </c>
      <c r="J142" s="13" t="s">
        <v>75</v>
      </c>
      <c r="K142" s="13" t="s">
        <v>84</v>
      </c>
      <c r="L142" s="13" t="s">
        <v>61</v>
      </c>
      <c r="M142" s="13" t="s">
        <v>2083</v>
      </c>
      <c r="N142" s="13">
        <v>12303</v>
      </c>
      <c r="O142" s="13" t="s">
        <v>1377</v>
      </c>
      <c r="P142" s="13">
        <v>5</v>
      </c>
      <c r="Q142" s="13">
        <v>5</v>
      </c>
      <c r="R142" s="13" t="s">
        <v>2159</v>
      </c>
      <c r="S142" s="13" t="s">
        <v>2160</v>
      </c>
      <c r="T142" s="13" t="s">
        <v>61</v>
      </c>
      <c r="U142" s="13" t="s">
        <v>377</v>
      </c>
      <c r="V142" s="13" t="s">
        <v>2084</v>
      </c>
      <c r="W142" s="13" t="s">
        <v>82</v>
      </c>
      <c r="X142" s="13" t="s">
        <v>427</v>
      </c>
      <c r="Y142" s="13" t="s">
        <v>84</v>
      </c>
      <c r="Z142" s="13" t="s">
        <v>154</v>
      </c>
      <c r="AA142" s="13" t="s">
        <v>59</v>
      </c>
      <c r="AB142" s="13" t="s">
        <v>154</v>
      </c>
      <c r="AC142" s="13" t="s">
        <v>436</v>
      </c>
      <c r="AD142" s="13" t="s">
        <v>441</v>
      </c>
      <c r="AE142" s="13" t="s">
        <v>456</v>
      </c>
      <c r="AF142" s="13" t="s">
        <v>482</v>
      </c>
      <c r="AG142" s="13" t="s">
        <v>518</v>
      </c>
      <c r="AH142" s="13" t="s">
        <v>581</v>
      </c>
      <c r="AI142" s="13" t="s">
        <v>634</v>
      </c>
      <c r="AJ142" s="13" t="s">
        <v>688</v>
      </c>
      <c r="AK142" s="13" t="s">
        <v>720</v>
      </c>
      <c r="AL142" s="13" t="s">
        <v>721</v>
      </c>
      <c r="AM142" s="13" t="s">
        <v>727</v>
      </c>
      <c r="AN142" s="13" t="s">
        <v>766</v>
      </c>
      <c r="AO142" s="13" t="s">
        <v>886</v>
      </c>
      <c r="AP142" s="13" t="s">
        <v>2161</v>
      </c>
      <c r="AQ142" s="13" t="s">
        <v>2162</v>
      </c>
      <c r="AR142" s="15">
        <v>1094270</v>
      </c>
      <c r="AS142" s="15">
        <v>0</v>
      </c>
      <c r="AT142" s="15">
        <v>0</v>
      </c>
      <c r="AU142" s="15">
        <v>0</v>
      </c>
      <c r="AV142" s="15">
        <v>0</v>
      </c>
      <c r="AW142" s="15">
        <v>1094270</v>
      </c>
      <c r="AX142" s="15">
        <v>1094270</v>
      </c>
      <c r="AY142" s="15">
        <v>0</v>
      </c>
      <c r="AZ142" s="15">
        <v>0</v>
      </c>
      <c r="BA142" s="15">
        <v>0</v>
      </c>
      <c r="BB142" s="15">
        <v>0</v>
      </c>
      <c r="BC142" s="15">
        <v>1094270</v>
      </c>
      <c r="BD142" s="9" t="s">
        <v>736</v>
      </c>
      <c r="BE142" s="10">
        <v>45393.704039553188</v>
      </c>
      <c r="BF142" s="9"/>
    </row>
    <row r="143" spans="1:65" ht="15" customHeight="1" outlineLevel="3" x14ac:dyDescent="0.2">
      <c r="A143" s="8" t="s">
        <v>2083</v>
      </c>
      <c r="B143" s="13" t="s">
        <v>154</v>
      </c>
      <c r="C143" s="13" t="s">
        <v>61</v>
      </c>
      <c r="D143" s="13" t="s">
        <v>72</v>
      </c>
      <c r="E143" s="13" t="s">
        <v>82</v>
      </c>
      <c r="F143" s="13" t="s">
        <v>59</v>
      </c>
      <c r="G143" s="13" t="s">
        <v>72</v>
      </c>
      <c r="H143" s="13" t="s">
        <v>95</v>
      </c>
      <c r="I143" s="13" t="s">
        <v>110</v>
      </c>
      <c r="J143" s="13" t="s">
        <v>72</v>
      </c>
      <c r="K143" s="13" t="s">
        <v>84</v>
      </c>
      <c r="L143" s="13" t="s">
        <v>61</v>
      </c>
      <c r="M143" s="13" t="s">
        <v>2083</v>
      </c>
      <c r="N143" s="13">
        <v>12401</v>
      </c>
      <c r="O143" s="13" t="s">
        <v>183</v>
      </c>
      <c r="P143" s="13">
        <v>1</v>
      </c>
      <c r="Q143" s="13">
        <v>1</v>
      </c>
      <c r="R143" s="13" t="s">
        <v>277</v>
      </c>
      <c r="S143" s="13" t="s">
        <v>1592</v>
      </c>
      <c r="T143" s="13" t="s">
        <v>61</v>
      </c>
      <c r="U143" s="13" t="s">
        <v>377</v>
      </c>
      <c r="V143" s="13" t="s">
        <v>2084</v>
      </c>
      <c r="W143" s="13" t="s">
        <v>82</v>
      </c>
      <c r="X143" s="13" t="s">
        <v>427</v>
      </c>
      <c r="Y143" s="13" t="s">
        <v>84</v>
      </c>
      <c r="Z143" s="13" t="s">
        <v>154</v>
      </c>
      <c r="AA143" s="13" t="s">
        <v>59</v>
      </c>
      <c r="AB143" s="13" t="s">
        <v>154</v>
      </c>
      <c r="AC143" s="13" t="s">
        <v>436</v>
      </c>
      <c r="AD143" s="13" t="s">
        <v>441</v>
      </c>
      <c r="AE143" s="13" t="s">
        <v>452</v>
      </c>
      <c r="AF143" s="13" t="s">
        <v>478</v>
      </c>
      <c r="AG143" s="13" t="s">
        <v>513</v>
      </c>
      <c r="AH143" s="13" t="s">
        <v>580</v>
      </c>
      <c r="AI143" s="13" t="s">
        <v>633</v>
      </c>
      <c r="AJ143" s="13" t="s">
        <v>687</v>
      </c>
      <c r="AK143" s="13" t="s">
        <v>720</v>
      </c>
      <c r="AL143" s="13" t="s">
        <v>721</v>
      </c>
      <c r="AM143" s="13" t="s">
        <v>727</v>
      </c>
      <c r="AN143" s="13" t="s">
        <v>758</v>
      </c>
      <c r="AO143" s="13" t="s">
        <v>880</v>
      </c>
      <c r="AP143" s="13" t="s">
        <v>1067</v>
      </c>
      <c r="AQ143" s="13" t="s">
        <v>2085</v>
      </c>
      <c r="AR143" s="15">
        <v>315000000</v>
      </c>
      <c r="AS143" s="15">
        <v>0</v>
      </c>
      <c r="AT143" s="15">
        <v>0</v>
      </c>
      <c r="AU143" s="15">
        <v>0</v>
      </c>
      <c r="AV143" s="15">
        <v>0</v>
      </c>
      <c r="AW143" s="15">
        <v>315000000</v>
      </c>
      <c r="AX143" s="15">
        <v>59934264</v>
      </c>
      <c r="AY143" s="15">
        <v>59934264</v>
      </c>
      <c r="AZ143" s="15">
        <v>59934264</v>
      </c>
      <c r="BA143" s="15">
        <v>59934264</v>
      </c>
      <c r="BB143" s="15">
        <v>255065736</v>
      </c>
      <c r="BC143" s="15">
        <v>0</v>
      </c>
      <c r="BD143" s="9" t="s">
        <v>736</v>
      </c>
      <c r="BE143" s="10">
        <v>45393.704039553188</v>
      </c>
      <c r="BF143" s="9"/>
    </row>
    <row r="144" spans="1:65" ht="15" customHeight="1" outlineLevel="3" x14ac:dyDescent="0.2">
      <c r="A144" s="8" t="s">
        <v>2083</v>
      </c>
      <c r="B144" s="13" t="s">
        <v>154</v>
      </c>
      <c r="C144" s="13" t="s">
        <v>61</v>
      </c>
      <c r="D144" s="13" t="s">
        <v>72</v>
      </c>
      <c r="E144" s="13" t="s">
        <v>82</v>
      </c>
      <c r="F144" s="13" t="s">
        <v>59</v>
      </c>
      <c r="G144" s="13" t="s">
        <v>72</v>
      </c>
      <c r="H144" s="13" t="s">
        <v>93</v>
      </c>
      <c r="I144" s="13" t="s">
        <v>104</v>
      </c>
      <c r="J144" s="13" t="s">
        <v>75</v>
      </c>
      <c r="K144" s="13" t="s">
        <v>84</v>
      </c>
      <c r="L144" s="13" t="s">
        <v>61</v>
      </c>
      <c r="M144" s="13" t="s">
        <v>2083</v>
      </c>
      <c r="N144" s="13">
        <v>12401</v>
      </c>
      <c r="O144" s="13" t="s">
        <v>183</v>
      </c>
      <c r="P144" s="13">
        <v>5</v>
      </c>
      <c r="Q144" s="13">
        <v>5</v>
      </c>
      <c r="R144" s="13" t="s">
        <v>2129</v>
      </c>
      <c r="S144" s="13" t="s">
        <v>2130</v>
      </c>
      <c r="T144" s="13" t="s">
        <v>61</v>
      </c>
      <c r="U144" s="13" t="s">
        <v>377</v>
      </c>
      <c r="V144" s="13" t="s">
        <v>2084</v>
      </c>
      <c r="W144" s="13" t="s">
        <v>82</v>
      </c>
      <c r="X144" s="13" t="s">
        <v>427</v>
      </c>
      <c r="Y144" s="13" t="s">
        <v>84</v>
      </c>
      <c r="Z144" s="13" t="s">
        <v>154</v>
      </c>
      <c r="AA144" s="13" t="s">
        <v>59</v>
      </c>
      <c r="AB144" s="13" t="s">
        <v>154</v>
      </c>
      <c r="AC144" s="13" t="s">
        <v>436</v>
      </c>
      <c r="AD144" s="13" t="s">
        <v>441</v>
      </c>
      <c r="AE144" s="13" t="s">
        <v>456</v>
      </c>
      <c r="AF144" s="13" t="s">
        <v>482</v>
      </c>
      <c r="AG144" s="13" t="s">
        <v>516</v>
      </c>
      <c r="AH144" s="13" t="s">
        <v>583</v>
      </c>
      <c r="AI144" s="13" t="s">
        <v>636</v>
      </c>
      <c r="AJ144" s="13" t="s">
        <v>690</v>
      </c>
      <c r="AK144" s="13" t="s">
        <v>720</v>
      </c>
      <c r="AL144" s="13" t="s">
        <v>721</v>
      </c>
      <c r="AM144" s="13" t="s">
        <v>727</v>
      </c>
      <c r="AN144" s="13" t="s">
        <v>767</v>
      </c>
      <c r="AO144" s="13" t="s">
        <v>870</v>
      </c>
      <c r="AP144" s="13" t="s">
        <v>2131</v>
      </c>
      <c r="AQ144" s="13" t="s">
        <v>2132</v>
      </c>
      <c r="AR144" s="15">
        <v>80000000</v>
      </c>
      <c r="AS144" s="15">
        <v>0</v>
      </c>
      <c r="AT144" s="15">
        <v>0</v>
      </c>
      <c r="AU144" s="15">
        <v>0</v>
      </c>
      <c r="AV144" s="15">
        <v>0</v>
      </c>
      <c r="AW144" s="15">
        <v>80000000</v>
      </c>
      <c r="AX144" s="15">
        <v>0</v>
      </c>
      <c r="AY144" s="15">
        <v>0</v>
      </c>
      <c r="AZ144" s="15">
        <v>0</v>
      </c>
      <c r="BA144" s="15">
        <v>0</v>
      </c>
      <c r="BB144" s="15">
        <v>80000000</v>
      </c>
      <c r="BC144" s="15">
        <v>0</v>
      </c>
      <c r="BD144" s="9" t="s">
        <v>736</v>
      </c>
      <c r="BE144" s="10">
        <v>45393.704039553188</v>
      </c>
      <c r="BF144" s="9"/>
    </row>
    <row r="145" spans="1:65" ht="15" customHeight="1" outlineLevel="3" x14ac:dyDescent="0.2">
      <c r="A145" s="8" t="s">
        <v>2083</v>
      </c>
      <c r="B145" s="13" t="s">
        <v>154</v>
      </c>
      <c r="C145" s="13" t="s">
        <v>61</v>
      </c>
      <c r="D145" s="13" t="s">
        <v>72</v>
      </c>
      <c r="E145" s="13" t="s">
        <v>82</v>
      </c>
      <c r="F145" s="13" t="s">
        <v>59</v>
      </c>
      <c r="G145" s="13" t="s">
        <v>72</v>
      </c>
      <c r="H145" s="13" t="s">
        <v>93</v>
      </c>
      <c r="I145" s="13" t="s">
        <v>104</v>
      </c>
      <c r="J145" s="13" t="s">
        <v>148</v>
      </c>
      <c r="K145" s="13" t="s">
        <v>84</v>
      </c>
      <c r="L145" s="13" t="s">
        <v>61</v>
      </c>
      <c r="M145" s="13" t="s">
        <v>2083</v>
      </c>
      <c r="N145" s="13">
        <v>12401</v>
      </c>
      <c r="O145" s="13" t="s">
        <v>183</v>
      </c>
      <c r="P145" s="13">
        <v>7</v>
      </c>
      <c r="Q145" s="13">
        <v>7</v>
      </c>
      <c r="R145" s="13" t="s">
        <v>2136</v>
      </c>
      <c r="S145" s="13" t="s">
        <v>2137</v>
      </c>
      <c r="T145" s="13" t="s">
        <v>61</v>
      </c>
      <c r="U145" s="13" t="s">
        <v>377</v>
      </c>
      <c r="V145" s="13" t="s">
        <v>2084</v>
      </c>
      <c r="W145" s="13" t="s">
        <v>82</v>
      </c>
      <c r="X145" s="13" t="s">
        <v>427</v>
      </c>
      <c r="Y145" s="13" t="s">
        <v>84</v>
      </c>
      <c r="Z145" s="13" t="s">
        <v>154</v>
      </c>
      <c r="AA145" s="13" t="s">
        <v>59</v>
      </c>
      <c r="AB145" s="13" t="s">
        <v>154</v>
      </c>
      <c r="AC145" s="13" t="s">
        <v>436</v>
      </c>
      <c r="AD145" s="13" t="s">
        <v>441</v>
      </c>
      <c r="AE145" s="13" t="s">
        <v>456</v>
      </c>
      <c r="AF145" s="13" t="s">
        <v>482</v>
      </c>
      <c r="AG145" s="13" t="s">
        <v>516</v>
      </c>
      <c r="AH145" s="13" t="s">
        <v>583</v>
      </c>
      <c r="AI145" s="13" t="s">
        <v>636</v>
      </c>
      <c r="AJ145" s="13" t="s">
        <v>690</v>
      </c>
      <c r="AK145" s="13" t="s">
        <v>720</v>
      </c>
      <c r="AL145" s="13" t="s">
        <v>721</v>
      </c>
      <c r="AM145" s="13" t="s">
        <v>727</v>
      </c>
      <c r="AN145" s="13" t="s">
        <v>761</v>
      </c>
      <c r="AO145" s="13" t="s">
        <v>871</v>
      </c>
      <c r="AP145" s="13" t="s">
        <v>2138</v>
      </c>
      <c r="AQ145" s="13" t="s">
        <v>2132</v>
      </c>
      <c r="AR145" s="15">
        <v>140105170</v>
      </c>
      <c r="AS145" s="15">
        <v>0</v>
      </c>
      <c r="AT145" s="15">
        <v>0</v>
      </c>
      <c r="AU145" s="15">
        <v>0</v>
      </c>
      <c r="AV145" s="15">
        <v>0</v>
      </c>
      <c r="AW145" s="15">
        <v>140105170</v>
      </c>
      <c r="AX145" s="15">
        <v>0</v>
      </c>
      <c r="AY145" s="15">
        <v>0</v>
      </c>
      <c r="AZ145" s="15">
        <v>0</v>
      </c>
      <c r="BA145" s="15">
        <v>0</v>
      </c>
      <c r="BB145" s="15">
        <v>140105170</v>
      </c>
      <c r="BC145" s="15">
        <v>0</v>
      </c>
      <c r="BD145" s="9" t="s">
        <v>736</v>
      </c>
      <c r="BE145" s="10">
        <v>45393.704039553188</v>
      </c>
      <c r="BF145" s="9"/>
    </row>
    <row r="146" spans="1:65" ht="15" customHeight="1" outlineLevel="3" x14ac:dyDescent="0.2">
      <c r="A146" s="8" t="s">
        <v>2083</v>
      </c>
      <c r="B146" s="13" t="s">
        <v>154</v>
      </c>
      <c r="C146" s="13" t="s">
        <v>61</v>
      </c>
      <c r="D146" s="13" t="s">
        <v>72</v>
      </c>
      <c r="E146" s="13" t="s">
        <v>82</v>
      </c>
      <c r="F146" s="13" t="s">
        <v>59</v>
      </c>
      <c r="G146" s="13" t="s">
        <v>72</v>
      </c>
      <c r="H146" s="13" t="s">
        <v>93</v>
      </c>
      <c r="I146" s="13" t="s">
        <v>118</v>
      </c>
      <c r="J146" s="13" t="s">
        <v>77</v>
      </c>
      <c r="K146" s="13" t="s">
        <v>84</v>
      </c>
      <c r="L146" s="13" t="s">
        <v>61</v>
      </c>
      <c r="M146" s="13" t="s">
        <v>2083</v>
      </c>
      <c r="N146" s="13">
        <v>12401</v>
      </c>
      <c r="O146" s="13" t="s">
        <v>183</v>
      </c>
      <c r="P146" s="13">
        <v>3</v>
      </c>
      <c r="Q146" s="13">
        <v>3</v>
      </c>
      <c r="R146" s="13" t="s">
        <v>1595</v>
      </c>
      <c r="S146" s="13" t="s">
        <v>1596</v>
      </c>
      <c r="T146" s="13" t="s">
        <v>61</v>
      </c>
      <c r="U146" s="13" t="s">
        <v>377</v>
      </c>
      <c r="V146" s="13" t="s">
        <v>2084</v>
      </c>
      <c r="W146" s="13" t="s">
        <v>82</v>
      </c>
      <c r="X146" s="13" t="s">
        <v>427</v>
      </c>
      <c r="Y146" s="13" t="s">
        <v>84</v>
      </c>
      <c r="Z146" s="13" t="s">
        <v>154</v>
      </c>
      <c r="AA146" s="13" t="s">
        <v>59</v>
      </c>
      <c r="AB146" s="13" t="s">
        <v>154</v>
      </c>
      <c r="AC146" s="13" t="s">
        <v>436</v>
      </c>
      <c r="AD146" s="13" t="s">
        <v>441</v>
      </c>
      <c r="AE146" s="13" t="s">
        <v>456</v>
      </c>
      <c r="AF146" s="13" t="s">
        <v>482</v>
      </c>
      <c r="AG146" s="13" t="s">
        <v>518</v>
      </c>
      <c r="AH146" s="13" t="s">
        <v>581</v>
      </c>
      <c r="AI146" s="13" t="s">
        <v>634</v>
      </c>
      <c r="AJ146" s="13" t="s">
        <v>688</v>
      </c>
      <c r="AK146" s="13" t="s">
        <v>720</v>
      </c>
      <c r="AL146" s="13" t="s">
        <v>721</v>
      </c>
      <c r="AM146" s="13" t="s">
        <v>727</v>
      </c>
      <c r="AN146" s="13" t="s">
        <v>766</v>
      </c>
      <c r="AO146" s="13" t="s">
        <v>886</v>
      </c>
      <c r="AP146" s="13" t="s">
        <v>1597</v>
      </c>
      <c r="AQ146" s="13" t="s">
        <v>2154</v>
      </c>
      <c r="AR146" s="15">
        <v>4040791581</v>
      </c>
      <c r="AS146" s="15">
        <v>0</v>
      </c>
      <c r="AT146" s="15">
        <v>0</v>
      </c>
      <c r="AU146" s="15">
        <v>0</v>
      </c>
      <c r="AV146" s="15">
        <v>0</v>
      </c>
      <c r="AW146" s="15">
        <v>4040791581</v>
      </c>
      <c r="AX146" s="15">
        <v>3868359279</v>
      </c>
      <c r="AY146" s="15">
        <v>2992114321</v>
      </c>
      <c r="AZ146" s="15">
        <v>2356963783.9699998</v>
      </c>
      <c r="BA146" s="15">
        <v>2356572593.9699998</v>
      </c>
      <c r="BB146" s="15">
        <v>172432302</v>
      </c>
      <c r="BC146" s="15">
        <v>876244958</v>
      </c>
      <c r="BD146" s="9" t="s">
        <v>736</v>
      </c>
      <c r="BE146" s="10">
        <v>45393.704039553188</v>
      </c>
      <c r="BF146" s="9"/>
    </row>
    <row r="147" spans="1:65" ht="15" customHeight="1" outlineLevel="3" x14ac:dyDescent="0.2">
      <c r="A147" s="8" t="s">
        <v>2083</v>
      </c>
      <c r="B147" s="13" t="s">
        <v>154</v>
      </c>
      <c r="C147" s="13" t="s">
        <v>61</v>
      </c>
      <c r="D147" s="13" t="s">
        <v>72</v>
      </c>
      <c r="E147" s="13" t="s">
        <v>82</v>
      </c>
      <c r="F147" s="13" t="s">
        <v>59</v>
      </c>
      <c r="G147" s="13" t="s">
        <v>77</v>
      </c>
      <c r="H147" s="13" t="s">
        <v>89</v>
      </c>
      <c r="I147" s="13" t="s">
        <v>96</v>
      </c>
      <c r="J147" s="13" t="s">
        <v>147</v>
      </c>
      <c r="K147" s="13" t="s">
        <v>84</v>
      </c>
      <c r="L147" s="13" t="s">
        <v>61</v>
      </c>
      <c r="M147" s="13" t="s">
        <v>2083</v>
      </c>
      <c r="N147" s="13">
        <v>12606</v>
      </c>
      <c r="O147" s="13" t="s">
        <v>1865</v>
      </c>
      <c r="P147" s="13">
        <v>0</v>
      </c>
      <c r="Q147" s="13">
        <v>0</v>
      </c>
      <c r="R147" s="13" t="s">
        <v>1598</v>
      </c>
      <c r="S147" s="13" t="s">
        <v>1599</v>
      </c>
      <c r="T147" s="13" t="s">
        <v>61</v>
      </c>
      <c r="U147" s="13" t="s">
        <v>377</v>
      </c>
      <c r="V147" s="13" t="s">
        <v>2084</v>
      </c>
      <c r="W147" s="13" t="s">
        <v>82</v>
      </c>
      <c r="X147" s="13" t="s">
        <v>427</v>
      </c>
      <c r="Y147" s="13" t="s">
        <v>84</v>
      </c>
      <c r="Z147" s="13" t="s">
        <v>154</v>
      </c>
      <c r="AA147" s="13" t="s">
        <v>59</v>
      </c>
      <c r="AB147" s="13" t="s">
        <v>154</v>
      </c>
      <c r="AC147" s="13" t="s">
        <v>434</v>
      </c>
      <c r="AD147" s="13" t="s">
        <v>439</v>
      </c>
      <c r="AE147" s="13" t="s">
        <v>444</v>
      </c>
      <c r="AF147" s="13" t="s">
        <v>470</v>
      </c>
      <c r="AG147" s="13" t="s">
        <v>496</v>
      </c>
      <c r="AH147" s="13" t="s">
        <v>567</v>
      </c>
      <c r="AI147" s="13" t="s">
        <v>620</v>
      </c>
      <c r="AJ147" s="13" t="s">
        <v>674</v>
      </c>
      <c r="AK147" s="13" t="s">
        <v>720</v>
      </c>
      <c r="AL147" s="13" t="s">
        <v>721</v>
      </c>
      <c r="AM147" s="13" t="s">
        <v>727</v>
      </c>
      <c r="AN147" s="13" t="s">
        <v>728</v>
      </c>
      <c r="AO147" s="13" t="s">
        <v>851</v>
      </c>
      <c r="AP147" s="13" t="s">
        <v>1600</v>
      </c>
      <c r="AQ147" s="13" t="s">
        <v>2163</v>
      </c>
      <c r="AR147" s="15">
        <v>603900</v>
      </c>
      <c r="AS147" s="15">
        <v>0</v>
      </c>
      <c r="AT147" s="15">
        <v>0</v>
      </c>
      <c r="AU147" s="15">
        <v>0</v>
      </c>
      <c r="AV147" s="15">
        <v>0</v>
      </c>
      <c r="AW147" s="15">
        <v>603900</v>
      </c>
      <c r="AX147" s="15">
        <v>0</v>
      </c>
      <c r="AY147" s="15">
        <v>0</v>
      </c>
      <c r="AZ147" s="15">
        <v>0</v>
      </c>
      <c r="BA147" s="15">
        <v>0</v>
      </c>
      <c r="BB147" s="15">
        <v>603900</v>
      </c>
      <c r="BC147" s="15">
        <v>0</v>
      </c>
      <c r="BD147" s="9" t="s">
        <v>736</v>
      </c>
      <c r="BE147" s="10">
        <v>45393.704039553188</v>
      </c>
      <c r="BF147" s="9"/>
    </row>
    <row r="148" spans="1:65" ht="15" customHeight="1" outlineLevel="3" x14ac:dyDescent="0.2">
      <c r="A148" s="8" t="s">
        <v>2083</v>
      </c>
      <c r="B148" s="13" t="s">
        <v>154</v>
      </c>
      <c r="C148" s="13" t="s">
        <v>61</v>
      </c>
      <c r="D148" s="13" t="s">
        <v>72</v>
      </c>
      <c r="E148" s="13" t="s">
        <v>82</v>
      </c>
      <c r="F148" s="13" t="s">
        <v>59</v>
      </c>
      <c r="G148" s="13" t="s">
        <v>77</v>
      </c>
      <c r="H148" s="13" t="s">
        <v>89</v>
      </c>
      <c r="I148" s="13" t="s">
        <v>96</v>
      </c>
      <c r="J148" s="13" t="s">
        <v>72</v>
      </c>
      <c r="K148" s="13" t="s">
        <v>84</v>
      </c>
      <c r="L148" s="13" t="s">
        <v>61</v>
      </c>
      <c r="M148" s="13" t="s">
        <v>2083</v>
      </c>
      <c r="N148" s="13">
        <v>12610</v>
      </c>
      <c r="O148" s="13" t="s">
        <v>171</v>
      </c>
      <c r="P148" s="13">
        <v>1</v>
      </c>
      <c r="Q148" s="13">
        <v>1</v>
      </c>
      <c r="R148" s="13" t="s">
        <v>1601</v>
      </c>
      <c r="S148" s="13" t="s">
        <v>1602</v>
      </c>
      <c r="T148" s="13" t="s">
        <v>61</v>
      </c>
      <c r="U148" s="13" t="s">
        <v>377</v>
      </c>
      <c r="V148" s="13" t="s">
        <v>2084</v>
      </c>
      <c r="W148" s="13" t="s">
        <v>82</v>
      </c>
      <c r="X148" s="13" t="s">
        <v>427</v>
      </c>
      <c r="Y148" s="13" t="s">
        <v>84</v>
      </c>
      <c r="Z148" s="13" t="s">
        <v>154</v>
      </c>
      <c r="AA148" s="13" t="s">
        <v>59</v>
      </c>
      <c r="AB148" s="13" t="s">
        <v>154</v>
      </c>
      <c r="AC148" s="13" t="s">
        <v>434</v>
      </c>
      <c r="AD148" s="13" t="s">
        <v>439</v>
      </c>
      <c r="AE148" s="13" t="s">
        <v>444</v>
      </c>
      <c r="AF148" s="13" t="s">
        <v>470</v>
      </c>
      <c r="AG148" s="13" t="s">
        <v>496</v>
      </c>
      <c r="AH148" s="13" t="s">
        <v>567</v>
      </c>
      <c r="AI148" s="13" t="s">
        <v>620</v>
      </c>
      <c r="AJ148" s="13" t="s">
        <v>674</v>
      </c>
      <c r="AK148" s="13" t="s">
        <v>720</v>
      </c>
      <c r="AL148" s="13" t="s">
        <v>721</v>
      </c>
      <c r="AM148" s="13" t="s">
        <v>727</v>
      </c>
      <c r="AN148" s="13" t="s">
        <v>728</v>
      </c>
      <c r="AO148" s="13" t="s">
        <v>851</v>
      </c>
      <c r="AP148" s="13" t="s">
        <v>1603</v>
      </c>
      <c r="AQ148" s="13" t="s">
        <v>2164</v>
      </c>
      <c r="AR148" s="15">
        <v>15915361</v>
      </c>
      <c r="AS148" s="15">
        <v>0</v>
      </c>
      <c r="AT148" s="15">
        <v>0</v>
      </c>
      <c r="AU148" s="15">
        <v>0</v>
      </c>
      <c r="AV148" s="15">
        <v>0</v>
      </c>
      <c r="AW148" s="15">
        <v>15915361</v>
      </c>
      <c r="AX148" s="15">
        <v>0</v>
      </c>
      <c r="AY148" s="15">
        <v>0</v>
      </c>
      <c r="AZ148" s="15">
        <v>0</v>
      </c>
      <c r="BA148" s="15">
        <v>0</v>
      </c>
      <c r="BB148" s="15">
        <v>15915361</v>
      </c>
      <c r="BC148" s="15">
        <v>0</v>
      </c>
      <c r="BD148" s="9" t="s">
        <v>736</v>
      </c>
      <c r="BE148" s="10">
        <v>45393.704039553188</v>
      </c>
      <c r="BF148" s="9"/>
    </row>
    <row r="149" spans="1:65" ht="15" customHeight="1" outlineLevel="3" x14ac:dyDescent="0.2">
      <c r="A149" s="8" t="s">
        <v>2083</v>
      </c>
      <c r="B149" s="13" t="s">
        <v>154</v>
      </c>
      <c r="C149" s="13" t="s">
        <v>61</v>
      </c>
      <c r="D149" s="13" t="s">
        <v>72</v>
      </c>
      <c r="E149" s="13" t="s">
        <v>82</v>
      </c>
      <c r="F149" s="13" t="s">
        <v>59</v>
      </c>
      <c r="G149" s="13" t="s">
        <v>72</v>
      </c>
      <c r="H149" s="13" t="s">
        <v>93</v>
      </c>
      <c r="I149" s="13" t="s">
        <v>104</v>
      </c>
      <c r="J149" s="13" t="s">
        <v>79</v>
      </c>
      <c r="K149" s="13" t="s">
        <v>84</v>
      </c>
      <c r="L149" s="13" t="s">
        <v>61</v>
      </c>
      <c r="M149" s="13" t="s">
        <v>2083</v>
      </c>
      <c r="N149" s="13">
        <v>22302</v>
      </c>
      <c r="O149" s="13" t="s">
        <v>185</v>
      </c>
      <c r="P149" s="13">
        <v>8</v>
      </c>
      <c r="Q149" s="13">
        <v>8</v>
      </c>
      <c r="R149" s="13" t="s">
        <v>2139</v>
      </c>
      <c r="S149" s="13" t="s">
        <v>2140</v>
      </c>
      <c r="T149" s="13" t="s">
        <v>61</v>
      </c>
      <c r="U149" s="13" t="s">
        <v>377</v>
      </c>
      <c r="V149" s="13" t="s">
        <v>2084</v>
      </c>
      <c r="W149" s="13" t="s">
        <v>82</v>
      </c>
      <c r="X149" s="13" t="s">
        <v>427</v>
      </c>
      <c r="Y149" s="13" t="s">
        <v>84</v>
      </c>
      <c r="Z149" s="13" t="s">
        <v>154</v>
      </c>
      <c r="AA149" s="13" t="s">
        <v>59</v>
      </c>
      <c r="AB149" s="13" t="s">
        <v>154</v>
      </c>
      <c r="AC149" s="13" t="s">
        <v>436</v>
      </c>
      <c r="AD149" s="13" t="s">
        <v>441</v>
      </c>
      <c r="AE149" s="13" t="s">
        <v>456</v>
      </c>
      <c r="AF149" s="13" t="s">
        <v>482</v>
      </c>
      <c r="AG149" s="13" t="s">
        <v>516</v>
      </c>
      <c r="AH149" s="13" t="s">
        <v>583</v>
      </c>
      <c r="AI149" s="13" t="s">
        <v>636</v>
      </c>
      <c r="AJ149" s="13" t="s">
        <v>690</v>
      </c>
      <c r="AK149" s="13" t="s">
        <v>720</v>
      </c>
      <c r="AL149" s="13" t="s">
        <v>721</v>
      </c>
      <c r="AM149" s="13" t="s">
        <v>727</v>
      </c>
      <c r="AN149" s="13" t="s">
        <v>761</v>
      </c>
      <c r="AO149" s="13" t="s">
        <v>871</v>
      </c>
      <c r="AP149" s="13" t="s">
        <v>2141</v>
      </c>
      <c r="AQ149" s="13" t="s">
        <v>2142</v>
      </c>
      <c r="AR149" s="15">
        <v>1590000</v>
      </c>
      <c r="AS149" s="15">
        <v>0</v>
      </c>
      <c r="AT149" s="15">
        <v>0</v>
      </c>
      <c r="AU149" s="15">
        <v>0</v>
      </c>
      <c r="AV149" s="15">
        <v>0</v>
      </c>
      <c r="AW149" s="15">
        <v>1590000</v>
      </c>
      <c r="AX149" s="15">
        <v>0</v>
      </c>
      <c r="AY149" s="15">
        <v>0</v>
      </c>
      <c r="AZ149" s="15">
        <v>0</v>
      </c>
      <c r="BA149" s="15">
        <v>0</v>
      </c>
      <c r="BB149" s="15">
        <v>1590000</v>
      </c>
      <c r="BC149" s="15">
        <v>0</v>
      </c>
      <c r="BD149" s="9" t="s">
        <v>736</v>
      </c>
      <c r="BE149" s="10">
        <v>45393.704039553188</v>
      </c>
      <c r="BF149" s="9"/>
    </row>
    <row r="150" spans="1:65" ht="15" customHeight="1" outlineLevel="3" x14ac:dyDescent="0.2">
      <c r="A150" s="8" t="s">
        <v>2083</v>
      </c>
      <c r="B150" s="13" t="s">
        <v>154</v>
      </c>
      <c r="C150" s="13" t="s">
        <v>61</v>
      </c>
      <c r="D150" s="13" t="s">
        <v>72</v>
      </c>
      <c r="E150" s="13" t="s">
        <v>82</v>
      </c>
      <c r="F150" s="13" t="s">
        <v>59</v>
      </c>
      <c r="G150" s="13" t="s">
        <v>77</v>
      </c>
      <c r="H150" s="13" t="s">
        <v>89</v>
      </c>
      <c r="I150" s="13" t="s">
        <v>96</v>
      </c>
      <c r="J150" s="13" t="s">
        <v>76</v>
      </c>
      <c r="K150" s="13" t="s">
        <v>84</v>
      </c>
      <c r="L150" s="13" t="s">
        <v>61</v>
      </c>
      <c r="M150" s="13" t="s">
        <v>2083</v>
      </c>
      <c r="N150" s="13">
        <v>22312</v>
      </c>
      <c r="O150" s="13" t="s">
        <v>1889</v>
      </c>
      <c r="P150" s="13">
        <v>2</v>
      </c>
      <c r="Q150" s="13">
        <v>2</v>
      </c>
      <c r="R150" s="13" t="s">
        <v>2165</v>
      </c>
      <c r="S150" s="13" t="s">
        <v>2166</v>
      </c>
      <c r="T150" s="13" t="s">
        <v>61</v>
      </c>
      <c r="U150" s="13" t="s">
        <v>377</v>
      </c>
      <c r="V150" s="13" t="s">
        <v>2084</v>
      </c>
      <c r="W150" s="13" t="s">
        <v>82</v>
      </c>
      <c r="X150" s="13" t="s">
        <v>427</v>
      </c>
      <c r="Y150" s="13" t="s">
        <v>84</v>
      </c>
      <c r="Z150" s="13" t="s">
        <v>154</v>
      </c>
      <c r="AA150" s="13" t="s">
        <v>59</v>
      </c>
      <c r="AB150" s="13" t="s">
        <v>154</v>
      </c>
      <c r="AC150" s="13" t="s">
        <v>434</v>
      </c>
      <c r="AD150" s="13" t="s">
        <v>439</v>
      </c>
      <c r="AE150" s="13" t="s">
        <v>444</v>
      </c>
      <c r="AF150" s="13" t="s">
        <v>470</v>
      </c>
      <c r="AG150" s="13" t="s">
        <v>496</v>
      </c>
      <c r="AH150" s="13" t="s">
        <v>567</v>
      </c>
      <c r="AI150" s="13" t="s">
        <v>620</v>
      </c>
      <c r="AJ150" s="13" t="s">
        <v>674</v>
      </c>
      <c r="AK150" s="13" t="s">
        <v>720</v>
      </c>
      <c r="AL150" s="13" t="s">
        <v>721</v>
      </c>
      <c r="AM150" s="13" t="s">
        <v>727</v>
      </c>
      <c r="AN150" s="13" t="s">
        <v>728</v>
      </c>
      <c r="AO150" s="13" t="s">
        <v>851</v>
      </c>
      <c r="AP150" s="13" t="s">
        <v>2167</v>
      </c>
      <c r="AQ150" s="13" t="s">
        <v>2168</v>
      </c>
      <c r="AR150" s="15">
        <v>7267000</v>
      </c>
      <c r="AS150" s="15">
        <v>0</v>
      </c>
      <c r="AT150" s="15">
        <v>0</v>
      </c>
      <c r="AU150" s="15">
        <v>0</v>
      </c>
      <c r="AV150" s="15">
        <v>0</v>
      </c>
      <c r="AW150" s="15">
        <v>7267000</v>
      </c>
      <c r="AX150" s="15">
        <v>0</v>
      </c>
      <c r="AY150" s="15">
        <v>0</v>
      </c>
      <c r="AZ150" s="15">
        <v>0</v>
      </c>
      <c r="BA150" s="15">
        <v>0</v>
      </c>
      <c r="BB150" s="15">
        <v>7267000</v>
      </c>
      <c r="BC150" s="15">
        <v>0</v>
      </c>
      <c r="BD150" s="9" t="s">
        <v>736</v>
      </c>
      <c r="BE150" s="10">
        <v>45393.704039553188</v>
      </c>
      <c r="BF150" s="9"/>
    </row>
    <row r="151" spans="1:65" ht="15" customHeight="1" outlineLevel="3" x14ac:dyDescent="0.2">
      <c r="A151" s="8" t="s">
        <v>2083</v>
      </c>
      <c r="B151" s="13" t="s">
        <v>154</v>
      </c>
      <c r="C151" s="13" t="s">
        <v>61</v>
      </c>
      <c r="D151" s="13" t="s">
        <v>72</v>
      </c>
      <c r="E151" s="13" t="s">
        <v>82</v>
      </c>
      <c r="F151" s="13" t="s">
        <v>59</v>
      </c>
      <c r="G151" s="13" t="s">
        <v>77</v>
      </c>
      <c r="H151" s="13" t="s">
        <v>89</v>
      </c>
      <c r="I151" s="13" t="s">
        <v>96</v>
      </c>
      <c r="J151" s="13" t="s">
        <v>77</v>
      </c>
      <c r="K151" s="13" t="s">
        <v>84</v>
      </c>
      <c r="L151" s="13" t="s">
        <v>61</v>
      </c>
      <c r="M151" s="13" t="s">
        <v>2083</v>
      </c>
      <c r="N151" s="13">
        <v>22317</v>
      </c>
      <c r="O151" s="13" t="s">
        <v>172</v>
      </c>
      <c r="P151" s="13">
        <v>3</v>
      </c>
      <c r="Q151" s="13">
        <v>3</v>
      </c>
      <c r="R151" s="13" t="s">
        <v>2169</v>
      </c>
      <c r="S151" s="13" t="s">
        <v>2170</v>
      </c>
      <c r="T151" s="13" t="s">
        <v>61</v>
      </c>
      <c r="U151" s="13" t="s">
        <v>377</v>
      </c>
      <c r="V151" s="13" t="s">
        <v>2084</v>
      </c>
      <c r="W151" s="13" t="s">
        <v>82</v>
      </c>
      <c r="X151" s="13" t="s">
        <v>427</v>
      </c>
      <c r="Y151" s="13" t="s">
        <v>84</v>
      </c>
      <c r="Z151" s="13" t="s">
        <v>154</v>
      </c>
      <c r="AA151" s="13" t="s">
        <v>59</v>
      </c>
      <c r="AB151" s="13" t="s">
        <v>154</v>
      </c>
      <c r="AC151" s="13" t="s">
        <v>434</v>
      </c>
      <c r="AD151" s="13" t="s">
        <v>439</v>
      </c>
      <c r="AE151" s="13" t="s">
        <v>444</v>
      </c>
      <c r="AF151" s="13" t="s">
        <v>470</v>
      </c>
      <c r="AG151" s="13" t="s">
        <v>496</v>
      </c>
      <c r="AH151" s="13" t="s">
        <v>567</v>
      </c>
      <c r="AI151" s="13" t="s">
        <v>620</v>
      </c>
      <c r="AJ151" s="13" t="s">
        <v>674</v>
      </c>
      <c r="AK151" s="13" t="s">
        <v>720</v>
      </c>
      <c r="AL151" s="13" t="s">
        <v>721</v>
      </c>
      <c r="AM151" s="13" t="s">
        <v>727</v>
      </c>
      <c r="AN151" s="13" t="s">
        <v>728</v>
      </c>
      <c r="AO151" s="13" t="s">
        <v>851</v>
      </c>
      <c r="AP151" s="13" t="s">
        <v>2171</v>
      </c>
      <c r="AQ151" s="13" t="s">
        <v>2172</v>
      </c>
      <c r="AR151" s="15">
        <v>185000</v>
      </c>
      <c r="AS151" s="15">
        <v>0</v>
      </c>
      <c r="AT151" s="15">
        <v>0</v>
      </c>
      <c r="AU151" s="15">
        <v>0</v>
      </c>
      <c r="AV151" s="15">
        <v>0</v>
      </c>
      <c r="AW151" s="15">
        <v>185000</v>
      </c>
      <c r="AX151" s="15">
        <v>0</v>
      </c>
      <c r="AY151" s="15">
        <v>0</v>
      </c>
      <c r="AZ151" s="15">
        <v>0</v>
      </c>
      <c r="BA151" s="15">
        <v>0</v>
      </c>
      <c r="BB151" s="15">
        <v>185000</v>
      </c>
      <c r="BC151" s="15">
        <v>0</v>
      </c>
      <c r="BD151" s="9" t="s">
        <v>736</v>
      </c>
      <c r="BE151" s="10">
        <v>45393.704039553188</v>
      </c>
      <c r="BF151" s="9"/>
    </row>
    <row r="152" spans="1:65" ht="15" customHeight="1" outlineLevel="3" x14ac:dyDescent="0.2">
      <c r="A152" s="8" t="s">
        <v>2083</v>
      </c>
      <c r="B152" s="13" t="s">
        <v>154</v>
      </c>
      <c r="C152" s="13" t="s">
        <v>61</v>
      </c>
      <c r="D152" s="13" t="s">
        <v>72</v>
      </c>
      <c r="E152" s="13" t="s">
        <v>82</v>
      </c>
      <c r="F152" s="13" t="s">
        <v>59</v>
      </c>
      <c r="G152" s="13" t="s">
        <v>72</v>
      </c>
      <c r="H152" s="13" t="s">
        <v>93</v>
      </c>
      <c r="I152" s="13" t="s">
        <v>118</v>
      </c>
      <c r="J152" s="13" t="s">
        <v>74</v>
      </c>
      <c r="K152" s="13" t="s">
        <v>84</v>
      </c>
      <c r="L152" s="13" t="s">
        <v>61</v>
      </c>
      <c r="M152" s="13" t="s">
        <v>2083</v>
      </c>
      <c r="N152" s="13">
        <v>22321</v>
      </c>
      <c r="O152" s="13" t="s">
        <v>1893</v>
      </c>
      <c r="P152" s="13">
        <v>4</v>
      </c>
      <c r="Q152" s="13">
        <v>4</v>
      </c>
      <c r="R152" s="13" t="s">
        <v>2155</v>
      </c>
      <c r="S152" s="13" t="s">
        <v>2156</v>
      </c>
      <c r="T152" s="13" t="s">
        <v>61</v>
      </c>
      <c r="U152" s="13" t="s">
        <v>377</v>
      </c>
      <c r="V152" s="13" t="s">
        <v>2084</v>
      </c>
      <c r="W152" s="13" t="s">
        <v>82</v>
      </c>
      <c r="X152" s="13" t="s">
        <v>427</v>
      </c>
      <c r="Y152" s="13" t="s">
        <v>84</v>
      </c>
      <c r="Z152" s="13" t="s">
        <v>154</v>
      </c>
      <c r="AA152" s="13" t="s">
        <v>59</v>
      </c>
      <c r="AB152" s="13" t="s">
        <v>154</v>
      </c>
      <c r="AC152" s="13" t="s">
        <v>436</v>
      </c>
      <c r="AD152" s="13" t="s">
        <v>441</v>
      </c>
      <c r="AE152" s="13" t="s">
        <v>456</v>
      </c>
      <c r="AF152" s="13" t="s">
        <v>482</v>
      </c>
      <c r="AG152" s="13" t="s">
        <v>518</v>
      </c>
      <c r="AH152" s="13" t="s">
        <v>581</v>
      </c>
      <c r="AI152" s="13" t="s">
        <v>634</v>
      </c>
      <c r="AJ152" s="13" t="s">
        <v>688</v>
      </c>
      <c r="AK152" s="13" t="s">
        <v>720</v>
      </c>
      <c r="AL152" s="13" t="s">
        <v>721</v>
      </c>
      <c r="AM152" s="13" t="s">
        <v>727</v>
      </c>
      <c r="AN152" s="13" t="s">
        <v>766</v>
      </c>
      <c r="AO152" s="13" t="s">
        <v>886</v>
      </c>
      <c r="AP152" s="13" t="s">
        <v>2157</v>
      </c>
      <c r="AQ152" s="13" t="s">
        <v>2158</v>
      </c>
      <c r="AR152" s="15">
        <v>83000000</v>
      </c>
      <c r="AS152" s="15">
        <v>0</v>
      </c>
      <c r="AT152" s="15">
        <v>0</v>
      </c>
      <c r="AU152" s="15">
        <v>0</v>
      </c>
      <c r="AV152" s="15">
        <v>0</v>
      </c>
      <c r="AW152" s="15">
        <v>83000000</v>
      </c>
      <c r="AX152" s="15">
        <v>83000000</v>
      </c>
      <c r="AY152" s="15">
        <v>0</v>
      </c>
      <c r="AZ152" s="15">
        <v>0</v>
      </c>
      <c r="BA152" s="15">
        <v>0</v>
      </c>
      <c r="BB152" s="15">
        <v>0</v>
      </c>
      <c r="BC152" s="15">
        <v>83000000</v>
      </c>
      <c r="BD152" s="9" t="s">
        <v>736</v>
      </c>
      <c r="BE152" s="10">
        <v>45393.704039553188</v>
      </c>
      <c r="BF152" s="9"/>
    </row>
    <row r="153" spans="1:65" ht="15" customHeight="1" outlineLevel="3" x14ac:dyDescent="0.2">
      <c r="A153" s="8" t="s">
        <v>2083</v>
      </c>
      <c r="B153" s="13" t="s">
        <v>154</v>
      </c>
      <c r="C153" s="13" t="s">
        <v>61</v>
      </c>
      <c r="D153" s="13" t="s">
        <v>72</v>
      </c>
      <c r="E153" s="13" t="s">
        <v>82</v>
      </c>
      <c r="F153" s="13" t="s">
        <v>59</v>
      </c>
      <c r="G153" s="13" t="s">
        <v>72</v>
      </c>
      <c r="H153" s="13" t="s">
        <v>93</v>
      </c>
      <c r="I153" s="13" t="s">
        <v>118</v>
      </c>
      <c r="J153" s="13" t="s">
        <v>147</v>
      </c>
      <c r="K153" s="13" t="s">
        <v>84</v>
      </c>
      <c r="L153" s="13" t="s">
        <v>61</v>
      </c>
      <c r="M153" s="13" t="s">
        <v>2083</v>
      </c>
      <c r="N153" s="13">
        <v>22336</v>
      </c>
      <c r="O153" s="13" t="s">
        <v>1902</v>
      </c>
      <c r="P153" s="13">
        <v>0</v>
      </c>
      <c r="Q153" s="13">
        <v>0</v>
      </c>
      <c r="R153" s="13" t="s">
        <v>279</v>
      </c>
      <c r="S153" s="13" t="s">
        <v>1594</v>
      </c>
      <c r="T153" s="13" t="s">
        <v>61</v>
      </c>
      <c r="U153" s="13" t="s">
        <v>377</v>
      </c>
      <c r="V153" s="13" t="s">
        <v>2084</v>
      </c>
      <c r="W153" s="13" t="s">
        <v>82</v>
      </c>
      <c r="X153" s="13" t="s">
        <v>427</v>
      </c>
      <c r="Y153" s="13" t="s">
        <v>84</v>
      </c>
      <c r="Z153" s="13" t="s">
        <v>154</v>
      </c>
      <c r="AA153" s="13" t="s">
        <v>59</v>
      </c>
      <c r="AB153" s="13" t="s">
        <v>154</v>
      </c>
      <c r="AC153" s="13" t="s">
        <v>436</v>
      </c>
      <c r="AD153" s="13" t="s">
        <v>441</v>
      </c>
      <c r="AE153" s="13" t="s">
        <v>456</v>
      </c>
      <c r="AF153" s="13" t="s">
        <v>482</v>
      </c>
      <c r="AG153" s="13" t="s">
        <v>518</v>
      </c>
      <c r="AH153" s="13" t="s">
        <v>581</v>
      </c>
      <c r="AI153" s="13" t="s">
        <v>634</v>
      </c>
      <c r="AJ153" s="13" t="s">
        <v>688</v>
      </c>
      <c r="AK153" s="13" t="s">
        <v>720</v>
      </c>
      <c r="AL153" s="13" t="s">
        <v>721</v>
      </c>
      <c r="AM153" s="13" t="s">
        <v>727</v>
      </c>
      <c r="AN153" s="13" t="s">
        <v>761</v>
      </c>
      <c r="AO153" s="13" t="s">
        <v>871</v>
      </c>
      <c r="AP153" s="13" t="s">
        <v>1071</v>
      </c>
      <c r="AQ153" s="13" t="s">
        <v>2149</v>
      </c>
      <c r="AR153" s="15">
        <v>1600000</v>
      </c>
      <c r="AS153" s="15">
        <v>0</v>
      </c>
      <c r="AT153" s="15">
        <v>0</v>
      </c>
      <c r="AU153" s="15">
        <v>0</v>
      </c>
      <c r="AV153" s="15">
        <v>0</v>
      </c>
      <c r="AW153" s="15">
        <v>1600000</v>
      </c>
      <c r="AX153" s="15">
        <v>0</v>
      </c>
      <c r="AY153" s="15">
        <v>0</v>
      </c>
      <c r="AZ153" s="15">
        <v>0</v>
      </c>
      <c r="BA153" s="15">
        <v>0</v>
      </c>
      <c r="BB153" s="15">
        <v>1600000</v>
      </c>
      <c r="BC153" s="15">
        <v>0</v>
      </c>
      <c r="BD153" s="9" t="s">
        <v>736</v>
      </c>
      <c r="BE153" s="10">
        <v>45393.704039553188</v>
      </c>
      <c r="BF153" s="9"/>
    </row>
    <row r="154" spans="1:65" ht="15" customHeight="1" outlineLevel="3" x14ac:dyDescent="0.2">
      <c r="A154" s="8" t="s">
        <v>2083</v>
      </c>
      <c r="B154" s="13" t="s">
        <v>154</v>
      </c>
      <c r="C154" s="13" t="s">
        <v>61</v>
      </c>
      <c r="D154" s="13" t="s">
        <v>72</v>
      </c>
      <c r="E154" s="13" t="s">
        <v>82</v>
      </c>
      <c r="F154" s="13" t="s">
        <v>86</v>
      </c>
      <c r="G154" s="13" t="s">
        <v>72</v>
      </c>
      <c r="H154" s="13" t="s">
        <v>93</v>
      </c>
      <c r="I154" s="13" t="s">
        <v>104</v>
      </c>
      <c r="J154" s="13" t="s">
        <v>72</v>
      </c>
      <c r="K154" s="13" t="s">
        <v>84</v>
      </c>
      <c r="L154" s="13" t="s">
        <v>61</v>
      </c>
      <c r="M154" s="13" t="s">
        <v>2083</v>
      </c>
      <c r="N154" s="13">
        <v>25355</v>
      </c>
      <c r="O154" s="13" t="s">
        <v>1916</v>
      </c>
      <c r="P154" s="13">
        <v>1</v>
      </c>
      <c r="Q154" s="13">
        <v>1</v>
      </c>
      <c r="R154" s="13" t="s">
        <v>2173</v>
      </c>
      <c r="S154" s="13" t="s">
        <v>2174</v>
      </c>
      <c r="T154" s="13" t="s">
        <v>61</v>
      </c>
      <c r="U154" s="13" t="s">
        <v>377</v>
      </c>
      <c r="V154" s="13" t="s">
        <v>2084</v>
      </c>
      <c r="W154" s="13" t="s">
        <v>82</v>
      </c>
      <c r="X154" s="13" t="s">
        <v>427</v>
      </c>
      <c r="Y154" s="13" t="s">
        <v>84</v>
      </c>
      <c r="Z154" s="13" t="s">
        <v>154</v>
      </c>
      <c r="AA154" s="13" t="s">
        <v>86</v>
      </c>
      <c r="AB154" s="13" t="s">
        <v>430</v>
      </c>
      <c r="AC154" s="13" t="s">
        <v>436</v>
      </c>
      <c r="AD154" s="13" t="s">
        <v>441</v>
      </c>
      <c r="AE154" s="13" t="s">
        <v>456</v>
      </c>
      <c r="AF154" s="13" t="s">
        <v>482</v>
      </c>
      <c r="AG154" s="13" t="s">
        <v>516</v>
      </c>
      <c r="AH154" s="13" t="s">
        <v>583</v>
      </c>
      <c r="AI154" s="13" t="s">
        <v>636</v>
      </c>
      <c r="AJ154" s="13" t="s">
        <v>690</v>
      </c>
      <c r="AK154" s="13" t="s">
        <v>720</v>
      </c>
      <c r="AL154" s="13" t="s">
        <v>721</v>
      </c>
      <c r="AM154" s="13" t="s">
        <v>727</v>
      </c>
      <c r="AN154" s="13" t="s">
        <v>763</v>
      </c>
      <c r="AO154" s="13" t="s">
        <v>883</v>
      </c>
      <c r="AP154" s="13" t="s">
        <v>2175</v>
      </c>
      <c r="AQ154" s="13" t="s">
        <v>2176</v>
      </c>
      <c r="AR154" s="15">
        <v>665260681</v>
      </c>
      <c r="AS154" s="15">
        <v>0</v>
      </c>
      <c r="AT154" s="15">
        <v>0</v>
      </c>
      <c r="AU154" s="15">
        <v>0</v>
      </c>
      <c r="AV154" s="15">
        <v>0</v>
      </c>
      <c r="AW154" s="15">
        <v>665260681</v>
      </c>
      <c r="AX154" s="15">
        <v>0</v>
      </c>
      <c r="AY154" s="15">
        <v>0</v>
      </c>
      <c r="AZ154" s="15">
        <v>0</v>
      </c>
      <c r="BA154" s="15">
        <v>0</v>
      </c>
      <c r="BB154" s="15">
        <v>665260681</v>
      </c>
      <c r="BC154" s="15">
        <v>0</v>
      </c>
      <c r="BD154" s="9" t="s">
        <v>736</v>
      </c>
      <c r="BE154" s="10">
        <v>45393.704039553188</v>
      </c>
      <c r="BF154" s="9"/>
    </row>
    <row r="155" spans="1:65" s="11" customFormat="1" ht="15" customHeight="1" outlineLevel="2" x14ac:dyDescent="0.2">
      <c r="B155" s="14" t="s">
        <v>2804</v>
      </c>
      <c r="C155" s="14"/>
      <c r="D155" s="14"/>
      <c r="E155" s="14"/>
      <c r="F155" s="14"/>
      <c r="G155" s="14"/>
      <c r="H155" s="14"/>
      <c r="I155" s="14"/>
      <c r="J155" s="14"/>
      <c r="K155" s="13"/>
      <c r="L155" s="13"/>
      <c r="M155" s="13"/>
      <c r="N155" s="14"/>
      <c r="O155" s="14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4"/>
      <c r="AR155" s="16">
        <f t="shared" ref="AR155:BC155" si="19">SUBTOTAL(9,AR133:AR154)</f>
        <v>6452873339</v>
      </c>
      <c r="AS155" s="15">
        <f t="shared" si="19"/>
        <v>0</v>
      </c>
      <c r="AT155" s="15">
        <f t="shared" si="19"/>
        <v>0</v>
      </c>
      <c r="AU155" s="15">
        <f t="shared" si="19"/>
        <v>565000000</v>
      </c>
      <c r="AV155" s="15">
        <f t="shared" si="19"/>
        <v>565000000</v>
      </c>
      <c r="AW155" s="16">
        <f t="shared" si="19"/>
        <v>6452873339</v>
      </c>
      <c r="AX155" s="16">
        <f t="shared" si="19"/>
        <v>4382716598</v>
      </c>
      <c r="AY155" s="16">
        <f t="shared" si="19"/>
        <v>3282377370</v>
      </c>
      <c r="AZ155" s="15">
        <f t="shared" si="19"/>
        <v>2416898047.9699998</v>
      </c>
      <c r="BA155" s="15">
        <f t="shared" si="19"/>
        <v>2416506857.9699998</v>
      </c>
      <c r="BB155" s="15">
        <f t="shared" si="19"/>
        <v>2070156741</v>
      </c>
      <c r="BC155" s="16">
        <f t="shared" si="19"/>
        <v>1100339228</v>
      </c>
      <c r="BD155" s="9"/>
      <c r="BE155" s="10"/>
      <c r="BF155" s="9"/>
      <c r="BG155" s="8"/>
      <c r="BH155" s="8"/>
      <c r="BI155" s="8"/>
      <c r="BJ155" s="8"/>
      <c r="BK155" s="8"/>
      <c r="BL155" s="8"/>
      <c r="BM155" s="8"/>
    </row>
    <row r="156" spans="1:65" s="11" customFormat="1" ht="15" customHeight="1" outlineLevel="1" x14ac:dyDescent="0.2">
      <c r="A156" s="20" t="s">
        <v>2811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3"/>
      <c r="L156" s="13"/>
      <c r="M156" s="13"/>
      <c r="N156" s="18"/>
      <c r="O156" s="18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8"/>
      <c r="AR156" s="19">
        <f t="shared" ref="AR156:BC156" si="20">SUBTOTAL(9,AR112:AR154)</f>
        <v>14349794481</v>
      </c>
      <c r="AS156" s="15">
        <f t="shared" si="20"/>
        <v>0</v>
      </c>
      <c r="AT156" s="15">
        <f t="shared" si="20"/>
        <v>0</v>
      </c>
      <c r="AU156" s="15">
        <f t="shared" si="20"/>
        <v>952000000</v>
      </c>
      <c r="AV156" s="15">
        <f t="shared" si="20"/>
        <v>565000000</v>
      </c>
      <c r="AW156" s="19">
        <f t="shared" si="20"/>
        <v>14736794481</v>
      </c>
      <c r="AX156" s="19">
        <f t="shared" si="20"/>
        <v>7388190456.3199997</v>
      </c>
      <c r="AY156" s="19">
        <f t="shared" si="20"/>
        <v>4460778420</v>
      </c>
      <c r="AZ156" s="15">
        <f t="shared" si="20"/>
        <v>2798978979.3699999</v>
      </c>
      <c r="BA156" s="15">
        <f t="shared" si="20"/>
        <v>2798587789.3699999</v>
      </c>
      <c r="BB156" s="15">
        <f t="shared" si="20"/>
        <v>7348604024.6800003</v>
      </c>
      <c r="BC156" s="19">
        <f t="shared" si="20"/>
        <v>2927412036.3199997</v>
      </c>
      <c r="BD156" s="9"/>
      <c r="BE156" s="10"/>
      <c r="BF156" s="9"/>
      <c r="BG156" s="8"/>
      <c r="BH156" s="8"/>
      <c r="BI156" s="8"/>
      <c r="BJ156" s="8"/>
      <c r="BK156" s="8"/>
      <c r="BL156" s="8"/>
      <c r="BM156" s="8"/>
    </row>
    <row r="157" spans="1:65" ht="15" customHeight="1" outlineLevel="3" x14ac:dyDescent="0.2">
      <c r="A157" s="8" t="s">
        <v>159</v>
      </c>
      <c r="B157" s="13" t="s">
        <v>153</v>
      </c>
      <c r="C157" s="13" t="s">
        <v>62</v>
      </c>
      <c r="D157" s="13" t="s">
        <v>72</v>
      </c>
      <c r="E157" s="13" t="s">
        <v>82</v>
      </c>
      <c r="F157" s="13" t="s">
        <v>73</v>
      </c>
      <c r="G157" s="13" t="s">
        <v>75</v>
      </c>
      <c r="H157" s="13" t="s">
        <v>88</v>
      </c>
      <c r="I157" s="13" t="s">
        <v>105</v>
      </c>
      <c r="J157" s="13" t="s">
        <v>147</v>
      </c>
      <c r="K157" s="13" t="s">
        <v>83</v>
      </c>
      <c r="L157" s="13" t="s">
        <v>62</v>
      </c>
      <c r="M157" s="13" t="s">
        <v>159</v>
      </c>
      <c r="N157" s="13">
        <v>21101</v>
      </c>
      <c r="O157" s="13" t="s">
        <v>1881</v>
      </c>
      <c r="P157" s="13">
        <v>0</v>
      </c>
      <c r="Q157" s="13">
        <v>0</v>
      </c>
      <c r="R157" s="13" t="s">
        <v>280</v>
      </c>
      <c r="S157" s="13" t="s">
        <v>1605</v>
      </c>
      <c r="T157" s="13" t="s">
        <v>62</v>
      </c>
      <c r="U157" s="13" t="s">
        <v>378</v>
      </c>
      <c r="V157" s="13" t="s">
        <v>407</v>
      </c>
      <c r="W157" s="13" t="s">
        <v>82</v>
      </c>
      <c r="X157" s="13" t="s">
        <v>427</v>
      </c>
      <c r="Y157" s="13" t="s">
        <v>83</v>
      </c>
      <c r="Z157" s="13" t="s">
        <v>153</v>
      </c>
      <c r="AA157" s="13" t="s">
        <v>73</v>
      </c>
      <c r="AB157" s="13" t="s">
        <v>428</v>
      </c>
      <c r="AC157" s="13" t="s">
        <v>435</v>
      </c>
      <c r="AD157" s="13" t="s">
        <v>440</v>
      </c>
      <c r="AE157" s="13" t="s">
        <v>457</v>
      </c>
      <c r="AF157" s="13" t="s">
        <v>483</v>
      </c>
      <c r="AG157" s="13" t="s">
        <v>520</v>
      </c>
      <c r="AH157" s="13" t="s">
        <v>584</v>
      </c>
      <c r="AI157" s="13" t="s">
        <v>637</v>
      </c>
      <c r="AJ157" s="13" t="s">
        <v>584</v>
      </c>
      <c r="AK157" s="13" t="s">
        <v>720</v>
      </c>
      <c r="AL157" s="13" t="s">
        <v>721</v>
      </c>
      <c r="AM157" s="13" t="s">
        <v>727</v>
      </c>
      <c r="AN157" s="13" t="s">
        <v>769</v>
      </c>
      <c r="AO157" s="13" t="s">
        <v>887</v>
      </c>
      <c r="AP157" s="13" t="s">
        <v>1081</v>
      </c>
      <c r="AQ157" s="13" t="s">
        <v>2184</v>
      </c>
      <c r="AR157" s="15">
        <v>4846242054</v>
      </c>
      <c r="AS157" s="15">
        <v>0</v>
      </c>
      <c r="AT157" s="15">
        <v>0</v>
      </c>
      <c r="AU157" s="15">
        <v>700000000</v>
      </c>
      <c r="AV157" s="15">
        <v>402242054</v>
      </c>
      <c r="AW157" s="15">
        <v>5144000000</v>
      </c>
      <c r="AX157" s="15">
        <v>5101020665</v>
      </c>
      <c r="AY157" s="15">
        <v>4826803465</v>
      </c>
      <c r="AZ157" s="15">
        <v>1855262809.6600001</v>
      </c>
      <c r="BA157" s="15">
        <v>1843077074.1600001</v>
      </c>
      <c r="BB157" s="15">
        <v>42979335</v>
      </c>
      <c r="BC157" s="15">
        <v>274217200</v>
      </c>
      <c r="BD157" s="9" t="s">
        <v>736</v>
      </c>
      <c r="BE157" s="10">
        <v>45393.704039553188</v>
      </c>
      <c r="BF157" s="9"/>
    </row>
    <row r="158" spans="1:65" ht="15" customHeight="1" outlineLevel="3" x14ac:dyDescent="0.2">
      <c r="A158" s="8" t="s">
        <v>159</v>
      </c>
      <c r="B158" s="13" t="s">
        <v>153</v>
      </c>
      <c r="C158" s="13" t="s">
        <v>62</v>
      </c>
      <c r="D158" s="13" t="s">
        <v>72</v>
      </c>
      <c r="E158" s="13" t="s">
        <v>82</v>
      </c>
      <c r="F158" s="13" t="s">
        <v>73</v>
      </c>
      <c r="G158" s="13" t="s">
        <v>75</v>
      </c>
      <c r="H158" s="13" t="s">
        <v>88</v>
      </c>
      <c r="I158" s="13" t="s">
        <v>105</v>
      </c>
      <c r="J158" s="13" t="s">
        <v>147</v>
      </c>
      <c r="K158" s="13" t="s">
        <v>83</v>
      </c>
      <c r="L158" s="13" t="s">
        <v>62</v>
      </c>
      <c r="M158" s="13" t="s">
        <v>159</v>
      </c>
      <c r="N158" s="13">
        <v>21101</v>
      </c>
      <c r="O158" s="13" t="s">
        <v>1881</v>
      </c>
      <c r="P158" s="13">
        <v>0</v>
      </c>
      <c r="Q158" s="13">
        <v>0</v>
      </c>
      <c r="R158" s="13" t="s">
        <v>281</v>
      </c>
      <c r="S158" s="13" t="s">
        <v>1606</v>
      </c>
      <c r="T158" s="13" t="s">
        <v>62</v>
      </c>
      <c r="U158" s="13" t="s">
        <v>378</v>
      </c>
      <c r="V158" s="13" t="s">
        <v>407</v>
      </c>
      <c r="W158" s="13" t="s">
        <v>82</v>
      </c>
      <c r="X158" s="13" t="s">
        <v>427</v>
      </c>
      <c r="Y158" s="13" t="s">
        <v>83</v>
      </c>
      <c r="Z158" s="13" t="s">
        <v>153</v>
      </c>
      <c r="AA158" s="13" t="s">
        <v>73</v>
      </c>
      <c r="AB158" s="13" t="s">
        <v>428</v>
      </c>
      <c r="AC158" s="13" t="s">
        <v>435</v>
      </c>
      <c r="AD158" s="13" t="s">
        <v>440</v>
      </c>
      <c r="AE158" s="13" t="s">
        <v>457</v>
      </c>
      <c r="AF158" s="13" t="s">
        <v>483</v>
      </c>
      <c r="AG158" s="13" t="s">
        <v>520</v>
      </c>
      <c r="AH158" s="13" t="s">
        <v>584</v>
      </c>
      <c r="AI158" s="13" t="s">
        <v>637</v>
      </c>
      <c r="AJ158" s="13" t="s">
        <v>584</v>
      </c>
      <c r="AK158" s="13" t="s">
        <v>720</v>
      </c>
      <c r="AL158" s="13" t="s">
        <v>721</v>
      </c>
      <c r="AM158" s="13" t="s">
        <v>727</v>
      </c>
      <c r="AN158" s="13" t="s">
        <v>770</v>
      </c>
      <c r="AO158" s="13" t="s">
        <v>888</v>
      </c>
      <c r="AP158" s="13" t="s">
        <v>1082</v>
      </c>
      <c r="AQ158" s="13" t="s">
        <v>2184</v>
      </c>
      <c r="AR158" s="15">
        <v>0</v>
      </c>
      <c r="AS158" s="15">
        <v>0</v>
      </c>
      <c r="AT158" s="15">
        <v>0</v>
      </c>
      <c r="AU158" s="15">
        <v>18000000</v>
      </c>
      <c r="AV158" s="15">
        <v>0</v>
      </c>
      <c r="AW158" s="15">
        <v>18000000</v>
      </c>
      <c r="AX158" s="15">
        <v>15519878</v>
      </c>
      <c r="AY158" s="15">
        <v>15519878</v>
      </c>
      <c r="AZ158" s="15">
        <v>2663031</v>
      </c>
      <c r="BA158" s="15">
        <v>2663031</v>
      </c>
      <c r="BB158" s="15">
        <v>2480122</v>
      </c>
      <c r="BC158" s="15">
        <v>0</v>
      </c>
      <c r="BD158" s="9" t="s">
        <v>736</v>
      </c>
      <c r="BE158" s="10">
        <v>45393.704039553188</v>
      </c>
      <c r="BF158" s="9"/>
    </row>
    <row r="159" spans="1:65" ht="15" customHeight="1" outlineLevel="3" x14ac:dyDescent="0.2">
      <c r="A159" s="8" t="s">
        <v>159</v>
      </c>
      <c r="B159" s="13" t="s">
        <v>153</v>
      </c>
      <c r="C159" s="13" t="s">
        <v>62</v>
      </c>
      <c r="D159" s="13" t="s">
        <v>72</v>
      </c>
      <c r="E159" s="13" t="s">
        <v>82</v>
      </c>
      <c r="F159" s="13" t="s">
        <v>73</v>
      </c>
      <c r="G159" s="13" t="s">
        <v>75</v>
      </c>
      <c r="H159" s="13" t="s">
        <v>88</v>
      </c>
      <c r="I159" s="13" t="s">
        <v>105</v>
      </c>
      <c r="J159" s="13" t="s">
        <v>72</v>
      </c>
      <c r="K159" s="13" t="s">
        <v>83</v>
      </c>
      <c r="L159" s="13" t="s">
        <v>62</v>
      </c>
      <c r="M159" s="13" t="s">
        <v>159</v>
      </c>
      <c r="N159" s="13">
        <v>21101</v>
      </c>
      <c r="O159" s="13" t="s">
        <v>1881</v>
      </c>
      <c r="P159" s="13">
        <v>1</v>
      </c>
      <c r="Q159" s="13">
        <v>1</v>
      </c>
      <c r="R159" s="13" t="s">
        <v>2185</v>
      </c>
      <c r="S159" s="13" t="s">
        <v>2186</v>
      </c>
      <c r="T159" s="13" t="s">
        <v>62</v>
      </c>
      <c r="U159" s="13" t="s">
        <v>378</v>
      </c>
      <c r="V159" s="13" t="s">
        <v>407</v>
      </c>
      <c r="W159" s="13" t="s">
        <v>82</v>
      </c>
      <c r="X159" s="13" t="s">
        <v>427</v>
      </c>
      <c r="Y159" s="13" t="s">
        <v>83</v>
      </c>
      <c r="Z159" s="13" t="s">
        <v>153</v>
      </c>
      <c r="AA159" s="13" t="s">
        <v>73</v>
      </c>
      <c r="AB159" s="13" t="s">
        <v>428</v>
      </c>
      <c r="AC159" s="13" t="s">
        <v>435</v>
      </c>
      <c r="AD159" s="13" t="s">
        <v>440</v>
      </c>
      <c r="AE159" s="13" t="s">
        <v>457</v>
      </c>
      <c r="AF159" s="13" t="s">
        <v>483</v>
      </c>
      <c r="AG159" s="13" t="s">
        <v>520</v>
      </c>
      <c r="AH159" s="13" t="s">
        <v>584</v>
      </c>
      <c r="AI159" s="13" t="s">
        <v>637</v>
      </c>
      <c r="AJ159" s="13" t="s">
        <v>584</v>
      </c>
      <c r="AK159" s="13" t="s">
        <v>720</v>
      </c>
      <c r="AL159" s="13" t="s">
        <v>721</v>
      </c>
      <c r="AM159" s="13" t="s">
        <v>727</v>
      </c>
      <c r="AN159" s="13" t="s">
        <v>745</v>
      </c>
      <c r="AO159" s="13" t="s">
        <v>869</v>
      </c>
      <c r="AP159" s="13" t="s">
        <v>1443</v>
      </c>
      <c r="AQ159" s="13" t="s">
        <v>2184</v>
      </c>
      <c r="AR159" s="15">
        <v>2500000000</v>
      </c>
      <c r="AS159" s="15">
        <v>0</v>
      </c>
      <c r="AT159" s="15">
        <v>0</v>
      </c>
      <c r="AU159" s="15">
        <v>0</v>
      </c>
      <c r="AV159" s="15">
        <v>0</v>
      </c>
      <c r="AW159" s="15">
        <v>2500000000</v>
      </c>
      <c r="AX159" s="15">
        <v>1900000000</v>
      </c>
      <c r="AY159" s="15">
        <v>1900000000</v>
      </c>
      <c r="AZ159" s="15">
        <v>808000000</v>
      </c>
      <c r="BA159" s="15">
        <v>808000000</v>
      </c>
      <c r="BB159" s="15">
        <v>600000000</v>
      </c>
      <c r="BC159" s="15">
        <v>0</v>
      </c>
      <c r="BD159" s="9" t="s">
        <v>736</v>
      </c>
      <c r="BE159" s="10">
        <v>45393.704039553188</v>
      </c>
      <c r="BF159" s="9"/>
    </row>
    <row r="160" spans="1:65" ht="15" customHeight="1" outlineLevel="3" x14ac:dyDescent="0.2">
      <c r="A160" s="8" t="s">
        <v>159</v>
      </c>
      <c r="B160" s="13" t="s">
        <v>153</v>
      </c>
      <c r="C160" s="13" t="s">
        <v>62</v>
      </c>
      <c r="D160" s="13" t="s">
        <v>72</v>
      </c>
      <c r="E160" s="13" t="s">
        <v>82</v>
      </c>
      <c r="F160" s="13" t="s">
        <v>73</v>
      </c>
      <c r="G160" s="13" t="s">
        <v>75</v>
      </c>
      <c r="H160" s="13" t="s">
        <v>88</v>
      </c>
      <c r="I160" s="13" t="s">
        <v>105</v>
      </c>
      <c r="J160" s="13" t="s">
        <v>76</v>
      </c>
      <c r="K160" s="13" t="s">
        <v>83</v>
      </c>
      <c r="L160" s="13" t="s">
        <v>62</v>
      </c>
      <c r="M160" s="13" t="s">
        <v>159</v>
      </c>
      <c r="N160" s="13">
        <v>21101</v>
      </c>
      <c r="O160" s="13" t="s">
        <v>1881</v>
      </c>
      <c r="P160" s="13">
        <v>2</v>
      </c>
      <c r="Q160" s="13">
        <v>2</v>
      </c>
      <c r="R160" s="13" t="s">
        <v>2187</v>
      </c>
      <c r="S160" s="13" t="s">
        <v>2188</v>
      </c>
      <c r="T160" s="13" t="s">
        <v>62</v>
      </c>
      <c r="U160" s="13" t="s">
        <v>378</v>
      </c>
      <c r="V160" s="13" t="s">
        <v>407</v>
      </c>
      <c r="W160" s="13" t="s">
        <v>82</v>
      </c>
      <c r="X160" s="13" t="s">
        <v>427</v>
      </c>
      <c r="Y160" s="13" t="s">
        <v>83</v>
      </c>
      <c r="Z160" s="13" t="s">
        <v>153</v>
      </c>
      <c r="AA160" s="13" t="s">
        <v>73</v>
      </c>
      <c r="AB160" s="13" t="s">
        <v>428</v>
      </c>
      <c r="AC160" s="13" t="s">
        <v>435</v>
      </c>
      <c r="AD160" s="13" t="s">
        <v>440</v>
      </c>
      <c r="AE160" s="13" t="s">
        <v>457</v>
      </c>
      <c r="AF160" s="13" t="s">
        <v>483</v>
      </c>
      <c r="AG160" s="13" t="s">
        <v>520</v>
      </c>
      <c r="AH160" s="13" t="s">
        <v>584</v>
      </c>
      <c r="AI160" s="13" t="s">
        <v>637</v>
      </c>
      <c r="AJ160" s="13" t="s">
        <v>584</v>
      </c>
      <c r="AK160" s="13" t="s">
        <v>720</v>
      </c>
      <c r="AL160" s="13" t="s">
        <v>721</v>
      </c>
      <c r="AM160" s="13" t="s">
        <v>727</v>
      </c>
      <c r="AN160" s="13" t="s">
        <v>740</v>
      </c>
      <c r="AO160" s="13" t="s">
        <v>863</v>
      </c>
      <c r="AP160" s="13" t="s">
        <v>2189</v>
      </c>
      <c r="AQ160" s="13" t="s">
        <v>2184</v>
      </c>
      <c r="AR160" s="15">
        <v>261441596</v>
      </c>
      <c r="AS160" s="15">
        <v>0</v>
      </c>
      <c r="AT160" s="15">
        <v>0</v>
      </c>
      <c r="AU160" s="15">
        <v>408558404</v>
      </c>
      <c r="AV160" s="15">
        <v>500000000</v>
      </c>
      <c r="AW160" s="15">
        <v>170000000</v>
      </c>
      <c r="AX160" s="15">
        <v>11000000</v>
      </c>
      <c r="AY160" s="15">
        <v>0</v>
      </c>
      <c r="AZ160" s="15">
        <v>0</v>
      </c>
      <c r="BA160" s="15">
        <v>0</v>
      </c>
      <c r="BB160" s="15">
        <v>159000000</v>
      </c>
      <c r="BC160" s="15">
        <v>11000000</v>
      </c>
      <c r="BD160" s="9" t="s">
        <v>736</v>
      </c>
      <c r="BE160" s="10">
        <v>45393.704039553188</v>
      </c>
      <c r="BF160" s="9"/>
    </row>
    <row r="161" spans="1:65" ht="15" customHeight="1" outlineLevel="3" x14ac:dyDescent="0.2">
      <c r="A161" s="8" t="s">
        <v>159</v>
      </c>
      <c r="B161" s="13" t="s">
        <v>153</v>
      </c>
      <c r="C161" s="13" t="s">
        <v>62</v>
      </c>
      <c r="D161" s="13" t="s">
        <v>72</v>
      </c>
      <c r="E161" s="13" t="s">
        <v>82</v>
      </c>
      <c r="F161" s="13" t="s">
        <v>73</v>
      </c>
      <c r="G161" s="13" t="s">
        <v>75</v>
      </c>
      <c r="H161" s="13" t="s">
        <v>88</v>
      </c>
      <c r="I161" s="13" t="s">
        <v>105</v>
      </c>
      <c r="J161" s="13" t="s">
        <v>77</v>
      </c>
      <c r="K161" s="13" t="s">
        <v>83</v>
      </c>
      <c r="L161" s="13" t="s">
        <v>62</v>
      </c>
      <c r="M161" s="13" t="s">
        <v>159</v>
      </c>
      <c r="N161" s="13">
        <v>21101</v>
      </c>
      <c r="O161" s="13" t="s">
        <v>1881</v>
      </c>
      <c r="P161" s="13">
        <v>3</v>
      </c>
      <c r="Q161" s="13">
        <v>3</v>
      </c>
      <c r="R161" s="13" t="s">
        <v>2190</v>
      </c>
      <c r="S161" s="13" t="s">
        <v>2191</v>
      </c>
      <c r="T161" s="13" t="s">
        <v>62</v>
      </c>
      <c r="U161" s="13" t="s">
        <v>378</v>
      </c>
      <c r="V161" s="13" t="s">
        <v>407</v>
      </c>
      <c r="W161" s="13" t="s">
        <v>82</v>
      </c>
      <c r="X161" s="13" t="s">
        <v>427</v>
      </c>
      <c r="Y161" s="13" t="s">
        <v>83</v>
      </c>
      <c r="Z161" s="13" t="s">
        <v>153</v>
      </c>
      <c r="AA161" s="13" t="s">
        <v>73</v>
      </c>
      <c r="AB161" s="13" t="s">
        <v>428</v>
      </c>
      <c r="AC161" s="13" t="s">
        <v>435</v>
      </c>
      <c r="AD161" s="13" t="s">
        <v>440</v>
      </c>
      <c r="AE161" s="13" t="s">
        <v>457</v>
      </c>
      <c r="AF161" s="13" t="s">
        <v>483</v>
      </c>
      <c r="AG161" s="13" t="s">
        <v>520</v>
      </c>
      <c r="AH161" s="13" t="s">
        <v>584</v>
      </c>
      <c r="AI161" s="13" t="s">
        <v>637</v>
      </c>
      <c r="AJ161" s="13" t="s">
        <v>584</v>
      </c>
      <c r="AK161" s="13" t="s">
        <v>720</v>
      </c>
      <c r="AL161" s="13" t="s">
        <v>721</v>
      </c>
      <c r="AM161" s="13" t="s">
        <v>727</v>
      </c>
      <c r="AN161" s="13" t="s">
        <v>742</v>
      </c>
      <c r="AO161" s="13" t="s">
        <v>865</v>
      </c>
      <c r="AP161" s="13" t="s">
        <v>2192</v>
      </c>
      <c r="AQ161" s="13" t="s">
        <v>2184</v>
      </c>
      <c r="AR161" s="15">
        <v>842330000</v>
      </c>
      <c r="AS161" s="15">
        <v>0</v>
      </c>
      <c r="AT161" s="15">
        <v>0</v>
      </c>
      <c r="AU161" s="15">
        <v>0</v>
      </c>
      <c r="AV161" s="15">
        <v>224316350</v>
      </c>
      <c r="AW161" s="15">
        <v>618013650</v>
      </c>
      <c r="AX161" s="15">
        <v>49960000</v>
      </c>
      <c r="AY161" s="15">
        <v>0</v>
      </c>
      <c r="AZ161" s="15">
        <v>0</v>
      </c>
      <c r="BA161" s="15">
        <v>0</v>
      </c>
      <c r="BB161" s="15">
        <v>568053650</v>
      </c>
      <c r="BC161" s="15">
        <v>49960000</v>
      </c>
      <c r="BD161" s="9" t="s">
        <v>736</v>
      </c>
      <c r="BE161" s="10">
        <v>45393.704039553188</v>
      </c>
      <c r="BF161" s="9"/>
    </row>
    <row r="162" spans="1:65" s="11" customFormat="1" ht="15" customHeight="1" outlineLevel="2" x14ac:dyDescent="0.2">
      <c r="B162" s="14" t="s">
        <v>2803</v>
      </c>
      <c r="C162" s="14"/>
      <c r="D162" s="14"/>
      <c r="E162" s="14"/>
      <c r="F162" s="14"/>
      <c r="G162" s="14"/>
      <c r="H162" s="14"/>
      <c r="I162" s="14"/>
      <c r="J162" s="14"/>
      <c r="K162" s="13"/>
      <c r="L162" s="13"/>
      <c r="M162" s="13"/>
      <c r="N162" s="14"/>
      <c r="O162" s="14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4"/>
      <c r="AR162" s="16">
        <f t="shared" ref="AR162:BC162" si="21">SUBTOTAL(9,AR157:AR161)</f>
        <v>8450013650</v>
      </c>
      <c r="AS162" s="15">
        <f t="shared" si="21"/>
        <v>0</v>
      </c>
      <c r="AT162" s="15">
        <f t="shared" si="21"/>
        <v>0</v>
      </c>
      <c r="AU162" s="15">
        <f t="shared" si="21"/>
        <v>1126558404</v>
      </c>
      <c r="AV162" s="15">
        <f t="shared" si="21"/>
        <v>1126558404</v>
      </c>
      <c r="AW162" s="16">
        <f t="shared" si="21"/>
        <v>8450013650</v>
      </c>
      <c r="AX162" s="16">
        <f t="shared" si="21"/>
        <v>7077500543</v>
      </c>
      <c r="AY162" s="16">
        <f t="shared" si="21"/>
        <v>6742323343</v>
      </c>
      <c r="AZ162" s="15">
        <f t="shared" si="21"/>
        <v>2665925840.6599998</v>
      </c>
      <c r="BA162" s="15">
        <f t="shared" si="21"/>
        <v>2653740105.1599998</v>
      </c>
      <c r="BB162" s="15">
        <f t="shared" si="21"/>
        <v>1372513107</v>
      </c>
      <c r="BC162" s="16">
        <f t="shared" si="21"/>
        <v>335177200</v>
      </c>
      <c r="BD162" s="9"/>
      <c r="BE162" s="10"/>
      <c r="BF162" s="9"/>
      <c r="BG162" s="8"/>
      <c r="BH162" s="8"/>
      <c r="BI162" s="8"/>
      <c r="BJ162" s="8"/>
      <c r="BK162" s="8"/>
      <c r="BL162" s="8"/>
      <c r="BM162" s="8"/>
    </row>
    <row r="163" spans="1:65" ht="15" customHeight="1" outlineLevel="3" x14ac:dyDescent="0.2">
      <c r="A163" s="8" t="s">
        <v>159</v>
      </c>
      <c r="B163" s="13" t="s">
        <v>154</v>
      </c>
      <c r="C163" s="13" t="s">
        <v>62</v>
      </c>
      <c r="D163" s="13" t="s">
        <v>72</v>
      </c>
      <c r="E163" s="13" t="s">
        <v>82</v>
      </c>
      <c r="F163" s="13" t="s">
        <v>59</v>
      </c>
      <c r="G163" s="13" t="s">
        <v>77</v>
      </c>
      <c r="H163" s="13" t="s">
        <v>88</v>
      </c>
      <c r="I163" s="13" t="s">
        <v>1607</v>
      </c>
      <c r="J163" s="13" t="s">
        <v>147</v>
      </c>
      <c r="K163" s="13" t="s">
        <v>84</v>
      </c>
      <c r="L163" s="13" t="s">
        <v>62</v>
      </c>
      <c r="M163" s="13" t="s">
        <v>159</v>
      </c>
      <c r="N163" s="13">
        <v>11223</v>
      </c>
      <c r="O163" s="13" t="s">
        <v>188</v>
      </c>
      <c r="P163" s="13">
        <v>0</v>
      </c>
      <c r="Q163" s="13">
        <v>0</v>
      </c>
      <c r="R163" s="13" t="s">
        <v>2193</v>
      </c>
      <c r="S163" s="13" t="s">
        <v>2194</v>
      </c>
      <c r="T163" s="13" t="s">
        <v>62</v>
      </c>
      <c r="U163" s="13" t="s">
        <v>378</v>
      </c>
      <c r="V163" s="13" t="s">
        <v>407</v>
      </c>
      <c r="W163" s="13" t="s">
        <v>82</v>
      </c>
      <c r="X163" s="13" t="s">
        <v>427</v>
      </c>
      <c r="Y163" s="13" t="s">
        <v>84</v>
      </c>
      <c r="Z163" s="13" t="s">
        <v>154</v>
      </c>
      <c r="AA163" s="13" t="s">
        <v>59</v>
      </c>
      <c r="AB163" s="13" t="s">
        <v>154</v>
      </c>
      <c r="AC163" s="13" t="s">
        <v>434</v>
      </c>
      <c r="AD163" s="13" t="s">
        <v>439</v>
      </c>
      <c r="AE163" s="13" t="s">
        <v>458</v>
      </c>
      <c r="AF163" s="13" t="s">
        <v>484</v>
      </c>
      <c r="AG163" s="13" t="s">
        <v>1608</v>
      </c>
      <c r="AH163" s="13" t="s">
        <v>1609</v>
      </c>
      <c r="AI163" s="13" t="s">
        <v>1610</v>
      </c>
      <c r="AJ163" s="13" t="s">
        <v>1611</v>
      </c>
      <c r="AK163" s="13" t="s">
        <v>720</v>
      </c>
      <c r="AL163" s="13" t="s">
        <v>721</v>
      </c>
      <c r="AM163" s="13" t="s">
        <v>727</v>
      </c>
      <c r="AN163" s="13" t="s">
        <v>1612</v>
      </c>
      <c r="AO163" s="13" t="s">
        <v>1613</v>
      </c>
      <c r="AP163" s="13" t="s">
        <v>2195</v>
      </c>
      <c r="AQ163" s="13" t="s">
        <v>2196</v>
      </c>
      <c r="AR163" s="15">
        <v>430695341</v>
      </c>
      <c r="AS163" s="15">
        <v>0</v>
      </c>
      <c r="AT163" s="15">
        <v>0</v>
      </c>
      <c r="AU163" s="15">
        <v>0</v>
      </c>
      <c r="AV163" s="15">
        <v>0</v>
      </c>
      <c r="AW163" s="15">
        <v>430695341</v>
      </c>
      <c r="AX163" s="15">
        <v>0</v>
      </c>
      <c r="AY163" s="15">
        <v>0</v>
      </c>
      <c r="AZ163" s="15">
        <v>0</v>
      </c>
      <c r="BA163" s="15">
        <v>0</v>
      </c>
      <c r="BB163" s="15">
        <v>430695341</v>
      </c>
      <c r="BC163" s="15">
        <v>0</v>
      </c>
      <c r="BD163" s="9" t="s">
        <v>736</v>
      </c>
      <c r="BE163" s="10">
        <v>45393.704039553188</v>
      </c>
      <c r="BF163" s="9"/>
    </row>
    <row r="164" spans="1:65" ht="15" customHeight="1" outlineLevel="3" x14ac:dyDescent="0.2">
      <c r="A164" s="8" t="s">
        <v>159</v>
      </c>
      <c r="B164" s="13" t="s">
        <v>154</v>
      </c>
      <c r="C164" s="13" t="s">
        <v>62</v>
      </c>
      <c r="D164" s="13" t="s">
        <v>72</v>
      </c>
      <c r="E164" s="13" t="s">
        <v>82</v>
      </c>
      <c r="F164" s="13" t="s">
        <v>59</v>
      </c>
      <c r="G164" s="13" t="s">
        <v>77</v>
      </c>
      <c r="H164" s="13" t="s">
        <v>88</v>
      </c>
      <c r="I164" s="13" t="s">
        <v>1607</v>
      </c>
      <c r="J164" s="13" t="s">
        <v>72</v>
      </c>
      <c r="K164" s="13" t="s">
        <v>84</v>
      </c>
      <c r="L164" s="13" t="s">
        <v>62</v>
      </c>
      <c r="M164" s="13" t="s">
        <v>159</v>
      </c>
      <c r="N164" s="13">
        <v>11224</v>
      </c>
      <c r="O164" s="13" t="s">
        <v>189</v>
      </c>
      <c r="P164" s="13">
        <v>1</v>
      </c>
      <c r="Q164" s="13">
        <v>1</v>
      </c>
      <c r="R164" s="13" t="s">
        <v>2197</v>
      </c>
      <c r="S164" s="13" t="s">
        <v>2198</v>
      </c>
      <c r="T164" s="13" t="s">
        <v>62</v>
      </c>
      <c r="U164" s="13" t="s">
        <v>378</v>
      </c>
      <c r="V164" s="13" t="s">
        <v>407</v>
      </c>
      <c r="W164" s="13" t="s">
        <v>82</v>
      </c>
      <c r="X164" s="13" t="s">
        <v>427</v>
      </c>
      <c r="Y164" s="13" t="s">
        <v>84</v>
      </c>
      <c r="Z164" s="13" t="s">
        <v>154</v>
      </c>
      <c r="AA164" s="13" t="s">
        <v>59</v>
      </c>
      <c r="AB164" s="13" t="s">
        <v>154</v>
      </c>
      <c r="AC164" s="13" t="s">
        <v>434</v>
      </c>
      <c r="AD164" s="13" t="s">
        <v>439</v>
      </c>
      <c r="AE164" s="13" t="s">
        <v>458</v>
      </c>
      <c r="AF164" s="13" t="s">
        <v>484</v>
      </c>
      <c r="AG164" s="13" t="s">
        <v>1608</v>
      </c>
      <c r="AH164" s="13" t="s">
        <v>1609</v>
      </c>
      <c r="AI164" s="13" t="s">
        <v>1610</v>
      </c>
      <c r="AJ164" s="13" t="s">
        <v>1611</v>
      </c>
      <c r="AK164" s="13" t="s">
        <v>720</v>
      </c>
      <c r="AL164" s="13" t="s">
        <v>721</v>
      </c>
      <c r="AM164" s="13" t="s">
        <v>727</v>
      </c>
      <c r="AN164" s="13" t="s">
        <v>1612</v>
      </c>
      <c r="AO164" s="13" t="s">
        <v>1613</v>
      </c>
      <c r="AP164" s="13" t="s">
        <v>2199</v>
      </c>
      <c r="AQ164" s="13" t="s">
        <v>2200</v>
      </c>
      <c r="AR164" s="15">
        <v>139266162</v>
      </c>
      <c r="AS164" s="15">
        <v>0</v>
      </c>
      <c r="AT164" s="15">
        <v>0</v>
      </c>
      <c r="AU164" s="15">
        <v>0</v>
      </c>
      <c r="AV164" s="15">
        <v>0</v>
      </c>
      <c r="AW164" s="15">
        <v>139266162</v>
      </c>
      <c r="AX164" s="15">
        <v>0</v>
      </c>
      <c r="AY164" s="15">
        <v>0</v>
      </c>
      <c r="AZ164" s="15">
        <v>0</v>
      </c>
      <c r="BA164" s="15">
        <v>0</v>
      </c>
      <c r="BB164" s="15">
        <v>139266162</v>
      </c>
      <c r="BC164" s="15">
        <v>0</v>
      </c>
      <c r="BD164" s="9" t="s">
        <v>736</v>
      </c>
      <c r="BE164" s="10">
        <v>45393.704039553188</v>
      </c>
      <c r="BF164" s="9"/>
    </row>
    <row r="165" spans="1:65" ht="15" customHeight="1" outlineLevel="3" x14ac:dyDescent="0.2">
      <c r="A165" s="8" t="s">
        <v>159</v>
      </c>
      <c r="B165" s="13" t="s">
        <v>154</v>
      </c>
      <c r="C165" s="13" t="s">
        <v>62</v>
      </c>
      <c r="D165" s="13" t="s">
        <v>72</v>
      </c>
      <c r="E165" s="13" t="s">
        <v>82</v>
      </c>
      <c r="F165" s="13" t="s">
        <v>59</v>
      </c>
      <c r="G165" s="13" t="s">
        <v>77</v>
      </c>
      <c r="H165" s="13" t="s">
        <v>88</v>
      </c>
      <c r="I165" s="13" t="s">
        <v>1607</v>
      </c>
      <c r="J165" s="13" t="s">
        <v>76</v>
      </c>
      <c r="K165" s="13" t="s">
        <v>84</v>
      </c>
      <c r="L165" s="13" t="s">
        <v>62</v>
      </c>
      <c r="M165" s="13" t="s">
        <v>159</v>
      </c>
      <c r="N165" s="13">
        <v>22316</v>
      </c>
      <c r="O165" s="13" t="s">
        <v>190</v>
      </c>
      <c r="P165" s="13">
        <v>2</v>
      </c>
      <c r="Q165" s="13">
        <v>2</v>
      </c>
      <c r="R165" s="13" t="s">
        <v>2201</v>
      </c>
      <c r="S165" s="13" t="s">
        <v>2202</v>
      </c>
      <c r="T165" s="13" t="s">
        <v>62</v>
      </c>
      <c r="U165" s="13" t="s">
        <v>378</v>
      </c>
      <c r="V165" s="13" t="s">
        <v>407</v>
      </c>
      <c r="W165" s="13" t="s">
        <v>82</v>
      </c>
      <c r="X165" s="13" t="s">
        <v>427</v>
      </c>
      <c r="Y165" s="13" t="s">
        <v>84</v>
      </c>
      <c r="Z165" s="13" t="s">
        <v>154</v>
      </c>
      <c r="AA165" s="13" t="s">
        <v>59</v>
      </c>
      <c r="AB165" s="13" t="s">
        <v>154</v>
      </c>
      <c r="AC165" s="13" t="s">
        <v>434</v>
      </c>
      <c r="AD165" s="13" t="s">
        <v>439</v>
      </c>
      <c r="AE165" s="13" t="s">
        <v>458</v>
      </c>
      <c r="AF165" s="13" t="s">
        <v>484</v>
      </c>
      <c r="AG165" s="13" t="s">
        <v>1608</v>
      </c>
      <c r="AH165" s="13" t="s">
        <v>1609</v>
      </c>
      <c r="AI165" s="13" t="s">
        <v>1610</v>
      </c>
      <c r="AJ165" s="13" t="s">
        <v>1611</v>
      </c>
      <c r="AK165" s="13" t="s">
        <v>720</v>
      </c>
      <c r="AL165" s="13" t="s">
        <v>721</v>
      </c>
      <c r="AM165" s="13" t="s">
        <v>727</v>
      </c>
      <c r="AN165" s="13" t="s">
        <v>1612</v>
      </c>
      <c r="AO165" s="13" t="s">
        <v>1613</v>
      </c>
      <c r="AP165" s="13" t="s">
        <v>2203</v>
      </c>
      <c r="AQ165" s="13" t="s">
        <v>2204</v>
      </c>
      <c r="AR165" s="15">
        <v>18229000</v>
      </c>
      <c r="AS165" s="15">
        <v>0</v>
      </c>
      <c r="AT165" s="15">
        <v>0</v>
      </c>
      <c r="AU165" s="15">
        <v>0</v>
      </c>
      <c r="AV165" s="15">
        <v>0</v>
      </c>
      <c r="AW165" s="15">
        <v>18229000</v>
      </c>
      <c r="AX165" s="15">
        <v>0</v>
      </c>
      <c r="AY165" s="15">
        <v>0</v>
      </c>
      <c r="AZ165" s="15">
        <v>0</v>
      </c>
      <c r="BA165" s="15">
        <v>0</v>
      </c>
      <c r="BB165" s="15">
        <v>18229000</v>
      </c>
      <c r="BC165" s="15">
        <v>0</v>
      </c>
      <c r="BD165" s="9" t="s">
        <v>736</v>
      </c>
      <c r="BE165" s="10">
        <v>45393.704039553188</v>
      </c>
      <c r="BF165" s="9"/>
    </row>
    <row r="166" spans="1:65" ht="15" customHeight="1" outlineLevel="3" x14ac:dyDescent="0.2">
      <c r="A166" s="8" t="s">
        <v>159</v>
      </c>
      <c r="B166" s="13" t="s">
        <v>154</v>
      </c>
      <c r="C166" s="13" t="s">
        <v>62</v>
      </c>
      <c r="D166" s="13" t="s">
        <v>72</v>
      </c>
      <c r="E166" s="13" t="s">
        <v>82</v>
      </c>
      <c r="F166" s="13" t="s">
        <v>86</v>
      </c>
      <c r="G166" s="13" t="s">
        <v>77</v>
      </c>
      <c r="H166" s="13" t="s">
        <v>88</v>
      </c>
      <c r="I166" s="13" t="s">
        <v>1607</v>
      </c>
      <c r="J166" s="13" t="s">
        <v>72</v>
      </c>
      <c r="K166" s="13" t="s">
        <v>84</v>
      </c>
      <c r="L166" s="13" t="s">
        <v>62</v>
      </c>
      <c r="M166" s="13" t="s">
        <v>159</v>
      </c>
      <c r="N166" s="13">
        <v>25342</v>
      </c>
      <c r="O166" s="13" t="s">
        <v>1912</v>
      </c>
      <c r="P166" s="13">
        <v>1</v>
      </c>
      <c r="Q166" s="13">
        <v>1</v>
      </c>
      <c r="R166" s="13" t="s">
        <v>2207</v>
      </c>
      <c r="S166" s="13" t="s">
        <v>2208</v>
      </c>
      <c r="T166" s="13" t="s">
        <v>62</v>
      </c>
      <c r="U166" s="13" t="s">
        <v>378</v>
      </c>
      <c r="V166" s="13" t="s">
        <v>407</v>
      </c>
      <c r="W166" s="13" t="s">
        <v>82</v>
      </c>
      <c r="X166" s="13" t="s">
        <v>427</v>
      </c>
      <c r="Y166" s="13" t="s">
        <v>84</v>
      </c>
      <c r="Z166" s="13" t="s">
        <v>154</v>
      </c>
      <c r="AA166" s="13" t="s">
        <v>86</v>
      </c>
      <c r="AB166" s="13" t="s">
        <v>430</v>
      </c>
      <c r="AC166" s="13" t="s">
        <v>434</v>
      </c>
      <c r="AD166" s="13" t="s">
        <v>439</v>
      </c>
      <c r="AE166" s="13" t="s">
        <v>458</v>
      </c>
      <c r="AF166" s="13" t="s">
        <v>484</v>
      </c>
      <c r="AG166" s="13" t="s">
        <v>1608</v>
      </c>
      <c r="AH166" s="13" t="s">
        <v>1609</v>
      </c>
      <c r="AI166" s="13" t="s">
        <v>1610</v>
      </c>
      <c r="AJ166" s="13" t="s">
        <v>1611</v>
      </c>
      <c r="AK166" s="13" t="s">
        <v>720</v>
      </c>
      <c r="AL166" s="13" t="s">
        <v>721</v>
      </c>
      <c r="AM166" s="13" t="s">
        <v>727</v>
      </c>
      <c r="AN166" s="13" t="s">
        <v>1612</v>
      </c>
      <c r="AO166" s="13" t="s">
        <v>1613</v>
      </c>
      <c r="AP166" s="13" t="s">
        <v>2209</v>
      </c>
      <c r="AQ166" s="13" t="s">
        <v>2801</v>
      </c>
      <c r="AR166" s="15">
        <v>660600000</v>
      </c>
      <c r="AS166" s="15">
        <v>0</v>
      </c>
      <c r="AT166" s="15">
        <v>0</v>
      </c>
      <c r="AU166" s="15">
        <v>0</v>
      </c>
      <c r="AV166" s="15">
        <v>0</v>
      </c>
      <c r="AW166" s="15">
        <v>660600000</v>
      </c>
      <c r="AX166" s="15">
        <v>507029064</v>
      </c>
      <c r="AY166" s="15">
        <v>507029064</v>
      </c>
      <c r="AZ166" s="15">
        <v>507029064</v>
      </c>
      <c r="BA166" s="15">
        <v>507029064</v>
      </c>
      <c r="BB166" s="15">
        <v>153570936</v>
      </c>
      <c r="BC166" s="15">
        <v>0</v>
      </c>
      <c r="BD166" s="9" t="s">
        <v>736</v>
      </c>
      <c r="BE166" s="10">
        <v>45393.704039553188</v>
      </c>
      <c r="BF166" s="9"/>
    </row>
    <row r="167" spans="1:65" ht="15" customHeight="1" outlineLevel="3" x14ac:dyDescent="0.2">
      <c r="A167" s="8" t="s">
        <v>159</v>
      </c>
      <c r="B167" s="13" t="s">
        <v>154</v>
      </c>
      <c r="C167" s="13" t="s">
        <v>62</v>
      </c>
      <c r="D167" s="13" t="s">
        <v>72</v>
      </c>
      <c r="E167" s="13" t="s">
        <v>82</v>
      </c>
      <c r="F167" s="13" t="s">
        <v>86</v>
      </c>
      <c r="G167" s="13" t="s">
        <v>77</v>
      </c>
      <c r="H167" s="13" t="s">
        <v>88</v>
      </c>
      <c r="I167" s="13" t="s">
        <v>1607</v>
      </c>
      <c r="J167" s="13" t="s">
        <v>147</v>
      </c>
      <c r="K167" s="13" t="s">
        <v>84</v>
      </c>
      <c r="L167" s="13" t="s">
        <v>62</v>
      </c>
      <c r="M167" s="13" t="s">
        <v>159</v>
      </c>
      <c r="N167" s="13">
        <v>25344</v>
      </c>
      <c r="O167" s="13" t="s">
        <v>1913</v>
      </c>
      <c r="P167" s="13">
        <v>0</v>
      </c>
      <c r="Q167" s="13">
        <v>0</v>
      </c>
      <c r="R167" s="13" t="s">
        <v>1617</v>
      </c>
      <c r="S167" s="13" t="s">
        <v>1618</v>
      </c>
      <c r="T167" s="13" t="s">
        <v>62</v>
      </c>
      <c r="U167" s="13" t="s">
        <v>378</v>
      </c>
      <c r="V167" s="13" t="s">
        <v>407</v>
      </c>
      <c r="W167" s="13" t="s">
        <v>82</v>
      </c>
      <c r="X167" s="13" t="s">
        <v>427</v>
      </c>
      <c r="Y167" s="13" t="s">
        <v>84</v>
      </c>
      <c r="Z167" s="13" t="s">
        <v>154</v>
      </c>
      <c r="AA167" s="13" t="s">
        <v>86</v>
      </c>
      <c r="AB167" s="13" t="s">
        <v>430</v>
      </c>
      <c r="AC167" s="13" t="s">
        <v>434</v>
      </c>
      <c r="AD167" s="13" t="s">
        <v>439</v>
      </c>
      <c r="AE167" s="13" t="s">
        <v>458</v>
      </c>
      <c r="AF167" s="13" t="s">
        <v>484</v>
      </c>
      <c r="AG167" s="13" t="s">
        <v>1608</v>
      </c>
      <c r="AH167" s="13" t="s">
        <v>1609</v>
      </c>
      <c r="AI167" s="13" t="s">
        <v>1610</v>
      </c>
      <c r="AJ167" s="13" t="s">
        <v>1611</v>
      </c>
      <c r="AK167" s="13" t="s">
        <v>720</v>
      </c>
      <c r="AL167" s="13" t="s">
        <v>721</v>
      </c>
      <c r="AM167" s="13" t="s">
        <v>727</v>
      </c>
      <c r="AN167" s="13" t="s">
        <v>1612</v>
      </c>
      <c r="AO167" s="13" t="s">
        <v>1613</v>
      </c>
      <c r="AP167" s="13" t="s">
        <v>1619</v>
      </c>
      <c r="AQ167" s="13" t="s">
        <v>2206</v>
      </c>
      <c r="AR167" s="15">
        <v>527254409</v>
      </c>
      <c r="AS167" s="15">
        <v>0</v>
      </c>
      <c r="AT167" s="15">
        <v>0</v>
      </c>
      <c r="AU167" s="15">
        <v>0</v>
      </c>
      <c r="AV167" s="15">
        <v>0</v>
      </c>
      <c r="AW167" s="15">
        <v>527254409</v>
      </c>
      <c r="AX167" s="15">
        <v>0</v>
      </c>
      <c r="AY167" s="15">
        <v>0</v>
      </c>
      <c r="AZ167" s="15">
        <v>0</v>
      </c>
      <c r="BA167" s="15">
        <v>0</v>
      </c>
      <c r="BB167" s="15">
        <v>527254409</v>
      </c>
      <c r="BC167" s="15">
        <v>0</v>
      </c>
      <c r="BD167" s="9" t="s">
        <v>736</v>
      </c>
      <c r="BE167" s="10">
        <v>45393.704039553188</v>
      </c>
      <c r="BF167" s="9"/>
    </row>
    <row r="168" spans="1:65" ht="15" customHeight="1" outlineLevel="3" x14ac:dyDescent="0.2">
      <c r="A168" s="8" t="s">
        <v>159</v>
      </c>
      <c r="B168" s="13" t="s">
        <v>154</v>
      </c>
      <c r="C168" s="13" t="s">
        <v>62</v>
      </c>
      <c r="D168" s="13" t="s">
        <v>72</v>
      </c>
      <c r="E168" s="13" t="s">
        <v>82</v>
      </c>
      <c r="F168" s="13" t="s">
        <v>86</v>
      </c>
      <c r="G168" s="13" t="s">
        <v>77</v>
      </c>
      <c r="H168" s="13" t="s">
        <v>88</v>
      </c>
      <c r="I168" s="13" t="s">
        <v>1607</v>
      </c>
      <c r="J168" s="13" t="s">
        <v>74</v>
      </c>
      <c r="K168" s="13" t="s">
        <v>84</v>
      </c>
      <c r="L168" s="13" t="s">
        <v>62</v>
      </c>
      <c r="M168" s="13" t="s">
        <v>159</v>
      </c>
      <c r="N168" s="13">
        <v>25345</v>
      </c>
      <c r="O168" s="13" t="s">
        <v>192</v>
      </c>
      <c r="P168" s="13">
        <v>4</v>
      </c>
      <c r="Q168" s="13">
        <v>4</v>
      </c>
      <c r="R168" s="13" t="s">
        <v>2210</v>
      </c>
      <c r="S168" s="13" t="s">
        <v>2211</v>
      </c>
      <c r="T168" s="13" t="s">
        <v>62</v>
      </c>
      <c r="U168" s="13" t="s">
        <v>378</v>
      </c>
      <c r="V168" s="13" t="s">
        <v>407</v>
      </c>
      <c r="W168" s="13" t="s">
        <v>82</v>
      </c>
      <c r="X168" s="13" t="s">
        <v>427</v>
      </c>
      <c r="Y168" s="13" t="s">
        <v>84</v>
      </c>
      <c r="Z168" s="13" t="s">
        <v>154</v>
      </c>
      <c r="AA168" s="13" t="s">
        <v>86</v>
      </c>
      <c r="AB168" s="13" t="s">
        <v>430</v>
      </c>
      <c r="AC168" s="13" t="s">
        <v>434</v>
      </c>
      <c r="AD168" s="13" t="s">
        <v>439</v>
      </c>
      <c r="AE168" s="13" t="s">
        <v>458</v>
      </c>
      <c r="AF168" s="13" t="s">
        <v>484</v>
      </c>
      <c r="AG168" s="13" t="s">
        <v>1608</v>
      </c>
      <c r="AH168" s="13" t="s">
        <v>1609</v>
      </c>
      <c r="AI168" s="13" t="s">
        <v>1610</v>
      </c>
      <c r="AJ168" s="13" t="s">
        <v>1611</v>
      </c>
      <c r="AK168" s="13" t="s">
        <v>720</v>
      </c>
      <c r="AL168" s="13" t="s">
        <v>721</v>
      </c>
      <c r="AM168" s="13" t="s">
        <v>727</v>
      </c>
      <c r="AN168" s="13" t="s">
        <v>1612</v>
      </c>
      <c r="AO168" s="13" t="s">
        <v>1613</v>
      </c>
      <c r="AP168" s="13" t="s">
        <v>2212</v>
      </c>
      <c r="AQ168" s="13" t="s">
        <v>2213</v>
      </c>
      <c r="AR168" s="15">
        <v>283105407</v>
      </c>
      <c r="AS168" s="15">
        <v>0</v>
      </c>
      <c r="AT168" s="15">
        <v>0</v>
      </c>
      <c r="AU168" s="15">
        <v>0</v>
      </c>
      <c r="AV168" s="15">
        <v>283105407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9" t="s">
        <v>736</v>
      </c>
      <c r="BE168" s="10">
        <v>45393.704039553188</v>
      </c>
      <c r="BF168" s="9"/>
    </row>
    <row r="169" spans="1:65" s="11" customFormat="1" ht="15" customHeight="1" outlineLevel="2" x14ac:dyDescent="0.2">
      <c r="B169" s="14" t="s">
        <v>2804</v>
      </c>
      <c r="C169" s="14"/>
      <c r="D169" s="14"/>
      <c r="E169" s="14"/>
      <c r="F169" s="14"/>
      <c r="G169" s="14"/>
      <c r="H169" s="14"/>
      <c r="I169" s="14"/>
      <c r="J169" s="14"/>
      <c r="K169" s="13"/>
      <c r="L169" s="13"/>
      <c r="M169" s="13"/>
      <c r="N169" s="14"/>
      <c r="O169" s="14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4"/>
      <c r="AR169" s="16">
        <f t="shared" ref="AR169:BC169" si="22">SUBTOTAL(9,AR163:AR168)</f>
        <v>2059150319</v>
      </c>
      <c r="AS169" s="15">
        <f t="shared" si="22"/>
        <v>0</v>
      </c>
      <c r="AT169" s="15">
        <f t="shared" si="22"/>
        <v>0</v>
      </c>
      <c r="AU169" s="15">
        <f t="shared" si="22"/>
        <v>0</v>
      </c>
      <c r="AV169" s="15">
        <f t="shared" si="22"/>
        <v>283105407</v>
      </c>
      <c r="AW169" s="16">
        <f t="shared" si="22"/>
        <v>1776044912</v>
      </c>
      <c r="AX169" s="16">
        <f t="shared" si="22"/>
        <v>507029064</v>
      </c>
      <c r="AY169" s="16">
        <f t="shared" si="22"/>
        <v>507029064</v>
      </c>
      <c r="AZ169" s="15">
        <f t="shared" si="22"/>
        <v>507029064</v>
      </c>
      <c r="BA169" s="15">
        <f t="shared" si="22"/>
        <v>507029064</v>
      </c>
      <c r="BB169" s="15">
        <f t="shared" si="22"/>
        <v>1269015848</v>
      </c>
      <c r="BC169" s="16">
        <f t="shared" si="22"/>
        <v>0</v>
      </c>
      <c r="BD169" s="9"/>
      <c r="BE169" s="10"/>
      <c r="BF169" s="9"/>
      <c r="BG169" s="8"/>
      <c r="BH169" s="8"/>
      <c r="BI169" s="8"/>
      <c r="BJ169" s="8"/>
      <c r="BK169" s="8"/>
      <c r="BL169" s="8"/>
      <c r="BM169" s="8"/>
    </row>
    <row r="170" spans="1:65" ht="15" customHeight="1" outlineLevel="3" x14ac:dyDescent="0.2">
      <c r="A170" s="8" t="s">
        <v>159</v>
      </c>
      <c r="B170" s="13" t="s">
        <v>155</v>
      </c>
      <c r="C170" s="13" t="s">
        <v>62</v>
      </c>
      <c r="D170" s="13" t="s">
        <v>72</v>
      </c>
      <c r="E170" s="13" t="s">
        <v>82</v>
      </c>
      <c r="F170" s="13" t="s">
        <v>68</v>
      </c>
      <c r="G170" s="13" t="s">
        <v>77</v>
      </c>
      <c r="H170" s="13" t="s">
        <v>88</v>
      </c>
      <c r="I170" s="13" t="s">
        <v>1607</v>
      </c>
      <c r="J170" s="13" t="s">
        <v>147</v>
      </c>
      <c r="K170" s="13" t="s">
        <v>82</v>
      </c>
      <c r="L170" s="13" t="s">
        <v>62</v>
      </c>
      <c r="M170" s="13" t="s">
        <v>159</v>
      </c>
      <c r="N170" s="13">
        <v>13152</v>
      </c>
      <c r="O170" s="13" t="s">
        <v>191</v>
      </c>
      <c r="P170" s="13">
        <v>0</v>
      </c>
      <c r="Q170" s="13">
        <v>0</v>
      </c>
      <c r="R170" s="13" t="s">
        <v>1614</v>
      </c>
      <c r="S170" s="13" t="s">
        <v>1615</v>
      </c>
      <c r="T170" s="13" t="s">
        <v>62</v>
      </c>
      <c r="U170" s="13" t="s">
        <v>378</v>
      </c>
      <c r="V170" s="13" t="s">
        <v>407</v>
      </c>
      <c r="W170" s="13" t="s">
        <v>82</v>
      </c>
      <c r="X170" s="13" t="s">
        <v>427</v>
      </c>
      <c r="Y170" s="13" t="s">
        <v>82</v>
      </c>
      <c r="Z170" s="13" t="s">
        <v>155</v>
      </c>
      <c r="AA170" s="13" t="s">
        <v>68</v>
      </c>
      <c r="AB170" s="13" t="s">
        <v>431</v>
      </c>
      <c r="AC170" s="13" t="s">
        <v>434</v>
      </c>
      <c r="AD170" s="13" t="s">
        <v>439</v>
      </c>
      <c r="AE170" s="13" t="s">
        <v>458</v>
      </c>
      <c r="AF170" s="13" t="s">
        <v>484</v>
      </c>
      <c r="AG170" s="13" t="s">
        <v>1608</v>
      </c>
      <c r="AH170" s="13" t="s">
        <v>1609</v>
      </c>
      <c r="AI170" s="13" t="s">
        <v>1610</v>
      </c>
      <c r="AJ170" s="13" t="s">
        <v>1611</v>
      </c>
      <c r="AK170" s="13" t="s">
        <v>720</v>
      </c>
      <c r="AL170" s="13" t="s">
        <v>721</v>
      </c>
      <c r="AM170" s="13" t="s">
        <v>727</v>
      </c>
      <c r="AN170" s="13" t="s">
        <v>1612</v>
      </c>
      <c r="AO170" s="13" t="s">
        <v>1613</v>
      </c>
      <c r="AP170" s="13" t="s">
        <v>1616</v>
      </c>
      <c r="AQ170" s="13" t="s">
        <v>2205</v>
      </c>
      <c r="AR170" s="15">
        <v>3836884455</v>
      </c>
      <c r="AS170" s="15">
        <v>0</v>
      </c>
      <c r="AT170" s="15">
        <v>0</v>
      </c>
      <c r="AU170" s="15">
        <v>0</v>
      </c>
      <c r="AV170" s="15">
        <v>1270216605</v>
      </c>
      <c r="AW170" s="15">
        <v>2566667850</v>
      </c>
      <c r="AX170" s="15">
        <v>2566667850</v>
      </c>
      <c r="AY170" s="15">
        <v>2566667850</v>
      </c>
      <c r="AZ170" s="15">
        <v>0</v>
      </c>
      <c r="BA170" s="15">
        <v>0</v>
      </c>
      <c r="BB170" s="15">
        <v>0</v>
      </c>
      <c r="BC170" s="15">
        <v>0</v>
      </c>
      <c r="BD170" s="9" t="s">
        <v>736</v>
      </c>
      <c r="BE170" s="10">
        <v>45393.704039553188</v>
      </c>
      <c r="BF170" s="9"/>
    </row>
    <row r="171" spans="1:65" s="11" customFormat="1" ht="15" customHeight="1" outlineLevel="2" x14ac:dyDescent="0.2">
      <c r="B171" s="14" t="s">
        <v>2805</v>
      </c>
      <c r="C171" s="14"/>
      <c r="D171" s="14"/>
      <c r="E171" s="14"/>
      <c r="F171" s="14"/>
      <c r="G171" s="14"/>
      <c r="H171" s="14"/>
      <c r="I171" s="14"/>
      <c r="J171" s="14"/>
      <c r="K171" s="13"/>
      <c r="L171" s="13"/>
      <c r="M171" s="13"/>
      <c r="N171" s="14"/>
      <c r="O171" s="14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4"/>
      <c r="AR171" s="16">
        <f t="shared" ref="AR171:BC171" si="23">SUBTOTAL(9,AR170:AR170)</f>
        <v>3836884455</v>
      </c>
      <c r="AS171" s="15">
        <f t="shared" si="23"/>
        <v>0</v>
      </c>
      <c r="AT171" s="15">
        <f t="shared" si="23"/>
        <v>0</v>
      </c>
      <c r="AU171" s="15">
        <f t="shared" si="23"/>
        <v>0</v>
      </c>
      <c r="AV171" s="15">
        <f t="shared" si="23"/>
        <v>1270216605</v>
      </c>
      <c r="AW171" s="16">
        <f t="shared" si="23"/>
        <v>2566667850</v>
      </c>
      <c r="AX171" s="16">
        <f t="shared" si="23"/>
        <v>2566667850</v>
      </c>
      <c r="AY171" s="16">
        <f t="shared" si="23"/>
        <v>2566667850</v>
      </c>
      <c r="AZ171" s="15">
        <f t="shared" si="23"/>
        <v>0</v>
      </c>
      <c r="BA171" s="15">
        <f t="shared" si="23"/>
        <v>0</v>
      </c>
      <c r="BB171" s="15">
        <f t="shared" si="23"/>
        <v>0</v>
      </c>
      <c r="BC171" s="16">
        <f t="shared" si="23"/>
        <v>0</v>
      </c>
      <c r="BD171" s="9"/>
      <c r="BE171" s="10"/>
      <c r="BF171" s="9"/>
      <c r="BG171" s="8"/>
      <c r="BH171" s="8"/>
      <c r="BI171" s="8"/>
      <c r="BJ171" s="8"/>
      <c r="BK171" s="8"/>
      <c r="BL171" s="8"/>
      <c r="BM171" s="8"/>
    </row>
    <row r="172" spans="1:65" s="11" customFormat="1" ht="15" customHeight="1" outlineLevel="1" x14ac:dyDescent="0.2">
      <c r="A172" s="20" t="s">
        <v>2812</v>
      </c>
      <c r="B172" s="18"/>
      <c r="C172" s="18"/>
      <c r="D172" s="18"/>
      <c r="E172" s="18"/>
      <c r="F172" s="18"/>
      <c r="G172" s="18"/>
      <c r="H172" s="18"/>
      <c r="I172" s="18"/>
      <c r="J172" s="18"/>
      <c r="K172" s="13"/>
      <c r="L172" s="13"/>
      <c r="M172" s="13"/>
      <c r="N172" s="18"/>
      <c r="O172" s="18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8"/>
      <c r="AR172" s="19">
        <f t="shared" ref="AR172:BC172" si="24">SUBTOTAL(9,AR157:AR170)</f>
        <v>14346048424</v>
      </c>
      <c r="AS172" s="15">
        <f t="shared" si="24"/>
        <v>0</v>
      </c>
      <c r="AT172" s="15">
        <f t="shared" si="24"/>
        <v>0</v>
      </c>
      <c r="AU172" s="15">
        <f t="shared" si="24"/>
        <v>1126558404</v>
      </c>
      <c r="AV172" s="15">
        <f t="shared" si="24"/>
        <v>2679880416</v>
      </c>
      <c r="AW172" s="19">
        <f t="shared" si="24"/>
        <v>12792726412</v>
      </c>
      <c r="AX172" s="19">
        <f t="shared" si="24"/>
        <v>10151197457</v>
      </c>
      <c r="AY172" s="19">
        <f t="shared" si="24"/>
        <v>9816020257</v>
      </c>
      <c r="AZ172" s="15">
        <f t="shared" si="24"/>
        <v>3172954904.6599998</v>
      </c>
      <c r="BA172" s="15">
        <f t="shared" si="24"/>
        <v>3160769169.1599998</v>
      </c>
      <c r="BB172" s="15">
        <f t="shared" si="24"/>
        <v>2641528955</v>
      </c>
      <c r="BC172" s="19">
        <f t="shared" si="24"/>
        <v>335177200</v>
      </c>
      <c r="BD172" s="9"/>
      <c r="BE172" s="10"/>
      <c r="BF172" s="9"/>
      <c r="BG172" s="8"/>
      <c r="BH172" s="8"/>
      <c r="BI172" s="8"/>
      <c r="BJ172" s="8"/>
      <c r="BK172" s="8"/>
      <c r="BL172" s="8"/>
      <c r="BM172" s="8"/>
    </row>
    <row r="173" spans="1:65" ht="15" customHeight="1" outlineLevel="3" x14ac:dyDescent="0.2">
      <c r="A173" s="8" t="s">
        <v>2234</v>
      </c>
      <c r="B173" s="13" t="s">
        <v>153</v>
      </c>
      <c r="C173" s="13" t="s">
        <v>63</v>
      </c>
      <c r="D173" s="13" t="s">
        <v>72</v>
      </c>
      <c r="E173" s="13" t="s">
        <v>82</v>
      </c>
      <c r="F173" s="13" t="s">
        <v>73</v>
      </c>
      <c r="G173" s="13" t="s">
        <v>72</v>
      </c>
      <c r="H173" s="13" t="s">
        <v>92</v>
      </c>
      <c r="I173" s="13" t="s">
        <v>121</v>
      </c>
      <c r="J173" s="13" t="s">
        <v>147</v>
      </c>
      <c r="K173" s="13" t="s">
        <v>83</v>
      </c>
      <c r="L173" s="13">
        <v>0</v>
      </c>
      <c r="M173" s="13" t="s">
        <v>153</v>
      </c>
      <c r="N173" s="13">
        <v>11101</v>
      </c>
      <c r="O173" s="13" t="s">
        <v>1857</v>
      </c>
      <c r="P173" s="13">
        <v>0</v>
      </c>
      <c r="Q173" s="13">
        <v>0</v>
      </c>
      <c r="R173" s="13" t="s">
        <v>2232</v>
      </c>
      <c r="S173" s="13" t="s">
        <v>2233</v>
      </c>
      <c r="T173" s="13" t="s">
        <v>63</v>
      </c>
      <c r="U173" s="13" t="s">
        <v>379</v>
      </c>
      <c r="V173" s="13" t="s">
        <v>2235</v>
      </c>
      <c r="W173" s="13" t="s">
        <v>82</v>
      </c>
      <c r="X173" s="13" t="s">
        <v>427</v>
      </c>
      <c r="Y173" s="13" t="s">
        <v>83</v>
      </c>
      <c r="Z173" s="13" t="s">
        <v>153</v>
      </c>
      <c r="AA173" s="13" t="s">
        <v>73</v>
      </c>
      <c r="AB173" s="13" t="s">
        <v>428</v>
      </c>
      <c r="AC173" s="13" t="s">
        <v>436</v>
      </c>
      <c r="AD173" s="13" t="s">
        <v>441</v>
      </c>
      <c r="AE173" s="13" t="s">
        <v>451</v>
      </c>
      <c r="AF173" s="13" t="s">
        <v>477</v>
      </c>
      <c r="AG173" s="13" t="s">
        <v>522</v>
      </c>
      <c r="AH173" s="13" t="s">
        <v>586</v>
      </c>
      <c r="AI173" s="13" t="s">
        <v>639</v>
      </c>
      <c r="AJ173" s="13" t="s">
        <v>691</v>
      </c>
      <c r="AK173" s="13" t="s">
        <v>720</v>
      </c>
      <c r="AL173" s="13" t="s">
        <v>721</v>
      </c>
      <c r="AM173" s="13" t="s">
        <v>727</v>
      </c>
      <c r="AN173" s="13" t="s">
        <v>771</v>
      </c>
      <c r="AO173" s="13" t="s">
        <v>889</v>
      </c>
      <c r="AP173" s="13" t="s">
        <v>2236</v>
      </c>
      <c r="AQ173" s="13" t="s">
        <v>2237</v>
      </c>
      <c r="AR173" s="15">
        <v>5700000000</v>
      </c>
      <c r="AS173" s="15">
        <v>0</v>
      </c>
      <c r="AT173" s="15">
        <v>0</v>
      </c>
      <c r="AU173" s="15">
        <v>0</v>
      </c>
      <c r="AV173" s="15">
        <v>0</v>
      </c>
      <c r="AW173" s="15">
        <v>5700000000</v>
      </c>
      <c r="AX173" s="15">
        <v>233088712</v>
      </c>
      <c r="AY173" s="15">
        <v>233088712</v>
      </c>
      <c r="AZ173" s="15">
        <v>0</v>
      </c>
      <c r="BA173" s="15">
        <v>0</v>
      </c>
      <c r="BB173" s="15">
        <v>5466911288</v>
      </c>
      <c r="BC173" s="15">
        <v>0</v>
      </c>
      <c r="BD173" s="9" t="s">
        <v>736</v>
      </c>
      <c r="BE173" s="10">
        <v>45393.704039553188</v>
      </c>
      <c r="BF173" s="9"/>
    </row>
    <row r="174" spans="1:65" ht="15" customHeight="1" outlineLevel="3" x14ac:dyDescent="0.2">
      <c r="A174" s="8" t="s">
        <v>2234</v>
      </c>
      <c r="B174" s="13" t="s">
        <v>153</v>
      </c>
      <c r="C174" s="13" t="s">
        <v>63</v>
      </c>
      <c r="D174" s="13" t="s">
        <v>72</v>
      </c>
      <c r="E174" s="13" t="s">
        <v>82</v>
      </c>
      <c r="F174" s="13" t="s">
        <v>73</v>
      </c>
      <c r="G174" s="13" t="s">
        <v>72</v>
      </c>
      <c r="H174" s="13" t="s">
        <v>92</v>
      </c>
      <c r="I174" s="13" t="s">
        <v>123</v>
      </c>
      <c r="J174" s="13" t="s">
        <v>147</v>
      </c>
      <c r="K174" s="13" t="s">
        <v>83</v>
      </c>
      <c r="L174" s="13">
        <v>0</v>
      </c>
      <c r="M174" s="13" t="s">
        <v>153</v>
      </c>
      <c r="N174" s="13">
        <v>11101</v>
      </c>
      <c r="O174" s="13" t="s">
        <v>1857</v>
      </c>
      <c r="P174" s="13">
        <v>0</v>
      </c>
      <c r="Q174" s="13">
        <v>0</v>
      </c>
      <c r="R174" s="13" t="s">
        <v>1625</v>
      </c>
      <c r="S174" s="13" t="s">
        <v>1626</v>
      </c>
      <c r="T174" s="13" t="s">
        <v>63</v>
      </c>
      <c r="U174" s="13" t="s">
        <v>379</v>
      </c>
      <c r="V174" s="13" t="s">
        <v>2235</v>
      </c>
      <c r="W174" s="13" t="s">
        <v>82</v>
      </c>
      <c r="X174" s="13" t="s">
        <v>427</v>
      </c>
      <c r="Y174" s="13" t="s">
        <v>83</v>
      </c>
      <c r="Z174" s="13" t="s">
        <v>153</v>
      </c>
      <c r="AA174" s="13" t="s">
        <v>73</v>
      </c>
      <c r="AB174" s="13" t="s">
        <v>428</v>
      </c>
      <c r="AC174" s="13" t="s">
        <v>436</v>
      </c>
      <c r="AD174" s="13" t="s">
        <v>441</v>
      </c>
      <c r="AE174" s="13" t="s">
        <v>451</v>
      </c>
      <c r="AF174" s="13" t="s">
        <v>477</v>
      </c>
      <c r="AG174" s="13" t="s">
        <v>524</v>
      </c>
      <c r="AH174" s="13" t="s">
        <v>588</v>
      </c>
      <c r="AI174" s="13" t="s">
        <v>641</v>
      </c>
      <c r="AJ174" s="13" t="s">
        <v>693</v>
      </c>
      <c r="AK174" s="13" t="s">
        <v>720</v>
      </c>
      <c r="AL174" s="13" t="s">
        <v>721</v>
      </c>
      <c r="AM174" s="13" t="s">
        <v>727</v>
      </c>
      <c r="AN174" s="13" t="s">
        <v>779</v>
      </c>
      <c r="AO174" s="13" t="s">
        <v>897</v>
      </c>
      <c r="AP174" s="13" t="s">
        <v>1623</v>
      </c>
      <c r="AQ174" s="13" t="s">
        <v>1624</v>
      </c>
      <c r="AR174" s="15">
        <v>300000000</v>
      </c>
      <c r="AS174" s="15">
        <v>0</v>
      </c>
      <c r="AT174" s="15">
        <v>0</v>
      </c>
      <c r="AU174" s="15">
        <v>0</v>
      </c>
      <c r="AV174" s="15">
        <v>0</v>
      </c>
      <c r="AW174" s="15">
        <v>300000000</v>
      </c>
      <c r="AX174" s="15">
        <v>152965862</v>
      </c>
      <c r="AY174" s="15">
        <v>152965858</v>
      </c>
      <c r="AZ174" s="15">
        <v>0</v>
      </c>
      <c r="BA174" s="15">
        <v>0</v>
      </c>
      <c r="BB174" s="15">
        <v>147034138</v>
      </c>
      <c r="BC174" s="15">
        <v>4</v>
      </c>
      <c r="BD174" s="9" t="s">
        <v>736</v>
      </c>
      <c r="BE174" s="10">
        <v>45393.704039553188</v>
      </c>
      <c r="BF174" s="9"/>
    </row>
    <row r="175" spans="1:65" ht="15" customHeight="1" outlineLevel="3" x14ac:dyDescent="0.2">
      <c r="A175" s="8" t="s">
        <v>2234</v>
      </c>
      <c r="B175" s="13" t="s">
        <v>153</v>
      </c>
      <c r="C175" s="13" t="s">
        <v>63</v>
      </c>
      <c r="D175" s="13" t="s">
        <v>72</v>
      </c>
      <c r="E175" s="13" t="s">
        <v>82</v>
      </c>
      <c r="F175" s="13" t="s">
        <v>73</v>
      </c>
      <c r="G175" s="13" t="s">
        <v>72</v>
      </c>
      <c r="H175" s="13" t="s">
        <v>92</v>
      </c>
      <c r="I175" s="13" t="s">
        <v>123</v>
      </c>
      <c r="J175" s="13" t="s">
        <v>72</v>
      </c>
      <c r="K175" s="13" t="s">
        <v>83</v>
      </c>
      <c r="L175" s="13">
        <v>0</v>
      </c>
      <c r="M175" s="13" t="s">
        <v>153</v>
      </c>
      <c r="N175" s="13">
        <v>11101</v>
      </c>
      <c r="O175" s="13" t="s">
        <v>1857</v>
      </c>
      <c r="P175" s="13">
        <v>1</v>
      </c>
      <c r="Q175" s="13">
        <v>1</v>
      </c>
      <c r="R175" s="13" t="s">
        <v>2238</v>
      </c>
      <c r="S175" s="13" t="s">
        <v>2239</v>
      </c>
      <c r="T175" s="13" t="s">
        <v>63</v>
      </c>
      <c r="U175" s="13" t="s">
        <v>379</v>
      </c>
      <c r="V175" s="13" t="s">
        <v>2235</v>
      </c>
      <c r="W175" s="13" t="s">
        <v>82</v>
      </c>
      <c r="X175" s="13" t="s">
        <v>427</v>
      </c>
      <c r="Y175" s="13" t="s">
        <v>83</v>
      </c>
      <c r="Z175" s="13" t="s">
        <v>153</v>
      </c>
      <c r="AA175" s="13" t="s">
        <v>73</v>
      </c>
      <c r="AB175" s="13" t="s">
        <v>428</v>
      </c>
      <c r="AC175" s="13" t="s">
        <v>436</v>
      </c>
      <c r="AD175" s="13" t="s">
        <v>441</v>
      </c>
      <c r="AE175" s="13" t="s">
        <v>451</v>
      </c>
      <c r="AF175" s="13" t="s">
        <v>477</v>
      </c>
      <c r="AG175" s="13" t="s">
        <v>524</v>
      </c>
      <c r="AH175" s="13" t="s">
        <v>588</v>
      </c>
      <c r="AI175" s="13" t="s">
        <v>641</v>
      </c>
      <c r="AJ175" s="13" t="s">
        <v>693</v>
      </c>
      <c r="AK175" s="13" t="s">
        <v>720</v>
      </c>
      <c r="AL175" s="13" t="s">
        <v>721</v>
      </c>
      <c r="AM175" s="13" t="s">
        <v>727</v>
      </c>
      <c r="AN175" s="13" t="s">
        <v>778</v>
      </c>
      <c r="AO175" s="13" t="s">
        <v>896</v>
      </c>
      <c r="AP175" s="13" t="s">
        <v>2240</v>
      </c>
      <c r="AQ175" s="13" t="s">
        <v>1624</v>
      </c>
      <c r="AR175" s="15">
        <v>816000000</v>
      </c>
      <c r="AS175" s="15">
        <v>0</v>
      </c>
      <c r="AT175" s="15">
        <v>0</v>
      </c>
      <c r="AU175" s="15">
        <v>0</v>
      </c>
      <c r="AV175" s="15">
        <v>0</v>
      </c>
      <c r="AW175" s="15">
        <v>816000000</v>
      </c>
      <c r="AX175" s="15">
        <v>390000000</v>
      </c>
      <c r="AY175" s="15">
        <v>0</v>
      </c>
      <c r="AZ175" s="15">
        <v>0</v>
      </c>
      <c r="BA175" s="15">
        <v>0</v>
      </c>
      <c r="BB175" s="15">
        <v>426000000</v>
      </c>
      <c r="BC175" s="15">
        <v>390000000</v>
      </c>
      <c r="BD175" s="9" t="s">
        <v>736</v>
      </c>
      <c r="BE175" s="10">
        <v>45393.704039553188</v>
      </c>
      <c r="BF175" s="9"/>
    </row>
    <row r="176" spans="1:65" ht="15" customHeight="1" outlineLevel="3" x14ac:dyDescent="0.2">
      <c r="A176" s="8" t="s">
        <v>2234</v>
      </c>
      <c r="B176" s="13" t="s">
        <v>153</v>
      </c>
      <c r="C176" s="13" t="s">
        <v>63</v>
      </c>
      <c r="D176" s="13" t="s">
        <v>72</v>
      </c>
      <c r="E176" s="13" t="s">
        <v>82</v>
      </c>
      <c r="F176" s="13" t="s">
        <v>73</v>
      </c>
      <c r="G176" s="13" t="s">
        <v>77</v>
      </c>
      <c r="H176" s="13" t="s">
        <v>88</v>
      </c>
      <c r="I176" s="13" t="s">
        <v>106</v>
      </c>
      <c r="J176" s="13" t="s">
        <v>147</v>
      </c>
      <c r="K176" s="13" t="s">
        <v>83</v>
      </c>
      <c r="L176" s="13">
        <v>0</v>
      </c>
      <c r="M176" s="13" t="s">
        <v>153</v>
      </c>
      <c r="N176" s="13">
        <v>11101</v>
      </c>
      <c r="O176" s="13" t="s">
        <v>1857</v>
      </c>
      <c r="P176" s="13">
        <v>0</v>
      </c>
      <c r="Q176" s="13">
        <v>0</v>
      </c>
      <c r="R176" s="13" t="s">
        <v>2241</v>
      </c>
      <c r="S176" s="13" t="s">
        <v>2242</v>
      </c>
      <c r="T176" s="13" t="s">
        <v>63</v>
      </c>
      <c r="U176" s="13" t="s">
        <v>379</v>
      </c>
      <c r="V176" s="13" t="s">
        <v>2235</v>
      </c>
      <c r="W176" s="13" t="s">
        <v>82</v>
      </c>
      <c r="X176" s="13" t="s">
        <v>427</v>
      </c>
      <c r="Y176" s="13" t="s">
        <v>83</v>
      </c>
      <c r="Z176" s="13" t="s">
        <v>153</v>
      </c>
      <c r="AA176" s="13" t="s">
        <v>73</v>
      </c>
      <c r="AB176" s="13" t="s">
        <v>428</v>
      </c>
      <c r="AC176" s="13" t="s">
        <v>434</v>
      </c>
      <c r="AD176" s="13" t="s">
        <v>439</v>
      </c>
      <c r="AE176" s="13" t="s">
        <v>458</v>
      </c>
      <c r="AF176" s="13" t="s">
        <v>484</v>
      </c>
      <c r="AG176" s="13" t="s">
        <v>521</v>
      </c>
      <c r="AH176" s="13" t="s">
        <v>585</v>
      </c>
      <c r="AI176" s="13" t="s">
        <v>638</v>
      </c>
      <c r="AJ176" s="13" t="s">
        <v>585</v>
      </c>
      <c r="AK176" s="13" t="s">
        <v>720</v>
      </c>
      <c r="AL176" s="13" t="s">
        <v>721</v>
      </c>
      <c r="AM176" s="13" t="s">
        <v>727</v>
      </c>
      <c r="AN176" s="13" t="s">
        <v>772</v>
      </c>
      <c r="AO176" s="13" t="s">
        <v>890</v>
      </c>
      <c r="AP176" s="13" t="s">
        <v>1109</v>
      </c>
      <c r="AQ176" s="13" t="s">
        <v>2243</v>
      </c>
      <c r="AR176" s="15">
        <v>513000000</v>
      </c>
      <c r="AS176" s="15">
        <v>0</v>
      </c>
      <c r="AT176" s="15">
        <v>0</v>
      </c>
      <c r="AU176" s="15">
        <v>0</v>
      </c>
      <c r="AV176" s="15">
        <v>0</v>
      </c>
      <c r="AW176" s="15">
        <v>513000000</v>
      </c>
      <c r="AX176" s="15">
        <v>15225179</v>
      </c>
      <c r="AY176" s="15">
        <v>9225179</v>
      </c>
      <c r="AZ176" s="15">
        <v>7007080</v>
      </c>
      <c r="BA176" s="15">
        <v>7007080</v>
      </c>
      <c r="BB176" s="15">
        <v>497774821</v>
      </c>
      <c r="BC176" s="15">
        <v>6000000</v>
      </c>
      <c r="BD176" s="9" t="s">
        <v>736</v>
      </c>
      <c r="BE176" s="10">
        <v>45393.704039553188</v>
      </c>
      <c r="BF176" s="9"/>
    </row>
    <row r="177" spans="1:65" ht="15" customHeight="1" outlineLevel="3" x14ac:dyDescent="0.2">
      <c r="A177" s="8" t="s">
        <v>2234</v>
      </c>
      <c r="B177" s="13" t="s">
        <v>153</v>
      </c>
      <c r="C177" s="13" t="s">
        <v>63</v>
      </c>
      <c r="D177" s="13" t="s">
        <v>72</v>
      </c>
      <c r="E177" s="13" t="s">
        <v>82</v>
      </c>
      <c r="F177" s="13" t="s">
        <v>73</v>
      </c>
      <c r="G177" s="13" t="s">
        <v>77</v>
      </c>
      <c r="H177" s="13" t="s">
        <v>88</v>
      </c>
      <c r="I177" s="13" t="s">
        <v>106</v>
      </c>
      <c r="J177" s="13" t="s">
        <v>72</v>
      </c>
      <c r="K177" s="13" t="s">
        <v>83</v>
      </c>
      <c r="L177" s="13">
        <v>0</v>
      </c>
      <c r="M177" s="13" t="s">
        <v>153</v>
      </c>
      <c r="N177" s="13">
        <v>11101</v>
      </c>
      <c r="O177" s="13" t="s">
        <v>1857</v>
      </c>
      <c r="P177" s="13">
        <v>1</v>
      </c>
      <c r="Q177" s="13">
        <v>1</v>
      </c>
      <c r="R177" s="13" t="s">
        <v>2244</v>
      </c>
      <c r="S177" s="13" t="s">
        <v>2245</v>
      </c>
      <c r="T177" s="13" t="s">
        <v>63</v>
      </c>
      <c r="U177" s="13" t="s">
        <v>379</v>
      </c>
      <c r="V177" s="13" t="s">
        <v>2235</v>
      </c>
      <c r="W177" s="13" t="s">
        <v>82</v>
      </c>
      <c r="X177" s="13" t="s">
        <v>427</v>
      </c>
      <c r="Y177" s="13" t="s">
        <v>83</v>
      </c>
      <c r="Z177" s="13" t="s">
        <v>153</v>
      </c>
      <c r="AA177" s="13" t="s">
        <v>73</v>
      </c>
      <c r="AB177" s="13" t="s">
        <v>428</v>
      </c>
      <c r="AC177" s="13" t="s">
        <v>434</v>
      </c>
      <c r="AD177" s="13" t="s">
        <v>439</v>
      </c>
      <c r="AE177" s="13" t="s">
        <v>458</v>
      </c>
      <c r="AF177" s="13" t="s">
        <v>484</v>
      </c>
      <c r="AG177" s="13" t="s">
        <v>521</v>
      </c>
      <c r="AH177" s="13" t="s">
        <v>585</v>
      </c>
      <c r="AI177" s="13" t="s">
        <v>638</v>
      </c>
      <c r="AJ177" s="13" t="s">
        <v>585</v>
      </c>
      <c r="AK177" s="13" t="s">
        <v>720</v>
      </c>
      <c r="AL177" s="13" t="s">
        <v>721</v>
      </c>
      <c r="AM177" s="13" t="s">
        <v>727</v>
      </c>
      <c r="AN177" s="13" t="s">
        <v>773</v>
      </c>
      <c r="AO177" s="13" t="s">
        <v>891</v>
      </c>
      <c r="AP177" s="13" t="s">
        <v>2246</v>
      </c>
      <c r="AQ177" s="13" t="s">
        <v>2243</v>
      </c>
      <c r="AR177" s="15">
        <v>218400000</v>
      </c>
      <c r="AS177" s="15">
        <v>0</v>
      </c>
      <c r="AT177" s="15">
        <v>0</v>
      </c>
      <c r="AU177" s="15">
        <v>0</v>
      </c>
      <c r="AV177" s="15">
        <v>0</v>
      </c>
      <c r="AW177" s="15">
        <v>218400000</v>
      </c>
      <c r="AX177" s="15">
        <v>0</v>
      </c>
      <c r="AY177" s="15">
        <v>0</v>
      </c>
      <c r="AZ177" s="15">
        <v>0</v>
      </c>
      <c r="BA177" s="15">
        <v>0</v>
      </c>
      <c r="BB177" s="15">
        <v>218400000</v>
      </c>
      <c r="BC177" s="15">
        <v>0</v>
      </c>
      <c r="BD177" s="9" t="s">
        <v>736</v>
      </c>
      <c r="BE177" s="10">
        <v>45393.704039553188</v>
      </c>
      <c r="BF177" s="9"/>
    </row>
    <row r="178" spans="1:65" ht="15" customHeight="1" outlineLevel="3" x14ac:dyDescent="0.2">
      <c r="A178" s="8" t="s">
        <v>2234</v>
      </c>
      <c r="B178" s="13" t="s">
        <v>153</v>
      </c>
      <c r="C178" s="13" t="s">
        <v>63</v>
      </c>
      <c r="D178" s="13" t="s">
        <v>72</v>
      </c>
      <c r="E178" s="13" t="s">
        <v>82</v>
      </c>
      <c r="F178" s="13" t="s">
        <v>73</v>
      </c>
      <c r="G178" s="13" t="s">
        <v>77</v>
      </c>
      <c r="H178" s="13" t="s">
        <v>88</v>
      </c>
      <c r="I178" s="13" t="s">
        <v>106</v>
      </c>
      <c r="J178" s="13" t="s">
        <v>76</v>
      </c>
      <c r="K178" s="13" t="s">
        <v>83</v>
      </c>
      <c r="L178" s="13">
        <v>0</v>
      </c>
      <c r="M178" s="13" t="s">
        <v>153</v>
      </c>
      <c r="N178" s="13">
        <v>11101</v>
      </c>
      <c r="O178" s="13" t="s">
        <v>1857</v>
      </c>
      <c r="P178" s="13">
        <v>2</v>
      </c>
      <c r="Q178" s="13">
        <v>2</v>
      </c>
      <c r="R178" s="13" t="s">
        <v>2247</v>
      </c>
      <c r="S178" s="13" t="s">
        <v>2248</v>
      </c>
      <c r="T178" s="13" t="s">
        <v>63</v>
      </c>
      <c r="U178" s="13" t="s">
        <v>379</v>
      </c>
      <c r="V178" s="13" t="s">
        <v>2235</v>
      </c>
      <c r="W178" s="13" t="s">
        <v>82</v>
      </c>
      <c r="X178" s="13" t="s">
        <v>427</v>
      </c>
      <c r="Y178" s="13" t="s">
        <v>83</v>
      </c>
      <c r="Z178" s="13" t="s">
        <v>153</v>
      </c>
      <c r="AA178" s="13" t="s">
        <v>73</v>
      </c>
      <c r="AB178" s="13" t="s">
        <v>428</v>
      </c>
      <c r="AC178" s="13" t="s">
        <v>434</v>
      </c>
      <c r="AD178" s="13" t="s">
        <v>439</v>
      </c>
      <c r="AE178" s="13" t="s">
        <v>458</v>
      </c>
      <c r="AF178" s="13" t="s">
        <v>484</v>
      </c>
      <c r="AG178" s="13" t="s">
        <v>521</v>
      </c>
      <c r="AH178" s="13" t="s">
        <v>585</v>
      </c>
      <c r="AI178" s="13" t="s">
        <v>638</v>
      </c>
      <c r="AJ178" s="13" t="s">
        <v>585</v>
      </c>
      <c r="AK178" s="13" t="s">
        <v>720</v>
      </c>
      <c r="AL178" s="13" t="s">
        <v>721</v>
      </c>
      <c r="AM178" s="13" t="s">
        <v>727</v>
      </c>
      <c r="AN178" s="13" t="s">
        <v>780</v>
      </c>
      <c r="AO178" s="13" t="s">
        <v>898</v>
      </c>
      <c r="AP178" s="13" t="s">
        <v>2249</v>
      </c>
      <c r="AQ178" s="13" t="s">
        <v>2243</v>
      </c>
      <c r="AR178" s="15">
        <v>1050000000</v>
      </c>
      <c r="AS178" s="15">
        <v>0</v>
      </c>
      <c r="AT178" s="15">
        <v>0</v>
      </c>
      <c r="AU178" s="15">
        <v>0</v>
      </c>
      <c r="AV178" s="15">
        <v>0</v>
      </c>
      <c r="AW178" s="15">
        <v>1050000000</v>
      </c>
      <c r="AX178" s="15">
        <v>1000000000</v>
      </c>
      <c r="AY178" s="15">
        <v>0</v>
      </c>
      <c r="AZ178" s="15">
        <v>0</v>
      </c>
      <c r="BA178" s="15">
        <v>0</v>
      </c>
      <c r="BB178" s="15">
        <v>50000000</v>
      </c>
      <c r="BC178" s="15">
        <v>1000000000</v>
      </c>
      <c r="BD178" s="9" t="s">
        <v>736</v>
      </c>
      <c r="BE178" s="10">
        <v>45393.704039553188</v>
      </c>
      <c r="BF178" s="9"/>
    </row>
    <row r="179" spans="1:65" ht="15" customHeight="1" outlineLevel="3" x14ac:dyDescent="0.2">
      <c r="A179" s="8" t="s">
        <v>2234</v>
      </c>
      <c r="B179" s="13" t="s">
        <v>153</v>
      </c>
      <c r="C179" s="13" t="s">
        <v>63</v>
      </c>
      <c r="D179" s="13" t="s">
        <v>72</v>
      </c>
      <c r="E179" s="13" t="s">
        <v>82</v>
      </c>
      <c r="F179" s="13" t="s">
        <v>73</v>
      </c>
      <c r="G179" s="13" t="s">
        <v>74</v>
      </c>
      <c r="H179" s="13" t="s">
        <v>94</v>
      </c>
      <c r="I179" s="13" t="s">
        <v>122</v>
      </c>
      <c r="J179" s="13" t="s">
        <v>147</v>
      </c>
      <c r="K179" s="13" t="s">
        <v>83</v>
      </c>
      <c r="L179" s="13">
        <v>0</v>
      </c>
      <c r="M179" s="13" t="s">
        <v>153</v>
      </c>
      <c r="N179" s="13">
        <v>11101</v>
      </c>
      <c r="O179" s="13" t="s">
        <v>1857</v>
      </c>
      <c r="P179" s="13">
        <v>0</v>
      </c>
      <c r="Q179" s="13">
        <v>0</v>
      </c>
      <c r="R179" s="13" t="s">
        <v>282</v>
      </c>
      <c r="S179" s="13" t="s">
        <v>1627</v>
      </c>
      <c r="T179" s="13" t="s">
        <v>63</v>
      </c>
      <c r="U179" s="13" t="s">
        <v>379</v>
      </c>
      <c r="V179" s="13" t="s">
        <v>2235</v>
      </c>
      <c r="W179" s="13" t="s">
        <v>82</v>
      </c>
      <c r="X179" s="13" t="s">
        <v>427</v>
      </c>
      <c r="Y179" s="13" t="s">
        <v>83</v>
      </c>
      <c r="Z179" s="13" t="s">
        <v>153</v>
      </c>
      <c r="AA179" s="13" t="s">
        <v>73</v>
      </c>
      <c r="AB179" s="13" t="s">
        <v>428</v>
      </c>
      <c r="AC179" s="13" t="s">
        <v>437</v>
      </c>
      <c r="AD179" s="13" t="s">
        <v>442</v>
      </c>
      <c r="AE179" s="13" t="s">
        <v>455</v>
      </c>
      <c r="AF179" s="13" t="s">
        <v>481</v>
      </c>
      <c r="AG179" s="13" t="s">
        <v>523</v>
      </c>
      <c r="AH179" s="13" t="s">
        <v>587</v>
      </c>
      <c r="AI179" s="13" t="s">
        <v>640</v>
      </c>
      <c r="AJ179" s="13" t="s">
        <v>692</v>
      </c>
      <c r="AK179" s="13" t="s">
        <v>720</v>
      </c>
      <c r="AL179" s="13" t="s">
        <v>721</v>
      </c>
      <c r="AM179" s="13" t="s">
        <v>727</v>
      </c>
      <c r="AN179" s="13" t="s">
        <v>776</v>
      </c>
      <c r="AO179" s="13" t="s">
        <v>894</v>
      </c>
      <c r="AP179" s="13" t="s">
        <v>1110</v>
      </c>
      <c r="AQ179" s="13" t="s">
        <v>2250</v>
      </c>
      <c r="AR179" s="15">
        <v>8778793622</v>
      </c>
      <c r="AS179" s="15">
        <v>0</v>
      </c>
      <c r="AT179" s="15">
        <v>0</v>
      </c>
      <c r="AU179" s="15">
        <v>0</v>
      </c>
      <c r="AV179" s="15">
        <v>0</v>
      </c>
      <c r="AW179" s="15">
        <v>8778793622</v>
      </c>
      <c r="AX179" s="15">
        <v>8778793622</v>
      </c>
      <c r="AY179" s="15">
        <v>8778793622</v>
      </c>
      <c r="AZ179" s="15">
        <v>0</v>
      </c>
      <c r="BA179" s="15">
        <v>0</v>
      </c>
      <c r="BB179" s="15">
        <v>0</v>
      </c>
      <c r="BC179" s="15">
        <v>0</v>
      </c>
      <c r="BD179" s="9" t="s">
        <v>736</v>
      </c>
      <c r="BE179" s="10">
        <v>45393.704039553188</v>
      </c>
      <c r="BF179" s="9"/>
    </row>
    <row r="180" spans="1:65" ht="15" customHeight="1" outlineLevel="3" x14ac:dyDescent="0.2">
      <c r="A180" s="8" t="s">
        <v>2234</v>
      </c>
      <c r="B180" s="13" t="s">
        <v>153</v>
      </c>
      <c r="C180" s="13" t="s">
        <v>63</v>
      </c>
      <c r="D180" s="13" t="s">
        <v>72</v>
      </c>
      <c r="E180" s="13" t="s">
        <v>82</v>
      </c>
      <c r="F180" s="13" t="s">
        <v>73</v>
      </c>
      <c r="G180" s="13" t="s">
        <v>74</v>
      </c>
      <c r="H180" s="13" t="s">
        <v>94</v>
      </c>
      <c r="I180" s="13" t="s">
        <v>122</v>
      </c>
      <c r="J180" s="13" t="s">
        <v>76</v>
      </c>
      <c r="K180" s="13" t="s">
        <v>83</v>
      </c>
      <c r="L180" s="13">
        <v>0</v>
      </c>
      <c r="M180" s="13" t="s">
        <v>153</v>
      </c>
      <c r="N180" s="13">
        <v>11101</v>
      </c>
      <c r="O180" s="13" t="s">
        <v>1857</v>
      </c>
      <c r="P180" s="13">
        <v>2</v>
      </c>
      <c r="Q180" s="13">
        <v>2</v>
      </c>
      <c r="R180" s="13" t="s">
        <v>2255</v>
      </c>
      <c r="S180" s="13" t="s">
        <v>2256</v>
      </c>
      <c r="T180" s="13" t="s">
        <v>63</v>
      </c>
      <c r="U180" s="13" t="s">
        <v>379</v>
      </c>
      <c r="V180" s="13" t="s">
        <v>2235</v>
      </c>
      <c r="W180" s="13" t="s">
        <v>82</v>
      </c>
      <c r="X180" s="13" t="s">
        <v>427</v>
      </c>
      <c r="Y180" s="13" t="s">
        <v>83</v>
      </c>
      <c r="Z180" s="13" t="s">
        <v>153</v>
      </c>
      <c r="AA180" s="13" t="s">
        <v>73</v>
      </c>
      <c r="AB180" s="13" t="s">
        <v>428</v>
      </c>
      <c r="AC180" s="13" t="s">
        <v>437</v>
      </c>
      <c r="AD180" s="13" t="s">
        <v>442</v>
      </c>
      <c r="AE180" s="13" t="s">
        <v>455</v>
      </c>
      <c r="AF180" s="13" t="s">
        <v>481</v>
      </c>
      <c r="AG180" s="13" t="s">
        <v>523</v>
      </c>
      <c r="AH180" s="13" t="s">
        <v>587</v>
      </c>
      <c r="AI180" s="13" t="s">
        <v>640</v>
      </c>
      <c r="AJ180" s="13" t="s">
        <v>692</v>
      </c>
      <c r="AK180" s="13" t="s">
        <v>720</v>
      </c>
      <c r="AL180" s="13" t="s">
        <v>721</v>
      </c>
      <c r="AM180" s="13" t="s">
        <v>727</v>
      </c>
      <c r="AN180" s="13" t="s">
        <v>776</v>
      </c>
      <c r="AO180" s="13" t="s">
        <v>894</v>
      </c>
      <c r="AP180" s="13" t="s">
        <v>2257</v>
      </c>
      <c r="AQ180" s="13" t="s">
        <v>2258</v>
      </c>
      <c r="AR180" s="15">
        <v>13577727778</v>
      </c>
      <c r="AS180" s="15">
        <v>0</v>
      </c>
      <c r="AT180" s="15">
        <v>0</v>
      </c>
      <c r="AU180" s="15">
        <v>0</v>
      </c>
      <c r="AV180" s="15">
        <v>599844185</v>
      </c>
      <c r="AW180" s="15">
        <v>12977883593</v>
      </c>
      <c r="AX180" s="15">
        <v>10617972097</v>
      </c>
      <c r="AY180" s="15">
        <v>2157996773</v>
      </c>
      <c r="AZ180" s="15">
        <v>45767360</v>
      </c>
      <c r="BA180" s="15">
        <v>45767360</v>
      </c>
      <c r="BB180" s="15">
        <v>2359911496</v>
      </c>
      <c r="BC180" s="15">
        <v>8459975324</v>
      </c>
      <c r="BD180" s="9" t="s">
        <v>736</v>
      </c>
      <c r="BE180" s="10">
        <v>45393.704039553188</v>
      </c>
      <c r="BF180" s="9"/>
    </row>
    <row r="181" spans="1:65" ht="15" customHeight="1" outlineLevel="3" x14ac:dyDescent="0.2">
      <c r="A181" s="8" t="s">
        <v>2234</v>
      </c>
      <c r="B181" s="13" t="s">
        <v>153</v>
      </c>
      <c r="C181" s="13" t="s">
        <v>63</v>
      </c>
      <c r="D181" s="13" t="s">
        <v>72</v>
      </c>
      <c r="E181" s="13" t="s">
        <v>82</v>
      </c>
      <c r="F181" s="13" t="s">
        <v>73</v>
      </c>
      <c r="G181" s="13" t="s">
        <v>74</v>
      </c>
      <c r="H181" s="13" t="s">
        <v>94</v>
      </c>
      <c r="I181" s="13" t="s">
        <v>122</v>
      </c>
      <c r="J181" s="13" t="s">
        <v>77</v>
      </c>
      <c r="K181" s="13" t="s">
        <v>83</v>
      </c>
      <c r="L181" s="13">
        <v>0</v>
      </c>
      <c r="M181" s="13" t="s">
        <v>153</v>
      </c>
      <c r="N181" s="13">
        <v>11101</v>
      </c>
      <c r="O181" s="13" t="s">
        <v>1857</v>
      </c>
      <c r="P181" s="13">
        <v>3</v>
      </c>
      <c r="Q181" s="13">
        <v>3</v>
      </c>
      <c r="R181" s="13" t="s">
        <v>2259</v>
      </c>
      <c r="S181" s="13" t="s">
        <v>2260</v>
      </c>
      <c r="T181" s="13" t="s">
        <v>63</v>
      </c>
      <c r="U181" s="13" t="s">
        <v>379</v>
      </c>
      <c r="V181" s="13" t="s">
        <v>2235</v>
      </c>
      <c r="W181" s="13" t="s">
        <v>82</v>
      </c>
      <c r="X181" s="13" t="s">
        <v>427</v>
      </c>
      <c r="Y181" s="13" t="s">
        <v>83</v>
      </c>
      <c r="Z181" s="13" t="s">
        <v>153</v>
      </c>
      <c r="AA181" s="13" t="s">
        <v>73</v>
      </c>
      <c r="AB181" s="13" t="s">
        <v>428</v>
      </c>
      <c r="AC181" s="13" t="s">
        <v>437</v>
      </c>
      <c r="AD181" s="13" t="s">
        <v>442</v>
      </c>
      <c r="AE181" s="13" t="s">
        <v>455</v>
      </c>
      <c r="AF181" s="13" t="s">
        <v>481</v>
      </c>
      <c r="AG181" s="13" t="s">
        <v>523</v>
      </c>
      <c r="AH181" s="13" t="s">
        <v>587</v>
      </c>
      <c r="AI181" s="13" t="s">
        <v>640</v>
      </c>
      <c r="AJ181" s="13" t="s">
        <v>692</v>
      </c>
      <c r="AK181" s="13" t="s">
        <v>720</v>
      </c>
      <c r="AL181" s="13" t="s">
        <v>721</v>
      </c>
      <c r="AM181" s="13" t="s">
        <v>727</v>
      </c>
      <c r="AN181" s="13" t="s">
        <v>774</v>
      </c>
      <c r="AO181" s="13" t="s">
        <v>892</v>
      </c>
      <c r="AP181" s="13" t="s">
        <v>2261</v>
      </c>
      <c r="AQ181" s="13" t="s">
        <v>2258</v>
      </c>
      <c r="AR181" s="15">
        <v>1562432405</v>
      </c>
      <c r="AS181" s="15">
        <v>0</v>
      </c>
      <c r="AT181" s="15">
        <v>0</v>
      </c>
      <c r="AU181" s="15">
        <v>709870482</v>
      </c>
      <c r="AV181" s="15">
        <v>0</v>
      </c>
      <c r="AW181" s="15">
        <v>2272302887</v>
      </c>
      <c r="AX181" s="15">
        <v>2121844908</v>
      </c>
      <c r="AY181" s="15">
        <v>1115000000</v>
      </c>
      <c r="AZ181" s="15">
        <v>0</v>
      </c>
      <c r="BA181" s="15">
        <v>0</v>
      </c>
      <c r="BB181" s="15">
        <v>150457979</v>
      </c>
      <c r="BC181" s="15">
        <v>1006844908</v>
      </c>
      <c r="BD181" s="9" t="s">
        <v>736</v>
      </c>
      <c r="BE181" s="10">
        <v>45393.704039553188</v>
      </c>
      <c r="BF181" s="9"/>
    </row>
    <row r="182" spans="1:65" ht="15" customHeight="1" outlineLevel="3" x14ac:dyDescent="0.2">
      <c r="A182" s="8" t="s">
        <v>2234</v>
      </c>
      <c r="B182" s="13" t="s">
        <v>153</v>
      </c>
      <c r="C182" s="13" t="s">
        <v>63</v>
      </c>
      <c r="D182" s="13" t="s">
        <v>72</v>
      </c>
      <c r="E182" s="13" t="s">
        <v>82</v>
      </c>
      <c r="F182" s="13" t="s">
        <v>73</v>
      </c>
      <c r="G182" s="13" t="s">
        <v>74</v>
      </c>
      <c r="H182" s="13" t="s">
        <v>94</v>
      </c>
      <c r="I182" s="13" t="s">
        <v>122</v>
      </c>
      <c r="J182" s="13" t="s">
        <v>74</v>
      </c>
      <c r="K182" s="13" t="s">
        <v>83</v>
      </c>
      <c r="L182" s="13">
        <v>0</v>
      </c>
      <c r="M182" s="13" t="s">
        <v>153</v>
      </c>
      <c r="N182" s="13">
        <v>11101</v>
      </c>
      <c r="O182" s="13" t="s">
        <v>1857</v>
      </c>
      <c r="P182" s="13">
        <v>4</v>
      </c>
      <c r="Q182" s="13">
        <v>4</v>
      </c>
      <c r="R182" s="13" t="s">
        <v>2262</v>
      </c>
      <c r="S182" s="13" t="s">
        <v>2263</v>
      </c>
      <c r="T182" s="13" t="s">
        <v>63</v>
      </c>
      <c r="U182" s="13" t="s">
        <v>379</v>
      </c>
      <c r="V182" s="13" t="s">
        <v>2235</v>
      </c>
      <c r="W182" s="13" t="s">
        <v>82</v>
      </c>
      <c r="X182" s="13" t="s">
        <v>427</v>
      </c>
      <c r="Y182" s="13" t="s">
        <v>83</v>
      </c>
      <c r="Z182" s="13" t="s">
        <v>153</v>
      </c>
      <c r="AA182" s="13" t="s">
        <v>73</v>
      </c>
      <c r="AB182" s="13" t="s">
        <v>428</v>
      </c>
      <c r="AC182" s="13" t="s">
        <v>437</v>
      </c>
      <c r="AD182" s="13" t="s">
        <v>442</v>
      </c>
      <c r="AE182" s="13" t="s">
        <v>455</v>
      </c>
      <c r="AF182" s="13" t="s">
        <v>481</v>
      </c>
      <c r="AG182" s="13" t="s">
        <v>523</v>
      </c>
      <c r="AH182" s="13" t="s">
        <v>587</v>
      </c>
      <c r="AI182" s="13" t="s">
        <v>640</v>
      </c>
      <c r="AJ182" s="13" t="s">
        <v>692</v>
      </c>
      <c r="AK182" s="13" t="s">
        <v>720</v>
      </c>
      <c r="AL182" s="13" t="s">
        <v>721</v>
      </c>
      <c r="AM182" s="13" t="s">
        <v>727</v>
      </c>
      <c r="AN182" s="13" t="s">
        <v>775</v>
      </c>
      <c r="AO182" s="13" t="s">
        <v>893</v>
      </c>
      <c r="AP182" s="13" t="s">
        <v>2264</v>
      </c>
      <c r="AQ182" s="13" t="s">
        <v>2258</v>
      </c>
      <c r="AR182" s="15">
        <v>480000000</v>
      </c>
      <c r="AS182" s="15">
        <v>0</v>
      </c>
      <c r="AT182" s="15">
        <v>0</v>
      </c>
      <c r="AU182" s="15">
        <v>0</v>
      </c>
      <c r="AV182" s="15">
        <v>110026297</v>
      </c>
      <c r="AW182" s="15">
        <v>369973703</v>
      </c>
      <c r="AX182" s="15">
        <v>369973703</v>
      </c>
      <c r="AY182" s="15">
        <v>369973703</v>
      </c>
      <c r="AZ182" s="15">
        <v>0</v>
      </c>
      <c r="BA182" s="15">
        <v>0</v>
      </c>
      <c r="BB182" s="15">
        <v>0</v>
      </c>
      <c r="BC182" s="15">
        <v>0</v>
      </c>
      <c r="BD182" s="9" t="s">
        <v>736</v>
      </c>
      <c r="BE182" s="10">
        <v>45393.704039553188</v>
      </c>
      <c r="BF182" s="9"/>
    </row>
    <row r="183" spans="1:65" ht="15" customHeight="1" outlineLevel="3" x14ac:dyDescent="0.2">
      <c r="A183" s="8" t="s">
        <v>2234</v>
      </c>
      <c r="B183" s="13" t="s">
        <v>153</v>
      </c>
      <c r="C183" s="13" t="s">
        <v>63</v>
      </c>
      <c r="D183" s="13" t="s">
        <v>72</v>
      </c>
      <c r="E183" s="13" t="s">
        <v>82</v>
      </c>
      <c r="F183" s="13" t="s">
        <v>73</v>
      </c>
      <c r="G183" s="13" t="s">
        <v>74</v>
      </c>
      <c r="H183" s="13" t="s">
        <v>94</v>
      </c>
      <c r="I183" s="13" t="s">
        <v>122</v>
      </c>
      <c r="J183" s="13" t="s">
        <v>75</v>
      </c>
      <c r="K183" s="13" t="s">
        <v>83</v>
      </c>
      <c r="L183" s="13">
        <v>0</v>
      </c>
      <c r="M183" s="13" t="s">
        <v>153</v>
      </c>
      <c r="N183" s="13">
        <v>11101</v>
      </c>
      <c r="O183" s="13" t="s">
        <v>1857</v>
      </c>
      <c r="P183" s="13">
        <v>5</v>
      </c>
      <c r="Q183" s="13">
        <v>5</v>
      </c>
      <c r="R183" s="13" t="s">
        <v>2265</v>
      </c>
      <c r="S183" s="13" t="s">
        <v>2266</v>
      </c>
      <c r="T183" s="13" t="s">
        <v>63</v>
      </c>
      <c r="U183" s="13" t="s">
        <v>379</v>
      </c>
      <c r="V183" s="13" t="s">
        <v>2235</v>
      </c>
      <c r="W183" s="13" t="s">
        <v>82</v>
      </c>
      <c r="X183" s="13" t="s">
        <v>427</v>
      </c>
      <c r="Y183" s="13" t="s">
        <v>83</v>
      </c>
      <c r="Z183" s="13" t="s">
        <v>153</v>
      </c>
      <c r="AA183" s="13" t="s">
        <v>73</v>
      </c>
      <c r="AB183" s="13" t="s">
        <v>428</v>
      </c>
      <c r="AC183" s="13" t="s">
        <v>437</v>
      </c>
      <c r="AD183" s="13" t="s">
        <v>442</v>
      </c>
      <c r="AE183" s="13" t="s">
        <v>455</v>
      </c>
      <c r="AF183" s="13" t="s">
        <v>481</v>
      </c>
      <c r="AG183" s="13" t="s">
        <v>523</v>
      </c>
      <c r="AH183" s="13" t="s">
        <v>587</v>
      </c>
      <c r="AI183" s="13" t="s">
        <v>640</v>
      </c>
      <c r="AJ183" s="13" t="s">
        <v>692</v>
      </c>
      <c r="AK183" s="13" t="s">
        <v>720</v>
      </c>
      <c r="AL183" s="13" t="s">
        <v>721</v>
      </c>
      <c r="AM183" s="13" t="s">
        <v>727</v>
      </c>
      <c r="AN183" s="13" t="s">
        <v>777</v>
      </c>
      <c r="AO183" s="13" t="s">
        <v>895</v>
      </c>
      <c r="AP183" s="13" t="s">
        <v>2267</v>
      </c>
      <c r="AQ183" s="13" t="s">
        <v>2258</v>
      </c>
      <c r="AR183" s="15">
        <v>70000000</v>
      </c>
      <c r="AS183" s="15">
        <v>0</v>
      </c>
      <c r="AT183" s="15">
        <v>0</v>
      </c>
      <c r="AU183" s="15">
        <v>0</v>
      </c>
      <c r="AV183" s="15">
        <v>0</v>
      </c>
      <c r="AW183" s="15">
        <v>70000000</v>
      </c>
      <c r="AX183" s="15">
        <v>70000000</v>
      </c>
      <c r="AY183" s="15">
        <v>0</v>
      </c>
      <c r="AZ183" s="15">
        <v>0</v>
      </c>
      <c r="BA183" s="15">
        <v>0</v>
      </c>
      <c r="BB183" s="15">
        <v>0</v>
      </c>
      <c r="BC183" s="15">
        <v>70000000</v>
      </c>
      <c r="BD183" s="9" t="s">
        <v>736</v>
      </c>
      <c r="BE183" s="10">
        <v>45393.704039553188</v>
      </c>
      <c r="BF183" s="9"/>
    </row>
    <row r="184" spans="1:65" ht="15" customHeight="1" outlineLevel="3" x14ac:dyDescent="0.2">
      <c r="A184" s="8" t="s">
        <v>2234</v>
      </c>
      <c r="B184" s="13" t="s">
        <v>153</v>
      </c>
      <c r="C184" s="13" t="s">
        <v>63</v>
      </c>
      <c r="D184" s="13" t="s">
        <v>72</v>
      </c>
      <c r="E184" s="13" t="s">
        <v>82</v>
      </c>
      <c r="F184" s="13" t="s">
        <v>73</v>
      </c>
      <c r="G184" s="13" t="s">
        <v>74</v>
      </c>
      <c r="H184" s="13" t="s">
        <v>94</v>
      </c>
      <c r="I184" s="13" t="s">
        <v>122</v>
      </c>
      <c r="J184" s="13" t="s">
        <v>72</v>
      </c>
      <c r="K184" s="13" t="s">
        <v>83</v>
      </c>
      <c r="L184" s="13" t="s">
        <v>63</v>
      </c>
      <c r="M184" s="13" t="s">
        <v>2234</v>
      </c>
      <c r="N184" s="13">
        <v>21101</v>
      </c>
      <c r="O184" s="13" t="s">
        <v>1881</v>
      </c>
      <c r="P184" s="13">
        <v>1</v>
      </c>
      <c r="Q184" s="13">
        <v>1</v>
      </c>
      <c r="R184" s="13" t="s">
        <v>2251</v>
      </c>
      <c r="S184" s="13" t="s">
        <v>2252</v>
      </c>
      <c r="T184" s="13" t="s">
        <v>63</v>
      </c>
      <c r="U184" s="13" t="s">
        <v>379</v>
      </c>
      <c r="V184" s="13" t="s">
        <v>2235</v>
      </c>
      <c r="W184" s="13" t="s">
        <v>82</v>
      </c>
      <c r="X184" s="13" t="s">
        <v>427</v>
      </c>
      <c r="Y184" s="13" t="s">
        <v>83</v>
      </c>
      <c r="Z184" s="13" t="s">
        <v>153</v>
      </c>
      <c r="AA184" s="13" t="s">
        <v>73</v>
      </c>
      <c r="AB184" s="13" t="s">
        <v>428</v>
      </c>
      <c r="AC184" s="13" t="s">
        <v>437</v>
      </c>
      <c r="AD184" s="13" t="s">
        <v>442</v>
      </c>
      <c r="AE184" s="13" t="s">
        <v>455</v>
      </c>
      <c r="AF184" s="13" t="s">
        <v>481</v>
      </c>
      <c r="AG184" s="13" t="s">
        <v>523</v>
      </c>
      <c r="AH184" s="13" t="s">
        <v>587</v>
      </c>
      <c r="AI184" s="13" t="s">
        <v>640</v>
      </c>
      <c r="AJ184" s="13" t="s">
        <v>692</v>
      </c>
      <c r="AK184" s="13" t="s">
        <v>720</v>
      </c>
      <c r="AL184" s="13" t="s">
        <v>721</v>
      </c>
      <c r="AM184" s="13" t="s">
        <v>727</v>
      </c>
      <c r="AN184" s="13" t="s">
        <v>776</v>
      </c>
      <c r="AO184" s="13" t="s">
        <v>894</v>
      </c>
      <c r="AP184" s="13" t="s">
        <v>2253</v>
      </c>
      <c r="AQ184" s="13" t="s">
        <v>2254</v>
      </c>
      <c r="AR184" s="15">
        <v>3353846253</v>
      </c>
      <c r="AS184" s="15">
        <v>0</v>
      </c>
      <c r="AT184" s="15">
        <v>0</v>
      </c>
      <c r="AU184" s="15">
        <v>0</v>
      </c>
      <c r="AV184" s="15">
        <v>0</v>
      </c>
      <c r="AW184" s="15">
        <v>3353846253</v>
      </c>
      <c r="AX184" s="15">
        <v>1201749982</v>
      </c>
      <c r="AY184" s="15">
        <v>794691232</v>
      </c>
      <c r="AZ184" s="15">
        <v>0</v>
      </c>
      <c r="BA184" s="15">
        <v>0</v>
      </c>
      <c r="BB184" s="15">
        <v>2152096271</v>
      </c>
      <c r="BC184" s="15">
        <v>407058750</v>
      </c>
      <c r="BD184" s="9" t="s">
        <v>736</v>
      </c>
      <c r="BE184" s="10">
        <v>45393.704039553188</v>
      </c>
      <c r="BF184" s="9"/>
    </row>
    <row r="185" spans="1:65" ht="15" customHeight="1" outlineLevel="3" x14ac:dyDescent="0.2">
      <c r="A185" s="8" t="s">
        <v>2234</v>
      </c>
      <c r="B185" s="13" t="s">
        <v>153</v>
      </c>
      <c r="C185" s="13" t="s">
        <v>63</v>
      </c>
      <c r="D185" s="13" t="s">
        <v>72</v>
      </c>
      <c r="E185" s="13" t="s">
        <v>82</v>
      </c>
      <c r="F185" s="13" t="s">
        <v>85</v>
      </c>
      <c r="G185" s="13" t="s">
        <v>72</v>
      </c>
      <c r="H185" s="13" t="s">
        <v>90</v>
      </c>
      <c r="I185" s="13" t="s">
        <v>123</v>
      </c>
      <c r="J185" s="13" t="s">
        <v>147</v>
      </c>
      <c r="K185" s="13" t="s">
        <v>83</v>
      </c>
      <c r="L185" s="13">
        <v>0</v>
      </c>
      <c r="M185" s="13" t="s">
        <v>153</v>
      </c>
      <c r="N185" s="13">
        <v>25101</v>
      </c>
      <c r="O185" s="13" t="s">
        <v>174</v>
      </c>
      <c r="P185" s="13">
        <v>0</v>
      </c>
      <c r="Q185" s="13">
        <v>0</v>
      </c>
      <c r="R185" s="13" t="s">
        <v>2288</v>
      </c>
      <c r="S185" s="13" t="s">
        <v>2289</v>
      </c>
      <c r="T185" s="13" t="s">
        <v>63</v>
      </c>
      <c r="U185" s="13" t="s">
        <v>379</v>
      </c>
      <c r="V185" s="13" t="s">
        <v>2235</v>
      </c>
      <c r="W185" s="13" t="s">
        <v>82</v>
      </c>
      <c r="X185" s="13" t="s">
        <v>427</v>
      </c>
      <c r="Y185" s="13" t="s">
        <v>83</v>
      </c>
      <c r="Z185" s="13" t="s">
        <v>153</v>
      </c>
      <c r="AA185" s="13" t="s">
        <v>85</v>
      </c>
      <c r="AB185" s="13" t="s">
        <v>429</v>
      </c>
      <c r="AC185" s="13" t="s">
        <v>436</v>
      </c>
      <c r="AD185" s="13" t="s">
        <v>441</v>
      </c>
      <c r="AE185" s="13" t="s">
        <v>450</v>
      </c>
      <c r="AF185" s="13" t="s">
        <v>476</v>
      </c>
      <c r="AG185" s="13" t="s">
        <v>2290</v>
      </c>
      <c r="AH185" s="13" t="s">
        <v>588</v>
      </c>
      <c r="AI185" s="13" t="s">
        <v>641</v>
      </c>
      <c r="AJ185" s="13" t="s">
        <v>693</v>
      </c>
      <c r="AK185" s="13" t="s">
        <v>720</v>
      </c>
      <c r="AL185" s="13" t="s">
        <v>721</v>
      </c>
      <c r="AM185" s="13" t="s">
        <v>727</v>
      </c>
      <c r="AN185" s="13" t="s">
        <v>779</v>
      </c>
      <c r="AO185" s="13" t="s">
        <v>897</v>
      </c>
      <c r="AP185" s="13" t="s">
        <v>2291</v>
      </c>
      <c r="AQ185" s="13" t="s">
        <v>1624</v>
      </c>
      <c r="AR185" s="15">
        <v>0</v>
      </c>
      <c r="AS185" s="15">
        <v>0</v>
      </c>
      <c r="AT185" s="15">
        <v>0</v>
      </c>
      <c r="AU185" s="15">
        <v>4400056918</v>
      </c>
      <c r="AV185" s="15">
        <v>4400056918</v>
      </c>
      <c r="AW185" s="15">
        <v>0</v>
      </c>
      <c r="AX185" s="15">
        <v>0</v>
      </c>
      <c r="AY185" s="15">
        <v>0</v>
      </c>
      <c r="AZ185" s="15">
        <v>0</v>
      </c>
      <c r="BA185" s="15">
        <v>0</v>
      </c>
      <c r="BB185" s="15">
        <v>0</v>
      </c>
      <c r="BC185" s="15">
        <v>0</v>
      </c>
      <c r="BD185" s="9" t="s">
        <v>736</v>
      </c>
      <c r="BE185" s="10">
        <v>45393.704039553188</v>
      </c>
      <c r="BF185" s="9"/>
    </row>
    <row r="186" spans="1:65" ht="15" customHeight="1" outlineLevel="3" x14ac:dyDescent="0.2">
      <c r="A186" s="8" t="s">
        <v>2234</v>
      </c>
      <c r="B186" s="13" t="s">
        <v>153</v>
      </c>
      <c r="C186" s="13" t="s">
        <v>63</v>
      </c>
      <c r="D186" s="13" t="s">
        <v>72</v>
      </c>
      <c r="E186" s="13" t="s">
        <v>82</v>
      </c>
      <c r="F186" s="13" t="s">
        <v>85</v>
      </c>
      <c r="G186" s="13" t="s">
        <v>72</v>
      </c>
      <c r="H186" s="13" t="s">
        <v>92</v>
      </c>
      <c r="I186" s="13" t="s">
        <v>123</v>
      </c>
      <c r="J186" s="13" t="s">
        <v>147</v>
      </c>
      <c r="K186" s="13" t="s">
        <v>83</v>
      </c>
      <c r="L186" s="13">
        <v>0</v>
      </c>
      <c r="M186" s="13" t="s">
        <v>153</v>
      </c>
      <c r="N186" s="13">
        <v>25101</v>
      </c>
      <c r="O186" s="13" t="s">
        <v>174</v>
      </c>
      <c r="P186" s="13">
        <v>0</v>
      </c>
      <c r="Q186" s="13">
        <v>0</v>
      </c>
      <c r="R186" s="13" t="s">
        <v>2292</v>
      </c>
      <c r="S186" s="13" t="s">
        <v>2293</v>
      </c>
      <c r="T186" s="13" t="s">
        <v>63</v>
      </c>
      <c r="U186" s="13" t="s">
        <v>379</v>
      </c>
      <c r="V186" s="13" t="s">
        <v>2235</v>
      </c>
      <c r="W186" s="13" t="s">
        <v>82</v>
      </c>
      <c r="X186" s="13" t="s">
        <v>427</v>
      </c>
      <c r="Y186" s="13" t="s">
        <v>83</v>
      </c>
      <c r="Z186" s="13" t="s">
        <v>153</v>
      </c>
      <c r="AA186" s="13" t="s">
        <v>85</v>
      </c>
      <c r="AB186" s="13" t="s">
        <v>429</v>
      </c>
      <c r="AC186" s="13" t="s">
        <v>436</v>
      </c>
      <c r="AD186" s="13" t="s">
        <v>441</v>
      </c>
      <c r="AE186" s="13" t="s">
        <v>451</v>
      </c>
      <c r="AF186" s="13" t="s">
        <v>477</v>
      </c>
      <c r="AG186" s="13" t="s">
        <v>524</v>
      </c>
      <c r="AH186" s="13" t="s">
        <v>588</v>
      </c>
      <c r="AI186" s="13" t="s">
        <v>641</v>
      </c>
      <c r="AJ186" s="13" t="s">
        <v>693</v>
      </c>
      <c r="AK186" s="13" t="s">
        <v>720</v>
      </c>
      <c r="AL186" s="13" t="s">
        <v>721</v>
      </c>
      <c r="AM186" s="13" t="s">
        <v>727</v>
      </c>
      <c r="AN186" s="13" t="s">
        <v>779</v>
      </c>
      <c r="AO186" s="13" t="s">
        <v>897</v>
      </c>
      <c r="AP186" s="13" t="s">
        <v>1114</v>
      </c>
      <c r="AQ186" s="13" t="s">
        <v>1624</v>
      </c>
      <c r="AR186" s="15">
        <v>4400056918</v>
      </c>
      <c r="AS186" s="15">
        <v>0</v>
      </c>
      <c r="AT186" s="15">
        <v>0</v>
      </c>
      <c r="AU186" s="15">
        <v>4400056918</v>
      </c>
      <c r="AV186" s="15">
        <v>4400056918</v>
      </c>
      <c r="AW186" s="15">
        <v>4400056918</v>
      </c>
      <c r="AX186" s="15">
        <v>799976489</v>
      </c>
      <c r="AY186" s="15">
        <v>0</v>
      </c>
      <c r="AZ186" s="15">
        <v>0</v>
      </c>
      <c r="BA186" s="15">
        <v>0</v>
      </c>
      <c r="BB186" s="15">
        <v>3600080429</v>
      </c>
      <c r="BC186" s="15">
        <v>799976489</v>
      </c>
      <c r="BD186" s="9" t="s">
        <v>736</v>
      </c>
      <c r="BE186" s="10">
        <v>45393.704039553188</v>
      </c>
      <c r="BF186" s="9"/>
    </row>
    <row r="187" spans="1:65" ht="15" customHeight="1" outlineLevel="3" x14ac:dyDescent="0.2">
      <c r="A187" s="8" t="s">
        <v>2234</v>
      </c>
      <c r="B187" s="13" t="s">
        <v>153</v>
      </c>
      <c r="C187" s="13" t="s">
        <v>63</v>
      </c>
      <c r="D187" s="13" t="s">
        <v>72</v>
      </c>
      <c r="E187" s="13" t="s">
        <v>82</v>
      </c>
      <c r="F187" s="13" t="s">
        <v>85</v>
      </c>
      <c r="G187" s="13" t="s">
        <v>72</v>
      </c>
      <c r="H187" s="13" t="s">
        <v>92</v>
      </c>
      <c r="I187" s="13" t="s">
        <v>123</v>
      </c>
      <c r="J187" s="13" t="s">
        <v>76</v>
      </c>
      <c r="K187" s="13" t="s">
        <v>83</v>
      </c>
      <c r="L187" s="13">
        <v>0</v>
      </c>
      <c r="M187" s="13" t="s">
        <v>153</v>
      </c>
      <c r="N187" s="13">
        <v>25101</v>
      </c>
      <c r="O187" s="13" t="s">
        <v>174</v>
      </c>
      <c r="P187" s="13">
        <v>2</v>
      </c>
      <c r="Q187" s="13">
        <v>2</v>
      </c>
      <c r="R187" s="13" t="s">
        <v>2294</v>
      </c>
      <c r="S187" s="13" t="s">
        <v>2295</v>
      </c>
      <c r="T187" s="13" t="s">
        <v>63</v>
      </c>
      <c r="U187" s="13" t="s">
        <v>379</v>
      </c>
      <c r="V187" s="13" t="s">
        <v>2235</v>
      </c>
      <c r="W187" s="13" t="s">
        <v>82</v>
      </c>
      <c r="X187" s="13" t="s">
        <v>427</v>
      </c>
      <c r="Y187" s="13" t="s">
        <v>83</v>
      </c>
      <c r="Z187" s="13" t="s">
        <v>153</v>
      </c>
      <c r="AA187" s="13" t="s">
        <v>85</v>
      </c>
      <c r="AB187" s="13" t="s">
        <v>429</v>
      </c>
      <c r="AC187" s="13" t="s">
        <v>436</v>
      </c>
      <c r="AD187" s="13" t="s">
        <v>441</v>
      </c>
      <c r="AE187" s="13" t="s">
        <v>451</v>
      </c>
      <c r="AF187" s="13" t="s">
        <v>477</v>
      </c>
      <c r="AG187" s="13" t="s">
        <v>524</v>
      </c>
      <c r="AH187" s="13" t="s">
        <v>588</v>
      </c>
      <c r="AI187" s="13" t="s">
        <v>641</v>
      </c>
      <c r="AJ187" s="13" t="s">
        <v>693</v>
      </c>
      <c r="AK187" s="13" t="s">
        <v>720</v>
      </c>
      <c r="AL187" s="13" t="s">
        <v>721</v>
      </c>
      <c r="AM187" s="13" t="s">
        <v>727</v>
      </c>
      <c r="AN187" s="13" t="s">
        <v>778</v>
      </c>
      <c r="AO187" s="13" t="s">
        <v>896</v>
      </c>
      <c r="AP187" s="13" t="s">
        <v>2296</v>
      </c>
      <c r="AQ187" s="13" t="s">
        <v>2297</v>
      </c>
      <c r="AR187" s="15">
        <v>0</v>
      </c>
      <c r="AS187" s="15">
        <v>1000000000</v>
      </c>
      <c r="AT187" s="15">
        <v>0</v>
      </c>
      <c r="AU187" s="15">
        <v>0</v>
      </c>
      <c r="AV187" s="15">
        <v>0</v>
      </c>
      <c r="AW187" s="15">
        <v>1000000000</v>
      </c>
      <c r="AX187" s="15">
        <v>620000000</v>
      </c>
      <c r="AY187" s="15">
        <v>0</v>
      </c>
      <c r="AZ187" s="15">
        <v>0</v>
      </c>
      <c r="BA187" s="15">
        <v>0</v>
      </c>
      <c r="BB187" s="15">
        <v>380000000</v>
      </c>
      <c r="BC187" s="15">
        <v>620000000</v>
      </c>
      <c r="BD187" s="9" t="s">
        <v>736</v>
      </c>
      <c r="BE187" s="10">
        <v>45393.704039553188</v>
      </c>
      <c r="BF187" s="9"/>
    </row>
    <row r="188" spans="1:65" ht="15" customHeight="1" outlineLevel="3" x14ac:dyDescent="0.2">
      <c r="A188" s="8" t="s">
        <v>2234</v>
      </c>
      <c r="B188" s="13" t="s">
        <v>153</v>
      </c>
      <c r="C188" s="13" t="s">
        <v>63</v>
      </c>
      <c r="D188" s="13" t="s">
        <v>72</v>
      </c>
      <c r="E188" s="13" t="s">
        <v>82</v>
      </c>
      <c r="F188" s="13" t="s">
        <v>85</v>
      </c>
      <c r="G188" s="13" t="s">
        <v>74</v>
      </c>
      <c r="H188" s="13" t="s">
        <v>94</v>
      </c>
      <c r="I188" s="13" t="s">
        <v>122</v>
      </c>
      <c r="J188" s="13" t="s">
        <v>147</v>
      </c>
      <c r="K188" s="13" t="s">
        <v>83</v>
      </c>
      <c r="L188" s="13">
        <v>0</v>
      </c>
      <c r="M188" s="13" t="s">
        <v>153</v>
      </c>
      <c r="N188" s="13">
        <v>25101</v>
      </c>
      <c r="O188" s="13" t="s">
        <v>174</v>
      </c>
      <c r="P188" s="13">
        <v>0</v>
      </c>
      <c r="Q188" s="13">
        <v>0</v>
      </c>
      <c r="R188" s="13" t="s">
        <v>1460</v>
      </c>
      <c r="S188" s="13" t="s">
        <v>1635</v>
      </c>
      <c r="T188" s="13" t="s">
        <v>63</v>
      </c>
      <c r="U188" s="13" t="s">
        <v>379</v>
      </c>
      <c r="V188" s="13" t="s">
        <v>2235</v>
      </c>
      <c r="W188" s="13" t="s">
        <v>82</v>
      </c>
      <c r="X188" s="13" t="s">
        <v>427</v>
      </c>
      <c r="Y188" s="13" t="s">
        <v>83</v>
      </c>
      <c r="Z188" s="13" t="s">
        <v>153</v>
      </c>
      <c r="AA188" s="13" t="s">
        <v>85</v>
      </c>
      <c r="AB188" s="13" t="s">
        <v>429</v>
      </c>
      <c r="AC188" s="13" t="s">
        <v>437</v>
      </c>
      <c r="AD188" s="13" t="s">
        <v>442</v>
      </c>
      <c r="AE188" s="13" t="s">
        <v>455</v>
      </c>
      <c r="AF188" s="13" t="s">
        <v>481</v>
      </c>
      <c r="AG188" s="13" t="s">
        <v>523</v>
      </c>
      <c r="AH188" s="13" t="s">
        <v>587</v>
      </c>
      <c r="AI188" s="13" t="s">
        <v>640</v>
      </c>
      <c r="AJ188" s="13" t="s">
        <v>692</v>
      </c>
      <c r="AK188" s="13" t="s">
        <v>720</v>
      </c>
      <c r="AL188" s="13" t="s">
        <v>721</v>
      </c>
      <c r="AM188" s="13" t="s">
        <v>727</v>
      </c>
      <c r="AN188" s="13" t="s">
        <v>774</v>
      </c>
      <c r="AO188" s="13" t="s">
        <v>892</v>
      </c>
      <c r="AP188" s="13" t="s">
        <v>1115</v>
      </c>
      <c r="AQ188" s="13" t="s">
        <v>2254</v>
      </c>
      <c r="AR188" s="15">
        <v>1615000000</v>
      </c>
      <c r="AS188" s="15">
        <v>0</v>
      </c>
      <c r="AT188" s="15">
        <v>0</v>
      </c>
      <c r="AU188" s="15">
        <v>0</v>
      </c>
      <c r="AV188" s="15">
        <v>0</v>
      </c>
      <c r="AW188" s="15">
        <v>1615000000</v>
      </c>
      <c r="AX188" s="15">
        <v>1615000000</v>
      </c>
      <c r="AY188" s="15">
        <v>1615000000</v>
      </c>
      <c r="AZ188" s="15">
        <v>929992110</v>
      </c>
      <c r="BA188" s="15">
        <v>929992110</v>
      </c>
      <c r="BB188" s="15">
        <v>0</v>
      </c>
      <c r="BC188" s="15">
        <v>0</v>
      </c>
      <c r="BD188" s="9" t="s">
        <v>736</v>
      </c>
      <c r="BE188" s="10">
        <v>45393.704039553188</v>
      </c>
      <c r="BF188" s="9"/>
    </row>
    <row r="189" spans="1:65" ht="15" customHeight="1" outlineLevel="3" x14ac:dyDescent="0.2">
      <c r="A189" s="8" t="s">
        <v>2234</v>
      </c>
      <c r="B189" s="13" t="s">
        <v>153</v>
      </c>
      <c r="C189" s="13" t="s">
        <v>63</v>
      </c>
      <c r="D189" s="13" t="s">
        <v>72</v>
      </c>
      <c r="E189" s="13" t="s">
        <v>82</v>
      </c>
      <c r="F189" s="13" t="s">
        <v>85</v>
      </c>
      <c r="G189" s="13" t="s">
        <v>74</v>
      </c>
      <c r="H189" s="13" t="s">
        <v>94</v>
      </c>
      <c r="I189" s="13" t="s">
        <v>122</v>
      </c>
      <c r="J189" s="13" t="s">
        <v>72</v>
      </c>
      <c r="K189" s="13" t="s">
        <v>83</v>
      </c>
      <c r="L189" s="13">
        <v>0</v>
      </c>
      <c r="M189" s="13" t="s">
        <v>153</v>
      </c>
      <c r="N189" s="13">
        <v>25101</v>
      </c>
      <c r="O189" s="13" t="s">
        <v>174</v>
      </c>
      <c r="P189" s="13">
        <v>1</v>
      </c>
      <c r="Q189" s="13">
        <v>1</v>
      </c>
      <c r="R189" s="13" t="s">
        <v>2298</v>
      </c>
      <c r="S189" s="13" t="s">
        <v>2299</v>
      </c>
      <c r="T189" s="13" t="s">
        <v>63</v>
      </c>
      <c r="U189" s="13" t="s">
        <v>379</v>
      </c>
      <c r="V189" s="13" t="s">
        <v>2235</v>
      </c>
      <c r="W189" s="13" t="s">
        <v>82</v>
      </c>
      <c r="X189" s="13" t="s">
        <v>427</v>
      </c>
      <c r="Y189" s="13" t="s">
        <v>83</v>
      </c>
      <c r="Z189" s="13" t="s">
        <v>153</v>
      </c>
      <c r="AA189" s="13" t="s">
        <v>85</v>
      </c>
      <c r="AB189" s="13" t="s">
        <v>429</v>
      </c>
      <c r="AC189" s="13" t="s">
        <v>437</v>
      </c>
      <c r="AD189" s="13" t="s">
        <v>442</v>
      </c>
      <c r="AE189" s="13" t="s">
        <v>455</v>
      </c>
      <c r="AF189" s="13" t="s">
        <v>481</v>
      </c>
      <c r="AG189" s="13" t="s">
        <v>523</v>
      </c>
      <c r="AH189" s="13" t="s">
        <v>587</v>
      </c>
      <c r="AI189" s="13" t="s">
        <v>640</v>
      </c>
      <c r="AJ189" s="13" t="s">
        <v>692</v>
      </c>
      <c r="AK189" s="13" t="s">
        <v>720</v>
      </c>
      <c r="AL189" s="13" t="s">
        <v>721</v>
      </c>
      <c r="AM189" s="13" t="s">
        <v>727</v>
      </c>
      <c r="AN189" s="13" t="s">
        <v>776</v>
      </c>
      <c r="AO189" s="13" t="s">
        <v>894</v>
      </c>
      <c r="AP189" s="13" t="s">
        <v>2300</v>
      </c>
      <c r="AQ189" s="13" t="s">
        <v>2254</v>
      </c>
      <c r="AR189" s="15">
        <v>3793425969</v>
      </c>
      <c r="AS189" s="15">
        <v>0</v>
      </c>
      <c r="AT189" s="15">
        <v>0</v>
      </c>
      <c r="AU189" s="15">
        <v>0</v>
      </c>
      <c r="AV189" s="15">
        <v>0</v>
      </c>
      <c r="AW189" s="15">
        <v>3793425969</v>
      </c>
      <c r="AX189" s="15">
        <v>3650558128</v>
      </c>
      <c r="AY189" s="15">
        <v>1306158128</v>
      </c>
      <c r="AZ189" s="15">
        <v>0</v>
      </c>
      <c r="BA189" s="15">
        <v>0</v>
      </c>
      <c r="BB189" s="15">
        <v>142867841</v>
      </c>
      <c r="BC189" s="15">
        <v>2344400000</v>
      </c>
      <c r="BD189" s="9" t="s">
        <v>736</v>
      </c>
      <c r="BE189" s="10">
        <v>45393.704039553188</v>
      </c>
      <c r="BF189" s="9"/>
    </row>
    <row r="190" spans="1:65" ht="15" customHeight="1" outlineLevel="3" x14ac:dyDescent="0.2">
      <c r="A190" s="8" t="s">
        <v>2234</v>
      </c>
      <c r="B190" s="13" t="s">
        <v>153</v>
      </c>
      <c r="C190" s="13" t="s">
        <v>63</v>
      </c>
      <c r="D190" s="13" t="s">
        <v>72</v>
      </c>
      <c r="E190" s="13" t="s">
        <v>82</v>
      </c>
      <c r="F190" s="13" t="s">
        <v>85</v>
      </c>
      <c r="G190" s="13" t="s">
        <v>74</v>
      </c>
      <c r="H190" s="13" t="s">
        <v>94</v>
      </c>
      <c r="I190" s="13" t="s">
        <v>122</v>
      </c>
      <c r="J190" s="13" t="s">
        <v>76</v>
      </c>
      <c r="K190" s="13" t="s">
        <v>83</v>
      </c>
      <c r="L190" s="13">
        <v>0</v>
      </c>
      <c r="M190" s="13" t="s">
        <v>153</v>
      </c>
      <c r="N190" s="13">
        <v>25101</v>
      </c>
      <c r="O190" s="13" t="s">
        <v>174</v>
      </c>
      <c r="P190" s="13">
        <v>2</v>
      </c>
      <c r="Q190" s="13">
        <v>2</v>
      </c>
      <c r="R190" s="13" t="s">
        <v>2301</v>
      </c>
      <c r="S190" s="13" t="s">
        <v>2302</v>
      </c>
      <c r="T190" s="13" t="s">
        <v>63</v>
      </c>
      <c r="U190" s="13" t="s">
        <v>379</v>
      </c>
      <c r="V190" s="13" t="s">
        <v>2235</v>
      </c>
      <c r="W190" s="13" t="s">
        <v>82</v>
      </c>
      <c r="X190" s="13" t="s">
        <v>427</v>
      </c>
      <c r="Y190" s="13" t="s">
        <v>83</v>
      </c>
      <c r="Z190" s="13" t="s">
        <v>153</v>
      </c>
      <c r="AA190" s="13" t="s">
        <v>85</v>
      </c>
      <c r="AB190" s="13" t="s">
        <v>429</v>
      </c>
      <c r="AC190" s="13" t="s">
        <v>437</v>
      </c>
      <c r="AD190" s="13" t="s">
        <v>442</v>
      </c>
      <c r="AE190" s="13" t="s">
        <v>455</v>
      </c>
      <c r="AF190" s="13" t="s">
        <v>481</v>
      </c>
      <c r="AG190" s="13" t="s">
        <v>523</v>
      </c>
      <c r="AH190" s="13" t="s">
        <v>587</v>
      </c>
      <c r="AI190" s="13" t="s">
        <v>640</v>
      </c>
      <c r="AJ190" s="13" t="s">
        <v>692</v>
      </c>
      <c r="AK190" s="13" t="s">
        <v>720</v>
      </c>
      <c r="AL190" s="13" t="s">
        <v>721</v>
      </c>
      <c r="AM190" s="13" t="s">
        <v>727</v>
      </c>
      <c r="AN190" s="13" t="s">
        <v>776</v>
      </c>
      <c r="AO190" s="13" t="s">
        <v>894</v>
      </c>
      <c r="AP190" s="13" t="s">
        <v>2303</v>
      </c>
      <c r="AQ190" s="13" t="s">
        <v>2250</v>
      </c>
      <c r="AR190" s="15">
        <v>4578206378</v>
      </c>
      <c r="AS190" s="15">
        <v>0</v>
      </c>
      <c r="AT190" s="15">
        <v>0</v>
      </c>
      <c r="AU190" s="15">
        <v>0</v>
      </c>
      <c r="AV190" s="15">
        <v>0</v>
      </c>
      <c r="AW190" s="15">
        <v>4578206378</v>
      </c>
      <c r="AX190" s="15">
        <v>4578206378</v>
      </c>
      <c r="AY190" s="15">
        <v>4578206378</v>
      </c>
      <c r="AZ190" s="15">
        <v>0</v>
      </c>
      <c r="BA190" s="15">
        <v>0</v>
      </c>
      <c r="BB190" s="15">
        <v>0</v>
      </c>
      <c r="BC190" s="15">
        <v>0</v>
      </c>
      <c r="BD190" s="9" t="s">
        <v>736</v>
      </c>
      <c r="BE190" s="10">
        <v>45393.704039553188</v>
      </c>
      <c r="BF190" s="9"/>
    </row>
    <row r="191" spans="1:65" ht="15" customHeight="1" outlineLevel="3" x14ac:dyDescent="0.2">
      <c r="A191" s="8" t="s">
        <v>2234</v>
      </c>
      <c r="B191" s="13" t="s">
        <v>153</v>
      </c>
      <c r="C191" s="13" t="s">
        <v>63</v>
      </c>
      <c r="D191" s="13" t="s">
        <v>72</v>
      </c>
      <c r="E191" s="13" t="s">
        <v>82</v>
      </c>
      <c r="F191" s="13" t="s">
        <v>85</v>
      </c>
      <c r="G191" s="13" t="s">
        <v>74</v>
      </c>
      <c r="H191" s="13" t="s">
        <v>94</v>
      </c>
      <c r="I191" s="13" t="s">
        <v>122</v>
      </c>
      <c r="J191" s="13" t="s">
        <v>78</v>
      </c>
      <c r="K191" s="13" t="s">
        <v>83</v>
      </c>
      <c r="L191" s="13">
        <v>0</v>
      </c>
      <c r="M191" s="13" t="s">
        <v>153</v>
      </c>
      <c r="N191" s="13">
        <v>25101</v>
      </c>
      <c r="O191" s="13" t="s">
        <v>174</v>
      </c>
      <c r="P191" s="13">
        <v>6</v>
      </c>
      <c r="Q191" s="13">
        <v>6</v>
      </c>
      <c r="R191" s="13" t="s">
        <v>2304</v>
      </c>
      <c r="S191" s="13" t="s">
        <v>2305</v>
      </c>
      <c r="T191" s="13" t="s">
        <v>63</v>
      </c>
      <c r="U191" s="13" t="s">
        <v>379</v>
      </c>
      <c r="V191" s="13" t="s">
        <v>2235</v>
      </c>
      <c r="W191" s="13" t="s">
        <v>82</v>
      </c>
      <c r="X191" s="13" t="s">
        <v>427</v>
      </c>
      <c r="Y191" s="13" t="s">
        <v>83</v>
      </c>
      <c r="Z191" s="13" t="s">
        <v>153</v>
      </c>
      <c r="AA191" s="13" t="s">
        <v>85</v>
      </c>
      <c r="AB191" s="13" t="s">
        <v>429</v>
      </c>
      <c r="AC191" s="13" t="s">
        <v>437</v>
      </c>
      <c r="AD191" s="13" t="s">
        <v>442</v>
      </c>
      <c r="AE191" s="13" t="s">
        <v>455</v>
      </c>
      <c r="AF191" s="13" t="s">
        <v>481</v>
      </c>
      <c r="AG191" s="13" t="s">
        <v>523</v>
      </c>
      <c r="AH191" s="13" t="s">
        <v>587</v>
      </c>
      <c r="AI191" s="13" t="s">
        <v>640</v>
      </c>
      <c r="AJ191" s="13" t="s">
        <v>692</v>
      </c>
      <c r="AK191" s="13" t="s">
        <v>720</v>
      </c>
      <c r="AL191" s="13" t="s">
        <v>721</v>
      </c>
      <c r="AM191" s="13" t="s">
        <v>727</v>
      </c>
      <c r="AN191" s="13" t="s">
        <v>776</v>
      </c>
      <c r="AO191" s="13" t="s">
        <v>894</v>
      </c>
      <c r="AP191" s="13" t="s">
        <v>2306</v>
      </c>
      <c r="AQ191" s="13" t="s">
        <v>2307</v>
      </c>
      <c r="AR191" s="15">
        <v>0</v>
      </c>
      <c r="AS191" s="15">
        <v>7000000000</v>
      </c>
      <c r="AT191" s="15">
        <v>0</v>
      </c>
      <c r="AU191" s="15">
        <v>0</v>
      </c>
      <c r="AV191" s="15">
        <v>0</v>
      </c>
      <c r="AW191" s="15">
        <v>7000000000</v>
      </c>
      <c r="AX191" s="15">
        <v>0</v>
      </c>
      <c r="AY191" s="15">
        <v>0</v>
      </c>
      <c r="AZ191" s="15">
        <v>0</v>
      </c>
      <c r="BA191" s="15">
        <v>0</v>
      </c>
      <c r="BB191" s="15">
        <v>7000000000</v>
      </c>
      <c r="BC191" s="15">
        <v>0</v>
      </c>
      <c r="BD191" s="9" t="s">
        <v>736</v>
      </c>
      <c r="BE191" s="10">
        <v>45393.704039553188</v>
      </c>
      <c r="BF191" s="9"/>
    </row>
    <row r="192" spans="1:65" s="11" customFormat="1" ht="15" customHeight="1" outlineLevel="2" x14ac:dyDescent="0.2">
      <c r="B192" s="14" t="s">
        <v>2803</v>
      </c>
      <c r="C192" s="14"/>
      <c r="D192" s="14"/>
      <c r="E192" s="14"/>
      <c r="F192" s="14"/>
      <c r="G192" s="14"/>
      <c r="H192" s="14"/>
      <c r="I192" s="14"/>
      <c r="J192" s="14"/>
      <c r="K192" s="13"/>
      <c r="L192" s="13"/>
      <c r="M192" s="13"/>
      <c r="N192" s="14"/>
      <c r="O192" s="14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4"/>
      <c r="AR192" s="16">
        <f t="shared" ref="AR192:BC192" si="25">SUBTOTAL(9,AR173:AR191)</f>
        <v>50806889323</v>
      </c>
      <c r="AS192" s="15">
        <f t="shared" si="25"/>
        <v>8000000000</v>
      </c>
      <c r="AT192" s="15">
        <f t="shared" si="25"/>
        <v>0</v>
      </c>
      <c r="AU192" s="15">
        <f t="shared" si="25"/>
        <v>9509984318</v>
      </c>
      <c r="AV192" s="15">
        <f t="shared" si="25"/>
        <v>9509984318</v>
      </c>
      <c r="AW192" s="16">
        <f t="shared" si="25"/>
        <v>58806889323</v>
      </c>
      <c r="AX192" s="16">
        <f t="shared" si="25"/>
        <v>36215355060</v>
      </c>
      <c r="AY192" s="16">
        <f t="shared" si="25"/>
        <v>21111099585</v>
      </c>
      <c r="AZ192" s="15">
        <f t="shared" si="25"/>
        <v>982766550</v>
      </c>
      <c r="BA192" s="15">
        <f t="shared" si="25"/>
        <v>982766550</v>
      </c>
      <c r="BB192" s="15">
        <f t="shared" si="25"/>
        <v>22591534263</v>
      </c>
      <c r="BC192" s="16">
        <f t="shared" si="25"/>
        <v>15104255475</v>
      </c>
      <c r="BD192" s="9"/>
      <c r="BE192" s="10"/>
      <c r="BF192" s="9"/>
      <c r="BG192" s="8"/>
      <c r="BH192" s="8"/>
      <c r="BI192" s="8"/>
      <c r="BJ192" s="8"/>
      <c r="BK192" s="8"/>
      <c r="BL192" s="8"/>
      <c r="BM192" s="8"/>
    </row>
    <row r="193" spans="1:65" ht="15" customHeight="1" outlineLevel="3" x14ac:dyDescent="0.2">
      <c r="A193" s="8" t="s">
        <v>2234</v>
      </c>
      <c r="B193" s="13" t="s">
        <v>154</v>
      </c>
      <c r="C193" s="13" t="s">
        <v>63</v>
      </c>
      <c r="D193" s="13" t="s">
        <v>72</v>
      </c>
      <c r="E193" s="13" t="s">
        <v>82</v>
      </c>
      <c r="F193" s="13" t="s">
        <v>59</v>
      </c>
      <c r="G193" s="13" t="s">
        <v>74</v>
      </c>
      <c r="H193" s="13" t="s">
        <v>94</v>
      </c>
      <c r="I193" s="13" t="s">
        <v>122</v>
      </c>
      <c r="J193" s="13" t="s">
        <v>147</v>
      </c>
      <c r="K193" s="13" t="s">
        <v>84</v>
      </c>
      <c r="L193" s="13" t="s">
        <v>63</v>
      </c>
      <c r="M193" s="13" t="s">
        <v>2234</v>
      </c>
      <c r="N193" s="13">
        <v>11218</v>
      </c>
      <c r="O193" s="13" t="s">
        <v>196</v>
      </c>
      <c r="P193" s="13">
        <v>0</v>
      </c>
      <c r="Q193" s="13">
        <v>0</v>
      </c>
      <c r="R193" s="13" t="s">
        <v>284</v>
      </c>
      <c r="S193" s="13" t="s">
        <v>1629</v>
      </c>
      <c r="T193" s="13" t="s">
        <v>63</v>
      </c>
      <c r="U193" s="13" t="s">
        <v>379</v>
      </c>
      <c r="V193" s="13" t="s">
        <v>2235</v>
      </c>
      <c r="W193" s="13" t="s">
        <v>82</v>
      </c>
      <c r="X193" s="13" t="s">
        <v>427</v>
      </c>
      <c r="Y193" s="13" t="s">
        <v>84</v>
      </c>
      <c r="Z193" s="13" t="s">
        <v>154</v>
      </c>
      <c r="AA193" s="13" t="s">
        <v>59</v>
      </c>
      <c r="AB193" s="13" t="s">
        <v>154</v>
      </c>
      <c r="AC193" s="13" t="s">
        <v>437</v>
      </c>
      <c r="AD193" s="13" t="s">
        <v>442</v>
      </c>
      <c r="AE193" s="13" t="s">
        <v>455</v>
      </c>
      <c r="AF193" s="13" t="s">
        <v>481</v>
      </c>
      <c r="AG193" s="13" t="s">
        <v>523</v>
      </c>
      <c r="AH193" s="13" t="s">
        <v>587</v>
      </c>
      <c r="AI193" s="13" t="s">
        <v>640</v>
      </c>
      <c r="AJ193" s="13" t="s">
        <v>692</v>
      </c>
      <c r="AK193" s="13" t="s">
        <v>720</v>
      </c>
      <c r="AL193" s="13" t="s">
        <v>721</v>
      </c>
      <c r="AM193" s="13" t="s">
        <v>727</v>
      </c>
      <c r="AN193" s="13" t="s">
        <v>776</v>
      </c>
      <c r="AO193" s="13" t="s">
        <v>894</v>
      </c>
      <c r="AP193" s="13" t="s">
        <v>1112</v>
      </c>
      <c r="AQ193" s="13" t="s">
        <v>2277</v>
      </c>
      <c r="AR193" s="15">
        <v>354123000</v>
      </c>
      <c r="AS193" s="15">
        <v>0</v>
      </c>
      <c r="AT193" s="15">
        <v>0</v>
      </c>
      <c r="AU193" s="15">
        <v>0</v>
      </c>
      <c r="AV193" s="15">
        <v>0</v>
      </c>
      <c r="AW193" s="15">
        <v>354123000</v>
      </c>
      <c r="AX193" s="15">
        <v>354123000</v>
      </c>
      <c r="AY193" s="15">
        <v>354123000</v>
      </c>
      <c r="AZ193" s="15">
        <v>0</v>
      </c>
      <c r="BA193" s="15">
        <v>0</v>
      </c>
      <c r="BB193" s="15">
        <v>0</v>
      </c>
      <c r="BC193" s="15">
        <v>0</v>
      </c>
      <c r="BD193" s="9" t="s">
        <v>736</v>
      </c>
      <c r="BE193" s="10">
        <v>45393.704039553188</v>
      </c>
      <c r="BF193" s="9"/>
    </row>
    <row r="194" spans="1:65" ht="15" customHeight="1" outlineLevel="3" x14ac:dyDescent="0.2">
      <c r="A194" s="8" t="s">
        <v>2234</v>
      </c>
      <c r="B194" s="13" t="s">
        <v>154</v>
      </c>
      <c r="C194" s="13" t="s">
        <v>63</v>
      </c>
      <c r="D194" s="13" t="s">
        <v>72</v>
      </c>
      <c r="E194" s="13" t="s">
        <v>82</v>
      </c>
      <c r="F194" s="13" t="s">
        <v>59</v>
      </c>
      <c r="G194" s="13" t="s">
        <v>74</v>
      </c>
      <c r="H194" s="13" t="s">
        <v>94</v>
      </c>
      <c r="I194" s="13" t="s">
        <v>122</v>
      </c>
      <c r="J194" s="13" t="s">
        <v>76</v>
      </c>
      <c r="K194" s="13" t="s">
        <v>84</v>
      </c>
      <c r="L194" s="13" t="s">
        <v>63</v>
      </c>
      <c r="M194" s="13" t="s">
        <v>2234</v>
      </c>
      <c r="N194" s="13">
        <v>11218</v>
      </c>
      <c r="O194" s="13" t="s">
        <v>196</v>
      </c>
      <c r="P194" s="13">
        <v>2</v>
      </c>
      <c r="Q194" s="13">
        <v>2</v>
      </c>
      <c r="R194" s="13" t="s">
        <v>2281</v>
      </c>
      <c r="S194" s="13" t="s">
        <v>2282</v>
      </c>
      <c r="T194" s="13" t="s">
        <v>63</v>
      </c>
      <c r="U194" s="13" t="s">
        <v>379</v>
      </c>
      <c r="V194" s="13" t="s">
        <v>2235</v>
      </c>
      <c r="W194" s="13" t="s">
        <v>82</v>
      </c>
      <c r="X194" s="13" t="s">
        <v>427</v>
      </c>
      <c r="Y194" s="13" t="s">
        <v>84</v>
      </c>
      <c r="Z194" s="13" t="s">
        <v>154</v>
      </c>
      <c r="AA194" s="13" t="s">
        <v>59</v>
      </c>
      <c r="AB194" s="13" t="s">
        <v>154</v>
      </c>
      <c r="AC194" s="13" t="s">
        <v>437</v>
      </c>
      <c r="AD194" s="13" t="s">
        <v>442</v>
      </c>
      <c r="AE194" s="13" t="s">
        <v>455</v>
      </c>
      <c r="AF194" s="13" t="s">
        <v>481</v>
      </c>
      <c r="AG194" s="13" t="s">
        <v>523</v>
      </c>
      <c r="AH194" s="13" t="s">
        <v>587</v>
      </c>
      <c r="AI194" s="13" t="s">
        <v>640</v>
      </c>
      <c r="AJ194" s="13" t="s">
        <v>692</v>
      </c>
      <c r="AK194" s="13" t="s">
        <v>720</v>
      </c>
      <c r="AL194" s="13" t="s">
        <v>721</v>
      </c>
      <c r="AM194" s="13" t="s">
        <v>727</v>
      </c>
      <c r="AN194" s="13" t="s">
        <v>775</v>
      </c>
      <c r="AO194" s="13" t="s">
        <v>893</v>
      </c>
      <c r="AP194" s="13" t="s">
        <v>2283</v>
      </c>
      <c r="AQ194" s="13" t="s">
        <v>2277</v>
      </c>
      <c r="AR194" s="15">
        <v>330058113</v>
      </c>
      <c r="AS194" s="15">
        <v>0</v>
      </c>
      <c r="AT194" s="15">
        <v>0</v>
      </c>
      <c r="AU194" s="15">
        <v>0</v>
      </c>
      <c r="AV194" s="15">
        <v>330058113</v>
      </c>
      <c r="AW194" s="15">
        <v>0</v>
      </c>
      <c r="AX194" s="15">
        <v>0</v>
      </c>
      <c r="AY194" s="15">
        <v>0</v>
      </c>
      <c r="AZ194" s="15">
        <v>0</v>
      </c>
      <c r="BA194" s="15">
        <v>0</v>
      </c>
      <c r="BB194" s="15">
        <v>0</v>
      </c>
      <c r="BC194" s="15">
        <v>0</v>
      </c>
      <c r="BD194" s="9" t="s">
        <v>736</v>
      </c>
      <c r="BE194" s="10">
        <v>45393.704039553188</v>
      </c>
      <c r="BF194" s="9"/>
    </row>
    <row r="195" spans="1:65" ht="15" customHeight="1" outlineLevel="3" x14ac:dyDescent="0.2">
      <c r="A195" s="8" t="s">
        <v>2234</v>
      </c>
      <c r="B195" s="13" t="s">
        <v>154</v>
      </c>
      <c r="C195" s="13" t="s">
        <v>63</v>
      </c>
      <c r="D195" s="13" t="s">
        <v>72</v>
      </c>
      <c r="E195" s="13" t="s">
        <v>82</v>
      </c>
      <c r="F195" s="13" t="s">
        <v>59</v>
      </c>
      <c r="G195" s="13" t="s">
        <v>74</v>
      </c>
      <c r="H195" s="13" t="s">
        <v>94</v>
      </c>
      <c r="I195" s="13" t="s">
        <v>122</v>
      </c>
      <c r="J195" s="13" t="s">
        <v>77</v>
      </c>
      <c r="K195" s="13" t="s">
        <v>84</v>
      </c>
      <c r="L195" s="13" t="s">
        <v>63</v>
      </c>
      <c r="M195" s="13" t="s">
        <v>2234</v>
      </c>
      <c r="N195" s="13">
        <v>11218</v>
      </c>
      <c r="O195" s="13" t="s">
        <v>196</v>
      </c>
      <c r="P195" s="13">
        <v>3</v>
      </c>
      <c r="Q195" s="13">
        <v>3</v>
      </c>
      <c r="R195" s="13" t="s">
        <v>2842</v>
      </c>
      <c r="S195" s="13" t="s">
        <v>2843</v>
      </c>
      <c r="T195" s="13" t="s">
        <v>63</v>
      </c>
      <c r="U195" s="13" t="s">
        <v>379</v>
      </c>
      <c r="V195" s="13" t="s">
        <v>2235</v>
      </c>
      <c r="W195" s="13" t="s">
        <v>82</v>
      </c>
      <c r="X195" s="13" t="s">
        <v>427</v>
      </c>
      <c r="Y195" s="13" t="s">
        <v>84</v>
      </c>
      <c r="Z195" s="13" t="s">
        <v>154</v>
      </c>
      <c r="AA195" s="13" t="s">
        <v>59</v>
      </c>
      <c r="AB195" s="13" t="s">
        <v>154</v>
      </c>
      <c r="AC195" s="13" t="s">
        <v>437</v>
      </c>
      <c r="AD195" s="13" t="s">
        <v>442</v>
      </c>
      <c r="AE195" s="13" t="s">
        <v>455</v>
      </c>
      <c r="AF195" s="13" t="s">
        <v>481</v>
      </c>
      <c r="AG195" s="13" t="s">
        <v>523</v>
      </c>
      <c r="AH195" s="13" t="s">
        <v>587</v>
      </c>
      <c r="AI195" s="13" t="s">
        <v>640</v>
      </c>
      <c r="AJ195" s="13" t="s">
        <v>692</v>
      </c>
      <c r="AK195" s="13" t="s">
        <v>720</v>
      </c>
      <c r="AL195" s="13" t="s">
        <v>721</v>
      </c>
      <c r="AM195" s="13" t="s">
        <v>727</v>
      </c>
      <c r="AN195" s="13" t="s">
        <v>774</v>
      </c>
      <c r="AO195" s="13" t="s">
        <v>892</v>
      </c>
      <c r="AP195" s="13" t="s">
        <v>2844</v>
      </c>
      <c r="AQ195" s="13" t="s">
        <v>2845</v>
      </c>
      <c r="AR195" s="15">
        <v>0</v>
      </c>
      <c r="AS195" s="15">
        <v>0</v>
      </c>
      <c r="AT195" s="15">
        <v>0</v>
      </c>
      <c r="AU195" s="15">
        <v>330058113</v>
      </c>
      <c r="AV195" s="15">
        <v>0</v>
      </c>
      <c r="AW195" s="15">
        <v>330058113</v>
      </c>
      <c r="AX195" s="15">
        <v>330058113</v>
      </c>
      <c r="AY195" s="15">
        <v>0</v>
      </c>
      <c r="AZ195" s="15">
        <v>0</v>
      </c>
      <c r="BA195" s="15">
        <v>0</v>
      </c>
      <c r="BB195" s="15">
        <v>0</v>
      </c>
      <c r="BC195" s="15">
        <v>330058113</v>
      </c>
      <c r="BD195" s="9" t="s">
        <v>736</v>
      </c>
      <c r="BE195" s="10">
        <v>45393.704039553188</v>
      </c>
      <c r="BF195" s="9"/>
    </row>
    <row r="196" spans="1:65" ht="15" customHeight="1" outlineLevel="3" x14ac:dyDescent="0.2">
      <c r="A196" s="8" t="s">
        <v>2234</v>
      </c>
      <c r="B196" s="13" t="s">
        <v>154</v>
      </c>
      <c r="C196" s="13" t="s">
        <v>63</v>
      </c>
      <c r="D196" s="13" t="s">
        <v>72</v>
      </c>
      <c r="E196" s="13" t="s">
        <v>82</v>
      </c>
      <c r="F196" s="13" t="s">
        <v>59</v>
      </c>
      <c r="G196" s="13" t="s">
        <v>77</v>
      </c>
      <c r="H196" s="13" t="s">
        <v>88</v>
      </c>
      <c r="I196" s="13" t="s">
        <v>1607</v>
      </c>
      <c r="J196" s="13" t="s">
        <v>74</v>
      </c>
      <c r="K196" s="13" t="s">
        <v>84</v>
      </c>
      <c r="L196" s="13" t="s">
        <v>63</v>
      </c>
      <c r="M196" s="13" t="s">
        <v>2234</v>
      </c>
      <c r="N196" s="13">
        <v>12403</v>
      </c>
      <c r="O196" s="13" t="s">
        <v>187</v>
      </c>
      <c r="P196" s="13">
        <v>4</v>
      </c>
      <c r="Q196" s="13">
        <v>4</v>
      </c>
      <c r="R196" s="13" t="s">
        <v>2273</v>
      </c>
      <c r="S196" s="13" t="s">
        <v>2274</v>
      </c>
      <c r="T196" s="13" t="s">
        <v>63</v>
      </c>
      <c r="U196" s="13" t="s">
        <v>379</v>
      </c>
      <c r="V196" s="13" t="s">
        <v>2235</v>
      </c>
      <c r="W196" s="13" t="s">
        <v>82</v>
      </c>
      <c r="X196" s="13" t="s">
        <v>427</v>
      </c>
      <c r="Y196" s="13" t="s">
        <v>84</v>
      </c>
      <c r="Z196" s="13" t="s">
        <v>154</v>
      </c>
      <c r="AA196" s="13" t="s">
        <v>59</v>
      </c>
      <c r="AB196" s="13" t="s">
        <v>154</v>
      </c>
      <c r="AC196" s="13" t="s">
        <v>434</v>
      </c>
      <c r="AD196" s="13" t="s">
        <v>439</v>
      </c>
      <c r="AE196" s="13" t="s">
        <v>458</v>
      </c>
      <c r="AF196" s="13" t="s">
        <v>484</v>
      </c>
      <c r="AG196" s="13" t="s">
        <v>1608</v>
      </c>
      <c r="AH196" s="13" t="s">
        <v>1609</v>
      </c>
      <c r="AI196" s="13" t="s">
        <v>1610</v>
      </c>
      <c r="AJ196" s="13" t="s">
        <v>1611</v>
      </c>
      <c r="AK196" s="13" t="s">
        <v>720</v>
      </c>
      <c r="AL196" s="13" t="s">
        <v>721</v>
      </c>
      <c r="AM196" s="13" t="s">
        <v>727</v>
      </c>
      <c r="AN196" s="13" t="s">
        <v>1633</v>
      </c>
      <c r="AO196" s="13" t="s">
        <v>1634</v>
      </c>
      <c r="AP196" s="13" t="s">
        <v>2275</v>
      </c>
      <c r="AQ196" s="13" t="s">
        <v>2276</v>
      </c>
      <c r="AR196" s="15">
        <v>130000000</v>
      </c>
      <c r="AS196" s="15">
        <v>0</v>
      </c>
      <c r="AT196" s="15">
        <v>0</v>
      </c>
      <c r="AU196" s="15">
        <v>0</v>
      </c>
      <c r="AV196" s="15">
        <v>0</v>
      </c>
      <c r="AW196" s="15">
        <v>130000000</v>
      </c>
      <c r="AX196" s="15">
        <v>0</v>
      </c>
      <c r="AY196" s="15">
        <v>0</v>
      </c>
      <c r="AZ196" s="15">
        <v>0</v>
      </c>
      <c r="BA196" s="15">
        <v>0</v>
      </c>
      <c r="BB196" s="15">
        <v>130000000</v>
      </c>
      <c r="BC196" s="15">
        <v>0</v>
      </c>
      <c r="BD196" s="9" t="s">
        <v>736</v>
      </c>
      <c r="BE196" s="10">
        <v>45393.704039553188</v>
      </c>
      <c r="BF196" s="9"/>
    </row>
    <row r="197" spans="1:65" ht="15" customHeight="1" outlineLevel="3" x14ac:dyDescent="0.2">
      <c r="A197" s="8" t="s">
        <v>2234</v>
      </c>
      <c r="B197" s="13" t="s">
        <v>154</v>
      </c>
      <c r="C197" s="13" t="s">
        <v>63</v>
      </c>
      <c r="D197" s="13" t="s">
        <v>72</v>
      </c>
      <c r="E197" s="13" t="s">
        <v>82</v>
      </c>
      <c r="F197" s="13" t="s">
        <v>59</v>
      </c>
      <c r="G197" s="13" t="s">
        <v>77</v>
      </c>
      <c r="H197" s="13" t="s">
        <v>88</v>
      </c>
      <c r="I197" s="13" t="s">
        <v>106</v>
      </c>
      <c r="J197" s="13" t="s">
        <v>72</v>
      </c>
      <c r="K197" s="13" t="s">
        <v>84</v>
      </c>
      <c r="L197" s="13" t="s">
        <v>63</v>
      </c>
      <c r="M197" s="13" t="s">
        <v>2234</v>
      </c>
      <c r="N197" s="13">
        <v>12605</v>
      </c>
      <c r="O197" s="13" t="s">
        <v>195</v>
      </c>
      <c r="P197" s="13">
        <v>1</v>
      </c>
      <c r="Q197" s="13">
        <v>1</v>
      </c>
      <c r="R197" s="13" t="s">
        <v>283</v>
      </c>
      <c r="S197" s="13" t="s">
        <v>1628</v>
      </c>
      <c r="T197" s="13" t="s">
        <v>63</v>
      </c>
      <c r="U197" s="13" t="s">
        <v>379</v>
      </c>
      <c r="V197" s="13" t="s">
        <v>2235</v>
      </c>
      <c r="W197" s="13" t="s">
        <v>82</v>
      </c>
      <c r="X197" s="13" t="s">
        <v>427</v>
      </c>
      <c r="Y197" s="13" t="s">
        <v>84</v>
      </c>
      <c r="Z197" s="13" t="s">
        <v>154</v>
      </c>
      <c r="AA197" s="13" t="s">
        <v>59</v>
      </c>
      <c r="AB197" s="13" t="s">
        <v>154</v>
      </c>
      <c r="AC197" s="13" t="s">
        <v>434</v>
      </c>
      <c r="AD197" s="13" t="s">
        <v>439</v>
      </c>
      <c r="AE197" s="13" t="s">
        <v>458</v>
      </c>
      <c r="AF197" s="13" t="s">
        <v>484</v>
      </c>
      <c r="AG197" s="13" t="s">
        <v>521</v>
      </c>
      <c r="AH197" s="13" t="s">
        <v>585</v>
      </c>
      <c r="AI197" s="13" t="s">
        <v>638</v>
      </c>
      <c r="AJ197" s="13" t="s">
        <v>585</v>
      </c>
      <c r="AK197" s="13" t="s">
        <v>720</v>
      </c>
      <c r="AL197" s="13" t="s">
        <v>721</v>
      </c>
      <c r="AM197" s="13" t="s">
        <v>727</v>
      </c>
      <c r="AN197" s="13" t="s">
        <v>773</v>
      </c>
      <c r="AO197" s="13" t="s">
        <v>891</v>
      </c>
      <c r="AP197" s="13" t="s">
        <v>1111</v>
      </c>
      <c r="AQ197" s="13" t="s">
        <v>2268</v>
      </c>
      <c r="AR197" s="15">
        <v>1098000000</v>
      </c>
      <c r="AS197" s="15">
        <v>0</v>
      </c>
      <c r="AT197" s="15">
        <v>0</v>
      </c>
      <c r="AU197" s="15">
        <v>0</v>
      </c>
      <c r="AV197" s="15">
        <v>0</v>
      </c>
      <c r="AW197" s="15">
        <v>1098000000</v>
      </c>
      <c r="AX197" s="15">
        <v>0</v>
      </c>
      <c r="AY197" s="15">
        <v>0</v>
      </c>
      <c r="AZ197" s="15">
        <v>0</v>
      </c>
      <c r="BA197" s="15">
        <v>0</v>
      </c>
      <c r="BB197" s="15">
        <v>1098000000</v>
      </c>
      <c r="BC197" s="15">
        <v>0</v>
      </c>
      <c r="BD197" s="9" t="s">
        <v>736</v>
      </c>
      <c r="BE197" s="10">
        <v>45393.704039553188</v>
      </c>
      <c r="BF197" s="9"/>
    </row>
    <row r="198" spans="1:65" ht="15" customHeight="1" outlineLevel="3" x14ac:dyDescent="0.2">
      <c r="A198" s="8" t="s">
        <v>2234</v>
      </c>
      <c r="B198" s="13" t="s">
        <v>154</v>
      </c>
      <c r="C198" s="13" t="s">
        <v>63</v>
      </c>
      <c r="D198" s="13" t="s">
        <v>72</v>
      </c>
      <c r="E198" s="13" t="s">
        <v>82</v>
      </c>
      <c r="F198" s="13" t="s">
        <v>59</v>
      </c>
      <c r="G198" s="13" t="s">
        <v>77</v>
      </c>
      <c r="H198" s="13" t="s">
        <v>88</v>
      </c>
      <c r="I198" s="13" t="s">
        <v>106</v>
      </c>
      <c r="J198" s="13" t="s">
        <v>76</v>
      </c>
      <c r="K198" s="13" t="s">
        <v>84</v>
      </c>
      <c r="L198" s="13" t="s">
        <v>63</v>
      </c>
      <c r="M198" s="13" t="s">
        <v>2234</v>
      </c>
      <c r="N198" s="13">
        <v>22322</v>
      </c>
      <c r="O198" s="13" t="s">
        <v>1894</v>
      </c>
      <c r="P198" s="13">
        <v>2</v>
      </c>
      <c r="Q198" s="13">
        <v>2</v>
      </c>
      <c r="R198" s="13" t="s">
        <v>2269</v>
      </c>
      <c r="S198" s="13" t="s">
        <v>2270</v>
      </c>
      <c r="T198" s="13" t="s">
        <v>63</v>
      </c>
      <c r="U198" s="13" t="s">
        <v>379</v>
      </c>
      <c r="V198" s="13" t="s">
        <v>2235</v>
      </c>
      <c r="W198" s="13" t="s">
        <v>82</v>
      </c>
      <c r="X198" s="13" t="s">
        <v>427</v>
      </c>
      <c r="Y198" s="13" t="s">
        <v>84</v>
      </c>
      <c r="Z198" s="13" t="s">
        <v>154</v>
      </c>
      <c r="AA198" s="13" t="s">
        <v>59</v>
      </c>
      <c r="AB198" s="13" t="s">
        <v>154</v>
      </c>
      <c r="AC198" s="13" t="s">
        <v>434</v>
      </c>
      <c r="AD198" s="13" t="s">
        <v>439</v>
      </c>
      <c r="AE198" s="13" t="s">
        <v>458</v>
      </c>
      <c r="AF198" s="13" t="s">
        <v>484</v>
      </c>
      <c r="AG198" s="13" t="s">
        <v>521</v>
      </c>
      <c r="AH198" s="13" t="s">
        <v>585</v>
      </c>
      <c r="AI198" s="13" t="s">
        <v>638</v>
      </c>
      <c r="AJ198" s="13" t="s">
        <v>585</v>
      </c>
      <c r="AK198" s="13" t="s">
        <v>720</v>
      </c>
      <c r="AL198" s="13" t="s">
        <v>721</v>
      </c>
      <c r="AM198" s="13" t="s">
        <v>727</v>
      </c>
      <c r="AN198" s="13" t="s">
        <v>773</v>
      </c>
      <c r="AO198" s="13" t="s">
        <v>891</v>
      </c>
      <c r="AP198" s="13" t="s">
        <v>2271</v>
      </c>
      <c r="AQ198" s="13" t="s">
        <v>2272</v>
      </c>
      <c r="AR198" s="15">
        <v>24746000</v>
      </c>
      <c r="AS198" s="15">
        <v>0</v>
      </c>
      <c r="AT198" s="15">
        <v>0</v>
      </c>
      <c r="AU198" s="15">
        <v>0</v>
      </c>
      <c r="AV198" s="15">
        <v>0</v>
      </c>
      <c r="AW198" s="15">
        <v>24746000</v>
      </c>
      <c r="AX198" s="15">
        <v>0</v>
      </c>
      <c r="AY198" s="15">
        <v>0</v>
      </c>
      <c r="AZ198" s="15">
        <v>0</v>
      </c>
      <c r="BA198" s="15">
        <v>0</v>
      </c>
      <c r="BB198" s="15">
        <v>24746000</v>
      </c>
      <c r="BC198" s="15">
        <v>0</v>
      </c>
      <c r="BD198" s="9" t="s">
        <v>736</v>
      </c>
      <c r="BE198" s="10">
        <v>45393.704039553188</v>
      </c>
      <c r="BF198" s="9"/>
    </row>
    <row r="199" spans="1:65" ht="15" customHeight="1" outlineLevel="3" x14ac:dyDescent="0.2">
      <c r="A199" s="8" t="s">
        <v>2234</v>
      </c>
      <c r="B199" s="13" t="s">
        <v>154</v>
      </c>
      <c r="C199" s="13" t="s">
        <v>63</v>
      </c>
      <c r="D199" s="13" t="s">
        <v>72</v>
      </c>
      <c r="E199" s="13" t="s">
        <v>82</v>
      </c>
      <c r="F199" s="13" t="s">
        <v>59</v>
      </c>
      <c r="G199" s="13" t="s">
        <v>74</v>
      </c>
      <c r="H199" s="13" t="s">
        <v>94</v>
      </c>
      <c r="I199" s="13" t="s">
        <v>122</v>
      </c>
      <c r="J199" s="13" t="s">
        <v>72</v>
      </c>
      <c r="K199" s="13" t="s">
        <v>84</v>
      </c>
      <c r="L199" s="13" t="s">
        <v>63</v>
      </c>
      <c r="M199" s="13" t="s">
        <v>2234</v>
      </c>
      <c r="N199" s="13">
        <v>22337</v>
      </c>
      <c r="O199" s="13" t="s">
        <v>1903</v>
      </c>
      <c r="P199" s="13">
        <v>1</v>
      </c>
      <c r="Q199" s="13">
        <v>1</v>
      </c>
      <c r="R199" s="13" t="s">
        <v>2278</v>
      </c>
      <c r="S199" s="13" t="s">
        <v>2279</v>
      </c>
      <c r="T199" s="13" t="s">
        <v>63</v>
      </c>
      <c r="U199" s="13" t="s">
        <v>379</v>
      </c>
      <c r="V199" s="13" t="s">
        <v>2235</v>
      </c>
      <c r="W199" s="13" t="s">
        <v>82</v>
      </c>
      <c r="X199" s="13" t="s">
        <v>427</v>
      </c>
      <c r="Y199" s="13" t="s">
        <v>84</v>
      </c>
      <c r="Z199" s="13" t="s">
        <v>154</v>
      </c>
      <c r="AA199" s="13" t="s">
        <v>59</v>
      </c>
      <c r="AB199" s="13" t="s">
        <v>154</v>
      </c>
      <c r="AC199" s="13" t="s">
        <v>437</v>
      </c>
      <c r="AD199" s="13" t="s">
        <v>442</v>
      </c>
      <c r="AE199" s="13" t="s">
        <v>455</v>
      </c>
      <c r="AF199" s="13" t="s">
        <v>481</v>
      </c>
      <c r="AG199" s="13" t="s">
        <v>523</v>
      </c>
      <c r="AH199" s="13" t="s">
        <v>587</v>
      </c>
      <c r="AI199" s="13" t="s">
        <v>640</v>
      </c>
      <c r="AJ199" s="13" t="s">
        <v>692</v>
      </c>
      <c r="AK199" s="13" t="s">
        <v>720</v>
      </c>
      <c r="AL199" s="13" t="s">
        <v>721</v>
      </c>
      <c r="AM199" s="13" t="s">
        <v>727</v>
      </c>
      <c r="AN199" s="13" t="s">
        <v>775</v>
      </c>
      <c r="AO199" s="13" t="s">
        <v>893</v>
      </c>
      <c r="AP199" s="13" t="s">
        <v>1113</v>
      </c>
      <c r="AQ199" s="13" t="s">
        <v>2280</v>
      </c>
      <c r="AR199" s="15">
        <v>12639000</v>
      </c>
      <c r="AS199" s="15">
        <v>0</v>
      </c>
      <c r="AT199" s="15">
        <v>0</v>
      </c>
      <c r="AU199" s="15">
        <v>0</v>
      </c>
      <c r="AV199" s="15">
        <v>12639000</v>
      </c>
      <c r="AW199" s="15">
        <v>0</v>
      </c>
      <c r="AX199" s="15">
        <v>0</v>
      </c>
      <c r="AY199" s="15">
        <v>0</v>
      </c>
      <c r="AZ199" s="15">
        <v>0</v>
      </c>
      <c r="BA199" s="15">
        <v>0</v>
      </c>
      <c r="BB199" s="15">
        <v>0</v>
      </c>
      <c r="BC199" s="15">
        <v>0</v>
      </c>
      <c r="BD199" s="9" t="s">
        <v>736</v>
      </c>
      <c r="BE199" s="10">
        <v>45393.704039553188</v>
      </c>
      <c r="BF199" s="9"/>
    </row>
    <row r="200" spans="1:65" ht="15" customHeight="1" outlineLevel="3" x14ac:dyDescent="0.2">
      <c r="A200" s="8" t="s">
        <v>2234</v>
      </c>
      <c r="B200" s="13" t="s">
        <v>154</v>
      </c>
      <c r="C200" s="13" t="s">
        <v>63</v>
      </c>
      <c r="D200" s="13" t="s">
        <v>72</v>
      </c>
      <c r="E200" s="13" t="s">
        <v>82</v>
      </c>
      <c r="F200" s="13" t="s">
        <v>59</v>
      </c>
      <c r="G200" s="13" t="s">
        <v>74</v>
      </c>
      <c r="H200" s="13" t="s">
        <v>94</v>
      </c>
      <c r="I200" s="13" t="s">
        <v>122</v>
      </c>
      <c r="J200" s="13" t="s">
        <v>74</v>
      </c>
      <c r="K200" s="13" t="s">
        <v>84</v>
      </c>
      <c r="L200" s="13" t="s">
        <v>63</v>
      </c>
      <c r="M200" s="13" t="s">
        <v>2234</v>
      </c>
      <c r="N200" s="13">
        <v>22337</v>
      </c>
      <c r="O200" s="13" t="s">
        <v>1903</v>
      </c>
      <c r="P200" s="13">
        <v>4</v>
      </c>
      <c r="Q200" s="13">
        <v>4</v>
      </c>
      <c r="R200" s="13" t="s">
        <v>2846</v>
      </c>
      <c r="S200" s="13" t="s">
        <v>2847</v>
      </c>
      <c r="T200" s="13" t="s">
        <v>63</v>
      </c>
      <c r="U200" s="13" t="s">
        <v>379</v>
      </c>
      <c r="V200" s="13" t="s">
        <v>2235</v>
      </c>
      <c r="W200" s="13" t="s">
        <v>82</v>
      </c>
      <c r="X200" s="13" t="s">
        <v>427</v>
      </c>
      <c r="Y200" s="13" t="s">
        <v>84</v>
      </c>
      <c r="Z200" s="13" t="s">
        <v>154</v>
      </c>
      <c r="AA200" s="13" t="s">
        <v>59</v>
      </c>
      <c r="AB200" s="13" t="s">
        <v>154</v>
      </c>
      <c r="AC200" s="13" t="s">
        <v>437</v>
      </c>
      <c r="AD200" s="13" t="s">
        <v>442</v>
      </c>
      <c r="AE200" s="13" t="s">
        <v>455</v>
      </c>
      <c r="AF200" s="13" t="s">
        <v>481</v>
      </c>
      <c r="AG200" s="13" t="s">
        <v>523</v>
      </c>
      <c r="AH200" s="13" t="s">
        <v>587</v>
      </c>
      <c r="AI200" s="13" t="s">
        <v>640</v>
      </c>
      <c r="AJ200" s="13" t="s">
        <v>692</v>
      </c>
      <c r="AK200" s="13" t="s">
        <v>720</v>
      </c>
      <c r="AL200" s="13" t="s">
        <v>721</v>
      </c>
      <c r="AM200" s="13" t="s">
        <v>727</v>
      </c>
      <c r="AN200" s="13" t="s">
        <v>774</v>
      </c>
      <c r="AO200" s="13" t="s">
        <v>892</v>
      </c>
      <c r="AP200" s="13" t="s">
        <v>2848</v>
      </c>
      <c r="AQ200" s="13" t="s">
        <v>2849</v>
      </c>
      <c r="AR200" s="15">
        <v>0</v>
      </c>
      <c r="AS200" s="15">
        <v>0</v>
      </c>
      <c r="AT200" s="15">
        <v>0</v>
      </c>
      <c r="AU200" s="15">
        <v>12639000</v>
      </c>
      <c r="AV200" s="15">
        <v>0</v>
      </c>
      <c r="AW200" s="15">
        <v>12639000</v>
      </c>
      <c r="AX200" s="15">
        <v>12639000</v>
      </c>
      <c r="AY200" s="15">
        <v>0</v>
      </c>
      <c r="AZ200" s="15">
        <v>0</v>
      </c>
      <c r="BA200" s="15">
        <v>0</v>
      </c>
      <c r="BB200" s="15">
        <v>0</v>
      </c>
      <c r="BC200" s="15">
        <v>12639000</v>
      </c>
      <c r="BD200" s="9" t="s">
        <v>736</v>
      </c>
      <c r="BE200" s="10">
        <v>45393.704039553188</v>
      </c>
      <c r="BF200" s="9"/>
    </row>
    <row r="201" spans="1:65" ht="15" customHeight="1" outlineLevel="3" x14ac:dyDescent="0.2">
      <c r="A201" s="8" t="s">
        <v>2234</v>
      </c>
      <c r="B201" s="13" t="s">
        <v>154</v>
      </c>
      <c r="C201" s="13" t="s">
        <v>63</v>
      </c>
      <c r="D201" s="13" t="s">
        <v>72</v>
      </c>
      <c r="E201" s="13" t="s">
        <v>82</v>
      </c>
      <c r="F201" s="13" t="s">
        <v>86</v>
      </c>
      <c r="G201" s="13" t="s">
        <v>74</v>
      </c>
      <c r="H201" s="13" t="s">
        <v>94</v>
      </c>
      <c r="I201" s="13" t="s">
        <v>122</v>
      </c>
      <c r="J201" s="13" t="s">
        <v>147</v>
      </c>
      <c r="K201" s="13" t="s">
        <v>84</v>
      </c>
      <c r="L201" s="13" t="s">
        <v>63</v>
      </c>
      <c r="M201" s="13" t="s">
        <v>2234</v>
      </c>
      <c r="N201" s="13">
        <v>25310</v>
      </c>
      <c r="O201" s="13" t="s">
        <v>1908</v>
      </c>
      <c r="P201" s="13">
        <v>0</v>
      </c>
      <c r="Q201" s="13">
        <v>0</v>
      </c>
      <c r="R201" s="13" t="s">
        <v>286</v>
      </c>
      <c r="S201" s="13" t="s">
        <v>1637</v>
      </c>
      <c r="T201" s="13" t="s">
        <v>63</v>
      </c>
      <c r="U201" s="13" t="s">
        <v>379</v>
      </c>
      <c r="V201" s="13" t="s">
        <v>2235</v>
      </c>
      <c r="W201" s="13" t="s">
        <v>82</v>
      </c>
      <c r="X201" s="13" t="s">
        <v>427</v>
      </c>
      <c r="Y201" s="13" t="s">
        <v>84</v>
      </c>
      <c r="Z201" s="13" t="s">
        <v>154</v>
      </c>
      <c r="AA201" s="13" t="s">
        <v>86</v>
      </c>
      <c r="AB201" s="13" t="s">
        <v>430</v>
      </c>
      <c r="AC201" s="13" t="s">
        <v>437</v>
      </c>
      <c r="AD201" s="13" t="s">
        <v>442</v>
      </c>
      <c r="AE201" s="13" t="s">
        <v>455</v>
      </c>
      <c r="AF201" s="13" t="s">
        <v>481</v>
      </c>
      <c r="AG201" s="13" t="s">
        <v>523</v>
      </c>
      <c r="AH201" s="13" t="s">
        <v>587</v>
      </c>
      <c r="AI201" s="13" t="s">
        <v>640</v>
      </c>
      <c r="AJ201" s="13" t="s">
        <v>692</v>
      </c>
      <c r="AK201" s="13" t="s">
        <v>720</v>
      </c>
      <c r="AL201" s="13" t="s">
        <v>721</v>
      </c>
      <c r="AM201" s="13" t="s">
        <v>727</v>
      </c>
      <c r="AN201" s="13" t="s">
        <v>776</v>
      </c>
      <c r="AO201" s="13" t="s">
        <v>894</v>
      </c>
      <c r="AP201" s="13" t="s">
        <v>1117</v>
      </c>
      <c r="AQ201" s="13" t="s">
        <v>2309</v>
      </c>
      <c r="AR201" s="15">
        <v>551185768</v>
      </c>
      <c r="AS201" s="15">
        <v>0</v>
      </c>
      <c r="AT201" s="15">
        <v>0</v>
      </c>
      <c r="AU201" s="15">
        <v>0</v>
      </c>
      <c r="AV201" s="15">
        <v>0</v>
      </c>
      <c r="AW201" s="15">
        <v>551185768</v>
      </c>
      <c r="AX201" s="15">
        <v>551185768</v>
      </c>
      <c r="AY201" s="15">
        <v>551185768</v>
      </c>
      <c r="AZ201" s="15">
        <v>0</v>
      </c>
      <c r="BA201" s="15">
        <v>0</v>
      </c>
      <c r="BB201" s="15">
        <v>0</v>
      </c>
      <c r="BC201" s="15">
        <v>0</v>
      </c>
      <c r="BD201" s="9" t="s">
        <v>736</v>
      </c>
      <c r="BE201" s="10">
        <v>45393.704039553188</v>
      </c>
      <c r="BF201" s="9"/>
    </row>
    <row r="202" spans="1:65" ht="15" customHeight="1" outlineLevel="3" x14ac:dyDescent="0.2">
      <c r="A202" s="8" t="s">
        <v>2234</v>
      </c>
      <c r="B202" s="13" t="s">
        <v>154</v>
      </c>
      <c r="C202" s="13" t="s">
        <v>63</v>
      </c>
      <c r="D202" s="13" t="s">
        <v>72</v>
      </c>
      <c r="E202" s="13" t="s">
        <v>82</v>
      </c>
      <c r="F202" s="13" t="s">
        <v>86</v>
      </c>
      <c r="G202" s="13" t="s">
        <v>77</v>
      </c>
      <c r="H202" s="13" t="s">
        <v>88</v>
      </c>
      <c r="I202" s="13" t="s">
        <v>106</v>
      </c>
      <c r="J202" s="13" t="s">
        <v>147</v>
      </c>
      <c r="K202" s="13" t="s">
        <v>84</v>
      </c>
      <c r="L202" s="13" t="s">
        <v>63</v>
      </c>
      <c r="M202" s="13" t="s">
        <v>2234</v>
      </c>
      <c r="N202" s="13">
        <v>25320</v>
      </c>
      <c r="O202" s="13" t="s">
        <v>198</v>
      </c>
      <c r="P202" s="13">
        <v>0</v>
      </c>
      <c r="Q202" s="13">
        <v>0</v>
      </c>
      <c r="R202" s="13" t="s">
        <v>285</v>
      </c>
      <c r="S202" s="13" t="s">
        <v>1636</v>
      </c>
      <c r="T202" s="13" t="s">
        <v>63</v>
      </c>
      <c r="U202" s="13" t="s">
        <v>379</v>
      </c>
      <c r="V202" s="13" t="s">
        <v>2235</v>
      </c>
      <c r="W202" s="13" t="s">
        <v>82</v>
      </c>
      <c r="X202" s="13" t="s">
        <v>427</v>
      </c>
      <c r="Y202" s="13" t="s">
        <v>84</v>
      </c>
      <c r="Z202" s="13" t="s">
        <v>154</v>
      </c>
      <c r="AA202" s="13" t="s">
        <v>86</v>
      </c>
      <c r="AB202" s="13" t="s">
        <v>430</v>
      </c>
      <c r="AC202" s="13" t="s">
        <v>434</v>
      </c>
      <c r="AD202" s="13" t="s">
        <v>439</v>
      </c>
      <c r="AE202" s="13" t="s">
        <v>458</v>
      </c>
      <c r="AF202" s="13" t="s">
        <v>484</v>
      </c>
      <c r="AG202" s="13" t="s">
        <v>521</v>
      </c>
      <c r="AH202" s="13" t="s">
        <v>585</v>
      </c>
      <c r="AI202" s="13" t="s">
        <v>638</v>
      </c>
      <c r="AJ202" s="13" t="s">
        <v>585</v>
      </c>
      <c r="AK202" s="13" t="s">
        <v>720</v>
      </c>
      <c r="AL202" s="13" t="s">
        <v>721</v>
      </c>
      <c r="AM202" s="13" t="s">
        <v>727</v>
      </c>
      <c r="AN202" s="13" t="s">
        <v>773</v>
      </c>
      <c r="AO202" s="13" t="s">
        <v>891</v>
      </c>
      <c r="AP202" s="13" t="s">
        <v>1116</v>
      </c>
      <c r="AQ202" s="13" t="s">
        <v>2308</v>
      </c>
      <c r="AR202" s="15">
        <v>769888344</v>
      </c>
      <c r="AS202" s="15">
        <v>0</v>
      </c>
      <c r="AT202" s="15">
        <v>0</v>
      </c>
      <c r="AU202" s="15">
        <v>0</v>
      </c>
      <c r="AV202" s="15">
        <v>0</v>
      </c>
      <c r="AW202" s="15">
        <v>769888344</v>
      </c>
      <c r="AX202" s="15">
        <v>0</v>
      </c>
      <c r="AY202" s="15">
        <v>0</v>
      </c>
      <c r="AZ202" s="15">
        <v>0</v>
      </c>
      <c r="BA202" s="15">
        <v>0</v>
      </c>
      <c r="BB202" s="15">
        <v>769888344</v>
      </c>
      <c r="BC202" s="15">
        <v>0</v>
      </c>
      <c r="BD202" s="9" t="s">
        <v>736</v>
      </c>
      <c r="BE202" s="10">
        <v>45393.704039553188</v>
      </c>
      <c r="BF202" s="9"/>
    </row>
    <row r="203" spans="1:65" ht="15" customHeight="1" outlineLevel="3" x14ac:dyDescent="0.2">
      <c r="A203" s="8" t="s">
        <v>2234</v>
      </c>
      <c r="B203" s="13" t="s">
        <v>154</v>
      </c>
      <c r="C203" s="13" t="s">
        <v>63</v>
      </c>
      <c r="D203" s="13" t="s">
        <v>72</v>
      </c>
      <c r="E203" s="13" t="s">
        <v>82</v>
      </c>
      <c r="F203" s="13" t="s">
        <v>86</v>
      </c>
      <c r="G203" s="13" t="s">
        <v>77</v>
      </c>
      <c r="H203" s="13" t="s">
        <v>88</v>
      </c>
      <c r="I203" s="13" t="s">
        <v>1607</v>
      </c>
      <c r="J203" s="13" t="s">
        <v>74</v>
      </c>
      <c r="K203" s="13" t="s">
        <v>84</v>
      </c>
      <c r="L203" s="13" t="s">
        <v>63</v>
      </c>
      <c r="M203" s="13" t="s">
        <v>2234</v>
      </c>
      <c r="N203" s="13">
        <v>25345</v>
      </c>
      <c r="O203" s="13" t="s">
        <v>192</v>
      </c>
      <c r="P203" s="13">
        <v>4</v>
      </c>
      <c r="Q203" s="13">
        <v>4</v>
      </c>
      <c r="R203" s="13" t="s">
        <v>2850</v>
      </c>
      <c r="S203" s="13" t="s">
        <v>2851</v>
      </c>
      <c r="T203" s="13" t="s">
        <v>63</v>
      </c>
      <c r="U203" s="13" t="s">
        <v>379</v>
      </c>
      <c r="V203" s="13" t="s">
        <v>2235</v>
      </c>
      <c r="W203" s="13" t="s">
        <v>82</v>
      </c>
      <c r="X203" s="13" t="s">
        <v>427</v>
      </c>
      <c r="Y203" s="13" t="s">
        <v>84</v>
      </c>
      <c r="Z203" s="13" t="s">
        <v>154</v>
      </c>
      <c r="AA203" s="13" t="s">
        <v>86</v>
      </c>
      <c r="AB203" s="13" t="s">
        <v>430</v>
      </c>
      <c r="AC203" s="13" t="s">
        <v>434</v>
      </c>
      <c r="AD203" s="13" t="s">
        <v>439</v>
      </c>
      <c r="AE203" s="13" t="s">
        <v>458</v>
      </c>
      <c r="AF203" s="13" t="s">
        <v>484</v>
      </c>
      <c r="AG203" s="13" t="s">
        <v>1608</v>
      </c>
      <c r="AH203" s="13" t="s">
        <v>1609</v>
      </c>
      <c r="AI203" s="13" t="s">
        <v>1610</v>
      </c>
      <c r="AJ203" s="13" t="s">
        <v>1611</v>
      </c>
      <c r="AK203" s="13" t="s">
        <v>720</v>
      </c>
      <c r="AL203" s="13" t="s">
        <v>721</v>
      </c>
      <c r="AM203" s="13" t="s">
        <v>727</v>
      </c>
      <c r="AN203" s="13" t="s">
        <v>1633</v>
      </c>
      <c r="AO203" s="13" t="s">
        <v>1634</v>
      </c>
      <c r="AP203" s="13" t="s">
        <v>2852</v>
      </c>
      <c r="AQ203" s="13" t="s">
        <v>2853</v>
      </c>
      <c r="AR203" s="15">
        <v>0</v>
      </c>
      <c r="AS203" s="15">
        <v>0</v>
      </c>
      <c r="AT203" s="15">
        <v>0</v>
      </c>
      <c r="AU203" s="15">
        <v>283105407</v>
      </c>
      <c r="AV203" s="15">
        <v>0</v>
      </c>
      <c r="AW203" s="15">
        <v>283105407</v>
      </c>
      <c r="AX203" s="15">
        <v>0</v>
      </c>
      <c r="AY203" s="15">
        <v>0</v>
      </c>
      <c r="AZ203" s="15">
        <v>0</v>
      </c>
      <c r="BA203" s="15">
        <v>0</v>
      </c>
      <c r="BB203" s="15">
        <v>283105407</v>
      </c>
      <c r="BC203" s="15">
        <v>0</v>
      </c>
      <c r="BD203" s="9" t="s">
        <v>736</v>
      </c>
      <c r="BE203" s="10">
        <v>45393.704039553188</v>
      </c>
      <c r="BF203" s="9"/>
    </row>
    <row r="204" spans="1:65" s="11" customFormat="1" ht="15" customHeight="1" outlineLevel="2" x14ac:dyDescent="0.2">
      <c r="B204" s="14" t="s">
        <v>2804</v>
      </c>
      <c r="C204" s="14"/>
      <c r="D204" s="14"/>
      <c r="E204" s="14"/>
      <c r="F204" s="14"/>
      <c r="G204" s="14"/>
      <c r="H204" s="14"/>
      <c r="I204" s="14"/>
      <c r="J204" s="14"/>
      <c r="K204" s="13"/>
      <c r="L204" s="13"/>
      <c r="M204" s="13"/>
      <c r="N204" s="14"/>
      <c r="O204" s="14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4"/>
      <c r="AR204" s="16">
        <f t="shared" ref="AR204:BC204" si="26">SUBTOTAL(9,AR193:AR203)</f>
        <v>3270640225</v>
      </c>
      <c r="AS204" s="15">
        <f t="shared" si="26"/>
        <v>0</v>
      </c>
      <c r="AT204" s="15">
        <f t="shared" si="26"/>
        <v>0</v>
      </c>
      <c r="AU204" s="15">
        <f t="shared" si="26"/>
        <v>625802520</v>
      </c>
      <c r="AV204" s="15">
        <f t="shared" si="26"/>
        <v>342697113</v>
      </c>
      <c r="AW204" s="16">
        <f t="shared" si="26"/>
        <v>3553745632</v>
      </c>
      <c r="AX204" s="16">
        <f t="shared" si="26"/>
        <v>1248005881</v>
      </c>
      <c r="AY204" s="16">
        <f t="shared" si="26"/>
        <v>905308768</v>
      </c>
      <c r="AZ204" s="15">
        <f t="shared" si="26"/>
        <v>0</v>
      </c>
      <c r="BA204" s="15">
        <f t="shared" si="26"/>
        <v>0</v>
      </c>
      <c r="BB204" s="15">
        <f t="shared" si="26"/>
        <v>2305739751</v>
      </c>
      <c r="BC204" s="16">
        <f t="shared" si="26"/>
        <v>342697113</v>
      </c>
      <c r="BD204" s="9"/>
      <c r="BE204" s="10"/>
      <c r="BF204" s="9"/>
      <c r="BG204" s="8"/>
      <c r="BH204" s="8"/>
      <c r="BI204" s="8"/>
      <c r="BJ204" s="8"/>
      <c r="BK204" s="8"/>
      <c r="BL204" s="8"/>
      <c r="BM204" s="8"/>
    </row>
    <row r="205" spans="1:65" ht="15" customHeight="1" outlineLevel="3" x14ac:dyDescent="0.2">
      <c r="A205" s="8" t="s">
        <v>2234</v>
      </c>
      <c r="B205" s="13" t="s">
        <v>155</v>
      </c>
      <c r="C205" s="13" t="s">
        <v>63</v>
      </c>
      <c r="D205" s="13" t="s">
        <v>72</v>
      </c>
      <c r="E205" s="13" t="s">
        <v>82</v>
      </c>
      <c r="F205" s="13" t="s">
        <v>68</v>
      </c>
      <c r="G205" s="13" t="s">
        <v>77</v>
      </c>
      <c r="H205" s="13" t="s">
        <v>88</v>
      </c>
      <c r="I205" s="13" t="s">
        <v>1607</v>
      </c>
      <c r="J205" s="13" t="s">
        <v>147</v>
      </c>
      <c r="K205" s="13" t="s">
        <v>82</v>
      </c>
      <c r="L205" s="13" t="s">
        <v>63</v>
      </c>
      <c r="M205" s="13" t="s">
        <v>2234</v>
      </c>
      <c r="N205" s="13">
        <v>13152</v>
      </c>
      <c r="O205" s="13" t="s">
        <v>191</v>
      </c>
      <c r="P205" s="13">
        <v>0</v>
      </c>
      <c r="Q205" s="13">
        <v>0</v>
      </c>
      <c r="R205" s="13" t="s">
        <v>1631</v>
      </c>
      <c r="S205" s="13" t="s">
        <v>1632</v>
      </c>
      <c r="T205" s="13" t="s">
        <v>63</v>
      </c>
      <c r="U205" s="13" t="s">
        <v>379</v>
      </c>
      <c r="V205" s="13" t="s">
        <v>2235</v>
      </c>
      <c r="W205" s="13" t="s">
        <v>82</v>
      </c>
      <c r="X205" s="13" t="s">
        <v>427</v>
      </c>
      <c r="Y205" s="13" t="s">
        <v>82</v>
      </c>
      <c r="Z205" s="13" t="s">
        <v>155</v>
      </c>
      <c r="AA205" s="13" t="s">
        <v>68</v>
      </c>
      <c r="AB205" s="13" t="s">
        <v>431</v>
      </c>
      <c r="AC205" s="13" t="s">
        <v>434</v>
      </c>
      <c r="AD205" s="13" t="s">
        <v>439</v>
      </c>
      <c r="AE205" s="13" t="s">
        <v>458</v>
      </c>
      <c r="AF205" s="13" t="s">
        <v>484</v>
      </c>
      <c r="AG205" s="13" t="s">
        <v>1608</v>
      </c>
      <c r="AH205" s="13" t="s">
        <v>1609</v>
      </c>
      <c r="AI205" s="13" t="s">
        <v>1610</v>
      </c>
      <c r="AJ205" s="13" t="s">
        <v>1611</v>
      </c>
      <c r="AK205" s="13" t="s">
        <v>720</v>
      </c>
      <c r="AL205" s="13" t="s">
        <v>721</v>
      </c>
      <c r="AM205" s="13" t="s">
        <v>727</v>
      </c>
      <c r="AN205" s="13" t="s">
        <v>1633</v>
      </c>
      <c r="AO205" s="13" t="s">
        <v>1634</v>
      </c>
      <c r="AP205" s="13" t="s">
        <v>1630</v>
      </c>
      <c r="AQ205" s="13" t="s">
        <v>2205</v>
      </c>
      <c r="AR205" s="15">
        <v>2623197921</v>
      </c>
      <c r="AS205" s="15">
        <v>0</v>
      </c>
      <c r="AT205" s="15">
        <v>0</v>
      </c>
      <c r="AU205" s="15">
        <v>1270216605</v>
      </c>
      <c r="AV205" s="15">
        <v>0</v>
      </c>
      <c r="AW205" s="15">
        <v>3893414526</v>
      </c>
      <c r="AX205" s="15">
        <v>847500000</v>
      </c>
      <c r="AY205" s="15">
        <v>847500000</v>
      </c>
      <c r="AZ205" s="15">
        <v>847500000</v>
      </c>
      <c r="BA205" s="15">
        <v>0</v>
      </c>
      <c r="BB205" s="15">
        <v>3045914526</v>
      </c>
      <c r="BC205" s="15">
        <v>0</v>
      </c>
      <c r="BD205" s="9" t="s">
        <v>736</v>
      </c>
      <c r="BE205" s="10">
        <v>45393.704039553188</v>
      </c>
      <c r="BF205" s="9"/>
    </row>
    <row r="206" spans="1:65" ht="15" customHeight="1" outlineLevel="3" x14ac:dyDescent="0.2">
      <c r="A206" s="8" t="s">
        <v>2234</v>
      </c>
      <c r="B206" s="13" t="s">
        <v>155</v>
      </c>
      <c r="C206" s="13" t="s">
        <v>63</v>
      </c>
      <c r="D206" s="13" t="s">
        <v>72</v>
      </c>
      <c r="E206" s="13" t="s">
        <v>82</v>
      </c>
      <c r="F206" s="13" t="s">
        <v>68</v>
      </c>
      <c r="G206" s="13" t="s">
        <v>77</v>
      </c>
      <c r="H206" s="13" t="s">
        <v>88</v>
      </c>
      <c r="I206" s="13" t="s">
        <v>1607</v>
      </c>
      <c r="J206" s="13" t="s">
        <v>76</v>
      </c>
      <c r="K206" s="13" t="s">
        <v>82</v>
      </c>
      <c r="L206" s="13" t="s">
        <v>63</v>
      </c>
      <c r="M206" s="13" t="s">
        <v>2234</v>
      </c>
      <c r="N206" s="13">
        <v>22209</v>
      </c>
      <c r="O206" s="13" t="s">
        <v>197</v>
      </c>
      <c r="P206" s="13">
        <v>2</v>
      </c>
      <c r="Q206" s="13">
        <v>2</v>
      </c>
      <c r="R206" s="13" t="s">
        <v>2284</v>
      </c>
      <c r="S206" s="13" t="s">
        <v>2285</v>
      </c>
      <c r="T206" s="13" t="s">
        <v>63</v>
      </c>
      <c r="U206" s="13" t="s">
        <v>379</v>
      </c>
      <c r="V206" s="13" t="s">
        <v>2235</v>
      </c>
      <c r="W206" s="13" t="s">
        <v>82</v>
      </c>
      <c r="X206" s="13" t="s">
        <v>427</v>
      </c>
      <c r="Y206" s="13" t="s">
        <v>82</v>
      </c>
      <c r="Z206" s="13" t="s">
        <v>155</v>
      </c>
      <c r="AA206" s="13" t="s">
        <v>68</v>
      </c>
      <c r="AB206" s="13" t="s">
        <v>431</v>
      </c>
      <c r="AC206" s="13" t="s">
        <v>434</v>
      </c>
      <c r="AD206" s="13" t="s">
        <v>439</v>
      </c>
      <c r="AE206" s="13" t="s">
        <v>458</v>
      </c>
      <c r="AF206" s="13" t="s">
        <v>484</v>
      </c>
      <c r="AG206" s="13" t="s">
        <v>1608</v>
      </c>
      <c r="AH206" s="13" t="s">
        <v>1609</v>
      </c>
      <c r="AI206" s="13" t="s">
        <v>1610</v>
      </c>
      <c r="AJ206" s="13" t="s">
        <v>1611</v>
      </c>
      <c r="AK206" s="13" t="s">
        <v>720</v>
      </c>
      <c r="AL206" s="13" t="s">
        <v>721</v>
      </c>
      <c r="AM206" s="13" t="s">
        <v>727</v>
      </c>
      <c r="AN206" s="13" t="s">
        <v>1633</v>
      </c>
      <c r="AO206" s="13" t="s">
        <v>1634</v>
      </c>
      <c r="AP206" s="13" t="s">
        <v>2286</v>
      </c>
      <c r="AQ206" s="13" t="s">
        <v>2287</v>
      </c>
      <c r="AR206" s="15">
        <v>8309000</v>
      </c>
      <c r="AS206" s="15">
        <v>0</v>
      </c>
      <c r="AT206" s="15">
        <v>0</v>
      </c>
      <c r="AU206" s="15">
        <v>0</v>
      </c>
      <c r="AV206" s="15">
        <v>0</v>
      </c>
      <c r="AW206" s="15">
        <v>8309000</v>
      </c>
      <c r="AX206" s="15">
        <v>0</v>
      </c>
      <c r="AY206" s="15">
        <v>0</v>
      </c>
      <c r="AZ206" s="15">
        <v>0</v>
      </c>
      <c r="BA206" s="15">
        <v>0</v>
      </c>
      <c r="BB206" s="15">
        <v>8309000</v>
      </c>
      <c r="BC206" s="15">
        <v>0</v>
      </c>
      <c r="BD206" s="9" t="s">
        <v>736</v>
      </c>
      <c r="BE206" s="10">
        <v>45393.704039553188</v>
      </c>
      <c r="BF206" s="9"/>
    </row>
    <row r="207" spans="1:65" ht="15" customHeight="1" outlineLevel="3" x14ac:dyDescent="0.2">
      <c r="A207" s="8" t="s">
        <v>2234</v>
      </c>
      <c r="B207" s="13" t="s">
        <v>155</v>
      </c>
      <c r="C207" s="13" t="s">
        <v>63</v>
      </c>
      <c r="D207" s="13" t="s">
        <v>72</v>
      </c>
      <c r="E207" s="13" t="s">
        <v>82</v>
      </c>
      <c r="F207" s="13" t="s">
        <v>87</v>
      </c>
      <c r="G207" s="13" t="s">
        <v>77</v>
      </c>
      <c r="H207" s="13" t="s">
        <v>88</v>
      </c>
      <c r="I207" s="13" t="s">
        <v>1607</v>
      </c>
      <c r="J207" s="13" t="s">
        <v>147</v>
      </c>
      <c r="K207" s="13" t="s">
        <v>82</v>
      </c>
      <c r="L207" s="13" t="s">
        <v>63</v>
      </c>
      <c r="M207" s="13" t="s">
        <v>2234</v>
      </c>
      <c r="N207" s="13">
        <v>25240</v>
      </c>
      <c r="O207" s="13" t="s">
        <v>1509</v>
      </c>
      <c r="P207" s="13">
        <v>0</v>
      </c>
      <c r="Q207" s="13">
        <v>0</v>
      </c>
      <c r="R207" s="13" t="s">
        <v>1638</v>
      </c>
      <c r="S207" s="13" t="s">
        <v>1639</v>
      </c>
      <c r="T207" s="13" t="s">
        <v>63</v>
      </c>
      <c r="U207" s="13" t="s">
        <v>379</v>
      </c>
      <c r="V207" s="13" t="s">
        <v>2235</v>
      </c>
      <c r="W207" s="13" t="s">
        <v>82</v>
      </c>
      <c r="X207" s="13" t="s">
        <v>427</v>
      </c>
      <c r="Y207" s="13" t="s">
        <v>82</v>
      </c>
      <c r="Z207" s="13" t="s">
        <v>155</v>
      </c>
      <c r="AA207" s="13" t="s">
        <v>87</v>
      </c>
      <c r="AB207" s="13" t="s">
        <v>432</v>
      </c>
      <c r="AC207" s="13" t="s">
        <v>434</v>
      </c>
      <c r="AD207" s="13" t="s">
        <v>439</v>
      </c>
      <c r="AE207" s="13" t="s">
        <v>458</v>
      </c>
      <c r="AF207" s="13" t="s">
        <v>484</v>
      </c>
      <c r="AG207" s="13" t="s">
        <v>1608</v>
      </c>
      <c r="AH207" s="13" t="s">
        <v>1609</v>
      </c>
      <c r="AI207" s="13" t="s">
        <v>1610</v>
      </c>
      <c r="AJ207" s="13" t="s">
        <v>1611</v>
      </c>
      <c r="AK207" s="13" t="s">
        <v>720</v>
      </c>
      <c r="AL207" s="13" t="s">
        <v>721</v>
      </c>
      <c r="AM207" s="13" t="s">
        <v>727</v>
      </c>
      <c r="AN207" s="13" t="s">
        <v>1633</v>
      </c>
      <c r="AO207" s="13" t="s">
        <v>1634</v>
      </c>
      <c r="AP207" s="13" t="s">
        <v>1640</v>
      </c>
      <c r="AQ207" s="13" t="s">
        <v>2205</v>
      </c>
      <c r="AR207" s="15">
        <v>367776888</v>
      </c>
      <c r="AS207" s="15">
        <v>0</v>
      </c>
      <c r="AT207" s="15">
        <v>0</v>
      </c>
      <c r="AU207" s="15">
        <v>0</v>
      </c>
      <c r="AV207" s="15">
        <v>0</v>
      </c>
      <c r="AW207" s="15">
        <v>367776888</v>
      </c>
      <c r="AX207" s="15">
        <v>0</v>
      </c>
      <c r="AY207" s="15">
        <v>0</v>
      </c>
      <c r="AZ207" s="15">
        <v>0</v>
      </c>
      <c r="BA207" s="15">
        <v>0</v>
      </c>
      <c r="BB207" s="15">
        <v>367776888</v>
      </c>
      <c r="BC207" s="15">
        <v>0</v>
      </c>
      <c r="BD207" s="9" t="s">
        <v>736</v>
      </c>
      <c r="BE207" s="10">
        <v>45393.704039553188</v>
      </c>
      <c r="BF207" s="9"/>
    </row>
    <row r="208" spans="1:65" s="11" customFormat="1" ht="15" customHeight="1" outlineLevel="2" x14ac:dyDescent="0.2">
      <c r="B208" s="14" t="s">
        <v>2805</v>
      </c>
      <c r="C208" s="14"/>
      <c r="D208" s="14"/>
      <c r="E208" s="14"/>
      <c r="F208" s="14"/>
      <c r="G208" s="14"/>
      <c r="H208" s="14"/>
      <c r="I208" s="14"/>
      <c r="J208" s="14"/>
      <c r="K208" s="13"/>
      <c r="L208" s="13"/>
      <c r="M208" s="13"/>
      <c r="N208" s="14"/>
      <c r="O208" s="14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4"/>
      <c r="AR208" s="16">
        <f t="shared" ref="AR208:BC208" si="27">SUBTOTAL(9,AR205:AR207)</f>
        <v>2999283809</v>
      </c>
      <c r="AS208" s="15">
        <f t="shared" si="27"/>
        <v>0</v>
      </c>
      <c r="AT208" s="15">
        <f t="shared" si="27"/>
        <v>0</v>
      </c>
      <c r="AU208" s="15">
        <f t="shared" si="27"/>
        <v>1270216605</v>
      </c>
      <c r="AV208" s="15">
        <f t="shared" si="27"/>
        <v>0</v>
      </c>
      <c r="AW208" s="16">
        <f t="shared" si="27"/>
        <v>4269500414</v>
      </c>
      <c r="AX208" s="16">
        <f t="shared" si="27"/>
        <v>847500000</v>
      </c>
      <c r="AY208" s="16">
        <f t="shared" si="27"/>
        <v>847500000</v>
      </c>
      <c r="AZ208" s="15">
        <f t="shared" si="27"/>
        <v>847500000</v>
      </c>
      <c r="BA208" s="15">
        <f t="shared" si="27"/>
        <v>0</v>
      </c>
      <c r="BB208" s="15">
        <f t="shared" si="27"/>
        <v>3422000414</v>
      </c>
      <c r="BC208" s="16">
        <f t="shared" si="27"/>
        <v>0</v>
      </c>
      <c r="BD208" s="9"/>
      <c r="BE208" s="10"/>
      <c r="BF208" s="9"/>
      <c r="BG208" s="8"/>
      <c r="BH208" s="8"/>
      <c r="BI208" s="8"/>
      <c r="BJ208" s="8"/>
      <c r="BK208" s="8"/>
      <c r="BL208" s="8"/>
      <c r="BM208" s="8"/>
    </row>
    <row r="209" spans="1:65" s="11" customFormat="1" ht="15" customHeight="1" outlineLevel="1" x14ac:dyDescent="0.2">
      <c r="A209" s="20" t="s">
        <v>2813</v>
      </c>
      <c r="B209" s="18"/>
      <c r="C209" s="18"/>
      <c r="D209" s="18"/>
      <c r="E209" s="18"/>
      <c r="F209" s="18"/>
      <c r="G209" s="18"/>
      <c r="H209" s="18"/>
      <c r="I209" s="18"/>
      <c r="J209" s="18"/>
      <c r="K209" s="13"/>
      <c r="L209" s="13"/>
      <c r="M209" s="13"/>
      <c r="N209" s="18"/>
      <c r="O209" s="18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8"/>
      <c r="AR209" s="19">
        <f t="shared" ref="AR209:BC209" si="28">SUBTOTAL(9,AR173:AR207)</f>
        <v>57076813357</v>
      </c>
      <c r="AS209" s="15">
        <f t="shared" si="28"/>
        <v>8000000000</v>
      </c>
      <c r="AT209" s="15">
        <f t="shared" si="28"/>
        <v>0</v>
      </c>
      <c r="AU209" s="15">
        <f t="shared" si="28"/>
        <v>11406003443</v>
      </c>
      <c r="AV209" s="15">
        <f t="shared" si="28"/>
        <v>9852681431</v>
      </c>
      <c r="AW209" s="19">
        <f t="shared" si="28"/>
        <v>66630135369</v>
      </c>
      <c r="AX209" s="19">
        <f t="shared" si="28"/>
        <v>38310860941</v>
      </c>
      <c r="AY209" s="19">
        <f t="shared" si="28"/>
        <v>22863908353</v>
      </c>
      <c r="AZ209" s="15">
        <f t="shared" si="28"/>
        <v>1830266550</v>
      </c>
      <c r="BA209" s="15">
        <f t="shared" si="28"/>
        <v>982766550</v>
      </c>
      <c r="BB209" s="15">
        <f t="shared" si="28"/>
        <v>28319274428</v>
      </c>
      <c r="BC209" s="19">
        <f t="shared" si="28"/>
        <v>15446952588</v>
      </c>
      <c r="BD209" s="9"/>
      <c r="BE209" s="10"/>
      <c r="BF209" s="9"/>
      <c r="BG209" s="8"/>
      <c r="BH209" s="8"/>
      <c r="BI209" s="8"/>
      <c r="BJ209" s="8"/>
      <c r="BK209" s="8"/>
      <c r="BL209" s="8"/>
      <c r="BM209" s="8"/>
    </row>
    <row r="210" spans="1:65" ht="15" customHeight="1" outlineLevel="3" x14ac:dyDescent="0.2">
      <c r="A210" s="8" t="s">
        <v>160</v>
      </c>
      <c r="B210" s="13" t="s">
        <v>153</v>
      </c>
      <c r="C210" s="13" t="s">
        <v>64</v>
      </c>
      <c r="D210" s="13" t="s">
        <v>72</v>
      </c>
      <c r="E210" s="13" t="s">
        <v>82</v>
      </c>
      <c r="F210" s="13" t="s">
        <v>73</v>
      </c>
      <c r="G210" s="13" t="s">
        <v>72</v>
      </c>
      <c r="H210" s="13" t="s">
        <v>95</v>
      </c>
      <c r="I210" s="13" t="s">
        <v>124</v>
      </c>
      <c r="J210" s="13" t="s">
        <v>147</v>
      </c>
      <c r="K210" s="13" t="s">
        <v>83</v>
      </c>
      <c r="L210" s="13">
        <v>0</v>
      </c>
      <c r="M210" s="13" t="s">
        <v>153</v>
      </c>
      <c r="N210" s="13">
        <v>11101</v>
      </c>
      <c r="O210" s="13" t="s">
        <v>1857</v>
      </c>
      <c r="P210" s="13">
        <v>0</v>
      </c>
      <c r="Q210" s="13">
        <v>0</v>
      </c>
      <c r="R210" s="13" t="s">
        <v>1444</v>
      </c>
      <c r="S210" s="13" t="s">
        <v>1641</v>
      </c>
      <c r="T210" s="13" t="s">
        <v>64</v>
      </c>
      <c r="U210" s="13" t="s">
        <v>380</v>
      </c>
      <c r="V210" s="13" t="s">
        <v>408</v>
      </c>
      <c r="W210" s="13" t="s">
        <v>82</v>
      </c>
      <c r="X210" s="13" t="s">
        <v>427</v>
      </c>
      <c r="Y210" s="13" t="s">
        <v>83</v>
      </c>
      <c r="Z210" s="13" t="s">
        <v>153</v>
      </c>
      <c r="AA210" s="13" t="s">
        <v>73</v>
      </c>
      <c r="AB210" s="13" t="s">
        <v>428</v>
      </c>
      <c r="AC210" s="13" t="s">
        <v>436</v>
      </c>
      <c r="AD210" s="13" t="s">
        <v>441</v>
      </c>
      <c r="AE210" s="13" t="s">
        <v>452</v>
      </c>
      <c r="AF210" s="13" t="s">
        <v>478</v>
      </c>
      <c r="AG210" s="13" t="s">
        <v>525</v>
      </c>
      <c r="AH210" s="13" t="s">
        <v>589</v>
      </c>
      <c r="AI210" s="13" t="s">
        <v>642</v>
      </c>
      <c r="AJ210" s="13" t="s">
        <v>694</v>
      </c>
      <c r="AK210" s="13" t="s">
        <v>720</v>
      </c>
      <c r="AL210" s="13" t="s">
        <v>721</v>
      </c>
      <c r="AM210" s="13" t="s">
        <v>727</v>
      </c>
      <c r="AN210" s="13" t="s">
        <v>785</v>
      </c>
      <c r="AO210" s="13" t="s">
        <v>902</v>
      </c>
      <c r="AP210" s="13" t="s">
        <v>1119</v>
      </c>
      <c r="AQ210" s="13" t="s">
        <v>2310</v>
      </c>
      <c r="AR210" s="15">
        <v>51000000</v>
      </c>
      <c r="AS210" s="15">
        <v>0</v>
      </c>
      <c r="AT210" s="15">
        <v>0</v>
      </c>
      <c r="AU210" s="15">
        <v>0</v>
      </c>
      <c r="AV210" s="15">
        <v>0</v>
      </c>
      <c r="AW210" s="15">
        <v>51000000</v>
      </c>
      <c r="AX210" s="15">
        <v>0</v>
      </c>
      <c r="AY210" s="15">
        <v>0</v>
      </c>
      <c r="AZ210" s="15">
        <v>0</v>
      </c>
      <c r="BA210" s="15">
        <v>0</v>
      </c>
      <c r="BB210" s="15">
        <v>51000000</v>
      </c>
      <c r="BC210" s="15">
        <v>0</v>
      </c>
      <c r="BD210" s="9" t="s">
        <v>736</v>
      </c>
      <c r="BE210" s="10">
        <v>45393.704039553188</v>
      </c>
      <c r="BF210" s="9"/>
    </row>
    <row r="211" spans="1:65" ht="15" customHeight="1" outlineLevel="3" x14ac:dyDescent="0.2">
      <c r="A211" s="8" t="s">
        <v>160</v>
      </c>
      <c r="B211" s="13" t="s">
        <v>153</v>
      </c>
      <c r="C211" s="13" t="s">
        <v>64</v>
      </c>
      <c r="D211" s="13" t="s">
        <v>72</v>
      </c>
      <c r="E211" s="13" t="s">
        <v>82</v>
      </c>
      <c r="F211" s="13" t="s">
        <v>73</v>
      </c>
      <c r="G211" s="13" t="s">
        <v>72</v>
      </c>
      <c r="H211" s="13" t="s">
        <v>95</v>
      </c>
      <c r="I211" s="13" t="s">
        <v>124</v>
      </c>
      <c r="J211" s="13" t="s">
        <v>72</v>
      </c>
      <c r="K211" s="13" t="s">
        <v>83</v>
      </c>
      <c r="L211" s="13">
        <v>0</v>
      </c>
      <c r="M211" s="13" t="s">
        <v>153</v>
      </c>
      <c r="N211" s="13">
        <v>11101</v>
      </c>
      <c r="O211" s="13" t="s">
        <v>1857</v>
      </c>
      <c r="P211" s="13">
        <v>1</v>
      </c>
      <c r="Q211" s="13">
        <v>1</v>
      </c>
      <c r="R211" s="13" t="s">
        <v>287</v>
      </c>
      <c r="S211" s="13" t="s">
        <v>1642</v>
      </c>
      <c r="T211" s="13" t="s">
        <v>64</v>
      </c>
      <c r="U211" s="13" t="s">
        <v>380</v>
      </c>
      <c r="V211" s="13" t="s">
        <v>408</v>
      </c>
      <c r="W211" s="13" t="s">
        <v>82</v>
      </c>
      <c r="X211" s="13" t="s">
        <v>427</v>
      </c>
      <c r="Y211" s="13" t="s">
        <v>83</v>
      </c>
      <c r="Z211" s="13" t="s">
        <v>153</v>
      </c>
      <c r="AA211" s="13" t="s">
        <v>73</v>
      </c>
      <c r="AB211" s="13" t="s">
        <v>428</v>
      </c>
      <c r="AC211" s="13" t="s">
        <v>436</v>
      </c>
      <c r="AD211" s="13" t="s">
        <v>441</v>
      </c>
      <c r="AE211" s="13" t="s">
        <v>452</v>
      </c>
      <c r="AF211" s="13" t="s">
        <v>478</v>
      </c>
      <c r="AG211" s="13" t="s">
        <v>525</v>
      </c>
      <c r="AH211" s="13" t="s">
        <v>589</v>
      </c>
      <c r="AI211" s="13" t="s">
        <v>642</v>
      </c>
      <c r="AJ211" s="13" t="s">
        <v>694</v>
      </c>
      <c r="AK211" s="13" t="s">
        <v>720</v>
      </c>
      <c r="AL211" s="13" t="s">
        <v>721</v>
      </c>
      <c r="AM211" s="13" t="s">
        <v>727</v>
      </c>
      <c r="AN211" s="13" t="s">
        <v>785</v>
      </c>
      <c r="AO211" s="13" t="s">
        <v>902</v>
      </c>
      <c r="AP211" s="13" t="s">
        <v>1120</v>
      </c>
      <c r="AQ211" s="13" t="s">
        <v>2310</v>
      </c>
      <c r="AR211" s="15">
        <v>17000000</v>
      </c>
      <c r="AS211" s="15">
        <v>0</v>
      </c>
      <c r="AT211" s="15">
        <v>0</v>
      </c>
      <c r="AU211" s="15">
        <v>0</v>
      </c>
      <c r="AV211" s="15">
        <v>0</v>
      </c>
      <c r="AW211" s="15">
        <v>17000000</v>
      </c>
      <c r="AX211" s="15">
        <v>0</v>
      </c>
      <c r="AY211" s="15">
        <v>0</v>
      </c>
      <c r="AZ211" s="15">
        <v>0</v>
      </c>
      <c r="BA211" s="15">
        <v>0</v>
      </c>
      <c r="BB211" s="15">
        <v>17000000</v>
      </c>
      <c r="BC211" s="15">
        <v>0</v>
      </c>
      <c r="BD211" s="9" t="s">
        <v>736</v>
      </c>
      <c r="BE211" s="10">
        <v>45393.704039553188</v>
      </c>
      <c r="BF211" s="9"/>
    </row>
    <row r="212" spans="1:65" ht="15" customHeight="1" outlineLevel="3" x14ac:dyDescent="0.2">
      <c r="A212" s="8" t="s">
        <v>160</v>
      </c>
      <c r="B212" s="13" t="s">
        <v>153</v>
      </c>
      <c r="C212" s="13" t="s">
        <v>64</v>
      </c>
      <c r="D212" s="13" t="s">
        <v>72</v>
      </c>
      <c r="E212" s="13" t="s">
        <v>82</v>
      </c>
      <c r="F212" s="13" t="s">
        <v>73</v>
      </c>
      <c r="G212" s="13" t="s">
        <v>72</v>
      </c>
      <c r="H212" s="13" t="s">
        <v>95</v>
      </c>
      <c r="I212" s="13" t="s">
        <v>124</v>
      </c>
      <c r="J212" s="13" t="s">
        <v>76</v>
      </c>
      <c r="K212" s="13" t="s">
        <v>83</v>
      </c>
      <c r="L212" s="13">
        <v>0</v>
      </c>
      <c r="M212" s="13" t="s">
        <v>153</v>
      </c>
      <c r="N212" s="13">
        <v>11101</v>
      </c>
      <c r="O212" s="13" t="s">
        <v>1857</v>
      </c>
      <c r="P212" s="13">
        <v>2</v>
      </c>
      <c r="Q212" s="13">
        <v>2</v>
      </c>
      <c r="R212" s="13" t="s">
        <v>288</v>
      </c>
      <c r="S212" s="13" t="s">
        <v>1643</v>
      </c>
      <c r="T212" s="13" t="s">
        <v>64</v>
      </c>
      <c r="U212" s="13" t="s">
        <v>380</v>
      </c>
      <c r="V212" s="13" t="s">
        <v>408</v>
      </c>
      <c r="W212" s="13" t="s">
        <v>82</v>
      </c>
      <c r="X212" s="13" t="s">
        <v>427</v>
      </c>
      <c r="Y212" s="13" t="s">
        <v>83</v>
      </c>
      <c r="Z212" s="13" t="s">
        <v>153</v>
      </c>
      <c r="AA212" s="13" t="s">
        <v>73</v>
      </c>
      <c r="AB212" s="13" t="s">
        <v>428</v>
      </c>
      <c r="AC212" s="13" t="s">
        <v>436</v>
      </c>
      <c r="AD212" s="13" t="s">
        <v>441</v>
      </c>
      <c r="AE212" s="13" t="s">
        <v>452</v>
      </c>
      <c r="AF212" s="13" t="s">
        <v>478</v>
      </c>
      <c r="AG212" s="13" t="s">
        <v>525</v>
      </c>
      <c r="AH212" s="13" t="s">
        <v>589</v>
      </c>
      <c r="AI212" s="13" t="s">
        <v>642</v>
      </c>
      <c r="AJ212" s="13" t="s">
        <v>694</v>
      </c>
      <c r="AK212" s="13" t="s">
        <v>720</v>
      </c>
      <c r="AL212" s="13" t="s">
        <v>721</v>
      </c>
      <c r="AM212" s="13" t="s">
        <v>727</v>
      </c>
      <c r="AN212" s="13" t="s">
        <v>785</v>
      </c>
      <c r="AO212" s="13" t="s">
        <v>902</v>
      </c>
      <c r="AP212" s="13" t="s">
        <v>1121</v>
      </c>
      <c r="AQ212" s="13" t="s">
        <v>2310</v>
      </c>
      <c r="AR212" s="15">
        <v>34000000</v>
      </c>
      <c r="AS212" s="15">
        <v>0</v>
      </c>
      <c r="AT212" s="15">
        <v>0</v>
      </c>
      <c r="AU212" s="15">
        <v>0</v>
      </c>
      <c r="AV212" s="15">
        <v>0</v>
      </c>
      <c r="AW212" s="15">
        <v>34000000</v>
      </c>
      <c r="AX212" s="15">
        <v>0</v>
      </c>
      <c r="AY212" s="15">
        <v>0</v>
      </c>
      <c r="AZ212" s="15">
        <v>0</v>
      </c>
      <c r="BA212" s="15">
        <v>0</v>
      </c>
      <c r="BB212" s="15">
        <v>34000000</v>
      </c>
      <c r="BC212" s="15">
        <v>0</v>
      </c>
      <c r="BD212" s="9" t="s">
        <v>736</v>
      </c>
      <c r="BE212" s="10">
        <v>45393.704039553188</v>
      </c>
      <c r="BF212" s="9"/>
    </row>
    <row r="213" spans="1:65" ht="15" customHeight="1" outlineLevel="3" x14ac:dyDescent="0.2">
      <c r="A213" s="8" t="s">
        <v>160</v>
      </c>
      <c r="B213" s="13" t="s">
        <v>153</v>
      </c>
      <c r="C213" s="13" t="s">
        <v>64</v>
      </c>
      <c r="D213" s="13" t="s">
        <v>72</v>
      </c>
      <c r="E213" s="13" t="s">
        <v>82</v>
      </c>
      <c r="F213" s="13" t="s">
        <v>73</v>
      </c>
      <c r="G213" s="13" t="s">
        <v>72</v>
      </c>
      <c r="H213" s="13" t="s">
        <v>95</v>
      </c>
      <c r="I213" s="13" t="s">
        <v>124</v>
      </c>
      <c r="J213" s="13" t="s">
        <v>77</v>
      </c>
      <c r="K213" s="13" t="s">
        <v>83</v>
      </c>
      <c r="L213" s="13">
        <v>0</v>
      </c>
      <c r="M213" s="13" t="s">
        <v>153</v>
      </c>
      <c r="N213" s="13">
        <v>11101</v>
      </c>
      <c r="O213" s="13" t="s">
        <v>1857</v>
      </c>
      <c r="P213" s="13">
        <v>3</v>
      </c>
      <c r="Q213" s="13">
        <v>3</v>
      </c>
      <c r="R213" s="13" t="s">
        <v>289</v>
      </c>
      <c r="S213" s="13" t="s">
        <v>1644</v>
      </c>
      <c r="T213" s="13" t="s">
        <v>64</v>
      </c>
      <c r="U213" s="13" t="s">
        <v>380</v>
      </c>
      <c r="V213" s="13" t="s">
        <v>408</v>
      </c>
      <c r="W213" s="13" t="s">
        <v>82</v>
      </c>
      <c r="X213" s="13" t="s">
        <v>427</v>
      </c>
      <c r="Y213" s="13" t="s">
        <v>83</v>
      </c>
      <c r="Z213" s="13" t="s">
        <v>153</v>
      </c>
      <c r="AA213" s="13" t="s">
        <v>73</v>
      </c>
      <c r="AB213" s="13" t="s">
        <v>428</v>
      </c>
      <c r="AC213" s="13" t="s">
        <v>436</v>
      </c>
      <c r="AD213" s="13" t="s">
        <v>441</v>
      </c>
      <c r="AE213" s="13" t="s">
        <v>452</v>
      </c>
      <c r="AF213" s="13" t="s">
        <v>478</v>
      </c>
      <c r="AG213" s="13" t="s">
        <v>525</v>
      </c>
      <c r="AH213" s="13" t="s">
        <v>589</v>
      </c>
      <c r="AI213" s="13" t="s">
        <v>642</v>
      </c>
      <c r="AJ213" s="13" t="s">
        <v>694</v>
      </c>
      <c r="AK213" s="13" t="s">
        <v>720</v>
      </c>
      <c r="AL213" s="13" t="s">
        <v>721</v>
      </c>
      <c r="AM213" s="13" t="s">
        <v>727</v>
      </c>
      <c r="AN213" s="13" t="s">
        <v>785</v>
      </c>
      <c r="AO213" s="13" t="s">
        <v>902</v>
      </c>
      <c r="AP213" s="13" t="s">
        <v>1122</v>
      </c>
      <c r="AQ213" s="13" t="s">
        <v>2310</v>
      </c>
      <c r="AR213" s="15">
        <v>75234200</v>
      </c>
      <c r="AS213" s="15">
        <v>0</v>
      </c>
      <c r="AT213" s="15">
        <v>0</v>
      </c>
      <c r="AU213" s="15">
        <v>0</v>
      </c>
      <c r="AV213" s="15">
        <v>0</v>
      </c>
      <c r="AW213" s="15">
        <v>75234200</v>
      </c>
      <c r="AX213" s="15">
        <v>24890000</v>
      </c>
      <c r="AY213" s="15">
        <v>0</v>
      </c>
      <c r="AZ213" s="15">
        <v>0</v>
      </c>
      <c r="BA213" s="15">
        <v>0</v>
      </c>
      <c r="BB213" s="15">
        <v>50344200</v>
      </c>
      <c r="BC213" s="15">
        <v>24890000</v>
      </c>
      <c r="BD213" s="9" t="s">
        <v>736</v>
      </c>
      <c r="BE213" s="10">
        <v>45393.704039553188</v>
      </c>
      <c r="BF213" s="9"/>
    </row>
    <row r="214" spans="1:65" ht="15" customHeight="1" outlineLevel="3" x14ac:dyDescent="0.2">
      <c r="A214" s="8" t="s">
        <v>160</v>
      </c>
      <c r="B214" s="13" t="s">
        <v>153</v>
      </c>
      <c r="C214" s="13" t="s">
        <v>64</v>
      </c>
      <c r="D214" s="13" t="s">
        <v>72</v>
      </c>
      <c r="E214" s="13" t="s">
        <v>82</v>
      </c>
      <c r="F214" s="13" t="s">
        <v>73</v>
      </c>
      <c r="G214" s="13" t="s">
        <v>72</v>
      </c>
      <c r="H214" s="13" t="s">
        <v>95</v>
      </c>
      <c r="I214" s="13" t="s">
        <v>124</v>
      </c>
      <c r="J214" s="13" t="s">
        <v>74</v>
      </c>
      <c r="K214" s="13" t="s">
        <v>83</v>
      </c>
      <c r="L214" s="13">
        <v>0</v>
      </c>
      <c r="M214" s="13" t="s">
        <v>153</v>
      </c>
      <c r="N214" s="13">
        <v>11101</v>
      </c>
      <c r="O214" s="13" t="s">
        <v>1857</v>
      </c>
      <c r="P214" s="13">
        <v>4</v>
      </c>
      <c r="Q214" s="13">
        <v>4</v>
      </c>
      <c r="R214" s="13" t="s">
        <v>2311</v>
      </c>
      <c r="S214" s="13" t="s">
        <v>2312</v>
      </c>
      <c r="T214" s="13" t="s">
        <v>64</v>
      </c>
      <c r="U214" s="13" t="s">
        <v>380</v>
      </c>
      <c r="V214" s="13" t="s">
        <v>408</v>
      </c>
      <c r="W214" s="13" t="s">
        <v>82</v>
      </c>
      <c r="X214" s="13" t="s">
        <v>427</v>
      </c>
      <c r="Y214" s="13" t="s">
        <v>83</v>
      </c>
      <c r="Z214" s="13" t="s">
        <v>153</v>
      </c>
      <c r="AA214" s="13" t="s">
        <v>73</v>
      </c>
      <c r="AB214" s="13" t="s">
        <v>428</v>
      </c>
      <c r="AC214" s="13" t="s">
        <v>436</v>
      </c>
      <c r="AD214" s="13" t="s">
        <v>441</v>
      </c>
      <c r="AE214" s="13" t="s">
        <v>452</v>
      </c>
      <c r="AF214" s="13" t="s">
        <v>478</v>
      </c>
      <c r="AG214" s="13" t="s">
        <v>525</v>
      </c>
      <c r="AH214" s="13" t="s">
        <v>589</v>
      </c>
      <c r="AI214" s="13" t="s">
        <v>642</v>
      </c>
      <c r="AJ214" s="13" t="s">
        <v>694</v>
      </c>
      <c r="AK214" s="13" t="s">
        <v>720</v>
      </c>
      <c r="AL214" s="13" t="s">
        <v>721</v>
      </c>
      <c r="AM214" s="13" t="s">
        <v>727</v>
      </c>
      <c r="AN214" s="13" t="s">
        <v>781</v>
      </c>
      <c r="AO214" s="13" t="s">
        <v>899</v>
      </c>
      <c r="AP214" s="13" t="s">
        <v>2313</v>
      </c>
      <c r="AQ214" s="13" t="s">
        <v>2310</v>
      </c>
      <c r="AR214" s="15">
        <v>145234200</v>
      </c>
      <c r="AS214" s="15">
        <v>0</v>
      </c>
      <c r="AT214" s="15">
        <v>0</v>
      </c>
      <c r="AU214" s="15">
        <v>0</v>
      </c>
      <c r="AV214" s="15">
        <v>0</v>
      </c>
      <c r="AW214" s="15">
        <v>145234200</v>
      </c>
      <c r="AX214" s="15">
        <v>0</v>
      </c>
      <c r="AY214" s="15">
        <v>0</v>
      </c>
      <c r="AZ214" s="15">
        <v>0</v>
      </c>
      <c r="BA214" s="15">
        <v>0</v>
      </c>
      <c r="BB214" s="15">
        <v>145234200</v>
      </c>
      <c r="BC214" s="15">
        <v>0</v>
      </c>
      <c r="BD214" s="9" t="s">
        <v>736</v>
      </c>
      <c r="BE214" s="10">
        <v>45393.704039553188</v>
      </c>
      <c r="BF214" s="9"/>
    </row>
    <row r="215" spans="1:65" ht="15" customHeight="1" outlineLevel="3" x14ac:dyDescent="0.2">
      <c r="A215" s="8" t="s">
        <v>160</v>
      </c>
      <c r="B215" s="13" t="s">
        <v>153</v>
      </c>
      <c r="C215" s="13" t="s">
        <v>64</v>
      </c>
      <c r="D215" s="13" t="s">
        <v>72</v>
      </c>
      <c r="E215" s="13" t="s">
        <v>82</v>
      </c>
      <c r="F215" s="13" t="s">
        <v>73</v>
      </c>
      <c r="G215" s="13" t="s">
        <v>72</v>
      </c>
      <c r="H215" s="13" t="s">
        <v>95</v>
      </c>
      <c r="I215" s="13" t="s">
        <v>124</v>
      </c>
      <c r="J215" s="13" t="s">
        <v>75</v>
      </c>
      <c r="K215" s="13" t="s">
        <v>83</v>
      </c>
      <c r="L215" s="13">
        <v>0</v>
      </c>
      <c r="M215" s="13" t="s">
        <v>153</v>
      </c>
      <c r="N215" s="13">
        <v>11101</v>
      </c>
      <c r="O215" s="13" t="s">
        <v>1857</v>
      </c>
      <c r="P215" s="13">
        <v>5</v>
      </c>
      <c r="Q215" s="13">
        <v>5</v>
      </c>
      <c r="R215" s="13" t="s">
        <v>2314</v>
      </c>
      <c r="S215" s="13" t="s">
        <v>2315</v>
      </c>
      <c r="T215" s="13" t="s">
        <v>64</v>
      </c>
      <c r="U215" s="13" t="s">
        <v>380</v>
      </c>
      <c r="V215" s="13" t="s">
        <v>408</v>
      </c>
      <c r="W215" s="13" t="s">
        <v>82</v>
      </c>
      <c r="X215" s="13" t="s">
        <v>427</v>
      </c>
      <c r="Y215" s="13" t="s">
        <v>83</v>
      </c>
      <c r="Z215" s="13" t="s">
        <v>153</v>
      </c>
      <c r="AA215" s="13" t="s">
        <v>73</v>
      </c>
      <c r="AB215" s="13" t="s">
        <v>428</v>
      </c>
      <c r="AC215" s="13" t="s">
        <v>436</v>
      </c>
      <c r="AD215" s="13" t="s">
        <v>441</v>
      </c>
      <c r="AE215" s="13" t="s">
        <v>452</v>
      </c>
      <c r="AF215" s="13" t="s">
        <v>478</v>
      </c>
      <c r="AG215" s="13" t="s">
        <v>525</v>
      </c>
      <c r="AH215" s="13" t="s">
        <v>589</v>
      </c>
      <c r="AI215" s="13" t="s">
        <v>642</v>
      </c>
      <c r="AJ215" s="13" t="s">
        <v>694</v>
      </c>
      <c r="AK215" s="13" t="s">
        <v>720</v>
      </c>
      <c r="AL215" s="13" t="s">
        <v>721</v>
      </c>
      <c r="AM215" s="13" t="s">
        <v>727</v>
      </c>
      <c r="AN215" s="13" t="s">
        <v>781</v>
      </c>
      <c r="AO215" s="13" t="s">
        <v>899</v>
      </c>
      <c r="AP215" s="13" t="s">
        <v>2316</v>
      </c>
      <c r="AQ215" s="13" t="s">
        <v>2310</v>
      </c>
      <c r="AR215" s="15">
        <v>290468400</v>
      </c>
      <c r="AS215" s="15">
        <v>0</v>
      </c>
      <c r="AT215" s="15">
        <v>0</v>
      </c>
      <c r="AU215" s="15">
        <v>0</v>
      </c>
      <c r="AV215" s="15">
        <v>0</v>
      </c>
      <c r="AW215" s="15">
        <v>290468400</v>
      </c>
      <c r="AX215" s="15">
        <v>50000000</v>
      </c>
      <c r="AY215" s="15">
        <v>0</v>
      </c>
      <c r="AZ215" s="15">
        <v>0</v>
      </c>
      <c r="BA215" s="15">
        <v>0</v>
      </c>
      <c r="BB215" s="15">
        <v>240468400</v>
      </c>
      <c r="BC215" s="15">
        <v>50000000</v>
      </c>
      <c r="BD215" s="9" t="s">
        <v>736</v>
      </c>
      <c r="BE215" s="10">
        <v>45393.704039553188</v>
      </c>
      <c r="BF215" s="9"/>
    </row>
    <row r="216" spans="1:65" ht="15" customHeight="1" outlineLevel="3" x14ac:dyDescent="0.2">
      <c r="A216" s="8" t="s">
        <v>160</v>
      </c>
      <c r="B216" s="13" t="s">
        <v>153</v>
      </c>
      <c r="C216" s="13" t="s">
        <v>64</v>
      </c>
      <c r="D216" s="13" t="s">
        <v>72</v>
      </c>
      <c r="E216" s="13" t="s">
        <v>82</v>
      </c>
      <c r="F216" s="13" t="s">
        <v>73</v>
      </c>
      <c r="G216" s="13" t="s">
        <v>72</v>
      </c>
      <c r="H216" s="13" t="s">
        <v>95</v>
      </c>
      <c r="I216" s="13" t="s">
        <v>124</v>
      </c>
      <c r="J216" s="13" t="s">
        <v>78</v>
      </c>
      <c r="K216" s="13" t="s">
        <v>83</v>
      </c>
      <c r="L216" s="13">
        <v>0</v>
      </c>
      <c r="M216" s="13" t="s">
        <v>153</v>
      </c>
      <c r="N216" s="13">
        <v>11101</v>
      </c>
      <c r="O216" s="13" t="s">
        <v>1857</v>
      </c>
      <c r="P216" s="13">
        <v>6</v>
      </c>
      <c r="Q216" s="13">
        <v>6</v>
      </c>
      <c r="R216" s="13" t="s">
        <v>2317</v>
      </c>
      <c r="S216" s="13" t="s">
        <v>2318</v>
      </c>
      <c r="T216" s="13" t="s">
        <v>64</v>
      </c>
      <c r="U216" s="13" t="s">
        <v>380</v>
      </c>
      <c r="V216" s="13" t="s">
        <v>408</v>
      </c>
      <c r="W216" s="13" t="s">
        <v>82</v>
      </c>
      <c r="X216" s="13" t="s">
        <v>427</v>
      </c>
      <c r="Y216" s="13" t="s">
        <v>83</v>
      </c>
      <c r="Z216" s="13" t="s">
        <v>153</v>
      </c>
      <c r="AA216" s="13" t="s">
        <v>73</v>
      </c>
      <c r="AB216" s="13" t="s">
        <v>428</v>
      </c>
      <c r="AC216" s="13" t="s">
        <v>436</v>
      </c>
      <c r="AD216" s="13" t="s">
        <v>441</v>
      </c>
      <c r="AE216" s="13" t="s">
        <v>452</v>
      </c>
      <c r="AF216" s="13" t="s">
        <v>478</v>
      </c>
      <c r="AG216" s="13" t="s">
        <v>525</v>
      </c>
      <c r="AH216" s="13" t="s">
        <v>589</v>
      </c>
      <c r="AI216" s="13" t="s">
        <v>642</v>
      </c>
      <c r="AJ216" s="13" t="s">
        <v>694</v>
      </c>
      <c r="AK216" s="13" t="s">
        <v>720</v>
      </c>
      <c r="AL216" s="13" t="s">
        <v>721</v>
      </c>
      <c r="AM216" s="13" t="s">
        <v>727</v>
      </c>
      <c r="AN216" s="13" t="s">
        <v>781</v>
      </c>
      <c r="AO216" s="13" t="s">
        <v>899</v>
      </c>
      <c r="AP216" s="13" t="s">
        <v>2319</v>
      </c>
      <c r="AQ216" s="13" t="s">
        <v>2310</v>
      </c>
      <c r="AR216" s="15">
        <v>315702600</v>
      </c>
      <c r="AS216" s="15">
        <v>0</v>
      </c>
      <c r="AT216" s="15">
        <v>0</v>
      </c>
      <c r="AU216" s="15">
        <v>0</v>
      </c>
      <c r="AV216" s="15">
        <v>0</v>
      </c>
      <c r="AW216" s="15">
        <v>315702600</v>
      </c>
      <c r="AX216" s="15">
        <v>206000000</v>
      </c>
      <c r="AY216" s="15">
        <v>85500000</v>
      </c>
      <c r="AZ216" s="15">
        <v>9000000</v>
      </c>
      <c r="BA216" s="15">
        <v>9000000</v>
      </c>
      <c r="BB216" s="15">
        <v>109702600</v>
      </c>
      <c r="BC216" s="15">
        <v>120500000</v>
      </c>
      <c r="BD216" s="9" t="s">
        <v>736</v>
      </c>
      <c r="BE216" s="10">
        <v>45393.704039553188</v>
      </c>
      <c r="BF216" s="9"/>
    </row>
    <row r="217" spans="1:65" ht="15" customHeight="1" outlineLevel="3" x14ac:dyDescent="0.2">
      <c r="A217" s="8" t="s">
        <v>160</v>
      </c>
      <c r="B217" s="13" t="s">
        <v>153</v>
      </c>
      <c r="C217" s="13" t="s">
        <v>64</v>
      </c>
      <c r="D217" s="13" t="s">
        <v>72</v>
      </c>
      <c r="E217" s="13" t="s">
        <v>82</v>
      </c>
      <c r="F217" s="13" t="s">
        <v>73</v>
      </c>
      <c r="G217" s="13" t="s">
        <v>72</v>
      </c>
      <c r="H217" s="13" t="s">
        <v>95</v>
      </c>
      <c r="I217" s="13" t="s">
        <v>124</v>
      </c>
      <c r="J217" s="13" t="s">
        <v>148</v>
      </c>
      <c r="K217" s="13" t="s">
        <v>83</v>
      </c>
      <c r="L217" s="13">
        <v>0</v>
      </c>
      <c r="M217" s="13" t="s">
        <v>153</v>
      </c>
      <c r="N217" s="13">
        <v>11101</v>
      </c>
      <c r="O217" s="13" t="s">
        <v>1857</v>
      </c>
      <c r="P217" s="13">
        <v>7</v>
      </c>
      <c r="Q217" s="13">
        <v>7</v>
      </c>
      <c r="R217" s="13" t="s">
        <v>2320</v>
      </c>
      <c r="S217" s="13" t="s">
        <v>2321</v>
      </c>
      <c r="T217" s="13" t="s">
        <v>64</v>
      </c>
      <c r="U217" s="13" t="s">
        <v>380</v>
      </c>
      <c r="V217" s="13" t="s">
        <v>408</v>
      </c>
      <c r="W217" s="13" t="s">
        <v>82</v>
      </c>
      <c r="X217" s="13" t="s">
        <v>427</v>
      </c>
      <c r="Y217" s="13" t="s">
        <v>83</v>
      </c>
      <c r="Z217" s="13" t="s">
        <v>153</v>
      </c>
      <c r="AA217" s="13" t="s">
        <v>73</v>
      </c>
      <c r="AB217" s="13" t="s">
        <v>428</v>
      </c>
      <c r="AC217" s="13" t="s">
        <v>436</v>
      </c>
      <c r="AD217" s="13" t="s">
        <v>441</v>
      </c>
      <c r="AE217" s="13" t="s">
        <v>452</v>
      </c>
      <c r="AF217" s="13" t="s">
        <v>478</v>
      </c>
      <c r="AG217" s="13" t="s">
        <v>525</v>
      </c>
      <c r="AH217" s="13" t="s">
        <v>589</v>
      </c>
      <c r="AI217" s="13" t="s">
        <v>642</v>
      </c>
      <c r="AJ217" s="13" t="s">
        <v>694</v>
      </c>
      <c r="AK217" s="13" t="s">
        <v>720</v>
      </c>
      <c r="AL217" s="13" t="s">
        <v>721</v>
      </c>
      <c r="AM217" s="13" t="s">
        <v>727</v>
      </c>
      <c r="AN217" s="13" t="s">
        <v>782</v>
      </c>
      <c r="AO217" s="13" t="s">
        <v>874</v>
      </c>
      <c r="AP217" s="13" t="s">
        <v>2322</v>
      </c>
      <c r="AQ217" s="13" t="s">
        <v>2310</v>
      </c>
      <c r="AR217" s="15">
        <v>20000000</v>
      </c>
      <c r="AS217" s="15">
        <v>0</v>
      </c>
      <c r="AT217" s="15">
        <v>0</v>
      </c>
      <c r="AU217" s="15">
        <v>0</v>
      </c>
      <c r="AV217" s="15">
        <v>0</v>
      </c>
      <c r="AW217" s="15">
        <v>20000000</v>
      </c>
      <c r="AX217" s="15">
        <v>0</v>
      </c>
      <c r="AY217" s="15">
        <v>0</v>
      </c>
      <c r="AZ217" s="15">
        <v>0</v>
      </c>
      <c r="BA217" s="15">
        <v>0</v>
      </c>
      <c r="BB217" s="15">
        <v>20000000</v>
      </c>
      <c r="BC217" s="15">
        <v>0</v>
      </c>
      <c r="BD217" s="9" t="s">
        <v>736</v>
      </c>
      <c r="BE217" s="10">
        <v>45393.704039553188</v>
      </c>
      <c r="BF217" s="9"/>
    </row>
    <row r="218" spans="1:65" ht="15" customHeight="1" outlineLevel="3" x14ac:dyDescent="0.2">
      <c r="A218" s="8" t="s">
        <v>160</v>
      </c>
      <c r="B218" s="13" t="s">
        <v>153</v>
      </c>
      <c r="C218" s="13" t="s">
        <v>64</v>
      </c>
      <c r="D218" s="13" t="s">
        <v>72</v>
      </c>
      <c r="E218" s="13" t="s">
        <v>82</v>
      </c>
      <c r="F218" s="13" t="s">
        <v>73</v>
      </c>
      <c r="G218" s="13" t="s">
        <v>72</v>
      </c>
      <c r="H218" s="13" t="s">
        <v>95</v>
      </c>
      <c r="I218" s="13" t="s">
        <v>124</v>
      </c>
      <c r="J218" s="13" t="s">
        <v>79</v>
      </c>
      <c r="K218" s="13" t="s">
        <v>83</v>
      </c>
      <c r="L218" s="13">
        <v>0</v>
      </c>
      <c r="M218" s="13" t="s">
        <v>153</v>
      </c>
      <c r="N218" s="13">
        <v>11101</v>
      </c>
      <c r="O218" s="13" t="s">
        <v>1857</v>
      </c>
      <c r="P218" s="13">
        <v>8</v>
      </c>
      <c r="Q218" s="13">
        <v>8</v>
      </c>
      <c r="R218" s="13" t="s">
        <v>2323</v>
      </c>
      <c r="S218" s="13" t="s">
        <v>2324</v>
      </c>
      <c r="T218" s="13" t="s">
        <v>64</v>
      </c>
      <c r="U218" s="13" t="s">
        <v>380</v>
      </c>
      <c r="V218" s="13" t="s">
        <v>408</v>
      </c>
      <c r="W218" s="13" t="s">
        <v>82</v>
      </c>
      <c r="X218" s="13" t="s">
        <v>427</v>
      </c>
      <c r="Y218" s="13" t="s">
        <v>83</v>
      </c>
      <c r="Z218" s="13" t="s">
        <v>153</v>
      </c>
      <c r="AA218" s="13" t="s">
        <v>73</v>
      </c>
      <c r="AB218" s="13" t="s">
        <v>428</v>
      </c>
      <c r="AC218" s="13" t="s">
        <v>436</v>
      </c>
      <c r="AD218" s="13" t="s">
        <v>441</v>
      </c>
      <c r="AE218" s="13" t="s">
        <v>452</v>
      </c>
      <c r="AF218" s="13" t="s">
        <v>478</v>
      </c>
      <c r="AG218" s="13" t="s">
        <v>525</v>
      </c>
      <c r="AH218" s="13" t="s">
        <v>589</v>
      </c>
      <c r="AI218" s="13" t="s">
        <v>642</v>
      </c>
      <c r="AJ218" s="13" t="s">
        <v>694</v>
      </c>
      <c r="AK218" s="13" t="s">
        <v>720</v>
      </c>
      <c r="AL218" s="13" t="s">
        <v>721</v>
      </c>
      <c r="AM218" s="13" t="s">
        <v>727</v>
      </c>
      <c r="AN218" s="13" t="s">
        <v>781</v>
      </c>
      <c r="AO218" s="13" t="s">
        <v>899</v>
      </c>
      <c r="AP218" s="13" t="s">
        <v>2325</v>
      </c>
      <c r="AQ218" s="13" t="s">
        <v>2310</v>
      </c>
      <c r="AR218" s="15">
        <v>562936800</v>
      </c>
      <c r="AS218" s="15">
        <v>0</v>
      </c>
      <c r="AT218" s="15">
        <v>0</v>
      </c>
      <c r="AU218" s="15">
        <v>0</v>
      </c>
      <c r="AV218" s="15">
        <v>0</v>
      </c>
      <c r="AW218" s="15">
        <v>562936800</v>
      </c>
      <c r="AX218" s="15">
        <v>262276312</v>
      </c>
      <c r="AY218" s="15">
        <v>254483602</v>
      </c>
      <c r="AZ218" s="15">
        <v>0</v>
      </c>
      <c r="BA218" s="15">
        <v>0</v>
      </c>
      <c r="BB218" s="15">
        <v>300660488</v>
      </c>
      <c r="BC218" s="15">
        <v>7792710</v>
      </c>
      <c r="BD218" s="9" t="s">
        <v>736</v>
      </c>
      <c r="BE218" s="10">
        <v>45393.704039553188</v>
      </c>
      <c r="BF218" s="9"/>
    </row>
    <row r="219" spans="1:65" ht="15" customHeight="1" outlineLevel="3" x14ac:dyDescent="0.2">
      <c r="A219" s="8" t="s">
        <v>160</v>
      </c>
      <c r="B219" s="13" t="s">
        <v>153</v>
      </c>
      <c r="C219" s="13" t="s">
        <v>64</v>
      </c>
      <c r="D219" s="13" t="s">
        <v>72</v>
      </c>
      <c r="E219" s="13" t="s">
        <v>82</v>
      </c>
      <c r="F219" s="13" t="s">
        <v>73</v>
      </c>
      <c r="G219" s="13" t="s">
        <v>72</v>
      </c>
      <c r="H219" s="13" t="s">
        <v>95</v>
      </c>
      <c r="I219" s="13" t="s">
        <v>124</v>
      </c>
      <c r="J219" s="13" t="s">
        <v>149</v>
      </c>
      <c r="K219" s="13" t="s">
        <v>83</v>
      </c>
      <c r="L219" s="13">
        <v>0</v>
      </c>
      <c r="M219" s="13" t="s">
        <v>153</v>
      </c>
      <c r="N219" s="13">
        <v>11101</v>
      </c>
      <c r="O219" s="13" t="s">
        <v>1857</v>
      </c>
      <c r="P219" s="13">
        <v>9</v>
      </c>
      <c r="Q219" s="13">
        <v>9</v>
      </c>
      <c r="R219" s="13" t="s">
        <v>2326</v>
      </c>
      <c r="S219" s="13" t="s">
        <v>2327</v>
      </c>
      <c r="T219" s="13" t="s">
        <v>64</v>
      </c>
      <c r="U219" s="13" t="s">
        <v>380</v>
      </c>
      <c r="V219" s="13" t="s">
        <v>408</v>
      </c>
      <c r="W219" s="13" t="s">
        <v>82</v>
      </c>
      <c r="X219" s="13" t="s">
        <v>427</v>
      </c>
      <c r="Y219" s="13" t="s">
        <v>83</v>
      </c>
      <c r="Z219" s="13" t="s">
        <v>153</v>
      </c>
      <c r="AA219" s="13" t="s">
        <v>73</v>
      </c>
      <c r="AB219" s="13" t="s">
        <v>428</v>
      </c>
      <c r="AC219" s="13" t="s">
        <v>436</v>
      </c>
      <c r="AD219" s="13" t="s">
        <v>441</v>
      </c>
      <c r="AE219" s="13" t="s">
        <v>452</v>
      </c>
      <c r="AF219" s="13" t="s">
        <v>478</v>
      </c>
      <c r="AG219" s="13" t="s">
        <v>525</v>
      </c>
      <c r="AH219" s="13" t="s">
        <v>589</v>
      </c>
      <c r="AI219" s="13" t="s">
        <v>642</v>
      </c>
      <c r="AJ219" s="13" t="s">
        <v>694</v>
      </c>
      <c r="AK219" s="13" t="s">
        <v>720</v>
      </c>
      <c r="AL219" s="13" t="s">
        <v>721</v>
      </c>
      <c r="AM219" s="13" t="s">
        <v>727</v>
      </c>
      <c r="AN219" s="13" t="s">
        <v>783</v>
      </c>
      <c r="AO219" s="13" t="s">
        <v>900</v>
      </c>
      <c r="AP219" s="13" t="s">
        <v>2328</v>
      </c>
      <c r="AQ219" s="13" t="s">
        <v>2310</v>
      </c>
      <c r="AR219" s="15">
        <v>277119600</v>
      </c>
      <c r="AS219" s="15">
        <v>0</v>
      </c>
      <c r="AT219" s="15">
        <v>0</v>
      </c>
      <c r="AU219" s="15">
        <v>0</v>
      </c>
      <c r="AV219" s="15">
        <v>0</v>
      </c>
      <c r="AW219" s="15">
        <v>277119600</v>
      </c>
      <c r="AX219" s="15">
        <v>38000000</v>
      </c>
      <c r="AY219" s="15">
        <v>0</v>
      </c>
      <c r="AZ219" s="15">
        <v>0</v>
      </c>
      <c r="BA219" s="15">
        <v>0</v>
      </c>
      <c r="BB219" s="15">
        <v>239119600</v>
      </c>
      <c r="BC219" s="15">
        <v>38000000</v>
      </c>
      <c r="BD219" s="9" t="s">
        <v>736</v>
      </c>
      <c r="BE219" s="10">
        <v>45393.704039553188</v>
      </c>
      <c r="BF219" s="9"/>
    </row>
    <row r="220" spans="1:65" ht="15" customHeight="1" outlineLevel="3" x14ac:dyDescent="0.2">
      <c r="A220" s="8" t="s">
        <v>160</v>
      </c>
      <c r="B220" s="13" t="s">
        <v>153</v>
      </c>
      <c r="C220" s="13" t="s">
        <v>64</v>
      </c>
      <c r="D220" s="13" t="s">
        <v>72</v>
      </c>
      <c r="E220" s="13" t="s">
        <v>82</v>
      </c>
      <c r="F220" s="13" t="s">
        <v>73</v>
      </c>
      <c r="G220" s="13" t="s">
        <v>72</v>
      </c>
      <c r="H220" s="13" t="s">
        <v>95</v>
      </c>
      <c r="I220" s="13" t="s">
        <v>124</v>
      </c>
      <c r="J220" s="13" t="s">
        <v>80</v>
      </c>
      <c r="K220" s="13" t="s">
        <v>83</v>
      </c>
      <c r="L220" s="13">
        <v>0</v>
      </c>
      <c r="M220" s="13" t="s">
        <v>153</v>
      </c>
      <c r="N220" s="13">
        <v>11101</v>
      </c>
      <c r="O220" s="13" t="s">
        <v>1857</v>
      </c>
      <c r="P220" s="13">
        <v>10</v>
      </c>
      <c r="Q220" s="13">
        <v>10</v>
      </c>
      <c r="R220" s="13" t="s">
        <v>2329</v>
      </c>
      <c r="S220" s="13" t="s">
        <v>2330</v>
      </c>
      <c r="T220" s="13" t="s">
        <v>64</v>
      </c>
      <c r="U220" s="13" t="s">
        <v>380</v>
      </c>
      <c r="V220" s="13" t="s">
        <v>408</v>
      </c>
      <c r="W220" s="13" t="s">
        <v>82</v>
      </c>
      <c r="X220" s="13" t="s">
        <v>427</v>
      </c>
      <c r="Y220" s="13" t="s">
        <v>83</v>
      </c>
      <c r="Z220" s="13" t="s">
        <v>153</v>
      </c>
      <c r="AA220" s="13" t="s">
        <v>73</v>
      </c>
      <c r="AB220" s="13" t="s">
        <v>428</v>
      </c>
      <c r="AC220" s="13" t="s">
        <v>436</v>
      </c>
      <c r="AD220" s="13" t="s">
        <v>441</v>
      </c>
      <c r="AE220" s="13" t="s">
        <v>452</v>
      </c>
      <c r="AF220" s="13" t="s">
        <v>478</v>
      </c>
      <c r="AG220" s="13" t="s">
        <v>525</v>
      </c>
      <c r="AH220" s="13" t="s">
        <v>589</v>
      </c>
      <c r="AI220" s="13" t="s">
        <v>642</v>
      </c>
      <c r="AJ220" s="13" t="s">
        <v>694</v>
      </c>
      <c r="AK220" s="13" t="s">
        <v>720</v>
      </c>
      <c r="AL220" s="13" t="s">
        <v>721</v>
      </c>
      <c r="AM220" s="13" t="s">
        <v>727</v>
      </c>
      <c r="AN220" s="13" t="s">
        <v>784</v>
      </c>
      <c r="AO220" s="13" t="s">
        <v>901</v>
      </c>
      <c r="AP220" s="13" t="s">
        <v>2331</v>
      </c>
      <c r="AQ220" s="13" t="s">
        <v>2310</v>
      </c>
      <c r="AR220" s="15">
        <v>602304200</v>
      </c>
      <c r="AS220" s="15">
        <v>0</v>
      </c>
      <c r="AT220" s="15">
        <v>0</v>
      </c>
      <c r="AU220" s="15">
        <v>0</v>
      </c>
      <c r="AV220" s="15">
        <v>0</v>
      </c>
      <c r="AW220" s="15">
        <v>602304200</v>
      </c>
      <c r="AX220" s="15">
        <v>500000000</v>
      </c>
      <c r="AY220" s="15">
        <v>500000000</v>
      </c>
      <c r="AZ220" s="15">
        <v>0</v>
      </c>
      <c r="BA220" s="15">
        <v>0</v>
      </c>
      <c r="BB220" s="15">
        <v>102304200</v>
      </c>
      <c r="BC220" s="15">
        <v>0</v>
      </c>
      <c r="BD220" s="9" t="s">
        <v>736</v>
      </c>
      <c r="BE220" s="10">
        <v>45393.704039553188</v>
      </c>
      <c r="BF220" s="9"/>
    </row>
    <row r="221" spans="1:65" ht="15" customHeight="1" outlineLevel="3" x14ac:dyDescent="0.2">
      <c r="A221" s="8" t="s">
        <v>160</v>
      </c>
      <c r="B221" s="13" t="s">
        <v>153</v>
      </c>
      <c r="C221" s="13" t="s">
        <v>64</v>
      </c>
      <c r="D221" s="13" t="s">
        <v>72</v>
      </c>
      <c r="E221" s="13" t="s">
        <v>82</v>
      </c>
      <c r="F221" s="13" t="s">
        <v>73</v>
      </c>
      <c r="G221" s="13" t="s">
        <v>76</v>
      </c>
      <c r="H221" s="13" t="s">
        <v>88</v>
      </c>
      <c r="I221" s="13" t="s">
        <v>124</v>
      </c>
      <c r="J221" s="13" t="s">
        <v>77</v>
      </c>
      <c r="K221" s="13" t="s">
        <v>83</v>
      </c>
      <c r="L221" s="13">
        <v>0</v>
      </c>
      <c r="M221" s="13" t="s">
        <v>153</v>
      </c>
      <c r="N221" s="13">
        <v>11101</v>
      </c>
      <c r="O221" s="13" t="s">
        <v>1857</v>
      </c>
      <c r="P221" s="13">
        <v>3</v>
      </c>
      <c r="Q221" s="13">
        <v>3</v>
      </c>
      <c r="R221" s="13" t="s">
        <v>1645</v>
      </c>
      <c r="S221" s="13" t="s">
        <v>1646</v>
      </c>
      <c r="T221" s="13" t="s">
        <v>64</v>
      </c>
      <c r="U221" s="13" t="s">
        <v>380</v>
      </c>
      <c r="V221" s="13" t="s">
        <v>408</v>
      </c>
      <c r="W221" s="13" t="s">
        <v>82</v>
      </c>
      <c r="X221" s="13" t="s">
        <v>427</v>
      </c>
      <c r="Y221" s="13" t="s">
        <v>83</v>
      </c>
      <c r="Z221" s="13" t="s">
        <v>153</v>
      </c>
      <c r="AA221" s="13" t="s">
        <v>73</v>
      </c>
      <c r="AB221" s="13" t="s">
        <v>428</v>
      </c>
      <c r="AC221" s="13" t="s">
        <v>433</v>
      </c>
      <c r="AD221" s="13" t="s">
        <v>438</v>
      </c>
      <c r="AE221" s="13" t="s">
        <v>443</v>
      </c>
      <c r="AF221" s="13" t="s">
        <v>469</v>
      </c>
      <c r="AG221" s="13" t="s">
        <v>526</v>
      </c>
      <c r="AH221" s="13" t="s">
        <v>589</v>
      </c>
      <c r="AI221" s="13" t="s">
        <v>642</v>
      </c>
      <c r="AJ221" s="13" t="s">
        <v>694</v>
      </c>
      <c r="AK221" s="13" t="s">
        <v>720</v>
      </c>
      <c r="AL221" s="13" t="s">
        <v>721</v>
      </c>
      <c r="AM221" s="13" t="s">
        <v>727</v>
      </c>
      <c r="AN221" s="13" t="s">
        <v>781</v>
      </c>
      <c r="AO221" s="13" t="s">
        <v>899</v>
      </c>
      <c r="AP221" s="13" t="s">
        <v>1647</v>
      </c>
      <c r="AQ221" s="13" t="s">
        <v>2310</v>
      </c>
      <c r="AR221" s="15">
        <v>282000000</v>
      </c>
      <c r="AS221" s="15">
        <v>0</v>
      </c>
      <c r="AT221" s="15">
        <v>0</v>
      </c>
      <c r="AU221" s="15">
        <v>0</v>
      </c>
      <c r="AV221" s="15">
        <v>0</v>
      </c>
      <c r="AW221" s="15">
        <v>282000000</v>
      </c>
      <c r="AX221" s="15">
        <v>100000000</v>
      </c>
      <c r="AY221" s="15">
        <v>0</v>
      </c>
      <c r="AZ221" s="15">
        <v>0</v>
      </c>
      <c r="BA221" s="15">
        <v>0</v>
      </c>
      <c r="BB221" s="15">
        <v>182000000</v>
      </c>
      <c r="BC221" s="15">
        <v>100000000</v>
      </c>
      <c r="BD221" s="9" t="s">
        <v>736</v>
      </c>
      <c r="BE221" s="10">
        <v>45393.704039553188</v>
      </c>
      <c r="BF221" s="9"/>
    </row>
    <row r="222" spans="1:65" s="11" customFormat="1" ht="15" customHeight="1" outlineLevel="2" x14ac:dyDescent="0.2">
      <c r="B222" s="14" t="s">
        <v>2803</v>
      </c>
      <c r="C222" s="14"/>
      <c r="D222" s="14"/>
      <c r="E222" s="14"/>
      <c r="F222" s="14"/>
      <c r="G222" s="14"/>
      <c r="H222" s="14"/>
      <c r="I222" s="14"/>
      <c r="J222" s="14"/>
      <c r="K222" s="13"/>
      <c r="L222" s="13"/>
      <c r="M222" s="13"/>
      <c r="N222" s="14"/>
      <c r="O222" s="14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4"/>
      <c r="AR222" s="16">
        <f t="shared" ref="AR222:BC222" si="29">SUBTOTAL(9,AR210:AR221)</f>
        <v>2673000000</v>
      </c>
      <c r="AS222" s="15">
        <f t="shared" si="29"/>
        <v>0</v>
      </c>
      <c r="AT222" s="15">
        <f t="shared" si="29"/>
        <v>0</v>
      </c>
      <c r="AU222" s="15">
        <f t="shared" si="29"/>
        <v>0</v>
      </c>
      <c r="AV222" s="15">
        <f t="shared" si="29"/>
        <v>0</v>
      </c>
      <c r="AW222" s="16">
        <f t="shared" si="29"/>
        <v>2673000000</v>
      </c>
      <c r="AX222" s="16">
        <f t="shared" si="29"/>
        <v>1181166312</v>
      </c>
      <c r="AY222" s="16">
        <f t="shared" si="29"/>
        <v>839983602</v>
      </c>
      <c r="AZ222" s="15">
        <f t="shared" si="29"/>
        <v>9000000</v>
      </c>
      <c r="BA222" s="15">
        <f t="shared" si="29"/>
        <v>9000000</v>
      </c>
      <c r="BB222" s="15">
        <f t="shared" si="29"/>
        <v>1491833688</v>
      </c>
      <c r="BC222" s="16">
        <f t="shared" si="29"/>
        <v>341182710</v>
      </c>
      <c r="BD222" s="9"/>
      <c r="BE222" s="10"/>
      <c r="BF222" s="9"/>
      <c r="BG222" s="8"/>
      <c r="BH222" s="8"/>
      <c r="BI222" s="8"/>
      <c r="BJ222" s="8"/>
      <c r="BK222" s="8"/>
      <c r="BL222" s="8"/>
      <c r="BM222" s="8"/>
    </row>
    <row r="223" spans="1:65" s="11" customFormat="1" ht="15" customHeight="1" outlineLevel="1" x14ac:dyDescent="0.2">
      <c r="A223" s="20" t="s">
        <v>2814</v>
      </c>
      <c r="B223" s="18"/>
      <c r="C223" s="18"/>
      <c r="D223" s="18"/>
      <c r="E223" s="18"/>
      <c r="F223" s="18"/>
      <c r="G223" s="18"/>
      <c r="H223" s="18"/>
      <c r="I223" s="18"/>
      <c r="J223" s="18"/>
      <c r="K223" s="13"/>
      <c r="L223" s="13"/>
      <c r="M223" s="13"/>
      <c r="N223" s="18"/>
      <c r="O223" s="18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8"/>
      <c r="AR223" s="19">
        <f t="shared" ref="AR223:BC223" si="30">SUBTOTAL(9,AR210:AR221)</f>
        <v>2673000000</v>
      </c>
      <c r="AS223" s="15">
        <f t="shared" si="30"/>
        <v>0</v>
      </c>
      <c r="AT223" s="15">
        <f t="shared" si="30"/>
        <v>0</v>
      </c>
      <c r="AU223" s="15">
        <f t="shared" si="30"/>
        <v>0</v>
      </c>
      <c r="AV223" s="15">
        <f t="shared" si="30"/>
        <v>0</v>
      </c>
      <c r="AW223" s="19">
        <f t="shared" si="30"/>
        <v>2673000000</v>
      </c>
      <c r="AX223" s="19">
        <f t="shared" si="30"/>
        <v>1181166312</v>
      </c>
      <c r="AY223" s="19">
        <f t="shared" si="30"/>
        <v>839983602</v>
      </c>
      <c r="AZ223" s="15">
        <f t="shared" si="30"/>
        <v>9000000</v>
      </c>
      <c r="BA223" s="15">
        <f t="shared" si="30"/>
        <v>9000000</v>
      </c>
      <c r="BB223" s="15">
        <f t="shared" si="30"/>
        <v>1491833688</v>
      </c>
      <c r="BC223" s="19">
        <f t="shared" si="30"/>
        <v>341182710</v>
      </c>
      <c r="BD223" s="9"/>
      <c r="BE223" s="10"/>
      <c r="BF223" s="9"/>
      <c r="BG223" s="8"/>
      <c r="BH223" s="8"/>
      <c r="BI223" s="8"/>
      <c r="BJ223" s="8"/>
      <c r="BK223" s="8"/>
      <c r="BL223" s="8"/>
      <c r="BM223" s="8"/>
    </row>
    <row r="224" spans="1:65" ht="15" customHeight="1" outlineLevel="3" x14ac:dyDescent="0.2">
      <c r="A224" s="8" t="s">
        <v>161</v>
      </c>
      <c r="B224" s="13" t="s">
        <v>153</v>
      </c>
      <c r="C224" s="13" t="s">
        <v>65</v>
      </c>
      <c r="D224" s="13" t="s">
        <v>72</v>
      </c>
      <c r="E224" s="13" t="s">
        <v>82</v>
      </c>
      <c r="F224" s="13" t="s">
        <v>73</v>
      </c>
      <c r="G224" s="13" t="s">
        <v>72</v>
      </c>
      <c r="H224" s="13" t="s">
        <v>88</v>
      </c>
      <c r="I224" s="13" t="s">
        <v>125</v>
      </c>
      <c r="J224" s="13" t="s">
        <v>147</v>
      </c>
      <c r="K224" s="13" t="s">
        <v>83</v>
      </c>
      <c r="L224" s="13">
        <v>0</v>
      </c>
      <c r="M224" s="13" t="s">
        <v>153</v>
      </c>
      <c r="N224" s="13">
        <v>11101</v>
      </c>
      <c r="O224" s="13" t="s">
        <v>1857</v>
      </c>
      <c r="P224" s="13">
        <v>0</v>
      </c>
      <c r="Q224" s="13">
        <v>0</v>
      </c>
      <c r="R224" s="13" t="s">
        <v>2332</v>
      </c>
      <c r="S224" s="13" t="s">
        <v>2333</v>
      </c>
      <c r="T224" s="13" t="s">
        <v>65</v>
      </c>
      <c r="U224" s="13" t="s">
        <v>381</v>
      </c>
      <c r="V224" s="13" t="s">
        <v>409</v>
      </c>
      <c r="W224" s="13" t="s">
        <v>82</v>
      </c>
      <c r="X224" s="13" t="s">
        <v>427</v>
      </c>
      <c r="Y224" s="13" t="s">
        <v>83</v>
      </c>
      <c r="Z224" s="13" t="s">
        <v>153</v>
      </c>
      <c r="AA224" s="13" t="s">
        <v>73</v>
      </c>
      <c r="AB224" s="13" t="s">
        <v>428</v>
      </c>
      <c r="AC224" s="13" t="s">
        <v>436</v>
      </c>
      <c r="AD224" s="13" t="s">
        <v>441</v>
      </c>
      <c r="AE224" s="13" t="s">
        <v>459</v>
      </c>
      <c r="AF224" s="13" t="s">
        <v>485</v>
      </c>
      <c r="AG224" s="13" t="s">
        <v>527</v>
      </c>
      <c r="AH224" s="13" t="s">
        <v>590</v>
      </c>
      <c r="AI224" s="13" t="s">
        <v>643</v>
      </c>
      <c r="AJ224" s="13" t="s">
        <v>695</v>
      </c>
      <c r="AK224" s="13" t="s">
        <v>720</v>
      </c>
      <c r="AL224" s="13" t="s">
        <v>721</v>
      </c>
      <c r="AM224" s="13" t="s">
        <v>727</v>
      </c>
      <c r="AN224" s="13" t="s">
        <v>788</v>
      </c>
      <c r="AO224" s="13" t="s">
        <v>905</v>
      </c>
      <c r="AP224" s="13" t="s">
        <v>2334</v>
      </c>
      <c r="AQ224" s="13" t="s">
        <v>2335</v>
      </c>
      <c r="AR224" s="15">
        <v>250000000</v>
      </c>
      <c r="AS224" s="15">
        <v>0</v>
      </c>
      <c r="AT224" s="15">
        <v>0</v>
      </c>
      <c r="AU224" s="15">
        <v>0</v>
      </c>
      <c r="AV224" s="15">
        <v>0</v>
      </c>
      <c r="AW224" s="15">
        <v>250000000</v>
      </c>
      <c r="AX224" s="15">
        <v>152500000</v>
      </c>
      <c r="AY224" s="15">
        <v>6500000</v>
      </c>
      <c r="AZ224" s="15">
        <v>6500000</v>
      </c>
      <c r="BA224" s="15">
        <v>6500000</v>
      </c>
      <c r="BB224" s="15">
        <v>97500000</v>
      </c>
      <c r="BC224" s="15">
        <v>146000000</v>
      </c>
      <c r="BD224" s="9" t="s">
        <v>736</v>
      </c>
      <c r="BE224" s="10">
        <v>45393.704039553188</v>
      </c>
      <c r="BF224" s="9"/>
    </row>
    <row r="225" spans="1:58" ht="15" customHeight="1" outlineLevel="3" x14ac:dyDescent="0.2">
      <c r="A225" s="8" t="s">
        <v>161</v>
      </c>
      <c r="B225" s="13" t="s">
        <v>153</v>
      </c>
      <c r="C225" s="13" t="s">
        <v>65</v>
      </c>
      <c r="D225" s="13" t="s">
        <v>72</v>
      </c>
      <c r="E225" s="13" t="s">
        <v>82</v>
      </c>
      <c r="F225" s="13" t="s">
        <v>73</v>
      </c>
      <c r="G225" s="13" t="s">
        <v>72</v>
      </c>
      <c r="H225" s="13" t="s">
        <v>88</v>
      </c>
      <c r="I225" s="13" t="s">
        <v>125</v>
      </c>
      <c r="J225" s="13" t="s">
        <v>72</v>
      </c>
      <c r="K225" s="13" t="s">
        <v>83</v>
      </c>
      <c r="L225" s="13">
        <v>0</v>
      </c>
      <c r="M225" s="13" t="s">
        <v>153</v>
      </c>
      <c r="N225" s="13">
        <v>11101</v>
      </c>
      <c r="O225" s="13" t="s">
        <v>1857</v>
      </c>
      <c r="P225" s="13">
        <v>1</v>
      </c>
      <c r="Q225" s="13">
        <v>1</v>
      </c>
      <c r="R225" s="13" t="s">
        <v>2336</v>
      </c>
      <c r="S225" s="13" t="s">
        <v>2337</v>
      </c>
      <c r="T225" s="13" t="s">
        <v>65</v>
      </c>
      <c r="U225" s="13" t="s">
        <v>381</v>
      </c>
      <c r="V225" s="13" t="s">
        <v>409</v>
      </c>
      <c r="W225" s="13" t="s">
        <v>82</v>
      </c>
      <c r="X225" s="13" t="s">
        <v>427</v>
      </c>
      <c r="Y225" s="13" t="s">
        <v>83</v>
      </c>
      <c r="Z225" s="13" t="s">
        <v>153</v>
      </c>
      <c r="AA225" s="13" t="s">
        <v>73</v>
      </c>
      <c r="AB225" s="13" t="s">
        <v>428</v>
      </c>
      <c r="AC225" s="13" t="s">
        <v>436</v>
      </c>
      <c r="AD225" s="13" t="s">
        <v>441</v>
      </c>
      <c r="AE225" s="13" t="s">
        <v>459</v>
      </c>
      <c r="AF225" s="13" t="s">
        <v>485</v>
      </c>
      <c r="AG225" s="13" t="s">
        <v>527</v>
      </c>
      <c r="AH225" s="13" t="s">
        <v>590</v>
      </c>
      <c r="AI225" s="13" t="s">
        <v>643</v>
      </c>
      <c r="AJ225" s="13" t="s">
        <v>695</v>
      </c>
      <c r="AK225" s="13" t="s">
        <v>720</v>
      </c>
      <c r="AL225" s="13" t="s">
        <v>721</v>
      </c>
      <c r="AM225" s="13" t="s">
        <v>727</v>
      </c>
      <c r="AN225" s="13" t="s">
        <v>786</v>
      </c>
      <c r="AO225" s="13" t="s">
        <v>903</v>
      </c>
      <c r="AP225" s="13" t="s">
        <v>2338</v>
      </c>
      <c r="AQ225" s="13" t="s">
        <v>2335</v>
      </c>
      <c r="AR225" s="15">
        <v>182202680</v>
      </c>
      <c r="AS225" s="15">
        <v>0</v>
      </c>
      <c r="AT225" s="15">
        <v>0</v>
      </c>
      <c r="AU225" s="15">
        <v>0</v>
      </c>
      <c r="AV225" s="15">
        <v>0</v>
      </c>
      <c r="AW225" s="15">
        <v>182202680</v>
      </c>
      <c r="AX225" s="15">
        <v>0</v>
      </c>
      <c r="AY225" s="15">
        <v>0</v>
      </c>
      <c r="AZ225" s="15">
        <v>0</v>
      </c>
      <c r="BA225" s="15">
        <v>0</v>
      </c>
      <c r="BB225" s="15">
        <v>182202680</v>
      </c>
      <c r="BC225" s="15">
        <v>0</v>
      </c>
      <c r="BD225" s="9" t="s">
        <v>736</v>
      </c>
      <c r="BE225" s="10">
        <v>45393.704039553188</v>
      </c>
      <c r="BF225" s="9"/>
    </row>
    <row r="226" spans="1:58" ht="15" customHeight="1" outlineLevel="3" x14ac:dyDescent="0.2">
      <c r="A226" s="8" t="s">
        <v>161</v>
      </c>
      <c r="B226" s="13" t="s">
        <v>153</v>
      </c>
      <c r="C226" s="13" t="s">
        <v>65</v>
      </c>
      <c r="D226" s="13" t="s">
        <v>72</v>
      </c>
      <c r="E226" s="13" t="s">
        <v>82</v>
      </c>
      <c r="F226" s="13" t="s">
        <v>73</v>
      </c>
      <c r="G226" s="13" t="s">
        <v>72</v>
      </c>
      <c r="H226" s="13" t="s">
        <v>88</v>
      </c>
      <c r="I226" s="13" t="s">
        <v>125</v>
      </c>
      <c r="J226" s="13" t="s">
        <v>76</v>
      </c>
      <c r="K226" s="13" t="s">
        <v>83</v>
      </c>
      <c r="L226" s="13">
        <v>0</v>
      </c>
      <c r="M226" s="13" t="s">
        <v>153</v>
      </c>
      <c r="N226" s="13">
        <v>11101</v>
      </c>
      <c r="O226" s="13" t="s">
        <v>1857</v>
      </c>
      <c r="P226" s="13">
        <v>2</v>
      </c>
      <c r="Q226" s="13">
        <v>2</v>
      </c>
      <c r="R226" s="13" t="s">
        <v>2339</v>
      </c>
      <c r="S226" s="13" t="s">
        <v>2340</v>
      </c>
      <c r="T226" s="13" t="s">
        <v>65</v>
      </c>
      <c r="U226" s="13" t="s">
        <v>381</v>
      </c>
      <c r="V226" s="13" t="s">
        <v>409</v>
      </c>
      <c r="W226" s="13" t="s">
        <v>82</v>
      </c>
      <c r="X226" s="13" t="s">
        <v>427</v>
      </c>
      <c r="Y226" s="13" t="s">
        <v>83</v>
      </c>
      <c r="Z226" s="13" t="s">
        <v>153</v>
      </c>
      <c r="AA226" s="13" t="s">
        <v>73</v>
      </c>
      <c r="AB226" s="13" t="s">
        <v>428</v>
      </c>
      <c r="AC226" s="13" t="s">
        <v>436</v>
      </c>
      <c r="AD226" s="13" t="s">
        <v>441</v>
      </c>
      <c r="AE226" s="13" t="s">
        <v>459</v>
      </c>
      <c r="AF226" s="13" t="s">
        <v>485</v>
      </c>
      <c r="AG226" s="13" t="s">
        <v>527</v>
      </c>
      <c r="AH226" s="13" t="s">
        <v>590</v>
      </c>
      <c r="AI226" s="13" t="s">
        <v>643</v>
      </c>
      <c r="AJ226" s="13" t="s">
        <v>695</v>
      </c>
      <c r="AK226" s="13" t="s">
        <v>720</v>
      </c>
      <c r="AL226" s="13" t="s">
        <v>721</v>
      </c>
      <c r="AM226" s="13" t="s">
        <v>727</v>
      </c>
      <c r="AN226" s="13" t="s">
        <v>786</v>
      </c>
      <c r="AO226" s="13" t="s">
        <v>903</v>
      </c>
      <c r="AP226" s="13" t="s">
        <v>2341</v>
      </c>
      <c r="AQ226" s="13" t="s">
        <v>2335</v>
      </c>
      <c r="AR226" s="15">
        <v>8983734</v>
      </c>
      <c r="AS226" s="15">
        <v>0</v>
      </c>
      <c r="AT226" s="15">
        <v>0</v>
      </c>
      <c r="AU226" s="15">
        <v>0</v>
      </c>
      <c r="AV226" s="15">
        <v>0</v>
      </c>
      <c r="AW226" s="15">
        <v>8983734</v>
      </c>
      <c r="AX226" s="15">
        <v>0</v>
      </c>
      <c r="AY226" s="15">
        <v>0</v>
      </c>
      <c r="AZ226" s="15">
        <v>0</v>
      </c>
      <c r="BA226" s="15">
        <v>0</v>
      </c>
      <c r="BB226" s="15">
        <v>8983734</v>
      </c>
      <c r="BC226" s="15">
        <v>0</v>
      </c>
      <c r="BD226" s="9" t="s">
        <v>736</v>
      </c>
      <c r="BE226" s="10">
        <v>45393.704039553188</v>
      </c>
      <c r="BF226" s="9"/>
    </row>
    <row r="227" spans="1:58" ht="15" customHeight="1" outlineLevel="3" x14ac:dyDescent="0.2">
      <c r="A227" s="8" t="s">
        <v>161</v>
      </c>
      <c r="B227" s="13" t="s">
        <v>153</v>
      </c>
      <c r="C227" s="13" t="s">
        <v>65</v>
      </c>
      <c r="D227" s="13" t="s">
        <v>72</v>
      </c>
      <c r="E227" s="13" t="s">
        <v>82</v>
      </c>
      <c r="F227" s="13" t="s">
        <v>73</v>
      </c>
      <c r="G227" s="13" t="s">
        <v>72</v>
      </c>
      <c r="H227" s="13" t="s">
        <v>88</v>
      </c>
      <c r="I227" s="13" t="s">
        <v>125</v>
      </c>
      <c r="J227" s="13" t="s">
        <v>77</v>
      </c>
      <c r="K227" s="13" t="s">
        <v>83</v>
      </c>
      <c r="L227" s="13">
        <v>0</v>
      </c>
      <c r="M227" s="13" t="s">
        <v>153</v>
      </c>
      <c r="N227" s="13">
        <v>11101</v>
      </c>
      <c r="O227" s="13" t="s">
        <v>1857</v>
      </c>
      <c r="P227" s="13">
        <v>3</v>
      </c>
      <c r="Q227" s="13">
        <v>3</v>
      </c>
      <c r="R227" s="13" t="s">
        <v>2342</v>
      </c>
      <c r="S227" s="13" t="s">
        <v>2343</v>
      </c>
      <c r="T227" s="13" t="s">
        <v>65</v>
      </c>
      <c r="U227" s="13" t="s">
        <v>381</v>
      </c>
      <c r="V227" s="13" t="s">
        <v>409</v>
      </c>
      <c r="W227" s="13" t="s">
        <v>82</v>
      </c>
      <c r="X227" s="13" t="s">
        <v>427</v>
      </c>
      <c r="Y227" s="13" t="s">
        <v>83</v>
      </c>
      <c r="Z227" s="13" t="s">
        <v>153</v>
      </c>
      <c r="AA227" s="13" t="s">
        <v>73</v>
      </c>
      <c r="AB227" s="13" t="s">
        <v>428</v>
      </c>
      <c r="AC227" s="13" t="s">
        <v>436</v>
      </c>
      <c r="AD227" s="13" t="s">
        <v>441</v>
      </c>
      <c r="AE227" s="13" t="s">
        <v>459</v>
      </c>
      <c r="AF227" s="13" t="s">
        <v>485</v>
      </c>
      <c r="AG227" s="13" t="s">
        <v>527</v>
      </c>
      <c r="AH227" s="13" t="s">
        <v>590</v>
      </c>
      <c r="AI227" s="13" t="s">
        <v>643</v>
      </c>
      <c r="AJ227" s="13" t="s">
        <v>695</v>
      </c>
      <c r="AK227" s="13" t="s">
        <v>720</v>
      </c>
      <c r="AL227" s="13" t="s">
        <v>721</v>
      </c>
      <c r="AM227" s="13" t="s">
        <v>727</v>
      </c>
      <c r="AN227" s="13" t="s">
        <v>786</v>
      </c>
      <c r="AO227" s="13" t="s">
        <v>903</v>
      </c>
      <c r="AP227" s="13" t="s">
        <v>2344</v>
      </c>
      <c r="AQ227" s="13" t="s">
        <v>2335</v>
      </c>
      <c r="AR227" s="15">
        <v>302980</v>
      </c>
      <c r="AS227" s="15">
        <v>0</v>
      </c>
      <c r="AT227" s="15">
        <v>0</v>
      </c>
      <c r="AU227" s="15">
        <v>0</v>
      </c>
      <c r="AV227" s="15">
        <v>0</v>
      </c>
      <c r="AW227" s="15">
        <v>302980</v>
      </c>
      <c r="AX227" s="15">
        <v>0</v>
      </c>
      <c r="AY227" s="15">
        <v>0</v>
      </c>
      <c r="AZ227" s="15">
        <v>0</v>
      </c>
      <c r="BA227" s="15">
        <v>0</v>
      </c>
      <c r="BB227" s="15">
        <v>302980</v>
      </c>
      <c r="BC227" s="15">
        <v>0</v>
      </c>
      <c r="BD227" s="9" t="s">
        <v>736</v>
      </c>
      <c r="BE227" s="10">
        <v>45393.704039553188</v>
      </c>
      <c r="BF227" s="9"/>
    </row>
    <row r="228" spans="1:58" ht="15" customHeight="1" outlineLevel="3" x14ac:dyDescent="0.2">
      <c r="A228" s="8" t="s">
        <v>161</v>
      </c>
      <c r="B228" s="13" t="s">
        <v>153</v>
      </c>
      <c r="C228" s="13" t="s">
        <v>65</v>
      </c>
      <c r="D228" s="13" t="s">
        <v>72</v>
      </c>
      <c r="E228" s="13" t="s">
        <v>82</v>
      </c>
      <c r="F228" s="13" t="s">
        <v>73</v>
      </c>
      <c r="G228" s="13" t="s">
        <v>72</v>
      </c>
      <c r="H228" s="13" t="s">
        <v>88</v>
      </c>
      <c r="I228" s="13" t="s">
        <v>125</v>
      </c>
      <c r="J228" s="13" t="s">
        <v>74</v>
      </c>
      <c r="K228" s="13" t="s">
        <v>83</v>
      </c>
      <c r="L228" s="13">
        <v>0</v>
      </c>
      <c r="M228" s="13" t="s">
        <v>153</v>
      </c>
      <c r="N228" s="13">
        <v>11101</v>
      </c>
      <c r="O228" s="13" t="s">
        <v>1857</v>
      </c>
      <c r="P228" s="13">
        <v>4</v>
      </c>
      <c r="Q228" s="13">
        <v>4</v>
      </c>
      <c r="R228" s="13" t="s">
        <v>2345</v>
      </c>
      <c r="S228" s="13" t="s">
        <v>2346</v>
      </c>
      <c r="T228" s="13" t="s">
        <v>65</v>
      </c>
      <c r="U228" s="13" t="s">
        <v>381</v>
      </c>
      <c r="V228" s="13" t="s">
        <v>409</v>
      </c>
      <c r="W228" s="13" t="s">
        <v>82</v>
      </c>
      <c r="X228" s="13" t="s">
        <v>427</v>
      </c>
      <c r="Y228" s="13" t="s">
        <v>83</v>
      </c>
      <c r="Z228" s="13" t="s">
        <v>153</v>
      </c>
      <c r="AA228" s="13" t="s">
        <v>73</v>
      </c>
      <c r="AB228" s="13" t="s">
        <v>428</v>
      </c>
      <c r="AC228" s="13" t="s">
        <v>436</v>
      </c>
      <c r="AD228" s="13" t="s">
        <v>441</v>
      </c>
      <c r="AE228" s="13" t="s">
        <v>459</v>
      </c>
      <c r="AF228" s="13" t="s">
        <v>485</v>
      </c>
      <c r="AG228" s="13" t="s">
        <v>527</v>
      </c>
      <c r="AH228" s="13" t="s">
        <v>590</v>
      </c>
      <c r="AI228" s="13" t="s">
        <v>643</v>
      </c>
      <c r="AJ228" s="13" t="s">
        <v>695</v>
      </c>
      <c r="AK228" s="13" t="s">
        <v>720</v>
      </c>
      <c r="AL228" s="13" t="s">
        <v>721</v>
      </c>
      <c r="AM228" s="13" t="s">
        <v>727</v>
      </c>
      <c r="AN228" s="13" t="s">
        <v>786</v>
      </c>
      <c r="AO228" s="13" t="s">
        <v>903</v>
      </c>
      <c r="AP228" s="13" t="s">
        <v>2347</v>
      </c>
      <c r="AQ228" s="13" t="s">
        <v>2335</v>
      </c>
      <c r="AR228" s="15">
        <v>126031</v>
      </c>
      <c r="AS228" s="15">
        <v>0</v>
      </c>
      <c r="AT228" s="15">
        <v>0</v>
      </c>
      <c r="AU228" s="15">
        <v>0</v>
      </c>
      <c r="AV228" s="15">
        <v>0</v>
      </c>
      <c r="AW228" s="15">
        <v>126031</v>
      </c>
      <c r="AX228" s="15">
        <v>0</v>
      </c>
      <c r="AY228" s="15">
        <v>0</v>
      </c>
      <c r="AZ228" s="15">
        <v>0</v>
      </c>
      <c r="BA228" s="15">
        <v>0</v>
      </c>
      <c r="BB228" s="15">
        <v>126031</v>
      </c>
      <c r="BC228" s="15">
        <v>0</v>
      </c>
      <c r="BD228" s="9" t="s">
        <v>736</v>
      </c>
      <c r="BE228" s="10">
        <v>45393.704039553188</v>
      </c>
      <c r="BF228" s="9"/>
    </row>
    <row r="229" spans="1:58" ht="15" customHeight="1" outlineLevel="3" x14ac:dyDescent="0.2">
      <c r="A229" s="8" t="s">
        <v>161</v>
      </c>
      <c r="B229" s="13" t="s">
        <v>153</v>
      </c>
      <c r="C229" s="13" t="s">
        <v>65</v>
      </c>
      <c r="D229" s="13" t="s">
        <v>72</v>
      </c>
      <c r="E229" s="13" t="s">
        <v>82</v>
      </c>
      <c r="F229" s="13" t="s">
        <v>73</v>
      </c>
      <c r="G229" s="13" t="s">
        <v>72</v>
      </c>
      <c r="H229" s="13" t="s">
        <v>88</v>
      </c>
      <c r="I229" s="13" t="s">
        <v>125</v>
      </c>
      <c r="J229" s="13" t="s">
        <v>75</v>
      </c>
      <c r="K229" s="13" t="s">
        <v>83</v>
      </c>
      <c r="L229" s="13">
        <v>0</v>
      </c>
      <c r="M229" s="13" t="s">
        <v>153</v>
      </c>
      <c r="N229" s="13">
        <v>11101</v>
      </c>
      <c r="O229" s="13" t="s">
        <v>1857</v>
      </c>
      <c r="P229" s="13">
        <v>5</v>
      </c>
      <c r="Q229" s="13">
        <v>5</v>
      </c>
      <c r="R229" s="13" t="s">
        <v>2348</v>
      </c>
      <c r="S229" s="13" t="s">
        <v>2349</v>
      </c>
      <c r="T229" s="13" t="s">
        <v>65</v>
      </c>
      <c r="U229" s="13" t="s">
        <v>381</v>
      </c>
      <c r="V229" s="13" t="s">
        <v>409</v>
      </c>
      <c r="W229" s="13" t="s">
        <v>82</v>
      </c>
      <c r="X229" s="13" t="s">
        <v>427</v>
      </c>
      <c r="Y229" s="13" t="s">
        <v>83</v>
      </c>
      <c r="Z229" s="13" t="s">
        <v>153</v>
      </c>
      <c r="AA229" s="13" t="s">
        <v>73</v>
      </c>
      <c r="AB229" s="13" t="s">
        <v>428</v>
      </c>
      <c r="AC229" s="13" t="s">
        <v>436</v>
      </c>
      <c r="AD229" s="13" t="s">
        <v>441</v>
      </c>
      <c r="AE229" s="13" t="s">
        <v>459</v>
      </c>
      <c r="AF229" s="13" t="s">
        <v>485</v>
      </c>
      <c r="AG229" s="13" t="s">
        <v>527</v>
      </c>
      <c r="AH229" s="13" t="s">
        <v>590</v>
      </c>
      <c r="AI229" s="13" t="s">
        <v>643</v>
      </c>
      <c r="AJ229" s="13" t="s">
        <v>695</v>
      </c>
      <c r="AK229" s="13" t="s">
        <v>720</v>
      </c>
      <c r="AL229" s="13" t="s">
        <v>721</v>
      </c>
      <c r="AM229" s="13" t="s">
        <v>727</v>
      </c>
      <c r="AN229" s="13" t="s">
        <v>786</v>
      </c>
      <c r="AO229" s="13" t="s">
        <v>903</v>
      </c>
      <c r="AP229" s="13" t="s">
        <v>2350</v>
      </c>
      <c r="AQ229" s="13" t="s">
        <v>2335</v>
      </c>
      <c r="AR229" s="15">
        <v>9876987</v>
      </c>
      <c r="AS229" s="15">
        <v>0</v>
      </c>
      <c r="AT229" s="15">
        <v>0</v>
      </c>
      <c r="AU229" s="15">
        <v>0</v>
      </c>
      <c r="AV229" s="15">
        <v>0</v>
      </c>
      <c r="AW229" s="15">
        <v>9876987</v>
      </c>
      <c r="AX229" s="15">
        <v>0</v>
      </c>
      <c r="AY229" s="15">
        <v>0</v>
      </c>
      <c r="AZ229" s="15">
        <v>0</v>
      </c>
      <c r="BA229" s="15">
        <v>0</v>
      </c>
      <c r="BB229" s="15">
        <v>9876987</v>
      </c>
      <c r="BC229" s="15">
        <v>0</v>
      </c>
      <c r="BD229" s="9" t="s">
        <v>736</v>
      </c>
      <c r="BE229" s="10">
        <v>45393.704039553188</v>
      </c>
      <c r="BF229" s="9"/>
    </row>
    <row r="230" spans="1:58" ht="15" customHeight="1" outlineLevel="3" x14ac:dyDescent="0.2">
      <c r="A230" s="8" t="s">
        <v>161</v>
      </c>
      <c r="B230" s="13" t="s">
        <v>153</v>
      </c>
      <c r="C230" s="13" t="s">
        <v>65</v>
      </c>
      <c r="D230" s="13" t="s">
        <v>72</v>
      </c>
      <c r="E230" s="13" t="s">
        <v>82</v>
      </c>
      <c r="F230" s="13" t="s">
        <v>73</v>
      </c>
      <c r="G230" s="13" t="s">
        <v>72</v>
      </c>
      <c r="H230" s="13" t="s">
        <v>88</v>
      </c>
      <c r="I230" s="13" t="s">
        <v>125</v>
      </c>
      <c r="J230" s="13" t="s">
        <v>78</v>
      </c>
      <c r="K230" s="13" t="s">
        <v>83</v>
      </c>
      <c r="L230" s="13">
        <v>0</v>
      </c>
      <c r="M230" s="13" t="s">
        <v>153</v>
      </c>
      <c r="N230" s="13">
        <v>11101</v>
      </c>
      <c r="O230" s="13" t="s">
        <v>1857</v>
      </c>
      <c r="P230" s="13">
        <v>6</v>
      </c>
      <c r="Q230" s="13">
        <v>6</v>
      </c>
      <c r="R230" s="13" t="s">
        <v>2351</v>
      </c>
      <c r="S230" s="13" t="s">
        <v>2352</v>
      </c>
      <c r="T230" s="13" t="s">
        <v>65</v>
      </c>
      <c r="U230" s="13" t="s">
        <v>381</v>
      </c>
      <c r="V230" s="13" t="s">
        <v>409</v>
      </c>
      <c r="W230" s="13" t="s">
        <v>82</v>
      </c>
      <c r="X230" s="13" t="s">
        <v>427</v>
      </c>
      <c r="Y230" s="13" t="s">
        <v>83</v>
      </c>
      <c r="Z230" s="13" t="s">
        <v>153</v>
      </c>
      <c r="AA230" s="13" t="s">
        <v>73</v>
      </c>
      <c r="AB230" s="13" t="s">
        <v>428</v>
      </c>
      <c r="AC230" s="13" t="s">
        <v>436</v>
      </c>
      <c r="AD230" s="13" t="s">
        <v>441</v>
      </c>
      <c r="AE230" s="13" t="s">
        <v>459</v>
      </c>
      <c r="AF230" s="13" t="s">
        <v>485</v>
      </c>
      <c r="AG230" s="13" t="s">
        <v>527</v>
      </c>
      <c r="AH230" s="13" t="s">
        <v>590</v>
      </c>
      <c r="AI230" s="13" t="s">
        <v>643</v>
      </c>
      <c r="AJ230" s="13" t="s">
        <v>695</v>
      </c>
      <c r="AK230" s="13" t="s">
        <v>720</v>
      </c>
      <c r="AL230" s="13" t="s">
        <v>721</v>
      </c>
      <c r="AM230" s="13" t="s">
        <v>727</v>
      </c>
      <c r="AN230" s="13" t="s">
        <v>786</v>
      </c>
      <c r="AO230" s="13" t="s">
        <v>903</v>
      </c>
      <c r="AP230" s="13" t="s">
        <v>2353</v>
      </c>
      <c r="AQ230" s="13" t="s">
        <v>2335</v>
      </c>
      <c r="AR230" s="15">
        <v>13594379</v>
      </c>
      <c r="AS230" s="15">
        <v>0</v>
      </c>
      <c r="AT230" s="15">
        <v>0</v>
      </c>
      <c r="AU230" s="15">
        <v>0</v>
      </c>
      <c r="AV230" s="15">
        <v>0</v>
      </c>
      <c r="AW230" s="15">
        <v>13594379</v>
      </c>
      <c r="AX230" s="15">
        <v>0</v>
      </c>
      <c r="AY230" s="15">
        <v>0</v>
      </c>
      <c r="AZ230" s="15">
        <v>0</v>
      </c>
      <c r="BA230" s="15">
        <v>0</v>
      </c>
      <c r="BB230" s="15">
        <v>13594379</v>
      </c>
      <c r="BC230" s="15">
        <v>0</v>
      </c>
      <c r="BD230" s="9" t="s">
        <v>736</v>
      </c>
      <c r="BE230" s="10">
        <v>45393.704039553188</v>
      </c>
      <c r="BF230" s="9"/>
    </row>
    <row r="231" spans="1:58" ht="15" customHeight="1" outlineLevel="3" x14ac:dyDescent="0.2">
      <c r="A231" s="8" t="s">
        <v>161</v>
      </c>
      <c r="B231" s="13" t="s">
        <v>153</v>
      </c>
      <c r="C231" s="13" t="s">
        <v>65</v>
      </c>
      <c r="D231" s="13" t="s">
        <v>72</v>
      </c>
      <c r="E231" s="13" t="s">
        <v>82</v>
      </c>
      <c r="F231" s="13" t="s">
        <v>73</v>
      </c>
      <c r="G231" s="13" t="s">
        <v>72</v>
      </c>
      <c r="H231" s="13" t="s">
        <v>88</v>
      </c>
      <c r="I231" s="13" t="s">
        <v>125</v>
      </c>
      <c r="J231" s="13" t="s">
        <v>148</v>
      </c>
      <c r="K231" s="13" t="s">
        <v>83</v>
      </c>
      <c r="L231" s="13">
        <v>0</v>
      </c>
      <c r="M231" s="13" t="s">
        <v>153</v>
      </c>
      <c r="N231" s="13">
        <v>11101</v>
      </c>
      <c r="O231" s="13" t="s">
        <v>1857</v>
      </c>
      <c r="P231" s="13">
        <v>7</v>
      </c>
      <c r="Q231" s="13">
        <v>7</v>
      </c>
      <c r="R231" s="13" t="s">
        <v>2354</v>
      </c>
      <c r="S231" s="13" t="s">
        <v>2355</v>
      </c>
      <c r="T231" s="13" t="s">
        <v>65</v>
      </c>
      <c r="U231" s="13" t="s">
        <v>381</v>
      </c>
      <c r="V231" s="13" t="s">
        <v>409</v>
      </c>
      <c r="W231" s="13" t="s">
        <v>82</v>
      </c>
      <c r="X231" s="13" t="s">
        <v>427</v>
      </c>
      <c r="Y231" s="13" t="s">
        <v>83</v>
      </c>
      <c r="Z231" s="13" t="s">
        <v>153</v>
      </c>
      <c r="AA231" s="13" t="s">
        <v>73</v>
      </c>
      <c r="AB231" s="13" t="s">
        <v>428</v>
      </c>
      <c r="AC231" s="13" t="s">
        <v>436</v>
      </c>
      <c r="AD231" s="13" t="s">
        <v>441</v>
      </c>
      <c r="AE231" s="13" t="s">
        <v>459</v>
      </c>
      <c r="AF231" s="13" t="s">
        <v>485</v>
      </c>
      <c r="AG231" s="13" t="s">
        <v>527</v>
      </c>
      <c r="AH231" s="13" t="s">
        <v>590</v>
      </c>
      <c r="AI231" s="13" t="s">
        <v>643</v>
      </c>
      <c r="AJ231" s="13" t="s">
        <v>695</v>
      </c>
      <c r="AK231" s="13" t="s">
        <v>720</v>
      </c>
      <c r="AL231" s="13" t="s">
        <v>721</v>
      </c>
      <c r="AM231" s="13" t="s">
        <v>727</v>
      </c>
      <c r="AN231" s="13" t="s">
        <v>786</v>
      </c>
      <c r="AO231" s="13" t="s">
        <v>903</v>
      </c>
      <c r="AP231" s="13" t="s">
        <v>2356</v>
      </c>
      <c r="AQ231" s="13" t="s">
        <v>2335</v>
      </c>
      <c r="AR231" s="15">
        <v>656677</v>
      </c>
      <c r="AS231" s="15">
        <v>0</v>
      </c>
      <c r="AT231" s="15">
        <v>0</v>
      </c>
      <c r="AU231" s="15">
        <v>0</v>
      </c>
      <c r="AV231" s="15">
        <v>0</v>
      </c>
      <c r="AW231" s="15">
        <v>656677</v>
      </c>
      <c r="AX231" s="15">
        <v>0</v>
      </c>
      <c r="AY231" s="15">
        <v>0</v>
      </c>
      <c r="AZ231" s="15">
        <v>0</v>
      </c>
      <c r="BA231" s="15">
        <v>0</v>
      </c>
      <c r="BB231" s="15">
        <v>656677</v>
      </c>
      <c r="BC231" s="15">
        <v>0</v>
      </c>
      <c r="BD231" s="9" t="s">
        <v>736</v>
      </c>
      <c r="BE231" s="10">
        <v>45393.704039553188</v>
      </c>
      <c r="BF231" s="9"/>
    </row>
    <row r="232" spans="1:58" ht="15" customHeight="1" outlineLevel="3" x14ac:dyDescent="0.2">
      <c r="A232" s="8" t="s">
        <v>161</v>
      </c>
      <c r="B232" s="13" t="s">
        <v>153</v>
      </c>
      <c r="C232" s="13" t="s">
        <v>65</v>
      </c>
      <c r="D232" s="13" t="s">
        <v>72</v>
      </c>
      <c r="E232" s="13" t="s">
        <v>82</v>
      </c>
      <c r="F232" s="13" t="s">
        <v>73</v>
      </c>
      <c r="G232" s="13" t="s">
        <v>72</v>
      </c>
      <c r="H232" s="13" t="s">
        <v>88</v>
      </c>
      <c r="I232" s="13" t="s">
        <v>125</v>
      </c>
      <c r="J232" s="13" t="s">
        <v>79</v>
      </c>
      <c r="K232" s="13" t="s">
        <v>83</v>
      </c>
      <c r="L232" s="13">
        <v>0</v>
      </c>
      <c r="M232" s="13" t="s">
        <v>153</v>
      </c>
      <c r="N232" s="13">
        <v>11101</v>
      </c>
      <c r="O232" s="13" t="s">
        <v>1857</v>
      </c>
      <c r="P232" s="13">
        <v>8</v>
      </c>
      <c r="Q232" s="13">
        <v>8</v>
      </c>
      <c r="R232" s="13" t="s">
        <v>2357</v>
      </c>
      <c r="S232" s="13" t="s">
        <v>2358</v>
      </c>
      <c r="T232" s="13" t="s">
        <v>65</v>
      </c>
      <c r="U232" s="13" t="s">
        <v>381</v>
      </c>
      <c r="V232" s="13" t="s">
        <v>409</v>
      </c>
      <c r="W232" s="13" t="s">
        <v>82</v>
      </c>
      <c r="X232" s="13" t="s">
        <v>427</v>
      </c>
      <c r="Y232" s="13" t="s">
        <v>83</v>
      </c>
      <c r="Z232" s="13" t="s">
        <v>153</v>
      </c>
      <c r="AA232" s="13" t="s">
        <v>73</v>
      </c>
      <c r="AB232" s="13" t="s">
        <v>428</v>
      </c>
      <c r="AC232" s="13" t="s">
        <v>436</v>
      </c>
      <c r="AD232" s="13" t="s">
        <v>441</v>
      </c>
      <c r="AE232" s="13" t="s">
        <v>459</v>
      </c>
      <c r="AF232" s="13" t="s">
        <v>485</v>
      </c>
      <c r="AG232" s="13" t="s">
        <v>527</v>
      </c>
      <c r="AH232" s="13" t="s">
        <v>590</v>
      </c>
      <c r="AI232" s="13" t="s">
        <v>643</v>
      </c>
      <c r="AJ232" s="13" t="s">
        <v>695</v>
      </c>
      <c r="AK232" s="13" t="s">
        <v>720</v>
      </c>
      <c r="AL232" s="13" t="s">
        <v>721</v>
      </c>
      <c r="AM232" s="13" t="s">
        <v>727</v>
      </c>
      <c r="AN232" s="13" t="s">
        <v>786</v>
      </c>
      <c r="AO232" s="13" t="s">
        <v>903</v>
      </c>
      <c r="AP232" s="13" t="s">
        <v>2359</v>
      </c>
      <c r="AQ232" s="13" t="s">
        <v>2335</v>
      </c>
      <c r="AR232" s="15">
        <v>5247620</v>
      </c>
      <c r="AS232" s="15">
        <v>0</v>
      </c>
      <c r="AT232" s="15">
        <v>0</v>
      </c>
      <c r="AU232" s="15">
        <v>0</v>
      </c>
      <c r="AV232" s="15">
        <v>0</v>
      </c>
      <c r="AW232" s="15">
        <v>5247620</v>
      </c>
      <c r="AX232" s="15">
        <v>0</v>
      </c>
      <c r="AY232" s="15">
        <v>0</v>
      </c>
      <c r="AZ232" s="15">
        <v>0</v>
      </c>
      <c r="BA232" s="15">
        <v>0</v>
      </c>
      <c r="BB232" s="15">
        <v>5247620</v>
      </c>
      <c r="BC232" s="15">
        <v>0</v>
      </c>
      <c r="BD232" s="9" t="s">
        <v>736</v>
      </c>
      <c r="BE232" s="10">
        <v>45393.704039553188</v>
      </c>
      <c r="BF232" s="9"/>
    </row>
    <row r="233" spans="1:58" ht="15" customHeight="1" outlineLevel="3" x14ac:dyDescent="0.2">
      <c r="A233" s="8" t="s">
        <v>161</v>
      </c>
      <c r="B233" s="13" t="s">
        <v>153</v>
      </c>
      <c r="C233" s="13" t="s">
        <v>65</v>
      </c>
      <c r="D233" s="13" t="s">
        <v>72</v>
      </c>
      <c r="E233" s="13" t="s">
        <v>82</v>
      </c>
      <c r="F233" s="13" t="s">
        <v>73</v>
      </c>
      <c r="G233" s="13" t="s">
        <v>72</v>
      </c>
      <c r="H233" s="13" t="s">
        <v>88</v>
      </c>
      <c r="I233" s="13" t="s">
        <v>125</v>
      </c>
      <c r="J233" s="13" t="s">
        <v>149</v>
      </c>
      <c r="K233" s="13" t="s">
        <v>83</v>
      </c>
      <c r="L233" s="13">
        <v>0</v>
      </c>
      <c r="M233" s="13" t="s">
        <v>153</v>
      </c>
      <c r="N233" s="13">
        <v>11101</v>
      </c>
      <c r="O233" s="13" t="s">
        <v>1857</v>
      </c>
      <c r="P233" s="13">
        <v>9</v>
      </c>
      <c r="Q233" s="13">
        <v>9</v>
      </c>
      <c r="R233" s="13" t="s">
        <v>2360</v>
      </c>
      <c r="S233" s="13" t="s">
        <v>2361</v>
      </c>
      <c r="T233" s="13" t="s">
        <v>65</v>
      </c>
      <c r="U233" s="13" t="s">
        <v>381</v>
      </c>
      <c r="V233" s="13" t="s">
        <v>409</v>
      </c>
      <c r="W233" s="13" t="s">
        <v>82</v>
      </c>
      <c r="X233" s="13" t="s">
        <v>427</v>
      </c>
      <c r="Y233" s="13" t="s">
        <v>83</v>
      </c>
      <c r="Z233" s="13" t="s">
        <v>153</v>
      </c>
      <c r="AA233" s="13" t="s">
        <v>73</v>
      </c>
      <c r="AB233" s="13" t="s">
        <v>428</v>
      </c>
      <c r="AC233" s="13" t="s">
        <v>436</v>
      </c>
      <c r="AD233" s="13" t="s">
        <v>441</v>
      </c>
      <c r="AE233" s="13" t="s">
        <v>459</v>
      </c>
      <c r="AF233" s="13" t="s">
        <v>485</v>
      </c>
      <c r="AG233" s="13" t="s">
        <v>527</v>
      </c>
      <c r="AH233" s="13" t="s">
        <v>590</v>
      </c>
      <c r="AI233" s="13" t="s">
        <v>643</v>
      </c>
      <c r="AJ233" s="13" t="s">
        <v>695</v>
      </c>
      <c r="AK233" s="13" t="s">
        <v>720</v>
      </c>
      <c r="AL233" s="13" t="s">
        <v>721</v>
      </c>
      <c r="AM233" s="13" t="s">
        <v>727</v>
      </c>
      <c r="AN233" s="13" t="s">
        <v>786</v>
      </c>
      <c r="AO233" s="13" t="s">
        <v>903</v>
      </c>
      <c r="AP233" s="13" t="s">
        <v>2362</v>
      </c>
      <c r="AQ233" s="13" t="s">
        <v>2335</v>
      </c>
      <c r="AR233" s="15">
        <v>657618</v>
      </c>
      <c r="AS233" s="15">
        <v>0</v>
      </c>
      <c r="AT233" s="15">
        <v>0</v>
      </c>
      <c r="AU233" s="15">
        <v>0</v>
      </c>
      <c r="AV233" s="15">
        <v>0</v>
      </c>
      <c r="AW233" s="15">
        <v>657618</v>
      </c>
      <c r="AX233" s="15">
        <v>0</v>
      </c>
      <c r="AY233" s="15">
        <v>0</v>
      </c>
      <c r="AZ233" s="15">
        <v>0</v>
      </c>
      <c r="BA233" s="15">
        <v>0</v>
      </c>
      <c r="BB233" s="15">
        <v>657618</v>
      </c>
      <c r="BC233" s="15">
        <v>0</v>
      </c>
      <c r="BD233" s="9" t="s">
        <v>736</v>
      </c>
      <c r="BE233" s="10">
        <v>45393.704039553188</v>
      </c>
      <c r="BF233" s="9"/>
    </row>
    <row r="234" spans="1:58" ht="15" customHeight="1" outlineLevel="3" x14ac:dyDescent="0.2">
      <c r="A234" s="8" t="s">
        <v>161</v>
      </c>
      <c r="B234" s="13" t="s">
        <v>153</v>
      </c>
      <c r="C234" s="13" t="s">
        <v>65</v>
      </c>
      <c r="D234" s="13" t="s">
        <v>72</v>
      </c>
      <c r="E234" s="13" t="s">
        <v>82</v>
      </c>
      <c r="F234" s="13" t="s">
        <v>73</v>
      </c>
      <c r="G234" s="13" t="s">
        <v>72</v>
      </c>
      <c r="H234" s="13" t="s">
        <v>88</v>
      </c>
      <c r="I234" s="13" t="s">
        <v>125</v>
      </c>
      <c r="J234" s="13" t="s">
        <v>80</v>
      </c>
      <c r="K234" s="13" t="s">
        <v>83</v>
      </c>
      <c r="L234" s="13">
        <v>0</v>
      </c>
      <c r="M234" s="13" t="s">
        <v>153</v>
      </c>
      <c r="N234" s="13">
        <v>11101</v>
      </c>
      <c r="O234" s="13" t="s">
        <v>1857</v>
      </c>
      <c r="P234" s="13">
        <v>10</v>
      </c>
      <c r="Q234" s="13">
        <v>10</v>
      </c>
      <c r="R234" s="13" t="s">
        <v>2363</v>
      </c>
      <c r="S234" s="13" t="s">
        <v>2364</v>
      </c>
      <c r="T234" s="13" t="s">
        <v>65</v>
      </c>
      <c r="U234" s="13" t="s">
        <v>381</v>
      </c>
      <c r="V234" s="13" t="s">
        <v>409</v>
      </c>
      <c r="W234" s="13" t="s">
        <v>82</v>
      </c>
      <c r="X234" s="13" t="s">
        <v>427</v>
      </c>
      <c r="Y234" s="13" t="s">
        <v>83</v>
      </c>
      <c r="Z234" s="13" t="s">
        <v>153</v>
      </c>
      <c r="AA234" s="13" t="s">
        <v>73</v>
      </c>
      <c r="AB234" s="13" t="s">
        <v>428</v>
      </c>
      <c r="AC234" s="13" t="s">
        <v>436</v>
      </c>
      <c r="AD234" s="13" t="s">
        <v>441</v>
      </c>
      <c r="AE234" s="13" t="s">
        <v>459</v>
      </c>
      <c r="AF234" s="13" t="s">
        <v>485</v>
      </c>
      <c r="AG234" s="13" t="s">
        <v>527</v>
      </c>
      <c r="AH234" s="13" t="s">
        <v>590</v>
      </c>
      <c r="AI234" s="13" t="s">
        <v>643</v>
      </c>
      <c r="AJ234" s="13" t="s">
        <v>695</v>
      </c>
      <c r="AK234" s="13" t="s">
        <v>720</v>
      </c>
      <c r="AL234" s="13" t="s">
        <v>721</v>
      </c>
      <c r="AM234" s="13" t="s">
        <v>727</v>
      </c>
      <c r="AN234" s="13" t="s">
        <v>786</v>
      </c>
      <c r="AO234" s="13" t="s">
        <v>903</v>
      </c>
      <c r="AP234" s="13" t="s">
        <v>2365</v>
      </c>
      <c r="AQ234" s="13" t="s">
        <v>2335</v>
      </c>
      <c r="AR234" s="15">
        <v>2236508</v>
      </c>
      <c r="AS234" s="15">
        <v>0</v>
      </c>
      <c r="AT234" s="15">
        <v>0</v>
      </c>
      <c r="AU234" s="15">
        <v>0</v>
      </c>
      <c r="AV234" s="15">
        <v>0</v>
      </c>
      <c r="AW234" s="15">
        <v>2236508</v>
      </c>
      <c r="AX234" s="15">
        <v>0</v>
      </c>
      <c r="AY234" s="15">
        <v>0</v>
      </c>
      <c r="AZ234" s="15">
        <v>0</v>
      </c>
      <c r="BA234" s="15">
        <v>0</v>
      </c>
      <c r="BB234" s="15">
        <v>2236508</v>
      </c>
      <c r="BC234" s="15">
        <v>0</v>
      </c>
      <c r="BD234" s="9" t="s">
        <v>736</v>
      </c>
      <c r="BE234" s="10">
        <v>45393.704039553188</v>
      </c>
      <c r="BF234" s="9"/>
    </row>
    <row r="235" spans="1:58" ht="15" customHeight="1" outlineLevel="3" x14ac:dyDescent="0.2">
      <c r="A235" s="8" t="s">
        <v>161</v>
      </c>
      <c r="B235" s="13" t="s">
        <v>153</v>
      </c>
      <c r="C235" s="13" t="s">
        <v>65</v>
      </c>
      <c r="D235" s="13" t="s">
        <v>72</v>
      </c>
      <c r="E235" s="13" t="s">
        <v>82</v>
      </c>
      <c r="F235" s="13" t="s">
        <v>73</v>
      </c>
      <c r="G235" s="13" t="s">
        <v>72</v>
      </c>
      <c r="H235" s="13" t="s">
        <v>88</v>
      </c>
      <c r="I235" s="13" t="s">
        <v>125</v>
      </c>
      <c r="J235" s="13" t="s">
        <v>73</v>
      </c>
      <c r="K235" s="13" t="s">
        <v>83</v>
      </c>
      <c r="L235" s="13">
        <v>0</v>
      </c>
      <c r="M235" s="13" t="s">
        <v>153</v>
      </c>
      <c r="N235" s="13">
        <v>11101</v>
      </c>
      <c r="O235" s="13" t="s">
        <v>1857</v>
      </c>
      <c r="P235" s="13">
        <v>11</v>
      </c>
      <c r="Q235" s="13">
        <v>11</v>
      </c>
      <c r="R235" s="13" t="s">
        <v>2366</v>
      </c>
      <c r="S235" s="13" t="s">
        <v>2367</v>
      </c>
      <c r="T235" s="13" t="s">
        <v>65</v>
      </c>
      <c r="U235" s="13" t="s">
        <v>381</v>
      </c>
      <c r="V235" s="13" t="s">
        <v>409</v>
      </c>
      <c r="W235" s="13" t="s">
        <v>82</v>
      </c>
      <c r="X235" s="13" t="s">
        <v>427</v>
      </c>
      <c r="Y235" s="13" t="s">
        <v>83</v>
      </c>
      <c r="Z235" s="13" t="s">
        <v>153</v>
      </c>
      <c r="AA235" s="13" t="s">
        <v>73</v>
      </c>
      <c r="AB235" s="13" t="s">
        <v>428</v>
      </c>
      <c r="AC235" s="13" t="s">
        <v>436</v>
      </c>
      <c r="AD235" s="13" t="s">
        <v>441</v>
      </c>
      <c r="AE235" s="13" t="s">
        <v>459</v>
      </c>
      <c r="AF235" s="13" t="s">
        <v>485</v>
      </c>
      <c r="AG235" s="13" t="s">
        <v>527</v>
      </c>
      <c r="AH235" s="13" t="s">
        <v>590</v>
      </c>
      <c r="AI235" s="13" t="s">
        <v>643</v>
      </c>
      <c r="AJ235" s="13" t="s">
        <v>695</v>
      </c>
      <c r="AK235" s="13" t="s">
        <v>720</v>
      </c>
      <c r="AL235" s="13" t="s">
        <v>721</v>
      </c>
      <c r="AM235" s="13" t="s">
        <v>727</v>
      </c>
      <c r="AN235" s="13" t="s">
        <v>786</v>
      </c>
      <c r="AO235" s="13" t="s">
        <v>903</v>
      </c>
      <c r="AP235" s="13" t="s">
        <v>2368</v>
      </c>
      <c r="AQ235" s="13" t="s">
        <v>2335</v>
      </c>
      <c r="AR235" s="15">
        <v>128488</v>
      </c>
      <c r="AS235" s="15">
        <v>0</v>
      </c>
      <c r="AT235" s="15">
        <v>0</v>
      </c>
      <c r="AU235" s="15">
        <v>0</v>
      </c>
      <c r="AV235" s="15">
        <v>0</v>
      </c>
      <c r="AW235" s="15">
        <v>128488</v>
      </c>
      <c r="AX235" s="15">
        <v>0</v>
      </c>
      <c r="AY235" s="15">
        <v>0</v>
      </c>
      <c r="AZ235" s="15">
        <v>0</v>
      </c>
      <c r="BA235" s="15">
        <v>0</v>
      </c>
      <c r="BB235" s="15">
        <v>128488</v>
      </c>
      <c r="BC235" s="15">
        <v>0</v>
      </c>
      <c r="BD235" s="9" t="s">
        <v>736</v>
      </c>
      <c r="BE235" s="10">
        <v>45393.704039553188</v>
      </c>
      <c r="BF235" s="9"/>
    </row>
    <row r="236" spans="1:58" ht="15" customHeight="1" outlineLevel="3" x14ac:dyDescent="0.2">
      <c r="A236" s="8" t="s">
        <v>161</v>
      </c>
      <c r="B236" s="13" t="s">
        <v>153</v>
      </c>
      <c r="C236" s="13" t="s">
        <v>65</v>
      </c>
      <c r="D236" s="13" t="s">
        <v>72</v>
      </c>
      <c r="E236" s="13" t="s">
        <v>82</v>
      </c>
      <c r="F236" s="13" t="s">
        <v>73</v>
      </c>
      <c r="G236" s="13" t="s">
        <v>72</v>
      </c>
      <c r="H236" s="13" t="s">
        <v>88</v>
      </c>
      <c r="I236" s="13" t="s">
        <v>125</v>
      </c>
      <c r="J236" s="13" t="s">
        <v>81</v>
      </c>
      <c r="K236" s="13" t="s">
        <v>83</v>
      </c>
      <c r="L236" s="13">
        <v>0</v>
      </c>
      <c r="M236" s="13" t="s">
        <v>153</v>
      </c>
      <c r="N236" s="13">
        <v>11101</v>
      </c>
      <c r="O236" s="13" t="s">
        <v>1857</v>
      </c>
      <c r="P236" s="13">
        <v>12</v>
      </c>
      <c r="Q236" s="13">
        <v>12</v>
      </c>
      <c r="R236" s="13" t="s">
        <v>2369</v>
      </c>
      <c r="S236" s="13" t="s">
        <v>2370</v>
      </c>
      <c r="T236" s="13" t="s">
        <v>65</v>
      </c>
      <c r="U236" s="13" t="s">
        <v>381</v>
      </c>
      <c r="V236" s="13" t="s">
        <v>409</v>
      </c>
      <c r="W236" s="13" t="s">
        <v>82</v>
      </c>
      <c r="X236" s="13" t="s">
        <v>427</v>
      </c>
      <c r="Y236" s="13" t="s">
        <v>83</v>
      </c>
      <c r="Z236" s="13" t="s">
        <v>153</v>
      </c>
      <c r="AA236" s="13" t="s">
        <v>73</v>
      </c>
      <c r="AB236" s="13" t="s">
        <v>428</v>
      </c>
      <c r="AC236" s="13" t="s">
        <v>436</v>
      </c>
      <c r="AD236" s="13" t="s">
        <v>441</v>
      </c>
      <c r="AE236" s="13" t="s">
        <v>459</v>
      </c>
      <c r="AF236" s="13" t="s">
        <v>485</v>
      </c>
      <c r="AG236" s="13" t="s">
        <v>527</v>
      </c>
      <c r="AH236" s="13" t="s">
        <v>590</v>
      </c>
      <c r="AI236" s="13" t="s">
        <v>643</v>
      </c>
      <c r="AJ236" s="13" t="s">
        <v>695</v>
      </c>
      <c r="AK236" s="13" t="s">
        <v>720</v>
      </c>
      <c r="AL236" s="13" t="s">
        <v>721</v>
      </c>
      <c r="AM236" s="13" t="s">
        <v>727</v>
      </c>
      <c r="AN236" s="13" t="s">
        <v>786</v>
      </c>
      <c r="AO236" s="13" t="s">
        <v>903</v>
      </c>
      <c r="AP236" s="13" t="s">
        <v>2371</v>
      </c>
      <c r="AQ236" s="13" t="s">
        <v>2335</v>
      </c>
      <c r="AR236" s="15">
        <v>3935978</v>
      </c>
      <c r="AS236" s="15">
        <v>0</v>
      </c>
      <c r="AT236" s="15">
        <v>0</v>
      </c>
      <c r="AU236" s="15">
        <v>0</v>
      </c>
      <c r="AV236" s="15">
        <v>0</v>
      </c>
      <c r="AW236" s="15">
        <v>3935978</v>
      </c>
      <c r="AX236" s="15">
        <v>0</v>
      </c>
      <c r="AY236" s="15">
        <v>0</v>
      </c>
      <c r="AZ236" s="15">
        <v>0</v>
      </c>
      <c r="BA236" s="15">
        <v>0</v>
      </c>
      <c r="BB236" s="15">
        <v>3935978</v>
      </c>
      <c r="BC236" s="15">
        <v>0</v>
      </c>
      <c r="BD236" s="9" t="s">
        <v>736</v>
      </c>
      <c r="BE236" s="10">
        <v>45393.704039553188</v>
      </c>
      <c r="BF236" s="9"/>
    </row>
    <row r="237" spans="1:58" ht="15" customHeight="1" outlineLevel="3" x14ac:dyDescent="0.2">
      <c r="A237" s="8" t="s">
        <v>161</v>
      </c>
      <c r="B237" s="13" t="s">
        <v>153</v>
      </c>
      <c r="C237" s="13" t="s">
        <v>65</v>
      </c>
      <c r="D237" s="13" t="s">
        <v>72</v>
      </c>
      <c r="E237" s="13" t="s">
        <v>82</v>
      </c>
      <c r="F237" s="13" t="s">
        <v>73</v>
      </c>
      <c r="G237" s="13" t="s">
        <v>72</v>
      </c>
      <c r="H237" s="13" t="s">
        <v>88</v>
      </c>
      <c r="I237" s="13" t="s">
        <v>125</v>
      </c>
      <c r="J237" s="13" t="s">
        <v>150</v>
      </c>
      <c r="K237" s="13" t="s">
        <v>83</v>
      </c>
      <c r="L237" s="13">
        <v>0</v>
      </c>
      <c r="M237" s="13" t="s">
        <v>153</v>
      </c>
      <c r="N237" s="13">
        <v>11101</v>
      </c>
      <c r="O237" s="13" t="s">
        <v>1857</v>
      </c>
      <c r="P237" s="13">
        <v>13</v>
      </c>
      <c r="Q237" s="13">
        <v>13</v>
      </c>
      <c r="R237" s="13" t="s">
        <v>2372</v>
      </c>
      <c r="S237" s="13" t="s">
        <v>2373</v>
      </c>
      <c r="T237" s="13" t="s">
        <v>65</v>
      </c>
      <c r="U237" s="13" t="s">
        <v>381</v>
      </c>
      <c r="V237" s="13" t="s">
        <v>409</v>
      </c>
      <c r="W237" s="13" t="s">
        <v>82</v>
      </c>
      <c r="X237" s="13" t="s">
        <v>427</v>
      </c>
      <c r="Y237" s="13" t="s">
        <v>83</v>
      </c>
      <c r="Z237" s="13" t="s">
        <v>153</v>
      </c>
      <c r="AA237" s="13" t="s">
        <v>73</v>
      </c>
      <c r="AB237" s="13" t="s">
        <v>428</v>
      </c>
      <c r="AC237" s="13" t="s">
        <v>436</v>
      </c>
      <c r="AD237" s="13" t="s">
        <v>441</v>
      </c>
      <c r="AE237" s="13" t="s">
        <v>459</v>
      </c>
      <c r="AF237" s="13" t="s">
        <v>485</v>
      </c>
      <c r="AG237" s="13" t="s">
        <v>527</v>
      </c>
      <c r="AH237" s="13" t="s">
        <v>590</v>
      </c>
      <c r="AI237" s="13" t="s">
        <v>643</v>
      </c>
      <c r="AJ237" s="13" t="s">
        <v>695</v>
      </c>
      <c r="AK237" s="13" t="s">
        <v>720</v>
      </c>
      <c r="AL237" s="13" t="s">
        <v>721</v>
      </c>
      <c r="AM237" s="13" t="s">
        <v>727</v>
      </c>
      <c r="AN237" s="13" t="s">
        <v>786</v>
      </c>
      <c r="AO237" s="13" t="s">
        <v>903</v>
      </c>
      <c r="AP237" s="13" t="s">
        <v>2374</v>
      </c>
      <c r="AQ237" s="13" t="s">
        <v>2335</v>
      </c>
      <c r="AR237" s="15">
        <v>3217809</v>
      </c>
      <c r="AS237" s="15">
        <v>0</v>
      </c>
      <c r="AT237" s="15">
        <v>0</v>
      </c>
      <c r="AU237" s="15">
        <v>0</v>
      </c>
      <c r="AV237" s="15">
        <v>0</v>
      </c>
      <c r="AW237" s="15">
        <v>3217809</v>
      </c>
      <c r="AX237" s="15">
        <v>0</v>
      </c>
      <c r="AY237" s="15">
        <v>0</v>
      </c>
      <c r="AZ237" s="15">
        <v>0</v>
      </c>
      <c r="BA237" s="15">
        <v>0</v>
      </c>
      <c r="BB237" s="15">
        <v>3217809</v>
      </c>
      <c r="BC237" s="15">
        <v>0</v>
      </c>
      <c r="BD237" s="9" t="s">
        <v>736</v>
      </c>
      <c r="BE237" s="10">
        <v>45393.704039553188</v>
      </c>
      <c r="BF237" s="9"/>
    </row>
    <row r="238" spans="1:58" ht="15" customHeight="1" outlineLevel="3" x14ac:dyDescent="0.2">
      <c r="A238" s="8" t="s">
        <v>161</v>
      </c>
      <c r="B238" s="13" t="s">
        <v>153</v>
      </c>
      <c r="C238" s="13" t="s">
        <v>65</v>
      </c>
      <c r="D238" s="13" t="s">
        <v>72</v>
      </c>
      <c r="E238" s="13" t="s">
        <v>82</v>
      </c>
      <c r="F238" s="13" t="s">
        <v>73</v>
      </c>
      <c r="G238" s="13" t="s">
        <v>72</v>
      </c>
      <c r="H238" s="13" t="s">
        <v>88</v>
      </c>
      <c r="I238" s="13" t="s">
        <v>125</v>
      </c>
      <c r="J238" s="13" t="s">
        <v>56</v>
      </c>
      <c r="K238" s="13" t="s">
        <v>83</v>
      </c>
      <c r="L238" s="13">
        <v>0</v>
      </c>
      <c r="M238" s="13" t="s">
        <v>153</v>
      </c>
      <c r="N238" s="13">
        <v>11101</v>
      </c>
      <c r="O238" s="13" t="s">
        <v>1857</v>
      </c>
      <c r="P238" s="13">
        <v>14</v>
      </c>
      <c r="Q238" s="13">
        <v>14</v>
      </c>
      <c r="R238" s="13" t="s">
        <v>2375</v>
      </c>
      <c r="S238" s="13" t="s">
        <v>2376</v>
      </c>
      <c r="T238" s="13" t="s">
        <v>65</v>
      </c>
      <c r="U238" s="13" t="s">
        <v>381</v>
      </c>
      <c r="V238" s="13" t="s">
        <v>409</v>
      </c>
      <c r="W238" s="13" t="s">
        <v>82</v>
      </c>
      <c r="X238" s="13" t="s">
        <v>427</v>
      </c>
      <c r="Y238" s="13" t="s">
        <v>83</v>
      </c>
      <c r="Z238" s="13" t="s">
        <v>153</v>
      </c>
      <c r="AA238" s="13" t="s">
        <v>73</v>
      </c>
      <c r="AB238" s="13" t="s">
        <v>428</v>
      </c>
      <c r="AC238" s="13" t="s">
        <v>436</v>
      </c>
      <c r="AD238" s="13" t="s">
        <v>441</v>
      </c>
      <c r="AE238" s="13" t="s">
        <v>459</v>
      </c>
      <c r="AF238" s="13" t="s">
        <v>485</v>
      </c>
      <c r="AG238" s="13" t="s">
        <v>527</v>
      </c>
      <c r="AH238" s="13" t="s">
        <v>590</v>
      </c>
      <c r="AI238" s="13" t="s">
        <v>643</v>
      </c>
      <c r="AJ238" s="13" t="s">
        <v>695</v>
      </c>
      <c r="AK238" s="13" t="s">
        <v>720</v>
      </c>
      <c r="AL238" s="13" t="s">
        <v>721</v>
      </c>
      <c r="AM238" s="13" t="s">
        <v>727</v>
      </c>
      <c r="AN238" s="13" t="s">
        <v>786</v>
      </c>
      <c r="AO238" s="13" t="s">
        <v>903</v>
      </c>
      <c r="AP238" s="13" t="s">
        <v>2377</v>
      </c>
      <c r="AQ238" s="13" t="s">
        <v>2335</v>
      </c>
      <c r="AR238" s="15">
        <v>1313436</v>
      </c>
      <c r="AS238" s="15">
        <v>0</v>
      </c>
      <c r="AT238" s="15">
        <v>0</v>
      </c>
      <c r="AU238" s="15">
        <v>0</v>
      </c>
      <c r="AV238" s="15">
        <v>0</v>
      </c>
      <c r="AW238" s="15">
        <v>1313436</v>
      </c>
      <c r="AX238" s="15">
        <v>0</v>
      </c>
      <c r="AY238" s="15">
        <v>0</v>
      </c>
      <c r="AZ238" s="15">
        <v>0</v>
      </c>
      <c r="BA238" s="15">
        <v>0</v>
      </c>
      <c r="BB238" s="15">
        <v>1313436</v>
      </c>
      <c r="BC238" s="15">
        <v>0</v>
      </c>
      <c r="BD238" s="9" t="s">
        <v>736</v>
      </c>
      <c r="BE238" s="10">
        <v>45393.704039553188</v>
      </c>
      <c r="BF238" s="9"/>
    </row>
    <row r="239" spans="1:58" ht="15" customHeight="1" outlineLevel="3" x14ac:dyDescent="0.2">
      <c r="A239" s="8" t="s">
        <v>161</v>
      </c>
      <c r="B239" s="13" t="s">
        <v>153</v>
      </c>
      <c r="C239" s="13" t="s">
        <v>65</v>
      </c>
      <c r="D239" s="13" t="s">
        <v>72</v>
      </c>
      <c r="E239" s="13" t="s">
        <v>82</v>
      </c>
      <c r="F239" s="13" t="s">
        <v>73</v>
      </c>
      <c r="G239" s="13" t="s">
        <v>72</v>
      </c>
      <c r="H239" s="13" t="s">
        <v>88</v>
      </c>
      <c r="I239" s="13" t="s">
        <v>125</v>
      </c>
      <c r="J239" s="13" t="s">
        <v>151</v>
      </c>
      <c r="K239" s="13" t="s">
        <v>83</v>
      </c>
      <c r="L239" s="13">
        <v>0</v>
      </c>
      <c r="M239" s="13" t="s">
        <v>153</v>
      </c>
      <c r="N239" s="13">
        <v>11101</v>
      </c>
      <c r="O239" s="13" t="s">
        <v>1857</v>
      </c>
      <c r="P239" s="13">
        <v>15</v>
      </c>
      <c r="Q239" s="13">
        <v>15</v>
      </c>
      <c r="R239" s="13" t="s">
        <v>2378</v>
      </c>
      <c r="S239" s="13" t="s">
        <v>2379</v>
      </c>
      <c r="T239" s="13" t="s">
        <v>65</v>
      </c>
      <c r="U239" s="13" t="s">
        <v>381</v>
      </c>
      <c r="V239" s="13" t="s">
        <v>409</v>
      </c>
      <c r="W239" s="13" t="s">
        <v>82</v>
      </c>
      <c r="X239" s="13" t="s">
        <v>427</v>
      </c>
      <c r="Y239" s="13" t="s">
        <v>83</v>
      </c>
      <c r="Z239" s="13" t="s">
        <v>153</v>
      </c>
      <c r="AA239" s="13" t="s">
        <v>73</v>
      </c>
      <c r="AB239" s="13" t="s">
        <v>428</v>
      </c>
      <c r="AC239" s="13" t="s">
        <v>436</v>
      </c>
      <c r="AD239" s="13" t="s">
        <v>441</v>
      </c>
      <c r="AE239" s="13" t="s">
        <v>459</v>
      </c>
      <c r="AF239" s="13" t="s">
        <v>485</v>
      </c>
      <c r="AG239" s="13" t="s">
        <v>527</v>
      </c>
      <c r="AH239" s="13" t="s">
        <v>590</v>
      </c>
      <c r="AI239" s="13" t="s">
        <v>643</v>
      </c>
      <c r="AJ239" s="13" t="s">
        <v>695</v>
      </c>
      <c r="AK239" s="13" t="s">
        <v>720</v>
      </c>
      <c r="AL239" s="13" t="s">
        <v>721</v>
      </c>
      <c r="AM239" s="13" t="s">
        <v>727</v>
      </c>
      <c r="AN239" s="13" t="s">
        <v>786</v>
      </c>
      <c r="AO239" s="13" t="s">
        <v>903</v>
      </c>
      <c r="AP239" s="13" t="s">
        <v>2380</v>
      </c>
      <c r="AQ239" s="13" t="s">
        <v>2335</v>
      </c>
      <c r="AR239" s="15">
        <v>261403</v>
      </c>
      <c r="AS239" s="15">
        <v>0</v>
      </c>
      <c r="AT239" s="15">
        <v>0</v>
      </c>
      <c r="AU239" s="15">
        <v>0</v>
      </c>
      <c r="AV239" s="15">
        <v>0</v>
      </c>
      <c r="AW239" s="15">
        <v>261403</v>
      </c>
      <c r="AX239" s="15">
        <v>0</v>
      </c>
      <c r="AY239" s="15">
        <v>0</v>
      </c>
      <c r="AZ239" s="15">
        <v>0</v>
      </c>
      <c r="BA239" s="15">
        <v>0</v>
      </c>
      <c r="BB239" s="15">
        <v>261403</v>
      </c>
      <c r="BC239" s="15">
        <v>0</v>
      </c>
      <c r="BD239" s="9" t="s">
        <v>736</v>
      </c>
      <c r="BE239" s="10">
        <v>45393.704039553188</v>
      </c>
      <c r="BF239" s="9"/>
    </row>
    <row r="240" spans="1:58" ht="15" customHeight="1" outlineLevel="3" x14ac:dyDescent="0.2">
      <c r="A240" s="8" t="s">
        <v>161</v>
      </c>
      <c r="B240" s="13" t="s">
        <v>153</v>
      </c>
      <c r="C240" s="13" t="s">
        <v>65</v>
      </c>
      <c r="D240" s="13" t="s">
        <v>72</v>
      </c>
      <c r="E240" s="13" t="s">
        <v>82</v>
      </c>
      <c r="F240" s="13" t="s">
        <v>73</v>
      </c>
      <c r="G240" s="13" t="s">
        <v>72</v>
      </c>
      <c r="H240" s="13" t="s">
        <v>88</v>
      </c>
      <c r="I240" s="13" t="s">
        <v>125</v>
      </c>
      <c r="J240" s="13" t="s">
        <v>152</v>
      </c>
      <c r="K240" s="13" t="s">
        <v>83</v>
      </c>
      <c r="L240" s="13">
        <v>0</v>
      </c>
      <c r="M240" s="13" t="s">
        <v>153</v>
      </c>
      <c r="N240" s="13">
        <v>11101</v>
      </c>
      <c r="O240" s="13" t="s">
        <v>1857</v>
      </c>
      <c r="P240" s="13">
        <v>16</v>
      </c>
      <c r="Q240" s="13">
        <v>16</v>
      </c>
      <c r="R240" s="13" t="s">
        <v>2381</v>
      </c>
      <c r="S240" s="13" t="s">
        <v>2382</v>
      </c>
      <c r="T240" s="13" t="s">
        <v>65</v>
      </c>
      <c r="U240" s="13" t="s">
        <v>381</v>
      </c>
      <c r="V240" s="13" t="s">
        <v>409</v>
      </c>
      <c r="W240" s="13" t="s">
        <v>82</v>
      </c>
      <c r="X240" s="13" t="s">
        <v>427</v>
      </c>
      <c r="Y240" s="13" t="s">
        <v>83</v>
      </c>
      <c r="Z240" s="13" t="s">
        <v>153</v>
      </c>
      <c r="AA240" s="13" t="s">
        <v>73</v>
      </c>
      <c r="AB240" s="13" t="s">
        <v>428</v>
      </c>
      <c r="AC240" s="13" t="s">
        <v>436</v>
      </c>
      <c r="AD240" s="13" t="s">
        <v>441</v>
      </c>
      <c r="AE240" s="13" t="s">
        <v>459</v>
      </c>
      <c r="AF240" s="13" t="s">
        <v>485</v>
      </c>
      <c r="AG240" s="13" t="s">
        <v>527</v>
      </c>
      <c r="AH240" s="13" t="s">
        <v>590</v>
      </c>
      <c r="AI240" s="13" t="s">
        <v>643</v>
      </c>
      <c r="AJ240" s="13" t="s">
        <v>695</v>
      </c>
      <c r="AK240" s="13" t="s">
        <v>720</v>
      </c>
      <c r="AL240" s="13" t="s">
        <v>721</v>
      </c>
      <c r="AM240" s="13" t="s">
        <v>727</v>
      </c>
      <c r="AN240" s="13" t="s">
        <v>786</v>
      </c>
      <c r="AO240" s="13" t="s">
        <v>903</v>
      </c>
      <c r="AP240" s="13" t="s">
        <v>2383</v>
      </c>
      <c r="AQ240" s="13" t="s">
        <v>2335</v>
      </c>
      <c r="AR240" s="15">
        <v>4416568</v>
      </c>
      <c r="AS240" s="15">
        <v>0</v>
      </c>
      <c r="AT240" s="15">
        <v>0</v>
      </c>
      <c r="AU240" s="15">
        <v>0</v>
      </c>
      <c r="AV240" s="15">
        <v>0</v>
      </c>
      <c r="AW240" s="15">
        <v>4416568</v>
      </c>
      <c r="AX240" s="15">
        <v>0</v>
      </c>
      <c r="AY240" s="15">
        <v>0</v>
      </c>
      <c r="AZ240" s="15">
        <v>0</v>
      </c>
      <c r="BA240" s="15">
        <v>0</v>
      </c>
      <c r="BB240" s="15">
        <v>4416568</v>
      </c>
      <c r="BC240" s="15">
        <v>0</v>
      </c>
      <c r="BD240" s="9" t="s">
        <v>736</v>
      </c>
      <c r="BE240" s="10">
        <v>45393.704039553188</v>
      </c>
      <c r="BF240" s="9"/>
    </row>
    <row r="241" spans="1:58" ht="15" customHeight="1" outlineLevel="3" x14ac:dyDescent="0.2">
      <c r="A241" s="8" t="s">
        <v>161</v>
      </c>
      <c r="B241" s="13" t="s">
        <v>153</v>
      </c>
      <c r="C241" s="13" t="s">
        <v>65</v>
      </c>
      <c r="D241" s="13" t="s">
        <v>72</v>
      </c>
      <c r="E241" s="13" t="s">
        <v>82</v>
      </c>
      <c r="F241" s="13" t="s">
        <v>73</v>
      </c>
      <c r="G241" s="13" t="s">
        <v>72</v>
      </c>
      <c r="H241" s="13" t="s">
        <v>88</v>
      </c>
      <c r="I241" s="13" t="s">
        <v>125</v>
      </c>
      <c r="J241" s="13" t="s">
        <v>2384</v>
      </c>
      <c r="K241" s="13" t="s">
        <v>83</v>
      </c>
      <c r="L241" s="13">
        <v>0</v>
      </c>
      <c r="M241" s="13" t="s">
        <v>153</v>
      </c>
      <c r="N241" s="13">
        <v>11101</v>
      </c>
      <c r="O241" s="13" t="s">
        <v>1857</v>
      </c>
      <c r="P241" s="13">
        <v>17</v>
      </c>
      <c r="Q241" s="13">
        <v>17</v>
      </c>
      <c r="R241" s="13" t="s">
        <v>2385</v>
      </c>
      <c r="S241" s="13" t="s">
        <v>2386</v>
      </c>
      <c r="T241" s="13" t="s">
        <v>65</v>
      </c>
      <c r="U241" s="13" t="s">
        <v>381</v>
      </c>
      <c r="V241" s="13" t="s">
        <v>409</v>
      </c>
      <c r="W241" s="13" t="s">
        <v>82</v>
      </c>
      <c r="X241" s="13" t="s">
        <v>427</v>
      </c>
      <c r="Y241" s="13" t="s">
        <v>83</v>
      </c>
      <c r="Z241" s="13" t="s">
        <v>153</v>
      </c>
      <c r="AA241" s="13" t="s">
        <v>73</v>
      </c>
      <c r="AB241" s="13" t="s">
        <v>428</v>
      </c>
      <c r="AC241" s="13" t="s">
        <v>436</v>
      </c>
      <c r="AD241" s="13" t="s">
        <v>441</v>
      </c>
      <c r="AE241" s="13" t="s">
        <v>459</v>
      </c>
      <c r="AF241" s="13" t="s">
        <v>485</v>
      </c>
      <c r="AG241" s="13" t="s">
        <v>527</v>
      </c>
      <c r="AH241" s="13" t="s">
        <v>590</v>
      </c>
      <c r="AI241" s="13" t="s">
        <v>643</v>
      </c>
      <c r="AJ241" s="13" t="s">
        <v>695</v>
      </c>
      <c r="AK241" s="13" t="s">
        <v>720</v>
      </c>
      <c r="AL241" s="13" t="s">
        <v>721</v>
      </c>
      <c r="AM241" s="13" t="s">
        <v>727</v>
      </c>
      <c r="AN241" s="13" t="s">
        <v>786</v>
      </c>
      <c r="AO241" s="13" t="s">
        <v>903</v>
      </c>
      <c r="AP241" s="13" t="s">
        <v>2387</v>
      </c>
      <c r="AQ241" s="13" t="s">
        <v>2335</v>
      </c>
      <c r="AR241" s="15">
        <v>1802496777</v>
      </c>
      <c r="AS241" s="15">
        <v>0</v>
      </c>
      <c r="AT241" s="15">
        <v>0</v>
      </c>
      <c r="AU241" s="15">
        <v>0</v>
      </c>
      <c r="AV241" s="15">
        <v>0</v>
      </c>
      <c r="AW241" s="15">
        <v>1802496777</v>
      </c>
      <c r="AX241" s="15">
        <v>1081861131</v>
      </c>
      <c r="AY241" s="15">
        <v>886661131</v>
      </c>
      <c r="AZ241" s="15">
        <v>35069980</v>
      </c>
      <c r="BA241" s="15">
        <v>35069980</v>
      </c>
      <c r="BB241" s="15">
        <v>720635646</v>
      </c>
      <c r="BC241" s="15">
        <v>195200000</v>
      </c>
      <c r="BD241" s="9" t="s">
        <v>736</v>
      </c>
      <c r="BE241" s="10">
        <v>45393.704039553188</v>
      </c>
      <c r="BF241" s="9"/>
    </row>
    <row r="242" spans="1:58" ht="15" customHeight="1" outlineLevel="3" x14ac:dyDescent="0.2">
      <c r="A242" s="8" t="s">
        <v>161</v>
      </c>
      <c r="B242" s="13" t="s">
        <v>153</v>
      </c>
      <c r="C242" s="13" t="s">
        <v>65</v>
      </c>
      <c r="D242" s="13" t="s">
        <v>78</v>
      </c>
      <c r="E242" s="13" t="s">
        <v>82</v>
      </c>
      <c r="F242" s="13" t="s">
        <v>73</v>
      </c>
      <c r="G242" s="13" t="s">
        <v>72</v>
      </c>
      <c r="H242" s="13" t="s">
        <v>89</v>
      </c>
      <c r="I242" s="13" t="s">
        <v>108</v>
      </c>
      <c r="J242" s="13" t="s">
        <v>147</v>
      </c>
      <c r="K242" s="13" t="s">
        <v>83</v>
      </c>
      <c r="L242" s="13">
        <v>0</v>
      </c>
      <c r="M242" s="13" t="s">
        <v>153</v>
      </c>
      <c r="N242" s="13">
        <v>11101</v>
      </c>
      <c r="O242" s="13" t="s">
        <v>1857</v>
      </c>
      <c r="P242" s="13">
        <v>0</v>
      </c>
      <c r="Q242" s="13">
        <v>0</v>
      </c>
      <c r="R242" s="13" t="s">
        <v>2425</v>
      </c>
      <c r="S242" s="13" t="s">
        <v>2426</v>
      </c>
      <c r="T242" s="13" t="s">
        <v>65</v>
      </c>
      <c r="U242" s="13" t="s">
        <v>386</v>
      </c>
      <c r="V242" s="13" t="s">
        <v>414</v>
      </c>
      <c r="W242" s="13" t="s">
        <v>82</v>
      </c>
      <c r="X242" s="13" t="s">
        <v>427</v>
      </c>
      <c r="Y242" s="13" t="s">
        <v>83</v>
      </c>
      <c r="Z242" s="13" t="s">
        <v>153</v>
      </c>
      <c r="AA242" s="13" t="s">
        <v>73</v>
      </c>
      <c r="AB242" s="13" t="s">
        <v>428</v>
      </c>
      <c r="AC242" s="13" t="s">
        <v>436</v>
      </c>
      <c r="AD242" s="13" t="s">
        <v>441</v>
      </c>
      <c r="AE242" s="13" t="s">
        <v>462</v>
      </c>
      <c r="AF242" s="13" t="s">
        <v>488</v>
      </c>
      <c r="AG242" s="13" t="s">
        <v>531</v>
      </c>
      <c r="AH242" s="13" t="s">
        <v>591</v>
      </c>
      <c r="AI242" s="13" t="s">
        <v>644</v>
      </c>
      <c r="AJ242" s="13" t="s">
        <v>696</v>
      </c>
      <c r="AK242" s="13" t="s">
        <v>720</v>
      </c>
      <c r="AL242" s="13" t="s">
        <v>721</v>
      </c>
      <c r="AM242" s="13" t="s">
        <v>727</v>
      </c>
      <c r="AN242" s="13" t="s">
        <v>791</v>
      </c>
      <c r="AO242" s="13" t="s">
        <v>908</v>
      </c>
      <c r="AP242" s="13" t="s">
        <v>2427</v>
      </c>
      <c r="AQ242" s="13" t="s">
        <v>2428</v>
      </c>
      <c r="AR242" s="15">
        <v>400000000</v>
      </c>
      <c r="AS242" s="15">
        <v>0</v>
      </c>
      <c r="AT242" s="15">
        <v>0</v>
      </c>
      <c r="AU242" s="15">
        <v>0</v>
      </c>
      <c r="AV242" s="15">
        <v>400000000</v>
      </c>
      <c r="AW242" s="15">
        <v>0</v>
      </c>
      <c r="AX242" s="15">
        <v>0</v>
      </c>
      <c r="AY242" s="15">
        <v>0</v>
      </c>
      <c r="AZ242" s="15">
        <v>0</v>
      </c>
      <c r="BA242" s="15">
        <v>0</v>
      </c>
      <c r="BB242" s="15">
        <v>0</v>
      </c>
      <c r="BC242" s="15">
        <v>0</v>
      </c>
      <c r="BD242" s="9" t="s">
        <v>736</v>
      </c>
      <c r="BE242" s="10">
        <v>45393.704039553188</v>
      </c>
      <c r="BF242" s="9"/>
    </row>
    <row r="243" spans="1:58" ht="15" customHeight="1" outlineLevel="3" x14ac:dyDescent="0.2">
      <c r="A243" s="8" t="s">
        <v>161</v>
      </c>
      <c r="B243" s="13" t="s">
        <v>153</v>
      </c>
      <c r="C243" s="13" t="s">
        <v>65</v>
      </c>
      <c r="D243" s="13" t="s">
        <v>78</v>
      </c>
      <c r="E243" s="13" t="s">
        <v>82</v>
      </c>
      <c r="F243" s="13" t="s">
        <v>73</v>
      </c>
      <c r="G243" s="13" t="s">
        <v>72</v>
      </c>
      <c r="H243" s="13" t="s">
        <v>88</v>
      </c>
      <c r="I243" s="13" t="s">
        <v>107</v>
      </c>
      <c r="J243" s="13" t="s">
        <v>147</v>
      </c>
      <c r="K243" s="13" t="s">
        <v>83</v>
      </c>
      <c r="L243" s="13">
        <v>0</v>
      </c>
      <c r="M243" s="13" t="s">
        <v>153</v>
      </c>
      <c r="N243" s="13">
        <v>11101</v>
      </c>
      <c r="O243" s="13" t="s">
        <v>1857</v>
      </c>
      <c r="P243" s="13">
        <v>0</v>
      </c>
      <c r="Q243" s="13">
        <v>0</v>
      </c>
      <c r="R243" s="13" t="s">
        <v>2429</v>
      </c>
      <c r="S243" s="13" t="s">
        <v>2430</v>
      </c>
      <c r="T243" s="13" t="s">
        <v>65</v>
      </c>
      <c r="U243" s="13" t="s">
        <v>386</v>
      </c>
      <c r="V243" s="13" t="s">
        <v>414</v>
      </c>
      <c r="W243" s="13" t="s">
        <v>82</v>
      </c>
      <c r="X243" s="13" t="s">
        <v>427</v>
      </c>
      <c r="Y243" s="13" t="s">
        <v>83</v>
      </c>
      <c r="Z243" s="13" t="s">
        <v>153</v>
      </c>
      <c r="AA243" s="13" t="s">
        <v>73</v>
      </c>
      <c r="AB243" s="13" t="s">
        <v>428</v>
      </c>
      <c r="AC243" s="13" t="s">
        <v>436</v>
      </c>
      <c r="AD243" s="13" t="s">
        <v>441</v>
      </c>
      <c r="AE243" s="13" t="s">
        <v>459</v>
      </c>
      <c r="AF243" s="13" t="s">
        <v>485</v>
      </c>
      <c r="AG243" s="13" t="s">
        <v>530</v>
      </c>
      <c r="AH243" s="13" t="s">
        <v>593</v>
      </c>
      <c r="AI243" s="13" t="s">
        <v>646</v>
      </c>
      <c r="AJ243" s="13" t="s">
        <v>698</v>
      </c>
      <c r="AK243" s="13" t="s">
        <v>720</v>
      </c>
      <c r="AL243" s="13" t="s">
        <v>721</v>
      </c>
      <c r="AM243" s="13" t="s">
        <v>727</v>
      </c>
      <c r="AN243" s="13" t="s">
        <v>794</v>
      </c>
      <c r="AO243" s="13" t="s">
        <v>911</v>
      </c>
      <c r="AP243" s="13" t="s">
        <v>2431</v>
      </c>
      <c r="AQ243" s="13" t="s">
        <v>2432</v>
      </c>
      <c r="AR243" s="15">
        <v>5990000000</v>
      </c>
      <c r="AS243" s="15">
        <v>0</v>
      </c>
      <c r="AT243" s="15">
        <v>0</v>
      </c>
      <c r="AU243" s="15">
        <v>0</v>
      </c>
      <c r="AV243" s="15">
        <v>0</v>
      </c>
      <c r="AW243" s="15">
        <v>5990000000</v>
      </c>
      <c r="AX243" s="15">
        <v>5767866395</v>
      </c>
      <c r="AY243" s="15">
        <v>95200000</v>
      </c>
      <c r="AZ243" s="15">
        <v>15000000</v>
      </c>
      <c r="BA243" s="15">
        <v>15000000</v>
      </c>
      <c r="BB243" s="15">
        <v>222133605</v>
      </c>
      <c r="BC243" s="15">
        <v>5672666395</v>
      </c>
      <c r="BD243" s="9" t="s">
        <v>736</v>
      </c>
      <c r="BE243" s="10">
        <v>45393.704039553188</v>
      </c>
      <c r="BF243" s="9"/>
    </row>
    <row r="244" spans="1:58" ht="15" customHeight="1" outlineLevel="3" x14ac:dyDescent="0.2">
      <c r="A244" s="8" t="s">
        <v>161</v>
      </c>
      <c r="B244" s="13" t="s">
        <v>153</v>
      </c>
      <c r="C244" s="13" t="s">
        <v>65</v>
      </c>
      <c r="D244" s="13" t="s">
        <v>78</v>
      </c>
      <c r="E244" s="13" t="s">
        <v>82</v>
      </c>
      <c r="F244" s="13" t="s">
        <v>73</v>
      </c>
      <c r="G244" s="13" t="s">
        <v>72</v>
      </c>
      <c r="H244" s="13" t="s">
        <v>88</v>
      </c>
      <c r="I244" s="13" t="s">
        <v>107</v>
      </c>
      <c r="J244" s="13" t="s">
        <v>72</v>
      </c>
      <c r="K244" s="13" t="s">
        <v>83</v>
      </c>
      <c r="L244" s="13">
        <v>0</v>
      </c>
      <c r="M244" s="13" t="s">
        <v>153</v>
      </c>
      <c r="N244" s="13">
        <v>11101</v>
      </c>
      <c r="O244" s="13" t="s">
        <v>1857</v>
      </c>
      <c r="P244" s="13">
        <v>1</v>
      </c>
      <c r="Q244" s="13">
        <v>1</v>
      </c>
      <c r="R244" s="13" t="s">
        <v>2433</v>
      </c>
      <c r="S244" s="13" t="s">
        <v>2434</v>
      </c>
      <c r="T244" s="13" t="s">
        <v>65</v>
      </c>
      <c r="U244" s="13" t="s">
        <v>386</v>
      </c>
      <c r="V244" s="13" t="s">
        <v>414</v>
      </c>
      <c r="W244" s="13" t="s">
        <v>82</v>
      </c>
      <c r="X244" s="13" t="s">
        <v>427</v>
      </c>
      <c r="Y244" s="13" t="s">
        <v>83</v>
      </c>
      <c r="Z244" s="13" t="s">
        <v>153</v>
      </c>
      <c r="AA244" s="13" t="s">
        <v>73</v>
      </c>
      <c r="AB244" s="13" t="s">
        <v>428</v>
      </c>
      <c r="AC244" s="13" t="s">
        <v>436</v>
      </c>
      <c r="AD244" s="13" t="s">
        <v>441</v>
      </c>
      <c r="AE244" s="13" t="s">
        <v>459</v>
      </c>
      <c r="AF244" s="13" t="s">
        <v>485</v>
      </c>
      <c r="AG244" s="13" t="s">
        <v>530</v>
      </c>
      <c r="AH244" s="13" t="s">
        <v>593</v>
      </c>
      <c r="AI244" s="13" t="s">
        <v>646</v>
      </c>
      <c r="AJ244" s="13" t="s">
        <v>698</v>
      </c>
      <c r="AK244" s="13" t="s">
        <v>720</v>
      </c>
      <c r="AL244" s="13" t="s">
        <v>721</v>
      </c>
      <c r="AM244" s="13" t="s">
        <v>727</v>
      </c>
      <c r="AN244" s="13" t="s">
        <v>789</v>
      </c>
      <c r="AO244" s="13" t="s">
        <v>906</v>
      </c>
      <c r="AP244" s="13" t="s">
        <v>2435</v>
      </c>
      <c r="AQ244" s="13" t="s">
        <v>2432</v>
      </c>
      <c r="AR244" s="15">
        <v>50000000</v>
      </c>
      <c r="AS244" s="15">
        <v>0</v>
      </c>
      <c r="AT244" s="15">
        <v>0</v>
      </c>
      <c r="AU244" s="15">
        <v>0</v>
      </c>
      <c r="AV244" s="15">
        <v>0</v>
      </c>
      <c r="AW244" s="15">
        <v>50000000</v>
      </c>
      <c r="AX244" s="15">
        <v>50000000</v>
      </c>
      <c r="AY244" s="15">
        <v>0</v>
      </c>
      <c r="AZ244" s="15">
        <v>0</v>
      </c>
      <c r="BA244" s="15">
        <v>0</v>
      </c>
      <c r="BB244" s="15">
        <v>0</v>
      </c>
      <c r="BC244" s="15">
        <v>50000000</v>
      </c>
      <c r="BD244" s="9" t="s">
        <v>736</v>
      </c>
      <c r="BE244" s="10">
        <v>45393.704039553188</v>
      </c>
      <c r="BF244" s="9"/>
    </row>
    <row r="245" spans="1:58" ht="15" customHeight="1" outlineLevel="3" x14ac:dyDescent="0.2">
      <c r="A245" s="8" t="s">
        <v>161</v>
      </c>
      <c r="B245" s="13" t="s">
        <v>153</v>
      </c>
      <c r="C245" s="13" t="s">
        <v>65</v>
      </c>
      <c r="D245" s="13" t="s">
        <v>78</v>
      </c>
      <c r="E245" s="13" t="s">
        <v>82</v>
      </c>
      <c r="F245" s="13" t="s">
        <v>73</v>
      </c>
      <c r="G245" s="13" t="s">
        <v>72</v>
      </c>
      <c r="H245" s="13" t="s">
        <v>88</v>
      </c>
      <c r="I245" s="13" t="s">
        <v>107</v>
      </c>
      <c r="J245" s="13" t="s">
        <v>76</v>
      </c>
      <c r="K245" s="13" t="s">
        <v>83</v>
      </c>
      <c r="L245" s="13">
        <v>0</v>
      </c>
      <c r="M245" s="13" t="s">
        <v>153</v>
      </c>
      <c r="N245" s="13">
        <v>11101</v>
      </c>
      <c r="O245" s="13" t="s">
        <v>1857</v>
      </c>
      <c r="P245" s="13">
        <v>2</v>
      </c>
      <c r="Q245" s="13">
        <v>2</v>
      </c>
      <c r="R245" s="13" t="s">
        <v>2436</v>
      </c>
      <c r="S245" s="13" t="s">
        <v>2437</v>
      </c>
      <c r="T245" s="13" t="s">
        <v>65</v>
      </c>
      <c r="U245" s="13" t="s">
        <v>386</v>
      </c>
      <c r="V245" s="13" t="s">
        <v>414</v>
      </c>
      <c r="W245" s="13" t="s">
        <v>82</v>
      </c>
      <c r="X245" s="13" t="s">
        <v>427</v>
      </c>
      <c r="Y245" s="13" t="s">
        <v>83</v>
      </c>
      <c r="Z245" s="13" t="s">
        <v>153</v>
      </c>
      <c r="AA245" s="13" t="s">
        <v>73</v>
      </c>
      <c r="AB245" s="13" t="s">
        <v>428</v>
      </c>
      <c r="AC245" s="13" t="s">
        <v>436</v>
      </c>
      <c r="AD245" s="13" t="s">
        <v>441</v>
      </c>
      <c r="AE245" s="13" t="s">
        <v>459</v>
      </c>
      <c r="AF245" s="13" t="s">
        <v>485</v>
      </c>
      <c r="AG245" s="13" t="s">
        <v>530</v>
      </c>
      <c r="AH245" s="13" t="s">
        <v>593</v>
      </c>
      <c r="AI245" s="13" t="s">
        <v>646</v>
      </c>
      <c r="AJ245" s="13" t="s">
        <v>698</v>
      </c>
      <c r="AK245" s="13" t="s">
        <v>720</v>
      </c>
      <c r="AL245" s="13" t="s">
        <v>721</v>
      </c>
      <c r="AM245" s="13" t="s">
        <v>727</v>
      </c>
      <c r="AN245" s="13" t="s">
        <v>792</v>
      </c>
      <c r="AO245" s="13" t="s">
        <v>909</v>
      </c>
      <c r="AP245" s="13" t="s">
        <v>2438</v>
      </c>
      <c r="AQ245" s="13" t="s">
        <v>2432</v>
      </c>
      <c r="AR245" s="15">
        <v>300000000</v>
      </c>
      <c r="AS245" s="15">
        <v>0</v>
      </c>
      <c r="AT245" s="15">
        <v>0</v>
      </c>
      <c r="AU245" s="15">
        <v>0</v>
      </c>
      <c r="AV245" s="15">
        <v>0</v>
      </c>
      <c r="AW245" s="15">
        <v>300000000</v>
      </c>
      <c r="AX245" s="15">
        <v>0</v>
      </c>
      <c r="AY245" s="15">
        <v>0</v>
      </c>
      <c r="AZ245" s="15">
        <v>0</v>
      </c>
      <c r="BA245" s="15">
        <v>0</v>
      </c>
      <c r="BB245" s="15">
        <v>300000000</v>
      </c>
      <c r="BC245" s="15">
        <v>0</v>
      </c>
      <c r="BD245" s="9" t="s">
        <v>736</v>
      </c>
      <c r="BE245" s="10">
        <v>45393.704039553188</v>
      </c>
      <c r="BF245" s="9"/>
    </row>
    <row r="246" spans="1:58" ht="15" customHeight="1" outlineLevel="3" x14ac:dyDescent="0.2">
      <c r="A246" s="8" t="s">
        <v>161</v>
      </c>
      <c r="B246" s="13" t="s">
        <v>153</v>
      </c>
      <c r="C246" s="13" t="s">
        <v>65</v>
      </c>
      <c r="D246" s="13" t="s">
        <v>78</v>
      </c>
      <c r="E246" s="13" t="s">
        <v>82</v>
      </c>
      <c r="F246" s="13" t="s">
        <v>73</v>
      </c>
      <c r="G246" s="13" t="s">
        <v>72</v>
      </c>
      <c r="H246" s="13" t="s">
        <v>88</v>
      </c>
      <c r="I246" s="13" t="s">
        <v>107</v>
      </c>
      <c r="J246" s="13" t="s">
        <v>77</v>
      </c>
      <c r="K246" s="13" t="s">
        <v>83</v>
      </c>
      <c r="L246" s="13">
        <v>0</v>
      </c>
      <c r="M246" s="13" t="s">
        <v>153</v>
      </c>
      <c r="N246" s="13">
        <v>11101</v>
      </c>
      <c r="O246" s="13" t="s">
        <v>1857</v>
      </c>
      <c r="P246" s="13">
        <v>3</v>
      </c>
      <c r="Q246" s="13">
        <v>3</v>
      </c>
      <c r="R246" s="13" t="s">
        <v>2439</v>
      </c>
      <c r="S246" s="13" t="s">
        <v>2440</v>
      </c>
      <c r="T246" s="13" t="s">
        <v>65</v>
      </c>
      <c r="U246" s="13" t="s">
        <v>386</v>
      </c>
      <c r="V246" s="13" t="s">
        <v>414</v>
      </c>
      <c r="W246" s="13" t="s">
        <v>82</v>
      </c>
      <c r="X246" s="13" t="s">
        <v>427</v>
      </c>
      <c r="Y246" s="13" t="s">
        <v>83</v>
      </c>
      <c r="Z246" s="13" t="s">
        <v>153</v>
      </c>
      <c r="AA246" s="13" t="s">
        <v>73</v>
      </c>
      <c r="AB246" s="13" t="s">
        <v>428</v>
      </c>
      <c r="AC246" s="13" t="s">
        <v>436</v>
      </c>
      <c r="AD246" s="13" t="s">
        <v>441</v>
      </c>
      <c r="AE246" s="13" t="s">
        <v>459</v>
      </c>
      <c r="AF246" s="13" t="s">
        <v>485</v>
      </c>
      <c r="AG246" s="13" t="s">
        <v>530</v>
      </c>
      <c r="AH246" s="13" t="s">
        <v>593</v>
      </c>
      <c r="AI246" s="13" t="s">
        <v>646</v>
      </c>
      <c r="AJ246" s="13" t="s">
        <v>698</v>
      </c>
      <c r="AK246" s="13" t="s">
        <v>720</v>
      </c>
      <c r="AL246" s="13" t="s">
        <v>721</v>
      </c>
      <c r="AM246" s="13" t="s">
        <v>727</v>
      </c>
      <c r="AN246" s="13" t="s">
        <v>796</v>
      </c>
      <c r="AO246" s="13" t="s">
        <v>913</v>
      </c>
      <c r="AP246" s="13" t="s">
        <v>2441</v>
      </c>
      <c r="AQ246" s="13" t="s">
        <v>2432</v>
      </c>
      <c r="AR246" s="15">
        <v>150000000</v>
      </c>
      <c r="AS246" s="15">
        <v>0</v>
      </c>
      <c r="AT246" s="15">
        <v>0</v>
      </c>
      <c r="AU246" s="15">
        <v>0</v>
      </c>
      <c r="AV246" s="15">
        <v>0</v>
      </c>
      <c r="AW246" s="15">
        <v>150000000</v>
      </c>
      <c r="AX246" s="15">
        <v>0</v>
      </c>
      <c r="AY246" s="15">
        <v>0</v>
      </c>
      <c r="AZ246" s="15">
        <v>0</v>
      </c>
      <c r="BA246" s="15">
        <v>0</v>
      </c>
      <c r="BB246" s="15">
        <v>150000000</v>
      </c>
      <c r="BC246" s="15">
        <v>0</v>
      </c>
      <c r="BD246" s="9" t="s">
        <v>736</v>
      </c>
      <c r="BE246" s="10">
        <v>45393.704039553188</v>
      </c>
      <c r="BF246" s="9"/>
    </row>
    <row r="247" spans="1:58" ht="15" customHeight="1" outlineLevel="3" x14ac:dyDescent="0.2">
      <c r="A247" s="8" t="s">
        <v>161</v>
      </c>
      <c r="B247" s="13" t="s">
        <v>153</v>
      </c>
      <c r="C247" s="13" t="s">
        <v>65</v>
      </c>
      <c r="D247" s="13" t="s">
        <v>78</v>
      </c>
      <c r="E247" s="13" t="s">
        <v>82</v>
      </c>
      <c r="F247" s="13" t="s">
        <v>73</v>
      </c>
      <c r="G247" s="13" t="s">
        <v>72</v>
      </c>
      <c r="H247" s="13" t="s">
        <v>88</v>
      </c>
      <c r="I247" s="13" t="s">
        <v>107</v>
      </c>
      <c r="J247" s="13" t="s">
        <v>74</v>
      </c>
      <c r="K247" s="13" t="s">
        <v>83</v>
      </c>
      <c r="L247" s="13">
        <v>0</v>
      </c>
      <c r="M247" s="13" t="s">
        <v>153</v>
      </c>
      <c r="N247" s="13">
        <v>11101</v>
      </c>
      <c r="O247" s="13" t="s">
        <v>1857</v>
      </c>
      <c r="P247" s="13">
        <v>4</v>
      </c>
      <c r="Q247" s="13">
        <v>4</v>
      </c>
      <c r="R247" s="13" t="s">
        <v>2442</v>
      </c>
      <c r="S247" s="13" t="s">
        <v>2443</v>
      </c>
      <c r="T247" s="13" t="s">
        <v>65</v>
      </c>
      <c r="U247" s="13" t="s">
        <v>386</v>
      </c>
      <c r="V247" s="13" t="s">
        <v>414</v>
      </c>
      <c r="W247" s="13" t="s">
        <v>82</v>
      </c>
      <c r="X247" s="13" t="s">
        <v>427</v>
      </c>
      <c r="Y247" s="13" t="s">
        <v>83</v>
      </c>
      <c r="Z247" s="13" t="s">
        <v>153</v>
      </c>
      <c r="AA247" s="13" t="s">
        <v>73</v>
      </c>
      <c r="AB247" s="13" t="s">
        <v>428</v>
      </c>
      <c r="AC247" s="13" t="s">
        <v>436</v>
      </c>
      <c r="AD247" s="13" t="s">
        <v>441</v>
      </c>
      <c r="AE247" s="13" t="s">
        <v>459</v>
      </c>
      <c r="AF247" s="13" t="s">
        <v>485</v>
      </c>
      <c r="AG247" s="13" t="s">
        <v>530</v>
      </c>
      <c r="AH247" s="13" t="s">
        <v>593</v>
      </c>
      <c r="AI247" s="13" t="s">
        <v>646</v>
      </c>
      <c r="AJ247" s="13" t="s">
        <v>698</v>
      </c>
      <c r="AK247" s="13" t="s">
        <v>720</v>
      </c>
      <c r="AL247" s="13" t="s">
        <v>721</v>
      </c>
      <c r="AM247" s="13" t="s">
        <v>727</v>
      </c>
      <c r="AN247" s="13" t="s">
        <v>793</v>
      </c>
      <c r="AO247" s="13" t="s">
        <v>910</v>
      </c>
      <c r="AP247" s="13" t="s">
        <v>2444</v>
      </c>
      <c r="AQ247" s="13" t="s">
        <v>2432</v>
      </c>
      <c r="AR247" s="15">
        <v>315000000</v>
      </c>
      <c r="AS247" s="15">
        <v>0</v>
      </c>
      <c r="AT247" s="15">
        <v>0</v>
      </c>
      <c r="AU247" s="15">
        <v>0</v>
      </c>
      <c r="AV247" s="15">
        <v>0</v>
      </c>
      <c r="AW247" s="15">
        <v>315000000</v>
      </c>
      <c r="AX247" s="15">
        <v>314945250</v>
      </c>
      <c r="AY247" s="15">
        <v>2945250</v>
      </c>
      <c r="AZ247" s="15">
        <v>0</v>
      </c>
      <c r="BA247" s="15">
        <v>0</v>
      </c>
      <c r="BB247" s="15">
        <v>54750</v>
      </c>
      <c r="BC247" s="15">
        <v>312000000</v>
      </c>
      <c r="BD247" s="9" t="s">
        <v>736</v>
      </c>
      <c r="BE247" s="10">
        <v>45393.704039553188</v>
      </c>
      <c r="BF247" s="9"/>
    </row>
    <row r="248" spans="1:58" ht="15" customHeight="1" outlineLevel="3" x14ac:dyDescent="0.2">
      <c r="A248" s="8" t="s">
        <v>161</v>
      </c>
      <c r="B248" s="13" t="s">
        <v>153</v>
      </c>
      <c r="C248" s="13" t="s">
        <v>65</v>
      </c>
      <c r="D248" s="13" t="s">
        <v>78</v>
      </c>
      <c r="E248" s="13" t="s">
        <v>82</v>
      </c>
      <c r="F248" s="13" t="s">
        <v>73</v>
      </c>
      <c r="G248" s="13" t="s">
        <v>72</v>
      </c>
      <c r="H248" s="13" t="s">
        <v>88</v>
      </c>
      <c r="I248" s="13" t="s">
        <v>108</v>
      </c>
      <c r="J248" s="13" t="s">
        <v>147</v>
      </c>
      <c r="K248" s="13" t="s">
        <v>83</v>
      </c>
      <c r="L248" s="13">
        <v>0</v>
      </c>
      <c r="M248" s="13" t="s">
        <v>153</v>
      </c>
      <c r="N248" s="13">
        <v>11101</v>
      </c>
      <c r="O248" s="13" t="s">
        <v>1857</v>
      </c>
      <c r="P248" s="13">
        <v>0</v>
      </c>
      <c r="Q248" s="13">
        <v>0</v>
      </c>
      <c r="R248" s="13" t="s">
        <v>2445</v>
      </c>
      <c r="S248" s="13" t="s">
        <v>2446</v>
      </c>
      <c r="T248" s="13" t="s">
        <v>65</v>
      </c>
      <c r="U248" s="13" t="s">
        <v>386</v>
      </c>
      <c r="V248" s="13" t="s">
        <v>414</v>
      </c>
      <c r="W248" s="13" t="s">
        <v>82</v>
      </c>
      <c r="X248" s="13" t="s">
        <v>427</v>
      </c>
      <c r="Y248" s="13" t="s">
        <v>83</v>
      </c>
      <c r="Z248" s="13" t="s">
        <v>153</v>
      </c>
      <c r="AA248" s="13" t="s">
        <v>73</v>
      </c>
      <c r="AB248" s="13" t="s">
        <v>428</v>
      </c>
      <c r="AC248" s="13" t="s">
        <v>436</v>
      </c>
      <c r="AD248" s="13" t="s">
        <v>441</v>
      </c>
      <c r="AE248" s="13" t="s">
        <v>459</v>
      </c>
      <c r="AF248" s="13" t="s">
        <v>485</v>
      </c>
      <c r="AG248" s="13" t="s">
        <v>528</v>
      </c>
      <c r="AH248" s="13" t="s">
        <v>591</v>
      </c>
      <c r="AI248" s="13" t="s">
        <v>644</v>
      </c>
      <c r="AJ248" s="13" t="s">
        <v>696</v>
      </c>
      <c r="AK248" s="13" t="s">
        <v>720</v>
      </c>
      <c r="AL248" s="13" t="s">
        <v>721</v>
      </c>
      <c r="AM248" s="13" t="s">
        <v>727</v>
      </c>
      <c r="AN248" s="13" t="s">
        <v>795</v>
      </c>
      <c r="AO248" s="13" t="s">
        <v>912</v>
      </c>
      <c r="AP248" s="13" t="s">
        <v>2447</v>
      </c>
      <c r="AQ248" s="13" t="s">
        <v>2428</v>
      </c>
      <c r="AR248" s="15">
        <v>4555326888</v>
      </c>
      <c r="AS248" s="15">
        <v>0</v>
      </c>
      <c r="AT248" s="15">
        <v>0</v>
      </c>
      <c r="AU248" s="15">
        <v>0</v>
      </c>
      <c r="AV248" s="15">
        <v>0</v>
      </c>
      <c r="AW248" s="15">
        <v>4555326888</v>
      </c>
      <c r="AX248" s="15">
        <v>3457877444</v>
      </c>
      <c r="AY248" s="15">
        <v>3138411352</v>
      </c>
      <c r="AZ248" s="15">
        <v>3138411352</v>
      </c>
      <c r="BA248" s="15">
        <v>3138411352</v>
      </c>
      <c r="BB248" s="15">
        <v>1097449444</v>
      </c>
      <c r="BC248" s="15">
        <v>319466092</v>
      </c>
      <c r="BD248" s="9" t="s">
        <v>736</v>
      </c>
      <c r="BE248" s="10">
        <v>45393.704039553188</v>
      </c>
      <c r="BF248" s="9"/>
    </row>
    <row r="249" spans="1:58" ht="15" customHeight="1" outlineLevel="3" x14ac:dyDescent="0.2">
      <c r="A249" s="8" t="s">
        <v>161</v>
      </c>
      <c r="B249" s="13" t="s">
        <v>153</v>
      </c>
      <c r="C249" s="13" t="s">
        <v>65</v>
      </c>
      <c r="D249" s="13" t="s">
        <v>78</v>
      </c>
      <c r="E249" s="13" t="s">
        <v>82</v>
      </c>
      <c r="F249" s="13" t="s">
        <v>73</v>
      </c>
      <c r="G249" s="13" t="s">
        <v>72</v>
      </c>
      <c r="H249" s="13" t="s">
        <v>88</v>
      </c>
      <c r="I249" s="13" t="s">
        <v>108</v>
      </c>
      <c r="J249" s="13" t="s">
        <v>72</v>
      </c>
      <c r="K249" s="13" t="s">
        <v>83</v>
      </c>
      <c r="L249" s="13">
        <v>0</v>
      </c>
      <c r="M249" s="13" t="s">
        <v>153</v>
      </c>
      <c r="N249" s="13">
        <v>11101</v>
      </c>
      <c r="O249" s="13" t="s">
        <v>1857</v>
      </c>
      <c r="P249" s="13">
        <v>1</v>
      </c>
      <c r="Q249" s="13">
        <v>1</v>
      </c>
      <c r="R249" s="13" t="s">
        <v>2448</v>
      </c>
      <c r="S249" s="13" t="s">
        <v>2449</v>
      </c>
      <c r="T249" s="13" t="s">
        <v>65</v>
      </c>
      <c r="U249" s="13" t="s">
        <v>386</v>
      </c>
      <c r="V249" s="13" t="s">
        <v>414</v>
      </c>
      <c r="W249" s="13" t="s">
        <v>82</v>
      </c>
      <c r="X249" s="13" t="s">
        <v>427</v>
      </c>
      <c r="Y249" s="13" t="s">
        <v>83</v>
      </c>
      <c r="Z249" s="13" t="s">
        <v>153</v>
      </c>
      <c r="AA249" s="13" t="s">
        <v>73</v>
      </c>
      <c r="AB249" s="13" t="s">
        <v>428</v>
      </c>
      <c r="AC249" s="13" t="s">
        <v>436</v>
      </c>
      <c r="AD249" s="13" t="s">
        <v>441</v>
      </c>
      <c r="AE249" s="13" t="s">
        <v>459</v>
      </c>
      <c r="AF249" s="13" t="s">
        <v>485</v>
      </c>
      <c r="AG249" s="13" t="s">
        <v>528</v>
      </c>
      <c r="AH249" s="13" t="s">
        <v>591</v>
      </c>
      <c r="AI249" s="13" t="s">
        <v>644</v>
      </c>
      <c r="AJ249" s="13" t="s">
        <v>696</v>
      </c>
      <c r="AK249" s="13" t="s">
        <v>720</v>
      </c>
      <c r="AL249" s="13" t="s">
        <v>721</v>
      </c>
      <c r="AM249" s="13" t="s">
        <v>727</v>
      </c>
      <c r="AN249" s="13" t="s">
        <v>787</v>
      </c>
      <c r="AO249" s="13" t="s">
        <v>904</v>
      </c>
      <c r="AP249" s="13" t="s">
        <v>2450</v>
      </c>
      <c r="AQ249" s="13" t="s">
        <v>2428</v>
      </c>
      <c r="AR249" s="15">
        <v>350000000</v>
      </c>
      <c r="AS249" s="15">
        <v>0</v>
      </c>
      <c r="AT249" s="15">
        <v>0</v>
      </c>
      <c r="AU249" s="15">
        <v>0</v>
      </c>
      <c r="AV249" s="15">
        <v>0</v>
      </c>
      <c r="AW249" s="15">
        <v>350000000</v>
      </c>
      <c r="AX249" s="15">
        <v>307647247</v>
      </c>
      <c r="AY249" s="15">
        <v>291160016</v>
      </c>
      <c r="AZ249" s="15">
        <v>42944734</v>
      </c>
      <c r="BA249" s="15">
        <v>42944734</v>
      </c>
      <c r="BB249" s="15">
        <v>42352753</v>
      </c>
      <c r="BC249" s="15">
        <v>16487231</v>
      </c>
      <c r="BD249" s="9" t="s">
        <v>736</v>
      </c>
      <c r="BE249" s="10">
        <v>45393.704039553188</v>
      </c>
      <c r="BF249" s="9"/>
    </row>
    <row r="250" spans="1:58" ht="15" customHeight="1" outlineLevel="3" x14ac:dyDescent="0.2">
      <c r="A250" s="8" t="s">
        <v>161</v>
      </c>
      <c r="B250" s="13" t="s">
        <v>153</v>
      </c>
      <c r="C250" s="13" t="s">
        <v>65</v>
      </c>
      <c r="D250" s="13" t="s">
        <v>78</v>
      </c>
      <c r="E250" s="13" t="s">
        <v>82</v>
      </c>
      <c r="F250" s="13" t="s">
        <v>73</v>
      </c>
      <c r="G250" s="13" t="s">
        <v>72</v>
      </c>
      <c r="H250" s="13" t="s">
        <v>88</v>
      </c>
      <c r="I250" s="13" t="s">
        <v>108</v>
      </c>
      <c r="J250" s="13" t="s">
        <v>76</v>
      </c>
      <c r="K250" s="13" t="s">
        <v>83</v>
      </c>
      <c r="L250" s="13">
        <v>0</v>
      </c>
      <c r="M250" s="13" t="s">
        <v>153</v>
      </c>
      <c r="N250" s="13">
        <v>11101</v>
      </c>
      <c r="O250" s="13" t="s">
        <v>1857</v>
      </c>
      <c r="P250" s="13">
        <v>2</v>
      </c>
      <c r="Q250" s="13">
        <v>2</v>
      </c>
      <c r="R250" s="13" t="s">
        <v>2451</v>
      </c>
      <c r="S250" s="13" t="s">
        <v>2452</v>
      </c>
      <c r="T250" s="13" t="s">
        <v>65</v>
      </c>
      <c r="U250" s="13" t="s">
        <v>386</v>
      </c>
      <c r="V250" s="13" t="s">
        <v>414</v>
      </c>
      <c r="W250" s="13" t="s">
        <v>82</v>
      </c>
      <c r="X250" s="13" t="s">
        <v>427</v>
      </c>
      <c r="Y250" s="13" t="s">
        <v>83</v>
      </c>
      <c r="Z250" s="13" t="s">
        <v>153</v>
      </c>
      <c r="AA250" s="13" t="s">
        <v>73</v>
      </c>
      <c r="AB250" s="13" t="s">
        <v>428</v>
      </c>
      <c r="AC250" s="13" t="s">
        <v>436</v>
      </c>
      <c r="AD250" s="13" t="s">
        <v>441</v>
      </c>
      <c r="AE250" s="13" t="s">
        <v>459</v>
      </c>
      <c r="AF250" s="13" t="s">
        <v>485</v>
      </c>
      <c r="AG250" s="13" t="s">
        <v>528</v>
      </c>
      <c r="AH250" s="13" t="s">
        <v>591</v>
      </c>
      <c r="AI250" s="13" t="s">
        <v>644</v>
      </c>
      <c r="AJ250" s="13" t="s">
        <v>696</v>
      </c>
      <c r="AK250" s="13" t="s">
        <v>720</v>
      </c>
      <c r="AL250" s="13" t="s">
        <v>721</v>
      </c>
      <c r="AM250" s="13" t="s">
        <v>727</v>
      </c>
      <c r="AN250" s="13" t="s">
        <v>792</v>
      </c>
      <c r="AO250" s="13" t="s">
        <v>909</v>
      </c>
      <c r="AP250" s="13" t="s">
        <v>2453</v>
      </c>
      <c r="AQ250" s="13" t="s">
        <v>2428</v>
      </c>
      <c r="AR250" s="15">
        <v>400000000</v>
      </c>
      <c r="AS250" s="15">
        <v>0</v>
      </c>
      <c r="AT250" s="15">
        <v>0</v>
      </c>
      <c r="AU250" s="15">
        <v>400000000</v>
      </c>
      <c r="AV250" s="15">
        <v>0</v>
      </c>
      <c r="AW250" s="15">
        <v>800000000</v>
      </c>
      <c r="AX250" s="15">
        <v>0</v>
      </c>
      <c r="AY250" s="15">
        <v>0</v>
      </c>
      <c r="AZ250" s="15">
        <v>0</v>
      </c>
      <c r="BA250" s="15">
        <v>0</v>
      </c>
      <c r="BB250" s="15">
        <v>800000000</v>
      </c>
      <c r="BC250" s="15">
        <v>0</v>
      </c>
      <c r="BD250" s="9" t="s">
        <v>736</v>
      </c>
      <c r="BE250" s="10">
        <v>45393.704039553188</v>
      </c>
      <c r="BF250" s="9"/>
    </row>
    <row r="251" spans="1:58" ht="15" customHeight="1" outlineLevel="3" x14ac:dyDescent="0.2">
      <c r="A251" s="8" t="s">
        <v>161</v>
      </c>
      <c r="B251" s="13" t="s">
        <v>153</v>
      </c>
      <c r="C251" s="13" t="s">
        <v>65</v>
      </c>
      <c r="D251" s="13" t="s">
        <v>78</v>
      </c>
      <c r="E251" s="13" t="s">
        <v>82</v>
      </c>
      <c r="F251" s="13" t="s">
        <v>73</v>
      </c>
      <c r="G251" s="13" t="s">
        <v>72</v>
      </c>
      <c r="H251" s="13" t="s">
        <v>88</v>
      </c>
      <c r="I251" s="13" t="s">
        <v>108</v>
      </c>
      <c r="J251" s="13" t="s">
        <v>77</v>
      </c>
      <c r="K251" s="13" t="s">
        <v>83</v>
      </c>
      <c r="L251" s="13">
        <v>0</v>
      </c>
      <c r="M251" s="13" t="s">
        <v>153</v>
      </c>
      <c r="N251" s="13">
        <v>11101</v>
      </c>
      <c r="O251" s="13" t="s">
        <v>1857</v>
      </c>
      <c r="P251" s="13">
        <v>3</v>
      </c>
      <c r="Q251" s="13">
        <v>3</v>
      </c>
      <c r="R251" s="13" t="s">
        <v>2454</v>
      </c>
      <c r="S251" s="13" t="s">
        <v>2455</v>
      </c>
      <c r="T251" s="13" t="s">
        <v>65</v>
      </c>
      <c r="U251" s="13" t="s">
        <v>386</v>
      </c>
      <c r="V251" s="13" t="s">
        <v>414</v>
      </c>
      <c r="W251" s="13" t="s">
        <v>82</v>
      </c>
      <c r="X251" s="13" t="s">
        <v>427</v>
      </c>
      <c r="Y251" s="13" t="s">
        <v>83</v>
      </c>
      <c r="Z251" s="13" t="s">
        <v>153</v>
      </c>
      <c r="AA251" s="13" t="s">
        <v>73</v>
      </c>
      <c r="AB251" s="13" t="s">
        <v>428</v>
      </c>
      <c r="AC251" s="13" t="s">
        <v>436</v>
      </c>
      <c r="AD251" s="13" t="s">
        <v>441</v>
      </c>
      <c r="AE251" s="13" t="s">
        <v>459</v>
      </c>
      <c r="AF251" s="13" t="s">
        <v>485</v>
      </c>
      <c r="AG251" s="13" t="s">
        <v>528</v>
      </c>
      <c r="AH251" s="13" t="s">
        <v>591</v>
      </c>
      <c r="AI251" s="13" t="s">
        <v>644</v>
      </c>
      <c r="AJ251" s="13" t="s">
        <v>696</v>
      </c>
      <c r="AK251" s="13" t="s">
        <v>720</v>
      </c>
      <c r="AL251" s="13" t="s">
        <v>721</v>
      </c>
      <c r="AM251" s="13" t="s">
        <v>727</v>
      </c>
      <c r="AN251" s="13" t="s">
        <v>792</v>
      </c>
      <c r="AO251" s="13" t="s">
        <v>909</v>
      </c>
      <c r="AP251" s="13" t="s">
        <v>2456</v>
      </c>
      <c r="AQ251" s="13" t="s">
        <v>2428</v>
      </c>
      <c r="AR251" s="15">
        <v>35000000</v>
      </c>
      <c r="AS251" s="15">
        <v>0</v>
      </c>
      <c r="AT251" s="15">
        <v>0</v>
      </c>
      <c r="AU251" s="15">
        <v>0</v>
      </c>
      <c r="AV251" s="15">
        <v>0</v>
      </c>
      <c r="AW251" s="15">
        <v>35000000</v>
      </c>
      <c r="AX251" s="15">
        <v>0</v>
      </c>
      <c r="AY251" s="15">
        <v>0</v>
      </c>
      <c r="AZ251" s="15">
        <v>0</v>
      </c>
      <c r="BA251" s="15">
        <v>0</v>
      </c>
      <c r="BB251" s="15">
        <v>35000000</v>
      </c>
      <c r="BC251" s="15">
        <v>0</v>
      </c>
      <c r="BD251" s="9" t="s">
        <v>736</v>
      </c>
      <c r="BE251" s="10">
        <v>45393.704039553188</v>
      </c>
      <c r="BF251" s="9"/>
    </row>
    <row r="252" spans="1:58" ht="15" customHeight="1" outlineLevel="3" x14ac:dyDescent="0.2">
      <c r="A252" s="8" t="s">
        <v>161</v>
      </c>
      <c r="B252" s="13" t="s">
        <v>153</v>
      </c>
      <c r="C252" s="13" t="s">
        <v>65</v>
      </c>
      <c r="D252" s="13" t="s">
        <v>78</v>
      </c>
      <c r="E252" s="13" t="s">
        <v>82</v>
      </c>
      <c r="F252" s="13" t="s">
        <v>73</v>
      </c>
      <c r="G252" s="13" t="s">
        <v>72</v>
      </c>
      <c r="H252" s="13" t="s">
        <v>88</v>
      </c>
      <c r="I252" s="13" t="s">
        <v>108</v>
      </c>
      <c r="J252" s="13" t="s">
        <v>74</v>
      </c>
      <c r="K252" s="13" t="s">
        <v>83</v>
      </c>
      <c r="L252" s="13">
        <v>0</v>
      </c>
      <c r="M252" s="13" t="s">
        <v>153</v>
      </c>
      <c r="N252" s="13">
        <v>11101</v>
      </c>
      <c r="O252" s="13" t="s">
        <v>1857</v>
      </c>
      <c r="P252" s="13">
        <v>4</v>
      </c>
      <c r="Q252" s="13">
        <v>4</v>
      </c>
      <c r="R252" s="13" t="s">
        <v>2457</v>
      </c>
      <c r="S252" s="13" t="s">
        <v>2458</v>
      </c>
      <c r="T252" s="13" t="s">
        <v>65</v>
      </c>
      <c r="U252" s="13" t="s">
        <v>386</v>
      </c>
      <c r="V252" s="13" t="s">
        <v>414</v>
      </c>
      <c r="W252" s="13" t="s">
        <v>82</v>
      </c>
      <c r="X252" s="13" t="s">
        <v>427</v>
      </c>
      <c r="Y252" s="13" t="s">
        <v>83</v>
      </c>
      <c r="Z252" s="13" t="s">
        <v>153</v>
      </c>
      <c r="AA252" s="13" t="s">
        <v>73</v>
      </c>
      <c r="AB252" s="13" t="s">
        <v>428</v>
      </c>
      <c r="AC252" s="13" t="s">
        <v>436</v>
      </c>
      <c r="AD252" s="13" t="s">
        <v>441</v>
      </c>
      <c r="AE252" s="13" t="s">
        <v>459</v>
      </c>
      <c r="AF252" s="13" t="s">
        <v>485</v>
      </c>
      <c r="AG252" s="13" t="s">
        <v>528</v>
      </c>
      <c r="AH252" s="13" t="s">
        <v>591</v>
      </c>
      <c r="AI252" s="13" t="s">
        <v>644</v>
      </c>
      <c r="AJ252" s="13" t="s">
        <v>696</v>
      </c>
      <c r="AK252" s="13" t="s">
        <v>720</v>
      </c>
      <c r="AL252" s="13" t="s">
        <v>721</v>
      </c>
      <c r="AM252" s="13" t="s">
        <v>727</v>
      </c>
      <c r="AN252" s="13" t="s">
        <v>791</v>
      </c>
      <c r="AO252" s="13" t="s">
        <v>908</v>
      </c>
      <c r="AP252" s="13" t="s">
        <v>2459</v>
      </c>
      <c r="AQ252" s="13" t="s">
        <v>2428</v>
      </c>
      <c r="AR252" s="15">
        <v>280000000</v>
      </c>
      <c r="AS252" s="15">
        <v>0</v>
      </c>
      <c r="AT252" s="15">
        <v>0</v>
      </c>
      <c r="AU252" s="15">
        <v>0</v>
      </c>
      <c r="AV252" s="15">
        <v>0</v>
      </c>
      <c r="AW252" s="15">
        <v>280000000</v>
      </c>
      <c r="AX252" s="15">
        <v>0</v>
      </c>
      <c r="AY252" s="15">
        <v>0</v>
      </c>
      <c r="AZ252" s="15">
        <v>0</v>
      </c>
      <c r="BA252" s="15">
        <v>0</v>
      </c>
      <c r="BB252" s="15">
        <v>280000000</v>
      </c>
      <c r="BC252" s="15">
        <v>0</v>
      </c>
      <c r="BD252" s="9" t="s">
        <v>736</v>
      </c>
      <c r="BE252" s="10">
        <v>45393.704039553188</v>
      </c>
      <c r="BF252" s="9"/>
    </row>
    <row r="253" spans="1:58" ht="15" customHeight="1" outlineLevel="3" x14ac:dyDescent="0.2">
      <c r="A253" s="8" t="s">
        <v>161</v>
      </c>
      <c r="B253" s="13" t="s">
        <v>153</v>
      </c>
      <c r="C253" s="13" t="s">
        <v>65</v>
      </c>
      <c r="D253" s="13" t="s">
        <v>78</v>
      </c>
      <c r="E253" s="13" t="s">
        <v>82</v>
      </c>
      <c r="F253" s="13" t="s">
        <v>73</v>
      </c>
      <c r="G253" s="13" t="s">
        <v>72</v>
      </c>
      <c r="H253" s="13" t="s">
        <v>88</v>
      </c>
      <c r="I253" s="13" t="s">
        <v>108</v>
      </c>
      <c r="J253" s="13" t="s">
        <v>75</v>
      </c>
      <c r="K253" s="13" t="s">
        <v>83</v>
      </c>
      <c r="L253" s="13">
        <v>0</v>
      </c>
      <c r="M253" s="13" t="s">
        <v>153</v>
      </c>
      <c r="N253" s="13">
        <v>11101</v>
      </c>
      <c r="O253" s="13" t="s">
        <v>1857</v>
      </c>
      <c r="P253" s="13">
        <v>5</v>
      </c>
      <c r="Q253" s="13">
        <v>5</v>
      </c>
      <c r="R253" s="13" t="s">
        <v>2460</v>
      </c>
      <c r="S253" s="13" t="s">
        <v>2461</v>
      </c>
      <c r="T253" s="13" t="s">
        <v>65</v>
      </c>
      <c r="U253" s="13" t="s">
        <v>386</v>
      </c>
      <c r="V253" s="13" t="s">
        <v>414</v>
      </c>
      <c r="W253" s="13" t="s">
        <v>82</v>
      </c>
      <c r="X253" s="13" t="s">
        <v>427</v>
      </c>
      <c r="Y253" s="13" t="s">
        <v>83</v>
      </c>
      <c r="Z253" s="13" t="s">
        <v>153</v>
      </c>
      <c r="AA253" s="13" t="s">
        <v>73</v>
      </c>
      <c r="AB253" s="13" t="s">
        <v>428</v>
      </c>
      <c r="AC253" s="13" t="s">
        <v>436</v>
      </c>
      <c r="AD253" s="13" t="s">
        <v>441</v>
      </c>
      <c r="AE253" s="13" t="s">
        <v>459</v>
      </c>
      <c r="AF253" s="13" t="s">
        <v>485</v>
      </c>
      <c r="AG253" s="13" t="s">
        <v>528</v>
      </c>
      <c r="AH253" s="13" t="s">
        <v>591</v>
      </c>
      <c r="AI253" s="13" t="s">
        <v>644</v>
      </c>
      <c r="AJ253" s="13" t="s">
        <v>696</v>
      </c>
      <c r="AK253" s="13" t="s">
        <v>720</v>
      </c>
      <c r="AL253" s="13" t="s">
        <v>721</v>
      </c>
      <c r="AM253" s="13" t="s">
        <v>727</v>
      </c>
      <c r="AN253" s="13" t="s">
        <v>790</v>
      </c>
      <c r="AO253" s="13" t="s">
        <v>907</v>
      </c>
      <c r="AP253" s="13" t="s">
        <v>2462</v>
      </c>
      <c r="AQ253" s="13" t="s">
        <v>2428</v>
      </c>
      <c r="AR253" s="15">
        <v>281980000</v>
      </c>
      <c r="AS253" s="15">
        <v>0</v>
      </c>
      <c r="AT253" s="15">
        <v>0</v>
      </c>
      <c r="AU253" s="15">
        <v>0</v>
      </c>
      <c r="AV253" s="15">
        <v>88000000</v>
      </c>
      <c r="AW253" s="15">
        <v>193980000</v>
      </c>
      <c r="AX253" s="15">
        <v>94500000</v>
      </c>
      <c r="AY253" s="15">
        <v>75600000</v>
      </c>
      <c r="AZ253" s="15">
        <v>7560000</v>
      </c>
      <c r="BA253" s="15">
        <v>7560000</v>
      </c>
      <c r="BB253" s="15">
        <v>99480000</v>
      </c>
      <c r="BC253" s="15">
        <v>18900000</v>
      </c>
      <c r="BD253" s="9" t="s">
        <v>736</v>
      </c>
      <c r="BE253" s="10">
        <v>45393.704039553188</v>
      </c>
      <c r="BF253" s="9"/>
    </row>
    <row r="254" spans="1:58" ht="15" customHeight="1" outlineLevel="3" x14ac:dyDescent="0.2">
      <c r="A254" s="8" t="s">
        <v>161</v>
      </c>
      <c r="B254" s="13" t="s">
        <v>153</v>
      </c>
      <c r="C254" s="13" t="s">
        <v>65</v>
      </c>
      <c r="D254" s="13" t="s">
        <v>78</v>
      </c>
      <c r="E254" s="13" t="s">
        <v>82</v>
      </c>
      <c r="F254" s="13" t="s">
        <v>73</v>
      </c>
      <c r="G254" s="13" t="s">
        <v>72</v>
      </c>
      <c r="H254" s="13" t="s">
        <v>88</v>
      </c>
      <c r="I254" s="13" t="s">
        <v>108</v>
      </c>
      <c r="J254" s="13" t="s">
        <v>78</v>
      </c>
      <c r="K254" s="13" t="s">
        <v>83</v>
      </c>
      <c r="L254" s="13">
        <v>0</v>
      </c>
      <c r="M254" s="13" t="s">
        <v>153</v>
      </c>
      <c r="N254" s="13">
        <v>11101</v>
      </c>
      <c r="O254" s="13" t="s">
        <v>1857</v>
      </c>
      <c r="P254" s="13">
        <v>6</v>
      </c>
      <c r="Q254" s="13">
        <v>6</v>
      </c>
      <c r="R254" s="13" t="s">
        <v>2463</v>
      </c>
      <c r="S254" s="13" t="s">
        <v>2464</v>
      </c>
      <c r="T254" s="13" t="s">
        <v>65</v>
      </c>
      <c r="U254" s="13" t="s">
        <v>386</v>
      </c>
      <c r="V254" s="13" t="s">
        <v>414</v>
      </c>
      <c r="W254" s="13" t="s">
        <v>82</v>
      </c>
      <c r="X254" s="13" t="s">
        <v>427</v>
      </c>
      <c r="Y254" s="13" t="s">
        <v>83</v>
      </c>
      <c r="Z254" s="13" t="s">
        <v>153</v>
      </c>
      <c r="AA254" s="13" t="s">
        <v>73</v>
      </c>
      <c r="AB254" s="13" t="s">
        <v>428</v>
      </c>
      <c r="AC254" s="13" t="s">
        <v>436</v>
      </c>
      <c r="AD254" s="13" t="s">
        <v>441</v>
      </c>
      <c r="AE254" s="13" t="s">
        <v>459</v>
      </c>
      <c r="AF254" s="13" t="s">
        <v>485</v>
      </c>
      <c r="AG254" s="13" t="s">
        <v>528</v>
      </c>
      <c r="AH254" s="13" t="s">
        <v>591</v>
      </c>
      <c r="AI254" s="13" t="s">
        <v>644</v>
      </c>
      <c r="AJ254" s="13" t="s">
        <v>696</v>
      </c>
      <c r="AK254" s="13" t="s">
        <v>720</v>
      </c>
      <c r="AL254" s="13" t="s">
        <v>721</v>
      </c>
      <c r="AM254" s="13" t="s">
        <v>727</v>
      </c>
      <c r="AN254" s="13" t="s">
        <v>789</v>
      </c>
      <c r="AO254" s="13" t="s">
        <v>906</v>
      </c>
      <c r="AP254" s="13" t="s">
        <v>2465</v>
      </c>
      <c r="AQ254" s="13" t="s">
        <v>2428</v>
      </c>
      <c r="AR254" s="15">
        <v>5091000000</v>
      </c>
      <c r="AS254" s="15">
        <v>0</v>
      </c>
      <c r="AT254" s="15">
        <v>0</v>
      </c>
      <c r="AU254" s="15">
        <v>0</v>
      </c>
      <c r="AV254" s="15">
        <v>0</v>
      </c>
      <c r="AW254" s="15">
        <v>5091000000</v>
      </c>
      <c r="AX254" s="15">
        <v>3773000000</v>
      </c>
      <c r="AY254" s="15">
        <v>2477000000</v>
      </c>
      <c r="AZ254" s="15">
        <v>0</v>
      </c>
      <c r="BA254" s="15">
        <v>0</v>
      </c>
      <c r="BB254" s="15">
        <v>1318000000</v>
      </c>
      <c r="BC254" s="15">
        <v>1296000000</v>
      </c>
      <c r="BD254" s="9" t="s">
        <v>736</v>
      </c>
      <c r="BE254" s="10">
        <v>45393.704039553188</v>
      </c>
      <c r="BF254" s="9"/>
    </row>
    <row r="255" spans="1:58" ht="15" customHeight="1" outlineLevel="3" x14ac:dyDescent="0.2">
      <c r="A255" s="8" t="s">
        <v>161</v>
      </c>
      <c r="B255" s="13" t="s">
        <v>153</v>
      </c>
      <c r="C255" s="13" t="s">
        <v>65</v>
      </c>
      <c r="D255" s="13" t="s">
        <v>79</v>
      </c>
      <c r="E255" s="13" t="s">
        <v>82</v>
      </c>
      <c r="F255" s="13" t="s">
        <v>73</v>
      </c>
      <c r="G255" s="13" t="s">
        <v>72</v>
      </c>
      <c r="H255" s="13" t="s">
        <v>88</v>
      </c>
      <c r="I255" s="13" t="s">
        <v>108</v>
      </c>
      <c r="J255" s="13" t="s">
        <v>147</v>
      </c>
      <c r="K255" s="13" t="s">
        <v>83</v>
      </c>
      <c r="L255" s="13">
        <v>0</v>
      </c>
      <c r="M255" s="13" t="s">
        <v>153</v>
      </c>
      <c r="N255" s="13">
        <v>11101</v>
      </c>
      <c r="O255" s="13" t="s">
        <v>1857</v>
      </c>
      <c r="P255" s="13">
        <v>0</v>
      </c>
      <c r="Q255" s="13">
        <v>0</v>
      </c>
      <c r="R255" s="13" t="s">
        <v>2472</v>
      </c>
      <c r="S255" s="13" t="s">
        <v>2473</v>
      </c>
      <c r="T255" s="13" t="s">
        <v>65</v>
      </c>
      <c r="U255" s="13" t="s">
        <v>387</v>
      </c>
      <c r="V255" s="13" t="s">
        <v>415</v>
      </c>
      <c r="W255" s="13" t="s">
        <v>82</v>
      </c>
      <c r="X255" s="13" t="s">
        <v>427</v>
      </c>
      <c r="Y255" s="13" t="s">
        <v>83</v>
      </c>
      <c r="Z255" s="13" t="s">
        <v>153</v>
      </c>
      <c r="AA255" s="13" t="s">
        <v>73</v>
      </c>
      <c r="AB255" s="13" t="s">
        <v>428</v>
      </c>
      <c r="AC255" s="13" t="s">
        <v>436</v>
      </c>
      <c r="AD255" s="13" t="s">
        <v>441</v>
      </c>
      <c r="AE255" s="13" t="s">
        <v>459</v>
      </c>
      <c r="AF255" s="13" t="s">
        <v>485</v>
      </c>
      <c r="AG255" s="13" t="s">
        <v>528</v>
      </c>
      <c r="AH255" s="13" t="s">
        <v>591</v>
      </c>
      <c r="AI255" s="13" t="s">
        <v>644</v>
      </c>
      <c r="AJ255" s="13" t="s">
        <v>696</v>
      </c>
      <c r="AK255" s="13" t="s">
        <v>720</v>
      </c>
      <c r="AL255" s="13" t="s">
        <v>721</v>
      </c>
      <c r="AM255" s="13" t="s">
        <v>727</v>
      </c>
      <c r="AN255" s="13" t="s">
        <v>797</v>
      </c>
      <c r="AO255" s="13" t="s">
        <v>914</v>
      </c>
      <c r="AP255" s="13" t="s">
        <v>2474</v>
      </c>
      <c r="AQ255" s="13" t="s">
        <v>2428</v>
      </c>
      <c r="AR255" s="15">
        <v>4000000000</v>
      </c>
      <c r="AS255" s="15">
        <v>0</v>
      </c>
      <c r="AT255" s="15">
        <v>0</v>
      </c>
      <c r="AU255" s="15">
        <v>0</v>
      </c>
      <c r="AV255" s="15">
        <v>0</v>
      </c>
      <c r="AW255" s="15">
        <v>4000000000</v>
      </c>
      <c r="AX255" s="15">
        <v>4000000000</v>
      </c>
      <c r="AY255" s="15">
        <v>4000000000</v>
      </c>
      <c r="AZ255" s="15">
        <v>0</v>
      </c>
      <c r="BA255" s="15">
        <v>0</v>
      </c>
      <c r="BB255" s="15">
        <v>0</v>
      </c>
      <c r="BC255" s="15">
        <v>0</v>
      </c>
      <c r="BD255" s="9" t="s">
        <v>736</v>
      </c>
      <c r="BE255" s="10">
        <v>45393.704039553188</v>
      </c>
      <c r="BF255" s="9"/>
    </row>
    <row r="256" spans="1:58" ht="15" customHeight="1" outlineLevel="3" x14ac:dyDescent="0.2">
      <c r="A256" s="8" t="s">
        <v>161</v>
      </c>
      <c r="B256" s="13" t="s">
        <v>153</v>
      </c>
      <c r="C256" s="13" t="s">
        <v>65</v>
      </c>
      <c r="D256" s="13" t="s">
        <v>81</v>
      </c>
      <c r="E256" s="13" t="s">
        <v>82</v>
      </c>
      <c r="F256" s="13" t="s">
        <v>73</v>
      </c>
      <c r="G256" s="13" t="s">
        <v>72</v>
      </c>
      <c r="H256" s="13" t="s">
        <v>88</v>
      </c>
      <c r="I256" s="13" t="s">
        <v>125</v>
      </c>
      <c r="J256" s="13" t="s">
        <v>147</v>
      </c>
      <c r="K256" s="13" t="s">
        <v>83</v>
      </c>
      <c r="L256" s="13">
        <v>0</v>
      </c>
      <c r="M256" s="13" t="s">
        <v>153</v>
      </c>
      <c r="N256" s="13">
        <v>11101</v>
      </c>
      <c r="O256" s="13" t="s">
        <v>1857</v>
      </c>
      <c r="P256" s="13">
        <v>0</v>
      </c>
      <c r="Q256" s="13">
        <v>0</v>
      </c>
      <c r="R256" s="13" t="s">
        <v>2482</v>
      </c>
      <c r="S256" s="13" t="s">
        <v>2483</v>
      </c>
      <c r="T256" s="13" t="s">
        <v>65</v>
      </c>
      <c r="U256" s="13" t="s">
        <v>389</v>
      </c>
      <c r="V256" s="13" t="s">
        <v>417</v>
      </c>
      <c r="W256" s="13" t="s">
        <v>82</v>
      </c>
      <c r="X256" s="13" t="s">
        <v>427</v>
      </c>
      <c r="Y256" s="13" t="s">
        <v>83</v>
      </c>
      <c r="Z256" s="13" t="s">
        <v>153</v>
      </c>
      <c r="AA256" s="13" t="s">
        <v>73</v>
      </c>
      <c r="AB256" s="13" t="s">
        <v>428</v>
      </c>
      <c r="AC256" s="13" t="s">
        <v>436</v>
      </c>
      <c r="AD256" s="13" t="s">
        <v>441</v>
      </c>
      <c r="AE256" s="13" t="s">
        <v>459</v>
      </c>
      <c r="AF256" s="13" t="s">
        <v>485</v>
      </c>
      <c r="AG256" s="13" t="s">
        <v>527</v>
      </c>
      <c r="AH256" s="13" t="s">
        <v>590</v>
      </c>
      <c r="AI256" s="13" t="s">
        <v>643</v>
      </c>
      <c r="AJ256" s="13" t="s">
        <v>695</v>
      </c>
      <c r="AK256" s="13" t="s">
        <v>720</v>
      </c>
      <c r="AL256" s="13" t="s">
        <v>721</v>
      </c>
      <c r="AM256" s="13" t="s">
        <v>727</v>
      </c>
      <c r="AN256" s="13" t="s">
        <v>786</v>
      </c>
      <c r="AO256" s="13" t="s">
        <v>903</v>
      </c>
      <c r="AP256" s="13" t="s">
        <v>2484</v>
      </c>
      <c r="AQ256" s="13" t="s">
        <v>2335</v>
      </c>
      <c r="AR256" s="15">
        <v>50000000</v>
      </c>
      <c r="AS256" s="15">
        <v>0</v>
      </c>
      <c r="AT256" s="15">
        <v>0</v>
      </c>
      <c r="AU256" s="15">
        <v>0</v>
      </c>
      <c r="AV256" s="15">
        <v>0</v>
      </c>
      <c r="AW256" s="15">
        <v>50000000</v>
      </c>
      <c r="AX256" s="15">
        <v>50000000</v>
      </c>
      <c r="AY256" s="15">
        <v>0</v>
      </c>
      <c r="AZ256" s="15">
        <v>0</v>
      </c>
      <c r="BA256" s="15">
        <v>0</v>
      </c>
      <c r="BB256" s="15">
        <v>0</v>
      </c>
      <c r="BC256" s="15">
        <v>50000000</v>
      </c>
      <c r="BD256" s="9" t="s">
        <v>736</v>
      </c>
      <c r="BE256" s="10">
        <v>45393.704039553188</v>
      </c>
      <c r="BF256" s="9"/>
    </row>
    <row r="257" spans="1:65" ht="15" customHeight="1" outlineLevel="3" x14ac:dyDescent="0.2">
      <c r="A257" s="8" t="s">
        <v>161</v>
      </c>
      <c r="B257" s="13" t="s">
        <v>153</v>
      </c>
      <c r="C257" s="13" t="s">
        <v>65</v>
      </c>
      <c r="D257" s="13" t="s">
        <v>81</v>
      </c>
      <c r="E257" s="13" t="s">
        <v>82</v>
      </c>
      <c r="F257" s="13" t="s">
        <v>73</v>
      </c>
      <c r="G257" s="13" t="s">
        <v>72</v>
      </c>
      <c r="H257" s="13" t="s">
        <v>88</v>
      </c>
      <c r="I257" s="13" t="s">
        <v>125</v>
      </c>
      <c r="J257" s="13" t="s">
        <v>72</v>
      </c>
      <c r="K257" s="13" t="s">
        <v>83</v>
      </c>
      <c r="L257" s="13">
        <v>0</v>
      </c>
      <c r="M257" s="13" t="s">
        <v>153</v>
      </c>
      <c r="N257" s="13">
        <v>11101</v>
      </c>
      <c r="O257" s="13" t="s">
        <v>1857</v>
      </c>
      <c r="P257" s="13">
        <v>1</v>
      </c>
      <c r="Q257" s="13">
        <v>1</v>
      </c>
      <c r="R257" s="13" t="s">
        <v>2485</v>
      </c>
      <c r="S257" s="13" t="s">
        <v>2486</v>
      </c>
      <c r="T257" s="13" t="s">
        <v>65</v>
      </c>
      <c r="U257" s="13" t="s">
        <v>389</v>
      </c>
      <c r="V257" s="13" t="s">
        <v>417</v>
      </c>
      <c r="W257" s="13" t="s">
        <v>82</v>
      </c>
      <c r="X257" s="13" t="s">
        <v>427</v>
      </c>
      <c r="Y257" s="13" t="s">
        <v>83</v>
      </c>
      <c r="Z257" s="13" t="s">
        <v>153</v>
      </c>
      <c r="AA257" s="13" t="s">
        <v>73</v>
      </c>
      <c r="AB257" s="13" t="s">
        <v>428</v>
      </c>
      <c r="AC257" s="13" t="s">
        <v>436</v>
      </c>
      <c r="AD257" s="13" t="s">
        <v>441</v>
      </c>
      <c r="AE257" s="13" t="s">
        <v>459</v>
      </c>
      <c r="AF257" s="13" t="s">
        <v>485</v>
      </c>
      <c r="AG257" s="13" t="s">
        <v>527</v>
      </c>
      <c r="AH257" s="13" t="s">
        <v>590</v>
      </c>
      <c r="AI257" s="13" t="s">
        <v>643</v>
      </c>
      <c r="AJ257" s="13" t="s">
        <v>695</v>
      </c>
      <c r="AK257" s="13" t="s">
        <v>720</v>
      </c>
      <c r="AL257" s="13" t="s">
        <v>721</v>
      </c>
      <c r="AM257" s="13" t="s">
        <v>727</v>
      </c>
      <c r="AN257" s="13" t="s">
        <v>786</v>
      </c>
      <c r="AO257" s="13" t="s">
        <v>903</v>
      </c>
      <c r="AP257" s="13" t="s">
        <v>2487</v>
      </c>
      <c r="AQ257" s="13" t="s">
        <v>2335</v>
      </c>
      <c r="AR257" s="15">
        <v>50000000</v>
      </c>
      <c r="AS257" s="15">
        <v>0</v>
      </c>
      <c r="AT257" s="15">
        <v>0</v>
      </c>
      <c r="AU257" s="15">
        <v>0</v>
      </c>
      <c r="AV257" s="15">
        <v>0</v>
      </c>
      <c r="AW257" s="15">
        <v>50000000</v>
      </c>
      <c r="AX257" s="15">
        <v>50000000</v>
      </c>
      <c r="AY257" s="15">
        <v>0</v>
      </c>
      <c r="AZ257" s="15">
        <v>0</v>
      </c>
      <c r="BA257" s="15">
        <v>0</v>
      </c>
      <c r="BB257" s="15">
        <v>0</v>
      </c>
      <c r="BC257" s="15">
        <v>50000000</v>
      </c>
      <c r="BD257" s="9" t="s">
        <v>736</v>
      </c>
      <c r="BE257" s="10">
        <v>45393.704039553188</v>
      </c>
      <c r="BF257" s="9"/>
    </row>
    <row r="258" spans="1:65" ht="15" customHeight="1" outlineLevel="3" x14ac:dyDescent="0.2">
      <c r="A258" s="8" t="s">
        <v>161</v>
      </c>
      <c r="B258" s="13" t="s">
        <v>153</v>
      </c>
      <c r="C258" s="13" t="s">
        <v>65</v>
      </c>
      <c r="D258" s="13" t="s">
        <v>75</v>
      </c>
      <c r="E258" s="13" t="s">
        <v>82</v>
      </c>
      <c r="F258" s="13" t="s">
        <v>73</v>
      </c>
      <c r="G258" s="13" t="s">
        <v>72</v>
      </c>
      <c r="H258" s="13" t="s">
        <v>88</v>
      </c>
      <c r="I258" s="13" t="s">
        <v>98</v>
      </c>
      <c r="J258" s="13" t="s">
        <v>147</v>
      </c>
      <c r="K258" s="13" t="s">
        <v>83</v>
      </c>
      <c r="L258" s="13">
        <v>0</v>
      </c>
      <c r="M258" s="13" t="s">
        <v>153</v>
      </c>
      <c r="N258" s="13">
        <v>11101</v>
      </c>
      <c r="O258" s="13" t="s">
        <v>1857</v>
      </c>
      <c r="P258" s="13">
        <v>0</v>
      </c>
      <c r="Q258" s="13">
        <v>0</v>
      </c>
      <c r="R258" s="13" t="s">
        <v>2831</v>
      </c>
      <c r="S258" s="13" t="s">
        <v>2832</v>
      </c>
      <c r="T258" s="13" t="s">
        <v>65</v>
      </c>
      <c r="U258" s="13" t="s">
        <v>385</v>
      </c>
      <c r="V258" s="13" t="s">
        <v>413</v>
      </c>
      <c r="W258" s="13" t="s">
        <v>82</v>
      </c>
      <c r="X258" s="13" t="s">
        <v>427</v>
      </c>
      <c r="Y258" s="13" t="s">
        <v>83</v>
      </c>
      <c r="Z258" s="13" t="s">
        <v>153</v>
      </c>
      <c r="AA258" s="13" t="s">
        <v>73</v>
      </c>
      <c r="AB258" s="13" t="s">
        <v>428</v>
      </c>
      <c r="AC258" s="13" t="s">
        <v>436</v>
      </c>
      <c r="AD258" s="13" t="s">
        <v>441</v>
      </c>
      <c r="AE258" s="13" t="s">
        <v>459</v>
      </c>
      <c r="AF258" s="13" t="s">
        <v>485</v>
      </c>
      <c r="AG258" s="13" t="s">
        <v>529</v>
      </c>
      <c r="AH258" s="13" t="s">
        <v>592</v>
      </c>
      <c r="AI258" s="13" t="s">
        <v>645</v>
      </c>
      <c r="AJ258" s="13" t="s">
        <v>697</v>
      </c>
      <c r="AK258" s="13" t="s">
        <v>720</v>
      </c>
      <c r="AL258" s="13" t="s">
        <v>721</v>
      </c>
      <c r="AM258" s="13" t="s">
        <v>727</v>
      </c>
      <c r="AN258" s="13" t="s">
        <v>792</v>
      </c>
      <c r="AO258" s="13" t="s">
        <v>909</v>
      </c>
      <c r="AP258" s="13" t="s">
        <v>2833</v>
      </c>
      <c r="AQ258" s="13" t="s">
        <v>2834</v>
      </c>
      <c r="AR258" s="15">
        <v>0</v>
      </c>
      <c r="AS258" s="15">
        <v>0</v>
      </c>
      <c r="AT258" s="15">
        <v>0</v>
      </c>
      <c r="AU258" s="15">
        <v>88000000</v>
      </c>
      <c r="AV258" s="15">
        <v>0</v>
      </c>
      <c r="AW258" s="15">
        <v>88000000</v>
      </c>
      <c r="AX258" s="15">
        <v>88000000</v>
      </c>
      <c r="AY258" s="15">
        <v>0</v>
      </c>
      <c r="AZ258" s="15">
        <v>0</v>
      </c>
      <c r="BA258" s="15">
        <v>0</v>
      </c>
      <c r="BB258" s="15">
        <v>0</v>
      </c>
      <c r="BC258" s="15">
        <v>88000000</v>
      </c>
      <c r="BD258" s="9" t="s">
        <v>736</v>
      </c>
      <c r="BE258" s="10">
        <v>45393.704039553188</v>
      </c>
      <c r="BF258" s="9"/>
    </row>
    <row r="259" spans="1:65" s="11" customFormat="1" ht="15" customHeight="1" outlineLevel="2" x14ac:dyDescent="0.2">
      <c r="B259" s="14" t="s">
        <v>2803</v>
      </c>
      <c r="C259" s="14"/>
      <c r="D259" s="14"/>
      <c r="E259" s="14"/>
      <c r="F259" s="14"/>
      <c r="G259" s="14"/>
      <c r="H259" s="14"/>
      <c r="I259" s="14"/>
      <c r="J259" s="14"/>
      <c r="K259" s="13"/>
      <c r="L259" s="13"/>
      <c r="M259" s="13"/>
      <c r="N259" s="14"/>
      <c r="O259" s="14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4"/>
      <c r="AR259" s="16">
        <f t="shared" ref="AR259:BC259" si="31">SUBTOTAL(9,AR224:AR258)</f>
        <v>24587962561</v>
      </c>
      <c r="AS259" s="15">
        <f t="shared" si="31"/>
        <v>0</v>
      </c>
      <c r="AT259" s="15">
        <f t="shared" si="31"/>
        <v>0</v>
      </c>
      <c r="AU259" s="15">
        <f t="shared" si="31"/>
        <v>488000000</v>
      </c>
      <c r="AV259" s="15">
        <f t="shared" si="31"/>
        <v>488000000</v>
      </c>
      <c r="AW259" s="16">
        <f t="shared" si="31"/>
        <v>24587962561</v>
      </c>
      <c r="AX259" s="16">
        <f t="shared" si="31"/>
        <v>19188197467</v>
      </c>
      <c r="AY259" s="16">
        <f t="shared" si="31"/>
        <v>10973477749</v>
      </c>
      <c r="AZ259" s="15">
        <f t="shared" si="31"/>
        <v>3245486066</v>
      </c>
      <c r="BA259" s="15">
        <f t="shared" si="31"/>
        <v>3245486066</v>
      </c>
      <c r="BB259" s="15">
        <f t="shared" si="31"/>
        <v>5399765094</v>
      </c>
      <c r="BC259" s="16">
        <f t="shared" si="31"/>
        <v>8214719718</v>
      </c>
      <c r="BD259" s="9"/>
      <c r="BE259" s="10"/>
      <c r="BF259" s="9"/>
      <c r="BG259" s="8"/>
      <c r="BH259" s="8"/>
      <c r="BI259" s="8"/>
      <c r="BJ259" s="8"/>
      <c r="BK259" s="8"/>
      <c r="BL259" s="8"/>
      <c r="BM259" s="8"/>
    </row>
    <row r="260" spans="1:65" ht="15" customHeight="1" outlineLevel="3" x14ac:dyDescent="0.2">
      <c r="A260" s="8" t="s">
        <v>161</v>
      </c>
      <c r="B260" s="13" t="s">
        <v>154</v>
      </c>
      <c r="C260" s="13" t="s">
        <v>65</v>
      </c>
      <c r="D260" s="13" t="s">
        <v>79</v>
      </c>
      <c r="E260" s="13" t="s">
        <v>82</v>
      </c>
      <c r="F260" s="13" t="s">
        <v>59</v>
      </c>
      <c r="G260" s="13" t="s">
        <v>72</v>
      </c>
      <c r="H260" s="13" t="s">
        <v>88</v>
      </c>
      <c r="I260" s="13" t="s">
        <v>108</v>
      </c>
      <c r="J260" s="13" t="s">
        <v>147</v>
      </c>
      <c r="K260" s="13" t="s">
        <v>84</v>
      </c>
      <c r="L260" s="13" t="s">
        <v>65</v>
      </c>
      <c r="M260" s="13" t="s">
        <v>161</v>
      </c>
      <c r="N260" s="13">
        <v>13177</v>
      </c>
      <c r="O260" s="13" t="s">
        <v>207</v>
      </c>
      <c r="P260" s="13">
        <v>0</v>
      </c>
      <c r="Q260" s="13">
        <v>0</v>
      </c>
      <c r="R260" s="13" t="s">
        <v>298</v>
      </c>
      <c r="S260" s="13" t="s">
        <v>1666</v>
      </c>
      <c r="T260" s="13" t="s">
        <v>65</v>
      </c>
      <c r="U260" s="13" t="s">
        <v>387</v>
      </c>
      <c r="V260" s="13" t="s">
        <v>415</v>
      </c>
      <c r="W260" s="13" t="s">
        <v>82</v>
      </c>
      <c r="X260" s="13" t="s">
        <v>427</v>
      </c>
      <c r="Y260" s="13" t="s">
        <v>84</v>
      </c>
      <c r="Z260" s="13" t="s">
        <v>154</v>
      </c>
      <c r="AA260" s="13" t="s">
        <v>59</v>
      </c>
      <c r="AB260" s="13" t="s">
        <v>154</v>
      </c>
      <c r="AC260" s="13" t="s">
        <v>436</v>
      </c>
      <c r="AD260" s="13" t="s">
        <v>441</v>
      </c>
      <c r="AE260" s="13" t="s">
        <v>459</v>
      </c>
      <c r="AF260" s="13" t="s">
        <v>485</v>
      </c>
      <c r="AG260" s="13" t="s">
        <v>528</v>
      </c>
      <c r="AH260" s="13" t="s">
        <v>591</v>
      </c>
      <c r="AI260" s="13" t="s">
        <v>644</v>
      </c>
      <c r="AJ260" s="13" t="s">
        <v>696</v>
      </c>
      <c r="AK260" s="13" t="s">
        <v>720</v>
      </c>
      <c r="AL260" s="13" t="s">
        <v>721</v>
      </c>
      <c r="AM260" s="13" t="s">
        <v>727</v>
      </c>
      <c r="AN260" s="13" t="s">
        <v>797</v>
      </c>
      <c r="AO260" s="13" t="s">
        <v>914</v>
      </c>
      <c r="AP260" s="13" t="s">
        <v>1137</v>
      </c>
      <c r="AQ260" s="13" t="s">
        <v>2475</v>
      </c>
      <c r="AR260" s="15">
        <v>11241443651</v>
      </c>
      <c r="AS260" s="15">
        <v>0</v>
      </c>
      <c r="AT260" s="15">
        <v>0</v>
      </c>
      <c r="AU260" s="15">
        <v>0</v>
      </c>
      <c r="AV260" s="15">
        <v>0</v>
      </c>
      <c r="AW260" s="15">
        <v>11241443651</v>
      </c>
      <c r="AX260" s="15">
        <v>11241443651</v>
      </c>
      <c r="AY260" s="15">
        <v>11241443651</v>
      </c>
      <c r="AZ260" s="15">
        <v>4175059765</v>
      </c>
      <c r="BA260" s="15">
        <v>4175059765</v>
      </c>
      <c r="BB260" s="15">
        <v>0</v>
      </c>
      <c r="BC260" s="15">
        <v>0</v>
      </c>
      <c r="BD260" s="9" t="s">
        <v>736</v>
      </c>
      <c r="BE260" s="10">
        <v>45393.704039553188</v>
      </c>
      <c r="BF260" s="9"/>
    </row>
    <row r="261" spans="1:65" s="11" customFormat="1" ht="15" customHeight="1" outlineLevel="2" x14ac:dyDescent="0.2">
      <c r="B261" s="14" t="s">
        <v>2804</v>
      </c>
      <c r="C261" s="14"/>
      <c r="D261" s="14"/>
      <c r="E261" s="14"/>
      <c r="F261" s="14"/>
      <c r="G261" s="14"/>
      <c r="H261" s="14"/>
      <c r="I261" s="14"/>
      <c r="J261" s="14"/>
      <c r="K261" s="13"/>
      <c r="L261" s="13"/>
      <c r="M261" s="13"/>
      <c r="N261" s="14"/>
      <c r="O261" s="14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4"/>
      <c r="AR261" s="16">
        <f t="shared" ref="AR261:BC261" si="32">SUBTOTAL(9,AR260:AR260)</f>
        <v>11241443651</v>
      </c>
      <c r="AS261" s="15">
        <f t="shared" si="32"/>
        <v>0</v>
      </c>
      <c r="AT261" s="15">
        <f t="shared" si="32"/>
        <v>0</v>
      </c>
      <c r="AU261" s="15">
        <f t="shared" si="32"/>
        <v>0</v>
      </c>
      <c r="AV261" s="15">
        <f t="shared" si="32"/>
        <v>0</v>
      </c>
      <c r="AW261" s="16">
        <f t="shared" si="32"/>
        <v>11241443651</v>
      </c>
      <c r="AX261" s="16">
        <f t="shared" si="32"/>
        <v>11241443651</v>
      </c>
      <c r="AY261" s="16">
        <f t="shared" si="32"/>
        <v>11241443651</v>
      </c>
      <c r="AZ261" s="15">
        <f t="shared" si="32"/>
        <v>4175059765</v>
      </c>
      <c r="BA261" s="15">
        <f t="shared" si="32"/>
        <v>4175059765</v>
      </c>
      <c r="BB261" s="15">
        <f t="shared" si="32"/>
        <v>0</v>
      </c>
      <c r="BC261" s="16">
        <f t="shared" si="32"/>
        <v>0</v>
      </c>
      <c r="BD261" s="9"/>
      <c r="BE261" s="10"/>
      <c r="BF261" s="9"/>
      <c r="BG261" s="8"/>
      <c r="BH261" s="8"/>
      <c r="BI261" s="8"/>
      <c r="BJ261" s="8"/>
      <c r="BK261" s="8"/>
      <c r="BL261" s="8"/>
      <c r="BM261" s="8"/>
    </row>
    <row r="262" spans="1:65" ht="15" customHeight="1" outlineLevel="3" x14ac:dyDescent="0.2">
      <c r="A262" s="8" t="s">
        <v>161</v>
      </c>
      <c r="B262" s="13" t="s">
        <v>155</v>
      </c>
      <c r="C262" s="13" t="s">
        <v>65</v>
      </c>
      <c r="D262" s="13" t="s">
        <v>72</v>
      </c>
      <c r="E262" s="13" t="s">
        <v>82</v>
      </c>
      <c r="F262" s="13" t="s">
        <v>68</v>
      </c>
      <c r="G262" s="13" t="s">
        <v>72</v>
      </c>
      <c r="H262" s="13" t="s">
        <v>88</v>
      </c>
      <c r="I262" s="13" t="s">
        <v>125</v>
      </c>
      <c r="J262" s="13" t="s">
        <v>147</v>
      </c>
      <c r="K262" s="13" t="s">
        <v>82</v>
      </c>
      <c r="L262" s="13" t="s">
        <v>65</v>
      </c>
      <c r="M262" s="13" t="s">
        <v>161</v>
      </c>
      <c r="N262" s="13">
        <v>13101</v>
      </c>
      <c r="O262" s="13" t="s">
        <v>199</v>
      </c>
      <c r="P262" s="13">
        <v>0</v>
      </c>
      <c r="Q262" s="13">
        <v>0</v>
      </c>
      <c r="R262" s="13" t="s">
        <v>1648</v>
      </c>
      <c r="S262" s="13" t="s">
        <v>1649</v>
      </c>
      <c r="T262" s="13" t="s">
        <v>65</v>
      </c>
      <c r="U262" s="13" t="s">
        <v>381</v>
      </c>
      <c r="V262" s="13" t="s">
        <v>409</v>
      </c>
      <c r="W262" s="13" t="s">
        <v>82</v>
      </c>
      <c r="X262" s="13" t="s">
        <v>427</v>
      </c>
      <c r="Y262" s="13" t="s">
        <v>82</v>
      </c>
      <c r="Z262" s="13" t="s">
        <v>155</v>
      </c>
      <c r="AA262" s="13" t="s">
        <v>68</v>
      </c>
      <c r="AB262" s="13" t="s">
        <v>431</v>
      </c>
      <c r="AC262" s="13" t="s">
        <v>436</v>
      </c>
      <c r="AD262" s="13" t="s">
        <v>441</v>
      </c>
      <c r="AE262" s="13" t="s">
        <v>459</v>
      </c>
      <c r="AF262" s="13" t="s">
        <v>485</v>
      </c>
      <c r="AG262" s="13" t="s">
        <v>527</v>
      </c>
      <c r="AH262" s="13" t="s">
        <v>590</v>
      </c>
      <c r="AI262" s="13" t="s">
        <v>643</v>
      </c>
      <c r="AJ262" s="13" t="s">
        <v>695</v>
      </c>
      <c r="AK262" s="13" t="s">
        <v>720</v>
      </c>
      <c r="AL262" s="13" t="s">
        <v>721</v>
      </c>
      <c r="AM262" s="13" t="s">
        <v>727</v>
      </c>
      <c r="AN262" s="13" t="s">
        <v>788</v>
      </c>
      <c r="AO262" s="13" t="s">
        <v>905</v>
      </c>
      <c r="AP262" s="13" t="s">
        <v>1124</v>
      </c>
      <c r="AQ262" s="13" t="s">
        <v>2388</v>
      </c>
      <c r="AR262" s="15">
        <v>200000000</v>
      </c>
      <c r="AS262" s="15">
        <v>0</v>
      </c>
      <c r="AT262" s="15">
        <v>0</v>
      </c>
      <c r="AU262" s="15">
        <v>0</v>
      </c>
      <c r="AV262" s="15">
        <v>0</v>
      </c>
      <c r="AW262" s="15">
        <v>200000000</v>
      </c>
      <c r="AX262" s="15">
        <v>0</v>
      </c>
      <c r="AY262" s="15">
        <v>0</v>
      </c>
      <c r="AZ262" s="15">
        <v>0</v>
      </c>
      <c r="BA262" s="15">
        <v>0</v>
      </c>
      <c r="BB262" s="15">
        <v>200000000</v>
      </c>
      <c r="BC262" s="15">
        <v>0</v>
      </c>
      <c r="BD262" s="9" t="s">
        <v>736</v>
      </c>
      <c r="BE262" s="10">
        <v>45393.704039553188</v>
      </c>
      <c r="BF262" s="9"/>
    </row>
    <row r="263" spans="1:65" ht="15" customHeight="1" outlineLevel="3" x14ac:dyDescent="0.2">
      <c r="A263" s="8" t="s">
        <v>161</v>
      </c>
      <c r="B263" s="13" t="s">
        <v>155</v>
      </c>
      <c r="C263" s="13" t="s">
        <v>65</v>
      </c>
      <c r="D263" s="13" t="s">
        <v>72</v>
      </c>
      <c r="E263" s="13" t="s">
        <v>82</v>
      </c>
      <c r="F263" s="13" t="s">
        <v>68</v>
      </c>
      <c r="G263" s="13" t="s">
        <v>72</v>
      </c>
      <c r="H263" s="13" t="s">
        <v>88</v>
      </c>
      <c r="I263" s="13" t="s">
        <v>125</v>
      </c>
      <c r="J263" s="13" t="s">
        <v>76</v>
      </c>
      <c r="K263" s="13" t="s">
        <v>82</v>
      </c>
      <c r="L263" s="13" t="s">
        <v>65</v>
      </c>
      <c r="M263" s="13" t="s">
        <v>161</v>
      </c>
      <c r="N263" s="13">
        <v>13101</v>
      </c>
      <c r="O263" s="13" t="s">
        <v>199</v>
      </c>
      <c r="P263" s="13">
        <v>2</v>
      </c>
      <c r="Q263" s="13">
        <v>2</v>
      </c>
      <c r="R263" s="13" t="s">
        <v>2393</v>
      </c>
      <c r="S263" s="13" t="s">
        <v>2394</v>
      </c>
      <c r="T263" s="13" t="s">
        <v>65</v>
      </c>
      <c r="U263" s="13" t="s">
        <v>381</v>
      </c>
      <c r="V263" s="13" t="s">
        <v>409</v>
      </c>
      <c r="W263" s="13" t="s">
        <v>82</v>
      </c>
      <c r="X263" s="13" t="s">
        <v>427</v>
      </c>
      <c r="Y263" s="13" t="s">
        <v>82</v>
      </c>
      <c r="Z263" s="13" t="s">
        <v>155</v>
      </c>
      <c r="AA263" s="13" t="s">
        <v>68</v>
      </c>
      <c r="AB263" s="13" t="s">
        <v>431</v>
      </c>
      <c r="AC263" s="13" t="s">
        <v>436</v>
      </c>
      <c r="AD263" s="13" t="s">
        <v>441</v>
      </c>
      <c r="AE263" s="13" t="s">
        <v>459</v>
      </c>
      <c r="AF263" s="13" t="s">
        <v>485</v>
      </c>
      <c r="AG263" s="13" t="s">
        <v>527</v>
      </c>
      <c r="AH263" s="13" t="s">
        <v>590</v>
      </c>
      <c r="AI263" s="13" t="s">
        <v>643</v>
      </c>
      <c r="AJ263" s="13" t="s">
        <v>695</v>
      </c>
      <c r="AK263" s="13" t="s">
        <v>720</v>
      </c>
      <c r="AL263" s="13" t="s">
        <v>721</v>
      </c>
      <c r="AM263" s="13" t="s">
        <v>727</v>
      </c>
      <c r="AN263" s="13" t="s">
        <v>786</v>
      </c>
      <c r="AO263" s="13" t="s">
        <v>903</v>
      </c>
      <c r="AP263" s="13" t="s">
        <v>2395</v>
      </c>
      <c r="AQ263" s="13" t="s">
        <v>2388</v>
      </c>
      <c r="AR263" s="15">
        <v>16931833142</v>
      </c>
      <c r="AS263" s="15">
        <v>0</v>
      </c>
      <c r="AT263" s="15">
        <v>0</v>
      </c>
      <c r="AU263" s="15">
        <v>0</v>
      </c>
      <c r="AV263" s="15">
        <v>0</v>
      </c>
      <c r="AW263" s="15">
        <v>16931833142</v>
      </c>
      <c r="AX263" s="15">
        <v>4794411427</v>
      </c>
      <c r="AY263" s="15">
        <v>4008584329</v>
      </c>
      <c r="AZ263" s="15">
        <v>3590032652</v>
      </c>
      <c r="BA263" s="15">
        <v>3590032652</v>
      </c>
      <c r="BB263" s="15">
        <v>12137421715</v>
      </c>
      <c r="BC263" s="15">
        <v>785827098</v>
      </c>
      <c r="BD263" s="9" t="s">
        <v>736</v>
      </c>
      <c r="BE263" s="10">
        <v>45393.704039553188</v>
      </c>
      <c r="BF263" s="9"/>
    </row>
    <row r="264" spans="1:65" ht="15" customHeight="1" outlineLevel="3" x14ac:dyDescent="0.2">
      <c r="A264" s="8" t="s">
        <v>161</v>
      </c>
      <c r="B264" s="13" t="s">
        <v>155</v>
      </c>
      <c r="C264" s="13" t="s">
        <v>65</v>
      </c>
      <c r="D264" s="13" t="s">
        <v>76</v>
      </c>
      <c r="E264" s="13" t="s">
        <v>82</v>
      </c>
      <c r="F264" s="13" t="s">
        <v>68</v>
      </c>
      <c r="G264" s="13" t="s">
        <v>72</v>
      </c>
      <c r="H264" s="13" t="s">
        <v>88</v>
      </c>
      <c r="I264" s="13" t="s">
        <v>125</v>
      </c>
      <c r="J264" s="13" t="s">
        <v>147</v>
      </c>
      <c r="K264" s="13" t="s">
        <v>82</v>
      </c>
      <c r="L264" s="13" t="s">
        <v>65</v>
      </c>
      <c r="M264" s="13" t="s">
        <v>161</v>
      </c>
      <c r="N264" s="13">
        <v>13101</v>
      </c>
      <c r="O264" s="13" t="s">
        <v>199</v>
      </c>
      <c r="P264" s="13">
        <v>0</v>
      </c>
      <c r="Q264" s="13">
        <v>0</v>
      </c>
      <c r="R264" s="13" t="s">
        <v>290</v>
      </c>
      <c r="S264" s="13" t="s">
        <v>1650</v>
      </c>
      <c r="T264" s="13" t="s">
        <v>65</v>
      </c>
      <c r="U264" s="13" t="s">
        <v>382</v>
      </c>
      <c r="V264" s="13" t="s">
        <v>410</v>
      </c>
      <c r="W264" s="13" t="s">
        <v>82</v>
      </c>
      <c r="X264" s="13" t="s">
        <v>427</v>
      </c>
      <c r="Y264" s="13" t="s">
        <v>82</v>
      </c>
      <c r="Z264" s="13" t="s">
        <v>155</v>
      </c>
      <c r="AA264" s="13" t="s">
        <v>68</v>
      </c>
      <c r="AB264" s="13" t="s">
        <v>431</v>
      </c>
      <c r="AC264" s="13" t="s">
        <v>436</v>
      </c>
      <c r="AD264" s="13" t="s">
        <v>441</v>
      </c>
      <c r="AE264" s="13" t="s">
        <v>459</v>
      </c>
      <c r="AF264" s="13" t="s">
        <v>485</v>
      </c>
      <c r="AG264" s="13" t="s">
        <v>527</v>
      </c>
      <c r="AH264" s="13" t="s">
        <v>590</v>
      </c>
      <c r="AI264" s="13" t="s">
        <v>643</v>
      </c>
      <c r="AJ264" s="13" t="s">
        <v>695</v>
      </c>
      <c r="AK264" s="13" t="s">
        <v>720</v>
      </c>
      <c r="AL264" s="13" t="s">
        <v>721</v>
      </c>
      <c r="AM264" s="13" t="s">
        <v>727</v>
      </c>
      <c r="AN264" s="13" t="s">
        <v>788</v>
      </c>
      <c r="AO264" s="13" t="s">
        <v>905</v>
      </c>
      <c r="AP264" s="13" t="s">
        <v>1125</v>
      </c>
      <c r="AQ264" s="13" t="s">
        <v>2388</v>
      </c>
      <c r="AR264" s="15">
        <v>400000000</v>
      </c>
      <c r="AS264" s="15">
        <v>0</v>
      </c>
      <c r="AT264" s="15">
        <v>0</v>
      </c>
      <c r="AU264" s="15">
        <v>0</v>
      </c>
      <c r="AV264" s="15">
        <v>0</v>
      </c>
      <c r="AW264" s="15">
        <v>400000000</v>
      </c>
      <c r="AX264" s="15">
        <v>0</v>
      </c>
      <c r="AY264" s="15">
        <v>0</v>
      </c>
      <c r="AZ264" s="15">
        <v>0</v>
      </c>
      <c r="BA264" s="15">
        <v>0</v>
      </c>
      <c r="BB264" s="15">
        <v>400000000</v>
      </c>
      <c r="BC264" s="15">
        <v>0</v>
      </c>
      <c r="BD264" s="9" t="s">
        <v>736</v>
      </c>
      <c r="BE264" s="10">
        <v>45393.704039553188</v>
      </c>
      <c r="BF264" s="9"/>
    </row>
    <row r="265" spans="1:65" ht="15" customHeight="1" outlineLevel="3" x14ac:dyDescent="0.2">
      <c r="A265" s="8" t="s">
        <v>161</v>
      </c>
      <c r="B265" s="13" t="s">
        <v>155</v>
      </c>
      <c r="C265" s="13" t="s">
        <v>65</v>
      </c>
      <c r="D265" s="13" t="s">
        <v>76</v>
      </c>
      <c r="E265" s="13" t="s">
        <v>82</v>
      </c>
      <c r="F265" s="13" t="s">
        <v>68</v>
      </c>
      <c r="G265" s="13" t="s">
        <v>72</v>
      </c>
      <c r="H265" s="13" t="s">
        <v>88</v>
      </c>
      <c r="I265" s="13" t="s">
        <v>125</v>
      </c>
      <c r="J265" s="13" t="s">
        <v>74</v>
      </c>
      <c r="K265" s="13" t="s">
        <v>82</v>
      </c>
      <c r="L265" s="13" t="s">
        <v>65</v>
      </c>
      <c r="M265" s="13" t="s">
        <v>161</v>
      </c>
      <c r="N265" s="13">
        <v>13101</v>
      </c>
      <c r="O265" s="13" t="s">
        <v>199</v>
      </c>
      <c r="P265" s="13">
        <v>4</v>
      </c>
      <c r="Q265" s="13">
        <v>4</v>
      </c>
      <c r="R265" s="13" t="s">
        <v>2401</v>
      </c>
      <c r="S265" s="13" t="s">
        <v>2402</v>
      </c>
      <c r="T265" s="13" t="s">
        <v>65</v>
      </c>
      <c r="U265" s="13" t="s">
        <v>382</v>
      </c>
      <c r="V265" s="13" t="s">
        <v>410</v>
      </c>
      <c r="W265" s="13" t="s">
        <v>82</v>
      </c>
      <c r="X265" s="13" t="s">
        <v>427</v>
      </c>
      <c r="Y265" s="13" t="s">
        <v>82</v>
      </c>
      <c r="Z265" s="13" t="s">
        <v>155</v>
      </c>
      <c r="AA265" s="13" t="s">
        <v>68</v>
      </c>
      <c r="AB265" s="13" t="s">
        <v>431</v>
      </c>
      <c r="AC265" s="13" t="s">
        <v>436</v>
      </c>
      <c r="AD265" s="13" t="s">
        <v>441</v>
      </c>
      <c r="AE265" s="13" t="s">
        <v>459</v>
      </c>
      <c r="AF265" s="13" t="s">
        <v>485</v>
      </c>
      <c r="AG265" s="13" t="s">
        <v>527</v>
      </c>
      <c r="AH265" s="13" t="s">
        <v>590</v>
      </c>
      <c r="AI265" s="13" t="s">
        <v>643</v>
      </c>
      <c r="AJ265" s="13" t="s">
        <v>695</v>
      </c>
      <c r="AK265" s="13" t="s">
        <v>720</v>
      </c>
      <c r="AL265" s="13" t="s">
        <v>721</v>
      </c>
      <c r="AM265" s="13" t="s">
        <v>727</v>
      </c>
      <c r="AN265" s="13" t="s">
        <v>786</v>
      </c>
      <c r="AO265" s="13" t="s">
        <v>903</v>
      </c>
      <c r="AP265" s="13" t="s">
        <v>2403</v>
      </c>
      <c r="AQ265" s="13" t="s">
        <v>2388</v>
      </c>
      <c r="AR265" s="15">
        <v>146900833389</v>
      </c>
      <c r="AS265" s="15">
        <v>0</v>
      </c>
      <c r="AT265" s="15">
        <v>0</v>
      </c>
      <c r="AU265" s="15">
        <v>0</v>
      </c>
      <c r="AV265" s="15">
        <v>0</v>
      </c>
      <c r="AW265" s="15">
        <v>146900833389</v>
      </c>
      <c r="AX265" s="15">
        <v>39543703264</v>
      </c>
      <c r="AY265" s="15">
        <v>30150095426</v>
      </c>
      <c r="AZ265" s="15">
        <v>29472379782</v>
      </c>
      <c r="BA265" s="15">
        <v>29472379782</v>
      </c>
      <c r="BB265" s="15">
        <v>107357130125</v>
      </c>
      <c r="BC265" s="15">
        <v>9393607838</v>
      </c>
      <c r="BD265" s="9" t="s">
        <v>736</v>
      </c>
      <c r="BE265" s="10">
        <v>45393.704039553188</v>
      </c>
      <c r="BF265" s="9"/>
    </row>
    <row r="266" spans="1:65" ht="15" customHeight="1" outlineLevel="3" x14ac:dyDescent="0.2">
      <c r="A266" s="8" t="s">
        <v>161</v>
      </c>
      <c r="B266" s="13" t="s">
        <v>155</v>
      </c>
      <c r="C266" s="13" t="s">
        <v>65</v>
      </c>
      <c r="D266" s="13" t="s">
        <v>77</v>
      </c>
      <c r="E266" s="13" t="s">
        <v>82</v>
      </c>
      <c r="F266" s="13" t="s">
        <v>68</v>
      </c>
      <c r="G266" s="13" t="s">
        <v>72</v>
      </c>
      <c r="H266" s="13" t="s">
        <v>88</v>
      </c>
      <c r="I266" s="13" t="s">
        <v>125</v>
      </c>
      <c r="J266" s="13" t="s">
        <v>147</v>
      </c>
      <c r="K266" s="13" t="s">
        <v>82</v>
      </c>
      <c r="L266" s="13" t="s">
        <v>65</v>
      </c>
      <c r="M266" s="13" t="s">
        <v>161</v>
      </c>
      <c r="N266" s="13">
        <v>13101</v>
      </c>
      <c r="O266" s="13" t="s">
        <v>199</v>
      </c>
      <c r="P266" s="13">
        <v>0</v>
      </c>
      <c r="Q266" s="13">
        <v>0</v>
      </c>
      <c r="R266" s="13" t="s">
        <v>1653</v>
      </c>
      <c r="S266" s="13" t="s">
        <v>1654</v>
      </c>
      <c r="T266" s="13" t="s">
        <v>65</v>
      </c>
      <c r="U266" s="13" t="s">
        <v>383</v>
      </c>
      <c r="V266" s="13" t="s">
        <v>411</v>
      </c>
      <c r="W266" s="13" t="s">
        <v>82</v>
      </c>
      <c r="X266" s="13" t="s">
        <v>427</v>
      </c>
      <c r="Y266" s="13" t="s">
        <v>82</v>
      </c>
      <c r="Z266" s="13" t="s">
        <v>155</v>
      </c>
      <c r="AA266" s="13" t="s">
        <v>68</v>
      </c>
      <c r="AB266" s="13" t="s">
        <v>431</v>
      </c>
      <c r="AC266" s="13" t="s">
        <v>436</v>
      </c>
      <c r="AD266" s="13" t="s">
        <v>441</v>
      </c>
      <c r="AE266" s="13" t="s">
        <v>459</v>
      </c>
      <c r="AF266" s="13" t="s">
        <v>485</v>
      </c>
      <c r="AG266" s="13" t="s">
        <v>527</v>
      </c>
      <c r="AH266" s="13" t="s">
        <v>590</v>
      </c>
      <c r="AI266" s="13" t="s">
        <v>643</v>
      </c>
      <c r="AJ266" s="13" t="s">
        <v>695</v>
      </c>
      <c r="AK266" s="13" t="s">
        <v>720</v>
      </c>
      <c r="AL266" s="13" t="s">
        <v>721</v>
      </c>
      <c r="AM266" s="13" t="s">
        <v>727</v>
      </c>
      <c r="AN266" s="13" t="s">
        <v>788</v>
      </c>
      <c r="AO266" s="13" t="s">
        <v>905</v>
      </c>
      <c r="AP266" s="13" t="s">
        <v>1128</v>
      </c>
      <c r="AQ266" s="13" t="s">
        <v>2388</v>
      </c>
      <c r="AR266" s="15">
        <v>100000000</v>
      </c>
      <c r="AS266" s="15">
        <v>0</v>
      </c>
      <c r="AT266" s="15">
        <v>0</v>
      </c>
      <c r="AU266" s="15">
        <v>0</v>
      </c>
      <c r="AV266" s="15">
        <v>0</v>
      </c>
      <c r="AW266" s="15">
        <v>100000000</v>
      </c>
      <c r="AX266" s="15">
        <v>0</v>
      </c>
      <c r="AY266" s="15">
        <v>0</v>
      </c>
      <c r="AZ266" s="15">
        <v>0</v>
      </c>
      <c r="BA266" s="15">
        <v>0</v>
      </c>
      <c r="BB266" s="15">
        <v>100000000</v>
      </c>
      <c r="BC266" s="15">
        <v>0</v>
      </c>
      <c r="BD266" s="9" t="s">
        <v>736</v>
      </c>
      <c r="BE266" s="10">
        <v>45393.704039553188</v>
      </c>
      <c r="BF266" s="9"/>
    </row>
    <row r="267" spans="1:65" ht="15" customHeight="1" outlineLevel="3" x14ac:dyDescent="0.2">
      <c r="A267" s="8" t="s">
        <v>161</v>
      </c>
      <c r="B267" s="13" t="s">
        <v>155</v>
      </c>
      <c r="C267" s="13" t="s">
        <v>65</v>
      </c>
      <c r="D267" s="13" t="s">
        <v>77</v>
      </c>
      <c r="E267" s="13" t="s">
        <v>82</v>
      </c>
      <c r="F267" s="13" t="s">
        <v>68</v>
      </c>
      <c r="G267" s="13" t="s">
        <v>72</v>
      </c>
      <c r="H267" s="13" t="s">
        <v>88</v>
      </c>
      <c r="I267" s="13" t="s">
        <v>125</v>
      </c>
      <c r="J267" s="13" t="s">
        <v>75</v>
      </c>
      <c r="K267" s="13" t="s">
        <v>82</v>
      </c>
      <c r="L267" s="13" t="s">
        <v>65</v>
      </c>
      <c r="M267" s="13" t="s">
        <v>161</v>
      </c>
      <c r="N267" s="13">
        <v>13101</v>
      </c>
      <c r="O267" s="13" t="s">
        <v>199</v>
      </c>
      <c r="P267" s="13">
        <v>5</v>
      </c>
      <c r="Q267" s="13">
        <v>5</v>
      </c>
      <c r="R267" s="13" t="s">
        <v>2404</v>
      </c>
      <c r="S267" s="13" t="s">
        <v>2405</v>
      </c>
      <c r="T267" s="13" t="s">
        <v>65</v>
      </c>
      <c r="U267" s="13" t="s">
        <v>383</v>
      </c>
      <c r="V267" s="13" t="s">
        <v>411</v>
      </c>
      <c r="W267" s="13" t="s">
        <v>82</v>
      </c>
      <c r="X267" s="13" t="s">
        <v>427</v>
      </c>
      <c r="Y267" s="13" t="s">
        <v>82</v>
      </c>
      <c r="Z267" s="13" t="s">
        <v>155</v>
      </c>
      <c r="AA267" s="13" t="s">
        <v>68</v>
      </c>
      <c r="AB267" s="13" t="s">
        <v>431</v>
      </c>
      <c r="AC267" s="13" t="s">
        <v>436</v>
      </c>
      <c r="AD267" s="13" t="s">
        <v>441</v>
      </c>
      <c r="AE267" s="13" t="s">
        <v>459</v>
      </c>
      <c r="AF267" s="13" t="s">
        <v>485</v>
      </c>
      <c r="AG267" s="13" t="s">
        <v>527</v>
      </c>
      <c r="AH267" s="13" t="s">
        <v>590</v>
      </c>
      <c r="AI267" s="13" t="s">
        <v>643</v>
      </c>
      <c r="AJ267" s="13" t="s">
        <v>695</v>
      </c>
      <c r="AK267" s="13" t="s">
        <v>720</v>
      </c>
      <c r="AL267" s="13" t="s">
        <v>721</v>
      </c>
      <c r="AM267" s="13" t="s">
        <v>727</v>
      </c>
      <c r="AN267" s="13" t="s">
        <v>786</v>
      </c>
      <c r="AO267" s="13" t="s">
        <v>903</v>
      </c>
      <c r="AP267" s="13" t="s">
        <v>2406</v>
      </c>
      <c r="AQ267" s="13" t="s">
        <v>2388</v>
      </c>
      <c r="AR267" s="15">
        <v>17814605128</v>
      </c>
      <c r="AS267" s="15">
        <v>0</v>
      </c>
      <c r="AT267" s="15">
        <v>0</v>
      </c>
      <c r="AU267" s="15">
        <v>0</v>
      </c>
      <c r="AV267" s="15">
        <v>0</v>
      </c>
      <c r="AW267" s="15">
        <v>17814605128</v>
      </c>
      <c r="AX267" s="15">
        <v>4365285325</v>
      </c>
      <c r="AY267" s="15">
        <v>3353920257</v>
      </c>
      <c r="AZ267" s="15">
        <v>3089600244</v>
      </c>
      <c r="BA267" s="15">
        <v>3089600244</v>
      </c>
      <c r="BB267" s="15">
        <v>13449319803</v>
      </c>
      <c r="BC267" s="15">
        <v>1011365068</v>
      </c>
      <c r="BD267" s="9" t="s">
        <v>736</v>
      </c>
      <c r="BE267" s="10">
        <v>45393.704039553188</v>
      </c>
      <c r="BF267" s="9"/>
    </row>
    <row r="268" spans="1:65" ht="15" customHeight="1" outlineLevel="3" x14ac:dyDescent="0.2">
      <c r="A268" s="8" t="s">
        <v>161</v>
      </c>
      <c r="B268" s="13" t="s">
        <v>155</v>
      </c>
      <c r="C268" s="13" t="s">
        <v>65</v>
      </c>
      <c r="D268" s="13" t="s">
        <v>78</v>
      </c>
      <c r="E268" s="13" t="s">
        <v>82</v>
      </c>
      <c r="F268" s="13" t="s">
        <v>68</v>
      </c>
      <c r="G268" s="13" t="s">
        <v>72</v>
      </c>
      <c r="H268" s="13" t="s">
        <v>88</v>
      </c>
      <c r="I268" s="13" t="s">
        <v>125</v>
      </c>
      <c r="J268" s="13" t="s">
        <v>75</v>
      </c>
      <c r="K268" s="13" t="s">
        <v>82</v>
      </c>
      <c r="L268" s="13" t="s">
        <v>65</v>
      </c>
      <c r="M268" s="13" t="s">
        <v>161</v>
      </c>
      <c r="N268" s="13">
        <v>13101</v>
      </c>
      <c r="O268" s="13" t="s">
        <v>199</v>
      </c>
      <c r="P268" s="13">
        <v>5</v>
      </c>
      <c r="Q268" s="13">
        <v>5</v>
      </c>
      <c r="R268" s="13" t="s">
        <v>1661</v>
      </c>
      <c r="S268" s="13" t="s">
        <v>1662</v>
      </c>
      <c r="T268" s="13" t="s">
        <v>65</v>
      </c>
      <c r="U268" s="13" t="s">
        <v>386</v>
      </c>
      <c r="V268" s="13" t="s">
        <v>414</v>
      </c>
      <c r="W268" s="13" t="s">
        <v>82</v>
      </c>
      <c r="X268" s="13" t="s">
        <v>427</v>
      </c>
      <c r="Y268" s="13" t="s">
        <v>82</v>
      </c>
      <c r="Z268" s="13" t="s">
        <v>155</v>
      </c>
      <c r="AA268" s="13" t="s">
        <v>68</v>
      </c>
      <c r="AB268" s="13" t="s">
        <v>431</v>
      </c>
      <c r="AC268" s="13" t="s">
        <v>436</v>
      </c>
      <c r="AD268" s="13" t="s">
        <v>441</v>
      </c>
      <c r="AE268" s="13" t="s">
        <v>459</v>
      </c>
      <c r="AF268" s="13" t="s">
        <v>485</v>
      </c>
      <c r="AG268" s="13" t="s">
        <v>527</v>
      </c>
      <c r="AH268" s="13" t="s">
        <v>590</v>
      </c>
      <c r="AI268" s="13" t="s">
        <v>643</v>
      </c>
      <c r="AJ268" s="13" t="s">
        <v>695</v>
      </c>
      <c r="AK268" s="13" t="s">
        <v>720</v>
      </c>
      <c r="AL268" s="13" t="s">
        <v>721</v>
      </c>
      <c r="AM268" s="13" t="s">
        <v>727</v>
      </c>
      <c r="AN268" s="13" t="s">
        <v>786</v>
      </c>
      <c r="AO268" s="13" t="s">
        <v>903</v>
      </c>
      <c r="AP268" s="13" t="s">
        <v>1136</v>
      </c>
      <c r="AQ268" s="13" t="s">
        <v>2388</v>
      </c>
      <c r="AR268" s="15">
        <v>2131200000</v>
      </c>
      <c r="AS268" s="15">
        <v>0</v>
      </c>
      <c r="AT268" s="15">
        <v>0</v>
      </c>
      <c r="AU268" s="15">
        <v>0</v>
      </c>
      <c r="AV268" s="15">
        <v>0</v>
      </c>
      <c r="AW268" s="15">
        <v>2131200000</v>
      </c>
      <c r="AX268" s="15">
        <v>0</v>
      </c>
      <c r="AY268" s="15">
        <v>0</v>
      </c>
      <c r="AZ268" s="15">
        <v>0</v>
      </c>
      <c r="BA268" s="15">
        <v>0</v>
      </c>
      <c r="BB268" s="15">
        <v>2131200000</v>
      </c>
      <c r="BC268" s="15">
        <v>0</v>
      </c>
      <c r="BD268" s="9" t="s">
        <v>736</v>
      </c>
      <c r="BE268" s="10">
        <v>45393.704039553188</v>
      </c>
      <c r="BF268" s="9"/>
    </row>
    <row r="269" spans="1:65" ht="15" customHeight="1" outlineLevel="3" x14ac:dyDescent="0.2">
      <c r="A269" s="8" t="s">
        <v>161</v>
      </c>
      <c r="B269" s="13" t="s">
        <v>155</v>
      </c>
      <c r="C269" s="13" t="s">
        <v>65</v>
      </c>
      <c r="D269" s="13" t="s">
        <v>76</v>
      </c>
      <c r="E269" s="13" t="s">
        <v>82</v>
      </c>
      <c r="F269" s="13" t="s">
        <v>68</v>
      </c>
      <c r="G269" s="13" t="s">
        <v>72</v>
      </c>
      <c r="H269" s="13" t="s">
        <v>88</v>
      </c>
      <c r="I269" s="13" t="s">
        <v>125</v>
      </c>
      <c r="J269" s="13" t="s">
        <v>76</v>
      </c>
      <c r="K269" s="13" t="s">
        <v>82</v>
      </c>
      <c r="L269" s="13" t="s">
        <v>65</v>
      </c>
      <c r="M269" s="13" t="s">
        <v>161</v>
      </c>
      <c r="N269" s="13">
        <v>13103</v>
      </c>
      <c r="O269" s="13" t="s">
        <v>200</v>
      </c>
      <c r="P269" s="13">
        <v>2</v>
      </c>
      <c r="Q269" s="13">
        <v>2</v>
      </c>
      <c r="R269" s="13" t="s">
        <v>291</v>
      </c>
      <c r="S269" s="13" t="s">
        <v>1651</v>
      </c>
      <c r="T269" s="13" t="s">
        <v>65</v>
      </c>
      <c r="U269" s="13" t="s">
        <v>382</v>
      </c>
      <c r="V269" s="13" t="s">
        <v>410</v>
      </c>
      <c r="W269" s="13" t="s">
        <v>82</v>
      </c>
      <c r="X269" s="13" t="s">
        <v>427</v>
      </c>
      <c r="Y269" s="13" t="s">
        <v>82</v>
      </c>
      <c r="Z269" s="13" t="s">
        <v>155</v>
      </c>
      <c r="AA269" s="13" t="s">
        <v>68</v>
      </c>
      <c r="AB269" s="13" t="s">
        <v>431</v>
      </c>
      <c r="AC269" s="13" t="s">
        <v>436</v>
      </c>
      <c r="AD269" s="13" t="s">
        <v>441</v>
      </c>
      <c r="AE269" s="13" t="s">
        <v>459</v>
      </c>
      <c r="AF269" s="13" t="s">
        <v>485</v>
      </c>
      <c r="AG269" s="13" t="s">
        <v>527</v>
      </c>
      <c r="AH269" s="13" t="s">
        <v>590</v>
      </c>
      <c r="AI269" s="13" t="s">
        <v>643</v>
      </c>
      <c r="AJ269" s="13" t="s">
        <v>695</v>
      </c>
      <c r="AK269" s="13" t="s">
        <v>720</v>
      </c>
      <c r="AL269" s="13" t="s">
        <v>721</v>
      </c>
      <c r="AM269" s="13" t="s">
        <v>727</v>
      </c>
      <c r="AN269" s="13" t="s">
        <v>786</v>
      </c>
      <c r="AO269" s="13" t="s">
        <v>903</v>
      </c>
      <c r="AP269" s="13" t="s">
        <v>1126</v>
      </c>
      <c r="AQ269" s="13" t="s">
        <v>2399</v>
      </c>
      <c r="AR269" s="15">
        <v>6441243743</v>
      </c>
      <c r="AS269" s="15">
        <v>0</v>
      </c>
      <c r="AT269" s="15">
        <v>0</v>
      </c>
      <c r="AU269" s="15">
        <v>0</v>
      </c>
      <c r="AV269" s="15">
        <v>0</v>
      </c>
      <c r="AW269" s="15">
        <v>6441243743</v>
      </c>
      <c r="AX269" s="15">
        <v>0</v>
      </c>
      <c r="AY269" s="15">
        <v>0</v>
      </c>
      <c r="AZ269" s="15">
        <v>0</v>
      </c>
      <c r="BA269" s="15">
        <v>0</v>
      </c>
      <c r="BB269" s="15">
        <v>6441243743</v>
      </c>
      <c r="BC269" s="15">
        <v>0</v>
      </c>
      <c r="BD269" s="9" t="s">
        <v>736</v>
      </c>
      <c r="BE269" s="10">
        <v>45393.704039553188</v>
      </c>
      <c r="BF269" s="9"/>
    </row>
    <row r="270" spans="1:65" ht="15" customHeight="1" outlineLevel="3" x14ac:dyDescent="0.2">
      <c r="A270" s="8" t="s">
        <v>161</v>
      </c>
      <c r="B270" s="13" t="s">
        <v>155</v>
      </c>
      <c r="C270" s="13" t="s">
        <v>65</v>
      </c>
      <c r="D270" s="13" t="s">
        <v>77</v>
      </c>
      <c r="E270" s="13" t="s">
        <v>82</v>
      </c>
      <c r="F270" s="13" t="s">
        <v>68</v>
      </c>
      <c r="G270" s="13" t="s">
        <v>72</v>
      </c>
      <c r="H270" s="13" t="s">
        <v>88</v>
      </c>
      <c r="I270" s="13" t="s">
        <v>125</v>
      </c>
      <c r="J270" s="13" t="s">
        <v>76</v>
      </c>
      <c r="K270" s="13" t="s">
        <v>82</v>
      </c>
      <c r="L270" s="13" t="s">
        <v>65</v>
      </c>
      <c r="M270" s="13" t="s">
        <v>161</v>
      </c>
      <c r="N270" s="13">
        <v>13103</v>
      </c>
      <c r="O270" s="13" t="s">
        <v>200</v>
      </c>
      <c r="P270" s="13">
        <v>2</v>
      </c>
      <c r="Q270" s="13">
        <v>2</v>
      </c>
      <c r="R270" s="13" t="s">
        <v>293</v>
      </c>
      <c r="S270" s="13" t="s">
        <v>1655</v>
      </c>
      <c r="T270" s="13" t="s">
        <v>65</v>
      </c>
      <c r="U270" s="13" t="s">
        <v>383</v>
      </c>
      <c r="V270" s="13" t="s">
        <v>411</v>
      </c>
      <c r="W270" s="13" t="s">
        <v>82</v>
      </c>
      <c r="X270" s="13" t="s">
        <v>427</v>
      </c>
      <c r="Y270" s="13" t="s">
        <v>82</v>
      </c>
      <c r="Z270" s="13" t="s">
        <v>155</v>
      </c>
      <c r="AA270" s="13" t="s">
        <v>68</v>
      </c>
      <c r="AB270" s="13" t="s">
        <v>431</v>
      </c>
      <c r="AC270" s="13" t="s">
        <v>436</v>
      </c>
      <c r="AD270" s="13" t="s">
        <v>441</v>
      </c>
      <c r="AE270" s="13" t="s">
        <v>459</v>
      </c>
      <c r="AF270" s="13" t="s">
        <v>485</v>
      </c>
      <c r="AG270" s="13" t="s">
        <v>527</v>
      </c>
      <c r="AH270" s="13" t="s">
        <v>590</v>
      </c>
      <c r="AI270" s="13" t="s">
        <v>643</v>
      </c>
      <c r="AJ270" s="13" t="s">
        <v>695</v>
      </c>
      <c r="AK270" s="13" t="s">
        <v>720</v>
      </c>
      <c r="AL270" s="13" t="s">
        <v>721</v>
      </c>
      <c r="AM270" s="13" t="s">
        <v>727</v>
      </c>
      <c r="AN270" s="13" t="s">
        <v>786</v>
      </c>
      <c r="AO270" s="13" t="s">
        <v>903</v>
      </c>
      <c r="AP270" s="13" t="s">
        <v>1129</v>
      </c>
      <c r="AQ270" s="13" t="s">
        <v>2399</v>
      </c>
      <c r="AR270" s="15">
        <v>4011605641</v>
      </c>
      <c r="AS270" s="15">
        <v>0</v>
      </c>
      <c r="AT270" s="15">
        <v>0</v>
      </c>
      <c r="AU270" s="15">
        <v>0</v>
      </c>
      <c r="AV270" s="15">
        <v>0</v>
      </c>
      <c r="AW270" s="15">
        <v>4011605641</v>
      </c>
      <c r="AX270" s="15">
        <v>0</v>
      </c>
      <c r="AY270" s="15">
        <v>0</v>
      </c>
      <c r="AZ270" s="15">
        <v>0</v>
      </c>
      <c r="BA270" s="15">
        <v>0</v>
      </c>
      <c r="BB270" s="15">
        <v>4011605641</v>
      </c>
      <c r="BC270" s="15">
        <v>0</v>
      </c>
      <c r="BD270" s="9" t="s">
        <v>736</v>
      </c>
      <c r="BE270" s="10">
        <v>45393.704039553188</v>
      </c>
      <c r="BF270" s="9"/>
    </row>
    <row r="271" spans="1:65" ht="15" customHeight="1" outlineLevel="3" x14ac:dyDescent="0.2">
      <c r="A271" s="8" t="s">
        <v>161</v>
      </c>
      <c r="B271" s="13" t="s">
        <v>155</v>
      </c>
      <c r="C271" s="13" t="s">
        <v>65</v>
      </c>
      <c r="D271" s="13" t="s">
        <v>76</v>
      </c>
      <c r="E271" s="13" t="s">
        <v>82</v>
      </c>
      <c r="F271" s="13" t="s">
        <v>68</v>
      </c>
      <c r="G271" s="13" t="s">
        <v>72</v>
      </c>
      <c r="H271" s="13" t="s">
        <v>88</v>
      </c>
      <c r="I271" s="13" t="s">
        <v>125</v>
      </c>
      <c r="J271" s="13" t="s">
        <v>77</v>
      </c>
      <c r="K271" s="13" t="s">
        <v>82</v>
      </c>
      <c r="L271" s="13" t="s">
        <v>65</v>
      </c>
      <c r="M271" s="13" t="s">
        <v>161</v>
      </c>
      <c r="N271" s="13">
        <v>13104</v>
      </c>
      <c r="O271" s="13" t="s">
        <v>1870</v>
      </c>
      <c r="P271" s="13">
        <v>3</v>
      </c>
      <c r="Q271" s="13">
        <v>3</v>
      </c>
      <c r="R271" s="13" t="s">
        <v>292</v>
      </c>
      <c r="S271" s="13" t="s">
        <v>1652</v>
      </c>
      <c r="T271" s="13" t="s">
        <v>65</v>
      </c>
      <c r="U271" s="13" t="s">
        <v>382</v>
      </c>
      <c r="V271" s="13" t="s">
        <v>410</v>
      </c>
      <c r="W271" s="13" t="s">
        <v>82</v>
      </c>
      <c r="X271" s="13" t="s">
        <v>427</v>
      </c>
      <c r="Y271" s="13" t="s">
        <v>82</v>
      </c>
      <c r="Z271" s="13" t="s">
        <v>155</v>
      </c>
      <c r="AA271" s="13" t="s">
        <v>68</v>
      </c>
      <c r="AB271" s="13" t="s">
        <v>431</v>
      </c>
      <c r="AC271" s="13" t="s">
        <v>436</v>
      </c>
      <c r="AD271" s="13" t="s">
        <v>441</v>
      </c>
      <c r="AE271" s="13" t="s">
        <v>459</v>
      </c>
      <c r="AF271" s="13" t="s">
        <v>485</v>
      </c>
      <c r="AG271" s="13" t="s">
        <v>527</v>
      </c>
      <c r="AH271" s="13" t="s">
        <v>590</v>
      </c>
      <c r="AI271" s="13" t="s">
        <v>643</v>
      </c>
      <c r="AJ271" s="13" t="s">
        <v>695</v>
      </c>
      <c r="AK271" s="13" t="s">
        <v>720</v>
      </c>
      <c r="AL271" s="13" t="s">
        <v>721</v>
      </c>
      <c r="AM271" s="13" t="s">
        <v>727</v>
      </c>
      <c r="AN271" s="13" t="s">
        <v>786</v>
      </c>
      <c r="AO271" s="13" t="s">
        <v>903</v>
      </c>
      <c r="AP271" s="13" t="s">
        <v>1127</v>
      </c>
      <c r="AQ271" s="13" t="s">
        <v>2400</v>
      </c>
      <c r="AR271" s="15">
        <v>29462094395</v>
      </c>
      <c r="AS271" s="15">
        <v>0</v>
      </c>
      <c r="AT271" s="15">
        <v>0</v>
      </c>
      <c r="AU271" s="15">
        <v>0</v>
      </c>
      <c r="AV271" s="15">
        <v>0</v>
      </c>
      <c r="AW271" s="15">
        <v>29462094395</v>
      </c>
      <c r="AX271" s="15">
        <v>0</v>
      </c>
      <c r="AY271" s="15">
        <v>0</v>
      </c>
      <c r="AZ271" s="15">
        <v>0</v>
      </c>
      <c r="BA271" s="15">
        <v>0</v>
      </c>
      <c r="BB271" s="15">
        <v>29462094395</v>
      </c>
      <c r="BC271" s="15">
        <v>0</v>
      </c>
      <c r="BD271" s="9" t="s">
        <v>736</v>
      </c>
      <c r="BE271" s="10">
        <v>45393.704039553188</v>
      </c>
      <c r="BF271" s="9"/>
    </row>
    <row r="272" spans="1:65" ht="15" customHeight="1" outlineLevel="3" x14ac:dyDescent="0.2">
      <c r="A272" s="8" t="s">
        <v>161</v>
      </c>
      <c r="B272" s="13" t="s">
        <v>155</v>
      </c>
      <c r="C272" s="13" t="s">
        <v>65</v>
      </c>
      <c r="D272" s="13" t="s">
        <v>77</v>
      </c>
      <c r="E272" s="13" t="s">
        <v>82</v>
      </c>
      <c r="F272" s="13" t="s">
        <v>68</v>
      </c>
      <c r="G272" s="13" t="s">
        <v>72</v>
      </c>
      <c r="H272" s="13" t="s">
        <v>88</v>
      </c>
      <c r="I272" s="13" t="s">
        <v>125</v>
      </c>
      <c r="J272" s="13" t="s">
        <v>77</v>
      </c>
      <c r="K272" s="13" t="s">
        <v>82</v>
      </c>
      <c r="L272" s="13" t="s">
        <v>65</v>
      </c>
      <c r="M272" s="13" t="s">
        <v>161</v>
      </c>
      <c r="N272" s="13">
        <v>13104</v>
      </c>
      <c r="O272" s="13" t="s">
        <v>1870</v>
      </c>
      <c r="P272" s="13">
        <v>3</v>
      </c>
      <c r="Q272" s="13">
        <v>3</v>
      </c>
      <c r="R272" s="13" t="s">
        <v>294</v>
      </c>
      <c r="S272" s="13" t="s">
        <v>1656</v>
      </c>
      <c r="T272" s="13" t="s">
        <v>65</v>
      </c>
      <c r="U272" s="13" t="s">
        <v>383</v>
      </c>
      <c r="V272" s="13" t="s">
        <v>411</v>
      </c>
      <c r="W272" s="13" t="s">
        <v>82</v>
      </c>
      <c r="X272" s="13" t="s">
        <v>427</v>
      </c>
      <c r="Y272" s="13" t="s">
        <v>82</v>
      </c>
      <c r="Z272" s="13" t="s">
        <v>155</v>
      </c>
      <c r="AA272" s="13" t="s">
        <v>68</v>
      </c>
      <c r="AB272" s="13" t="s">
        <v>431</v>
      </c>
      <c r="AC272" s="13" t="s">
        <v>436</v>
      </c>
      <c r="AD272" s="13" t="s">
        <v>441</v>
      </c>
      <c r="AE272" s="13" t="s">
        <v>459</v>
      </c>
      <c r="AF272" s="13" t="s">
        <v>485</v>
      </c>
      <c r="AG272" s="13" t="s">
        <v>527</v>
      </c>
      <c r="AH272" s="13" t="s">
        <v>590</v>
      </c>
      <c r="AI272" s="13" t="s">
        <v>643</v>
      </c>
      <c r="AJ272" s="13" t="s">
        <v>695</v>
      </c>
      <c r="AK272" s="13" t="s">
        <v>720</v>
      </c>
      <c r="AL272" s="13" t="s">
        <v>721</v>
      </c>
      <c r="AM272" s="13" t="s">
        <v>727</v>
      </c>
      <c r="AN272" s="13" t="s">
        <v>786</v>
      </c>
      <c r="AO272" s="13" t="s">
        <v>903</v>
      </c>
      <c r="AP272" s="13" t="s">
        <v>1130</v>
      </c>
      <c r="AQ272" s="13" t="s">
        <v>2400</v>
      </c>
      <c r="AR272" s="15">
        <v>3133674463</v>
      </c>
      <c r="AS272" s="15">
        <v>0</v>
      </c>
      <c r="AT272" s="15">
        <v>0</v>
      </c>
      <c r="AU272" s="15">
        <v>0</v>
      </c>
      <c r="AV272" s="15">
        <v>0</v>
      </c>
      <c r="AW272" s="15">
        <v>3133674463</v>
      </c>
      <c r="AX272" s="15">
        <v>0</v>
      </c>
      <c r="AY272" s="15">
        <v>0</v>
      </c>
      <c r="AZ272" s="15">
        <v>0</v>
      </c>
      <c r="BA272" s="15">
        <v>0</v>
      </c>
      <c r="BB272" s="15">
        <v>3133674463</v>
      </c>
      <c r="BC272" s="15">
        <v>0</v>
      </c>
      <c r="BD272" s="9" t="s">
        <v>736</v>
      </c>
      <c r="BE272" s="10">
        <v>45393.704039553188</v>
      </c>
      <c r="BF272" s="9"/>
    </row>
    <row r="273" spans="1:58" ht="15" customHeight="1" outlineLevel="3" x14ac:dyDescent="0.2">
      <c r="A273" s="8" t="s">
        <v>161</v>
      </c>
      <c r="B273" s="13" t="s">
        <v>155</v>
      </c>
      <c r="C273" s="13" t="s">
        <v>65</v>
      </c>
      <c r="D273" s="13" t="s">
        <v>78</v>
      </c>
      <c r="E273" s="13" t="s">
        <v>82</v>
      </c>
      <c r="F273" s="13" t="s">
        <v>68</v>
      </c>
      <c r="G273" s="13" t="s">
        <v>72</v>
      </c>
      <c r="H273" s="13" t="s">
        <v>88</v>
      </c>
      <c r="I273" s="13" t="s">
        <v>108</v>
      </c>
      <c r="J273" s="13" t="s">
        <v>147</v>
      </c>
      <c r="K273" s="13" t="s">
        <v>82</v>
      </c>
      <c r="L273" s="13" t="s">
        <v>65</v>
      </c>
      <c r="M273" s="13" t="s">
        <v>161</v>
      </c>
      <c r="N273" s="13">
        <v>13105</v>
      </c>
      <c r="O273" s="13" t="s">
        <v>205</v>
      </c>
      <c r="P273" s="13">
        <v>0</v>
      </c>
      <c r="Q273" s="13">
        <v>0</v>
      </c>
      <c r="R273" s="13" t="s">
        <v>297</v>
      </c>
      <c r="S273" s="13" t="s">
        <v>1660</v>
      </c>
      <c r="T273" s="13" t="s">
        <v>65</v>
      </c>
      <c r="U273" s="13" t="s">
        <v>386</v>
      </c>
      <c r="V273" s="13" t="s">
        <v>414</v>
      </c>
      <c r="W273" s="13" t="s">
        <v>82</v>
      </c>
      <c r="X273" s="13" t="s">
        <v>427</v>
      </c>
      <c r="Y273" s="13" t="s">
        <v>82</v>
      </c>
      <c r="Z273" s="13" t="s">
        <v>155</v>
      </c>
      <c r="AA273" s="13" t="s">
        <v>68</v>
      </c>
      <c r="AB273" s="13" t="s">
        <v>431</v>
      </c>
      <c r="AC273" s="13" t="s">
        <v>436</v>
      </c>
      <c r="AD273" s="13" t="s">
        <v>441</v>
      </c>
      <c r="AE273" s="13" t="s">
        <v>459</v>
      </c>
      <c r="AF273" s="13" t="s">
        <v>485</v>
      </c>
      <c r="AG273" s="13" t="s">
        <v>528</v>
      </c>
      <c r="AH273" s="13" t="s">
        <v>591</v>
      </c>
      <c r="AI273" s="13" t="s">
        <v>644</v>
      </c>
      <c r="AJ273" s="13" t="s">
        <v>696</v>
      </c>
      <c r="AK273" s="13" t="s">
        <v>720</v>
      </c>
      <c r="AL273" s="13" t="s">
        <v>721</v>
      </c>
      <c r="AM273" s="13" t="s">
        <v>727</v>
      </c>
      <c r="AN273" s="13" t="s">
        <v>795</v>
      </c>
      <c r="AO273" s="13" t="s">
        <v>912</v>
      </c>
      <c r="AP273" s="13" t="s">
        <v>1135</v>
      </c>
      <c r="AQ273" s="13" t="s">
        <v>2470</v>
      </c>
      <c r="AR273" s="15">
        <v>713393897</v>
      </c>
      <c r="AS273" s="15">
        <v>0</v>
      </c>
      <c r="AT273" s="15">
        <v>0</v>
      </c>
      <c r="AU273" s="15">
        <v>0</v>
      </c>
      <c r="AV273" s="15">
        <v>0</v>
      </c>
      <c r="AW273" s="15">
        <v>713393897</v>
      </c>
      <c r="AX273" s="15">
        <v>0</v>
      </c>
      <c r="AY273" s="15">
        <v>0</v>
      </c>
      <c r="AZ273" s="15">
        <v>0</v>
      </c>
      <c r="BA273" s="15">
        <v>0</v>
      </c>
      <c r="BB273" s="15">
        <v>713393897</v>
      </c>
      <c r="BC273" s="15">
        <v>0</v>
      </c>
      <c r="BD273" s="9" t="s">
        <v>736</v>
      </c>
      <c r="BE273" s="10">
        <v>45393.704039553188</v>
      </c>
      <c r="BF273" s="9"/>
    </row>
    <row r="274" spans="1:58" ht="15" customHeight="1" outlineLevel="3" x14ac:dyDescent="0.2">
      <c r="A274" s="8" t="s">
        <v>161</v>
      </c>
      <c r="B274" s="13" t="s">
        <v>155</v>
      </c>
      <c r="C274" s="13" t="s">
        <v>65</v>
      </c>
      <c r="D274" s="13" t="s">
        <v>78</v>
      </c>
      <c r="E274" s="13" t="s">
        <v>82</v>
      </c>
      <c r="F274" s="13" t="s">
        <v>68</v>
      </c>
      <c r="G274" s="13" t="s">
        <v>72</v>
      </c>
      <c r="H274" s="13" t="s">
        <v>88</v>
      </c>
      <c r="I274" s="13" t="s">
        <v>125</v>
      </c>
      <c r="J274" s="13" t="s">
        <v>78</v>
      </c>
      <c r="K274" s="13" t="s">
        <v>82</v>
      </c>
      <c r="L274" s="13" t="s">
        <v>65</v>
      </c>
      <c r="M274" s="13" t="s">
        <v>161</v>
      </c>
      <c r="N274" s="13">
        <v>13105</v>
      </c>
      <c r="O274" s="13" t="s">
        <v>205</v>
      </c>
      <c r="P274" s="13">
        <v>6</v>
      </c>
      <c r="Q274" s="13">
        <v>6</v>
      </c>
      <c r="R274" s="13" t="s">
        <v>1663</v>
      </c>
      <c r="S274" s="13" t="s">
        <v>1664</v>
      </c>
      <c r="T274" s="13" t="s">
        <v>65</v>
      </c>
      <c r="U274" s="13" t="s">
        <v>386</v>
      </c>
      <c r="V274" s="13" t="s">
        <v>414</v>
      </c>
      <c r="W274" s="13" t="s">
        <v>82</v>
      </c>
      <c r="X274" s="13" t="s">
        <v>427</v>
      </c>
      <c r="Y274" s="13" t="s">
        <v>82</v>
      </c>
      <c r="Z274" s="13" t="s">
        <v>155</v>
      </c>
      <c r="AA274" s="13" t="s">
        <v>68</v>
      </c>
      <c r="AB274" s="13" t="s">
        <v>431</v>
      </c>
      <c r="AC274" s="13" t="s">
        <v>436</v>
      </c>
      <c r="AD274" s="13" t="s">
        <v>441</v>
      </c>
      <c r="AE274" s="13" t="s">
        <v>459</v>
      </c>
      <c r="AF274" s="13" t="s">
        <v>485</v>
      </c>
      <c r="AG274" s="13" t="s">
        <v>527</v>
      </c>
      <c r="AH274" s="13" t="s">
        <v>590</v>
      </c>
      <c r="AI274" s="13" t="s">
        <v>643</v>
      </c>
      <c r="AJ274" s="13" t="s">
        <v>695</v>
      </c>
      <c r="AK274" s="13" t="s">
        <v>720</v>
      </c>
      <c r="AL274" s="13" t="s">
        <v>721</v>
      </c>
      <c r="AM274" s="13" t="s">
        <v>727</v>
      </c>
      <c r="AN274" s="13" t="s">
        <v>787</v>
      </c>
      <c r="AO274" s="13" t="s">
        <v>904</v>
      </c>
      <c r="AP274" s="13" t="s">
        <v>1665</v>
      </c>
      <c r="AQ274" s="13" t="s">
        <v>2471</v>
      </c>
      <c r="AR274" s="15">
        <v>2078091000</v>
      </c>
      <c r="AS274" s="15">
        <v>0</v>
      </c>
      <c r="AT274" s="15">
        <v>0</v>
      </c>
      <c r="AU274" s="15">
        <v>0</v>
      </c>
      <c r="AV274" s="15">
        <v>0</v>
      </c>
      <c r="AW274" s="15">
        <v>2078091000</v>
      </c>
      <c r="AX274" s="15">
        <v>600000000</v>
      </c>
      <c r="AY274" s="15">
        <v>600000000</v>
      </c>
      <c r="AZ274" s="15">
        <v>363345088</v>
      </c>
      <c r="BA274" s="15">
        <v>363345088</v>
      </c>
      <c r="BB274" s="15">
        <v>1478091000</v>
      </c>
      <c r="BC274" s="15">
        <v>0</v>
      </c>
      <c r="BD274" s="9" t="s">
        <v>736</v>
      </c>
      <c r="BE274" s="10">
        <v>45393.704039553188</v>
      </c>
      <c r="BF274" s="9"/>
    </row>
    <row r="275" spans="1:58" ht="15" customHeight="1" outlineLevel="3" x14ac:dyDescent="0.2">
      <c r="A275" s="8" t="s">
        <v>161</v>
      </c>
      <c r="B275" s="13" t="s">
        <v>155</v>
      </c>
      <c r="C275" s="13" t="s">
        <v>65</v>
      </c>
      <c r="D275" s="13" t="s">
        <v>74</v>
      </c>
      <c r="E275" s="13" t="s">
        <v>82</v>
      </c>
      <c r="F275" s="13" t="s">
        <v>68</v>
      </c>
      <c r="G275" s="13" t="s">
        <v>72</v>
      </c>
      <c r="H275" s="13" t="s">
        <v>88</v>
      </c>
      <c r="I275" s="13" t="s">
        <v>108</v>
      </c>
      <c r="J275" s="13" t="s">
        <v>147</v>
      </c>
      <c r="K275" s="13" t="s">
        <v>82</v>
      </c>
      <c r="L275" s="13" t="s">
        <v>65</v>
      </c>
      <c r="M275" s="13" t="s">
        <v>161</v>
      </c>
      <c r="N275" s="13">
        <v>13107</v>
      </c>
      <c r="O275" s="13" t="s">
        <v>201</v>
      </c>
      <c r="P275" s="13">
        <v>0</v>
      </c>
      <c r="Q275" s="13">
        <v>0</v>
      </c>
      <c r="R275" s="13" t="s">
        <v>2407</v>
      </c>
      <c r="S275" s="13" t="s">
        <v>2408</v>
      </c>
      <c r="T275" s="13" t="s">
        <v>65</v>
      </c>
      <c r="U275" s="13" t="s">
        <v>384</v>
      </c>
      <c r="V275" s="13" t="s">
        <v>412</v>
      </c>
      <c r="W275" s="13" t="s">
        <v>82</v>
      </c>
      <c r="X275" s="13" t="s">
        <v>427</v>
      </c>
      <c r="Y275" s="13" t="s">
        <v>82</v>
      </c>
      <c r="Z275" s="13" t="s">
        <v>155</v>
      </c>
      <c r="AA275" s="13" t="s">
        <v>68</v>
      </c>
      <c r="AB275" s="13" t="s">
        <v>431</v>
      </c>
      <c r="AC275" s="13" t="s">
        <v>436</v>
      </c>
      <c r="AD275" s="13" t="s">
        <v>441</v>
      </c>
      <c r="AE275" s="13" t="s">
        <v>459</v>
      </c>
      <c r="AF275" s="13" t="s">
        <v>485</v>
      </c>
      <c r="AG275" s="13" t="s">
        <v>528</v>
      </c>
      <c r="AH275" s="13" t="s">
        <v>591</v>
      </c>
      <c r="AI275" s="13" t="s">
        <v>644</v>
      </c>
      <c r="AJ275" s="13" t="s">
        <v>696</v>
      </c>
      <c r="AK275" s="13" t="s">
        <v>720</v>
      </c>
      <c r="AL275" s="13" t="s">
        <v>721</v>
      </c>
      <c r="AM275" s="13" t="s">
        <v>727</v>
      </c>
      <c r="AN275" s="13" t="s">
        <v>790</v>
      </c>
      <c r="AO275" s="13" t="s">
        <v>907</v>
      </c>
      <c r="AP275" s="13" t="s">
        <v>1131</v>
      </c>
      <c r="AQ275" s="13" t="s">
        <v>2409</v>
      </c>
      <c r="AR275" s="15">
        <v>20000000</v>
      </c>
      <c r="AS275" s="15">
        <v>0</v>
      </c>
      <c r="AT275" s="15">
        <v>0</v>
      </c>
      <c r="AU275" s="15">
        <v>0</v>
      </c>
      <c r="AV275" s="15">
        <v>0</v>
      </c>
      <c r="AW275" s="15">
        <v>20000000</v>
      </c>
      <c r="AX275" s="15">
        <v>0</v>
      </c>
      <c r="AY275" s="15">
        <v>0</v>
      </c>
      <c r="AZ275" s="15">
        <v>0</v>
      </c>
      <c r="BA275" s="15">
        <v>0</v>
      </c>
      <c r="BB275" s="15">
        <v>20000000</v>
      </c>
      <c r="BC275" s="15">
        <v>0</v>
      </c>
      <c r="BD275" s="9" t="s">
        <v>736</v>
      </c>
      <c r="BE275" s="10">
        <v>45393.704039553188</v>
      </c>
      <c r="BF275" s="9"/>
    </row>
    <row r="276" spans="1:58" ht="15" customHeight="1" outlineLevel="3" x14ac:dyDescent="0.2">
      <c r="A276" s="8" t="s">
        <v>161</v>
      </c>
      <c r="B276" s="13" t="s">
        <v>155</v>
      </c>
      <c r="C276" s="13" t="s">
        <v>65</v>
      </c>
      <c r="D276" s="13" t="s">
        <v>74</v>
      </c>
      <c r="E276" s="13" t="s">
        <v>82</v>
      </c>
      <c r="F276" s="13" t="s">
        <v>68</v>
      </c>
      <c r="G276" s="13" t="s">
        <v>72</v>
      </c>
      <c r="H276" s="13" t="s">
        <v>88</v>
      </c>
      <c r="I276" s="13" t="s">
        <v>108</v>
      </c>
      <c r="J276" s="13" t="s">
        <v>77</v>
      </c>
      <c r="K276" s="13" t="s">
        <v>82</v>
      </c>
      <c r="L276" s="13" t="s">
        <v>65</v>
      </c>
      <c r="M276" s="13" t="s">
        <v>161</v>
      </c>
      <c r="N276" s="13">
        <v>13107</v>
      </c>
      <c r="O276" s="13" t="s">
        <v>201</v>
      </c>
      <c r="P276" s="13">
        <v>3</v>
      </c>
      <c r="Q276" s="13">
        <v>3</v>
      </c>
      <c r="R276" s="13" t="s">
        <v>2412</v>
      </c>
      <c r="S276" s="13" t="s">
        <v>2413</v>
      </c>
      <c r="T276" s="13" t="s">
        <v>65</v>
      </c>
      <c r="U276" s="13" t="s">
        <v>384</v>
      </c>
      <c r="V276" s="13" t="s">
        <v>412</v>
      </c>
      <c r="W276" s="13" t="s">
        <v>82</v>
      </c>
      <c r="X276" s="13" t="s">
        <v>427</v>
      </c>
      <c r="Y276" s="13" t="s">
        <v>82</v>
      </c>
      <c r="Z276" s="13" t="s">
        <v>155</v>
      </c>
      <c r="AA276" s="13" t="s">
        <v>68</v>
      </c>
      <c r="AB276" s="13" t="s">
        <v>431</v>
      </c>
      <c r="AC276" s="13" t="s">
        <v>436</v>
      </c>
      <c r="AD276" s="13" t="s">
        <v>441</v>
      </c>
      <c r="AE276" s="13" t="s">
        <v>459</v>
      </c>
      <c r="AF276" s="13" t="s">
        <v>485</v>
      </c>
      <c r="AG276" s="13" t="s">
        <v>528</v>
      </c>
      <c r="AH276" s="13" t="s">
        <v>591</v>
      </c>
      <c r="AI276" s="13" t="s">
        <v>644</v>
      </c>
      <c r="AJ276" s="13" t="s">
        <v>696</v>
      </c>
      <c r="AK276" s="13" t="s">
        <v>720</v>
      </c>
      <c r="AL276" s="13" t="s">
        <v>721</v>
      </c>
      <c r="AM276" s="13" t="s">
        <v>727</v>
      </c>
      <c r="AN276" s="13" t="s">
        <v>789</v>
      </c>
      <c r="AO276" s="13" t="s">
        <v>906</v>
      </c>
      <c r="AP276" s="13" t="s">
        <v>2414</v>
      </c>
      <c r="AQ276" s="13" t="s">
        <v>2409</v>
      </c>
      <c r="AR276" s="15">
        <v>1179906683</v>
      </c>
      <c r="AS276" s="15">
        <v>0</v>
      </c>
      <c r="AT276" s="15">
        <v>0</v>
      </c>
      <c r="AU276" s="15">
        <v>0</v>
      </c>
      <c r="AV276" s="15">
        <v>0</v>
      </c>
      <c r="AW276" s="15">
        <v>1179906683</v>
      </c>
      <c r="AX276" s="15">
        <v>1077304686</v>
      </c>
      <c r="AY276" s="15">
        <v>1077304686</v>
      </c>
      <c r="AZ276" s="15">
        <v>0</v>
      </c>
      <c r="BA276" s="15">
        <v>0</v>
      </c>
      <c r="BB276" s="15">
        <v>102601997</v>
      </c>
      <c r="BC276" s="15">
        <v>0</v>
      </c>
      <c r="BD276" s="9" t="s">
        <v>736</v>
      </c>
      <c r="BE276" s="10">
        <v>45393.704039553188</v>
      </c>
      <c r="BF276" s="9"/>
    </row>
    <row r="277" spans="1:58" ht="15" customHeight="1" outlineLevel="3" x14ac:dyDescent="0.2">
      <c r="A277" s="8" t="s">
        <v>161</v>
      </c>
      <c r="B277" s="13" t="s">
        <v>155</v>
      </c>
      <c r="C277" s="13" t="s">
        <v>65</v>
      </c>
      <c r="D277" s="13" t="s">
        <v>80</v>
      </c>
      <c r="E277" s="13" t="s">
        <v>82</v>
      </c>
      <c r="F277" s="13" t="s">
        <v>68</v>
      </c>
      <c r="G277" s="13" t="s">
        <v>72</v>
      </c>
      <c r="H277" s="13" t="s">
        <v>88</v>
      </c>
      <c r="I277" s="13" t="s">
        <v>125</v>
      </c>
      <c r="J277" s="13" t="s">
        <v>75</v>
      </c>
      <c r="K277" s="13" t="s">
        <v>82</v>
      </c>
      <c r="L277" s="13" t="s">
        <v>65</v>
      </c>
      <c r="M277" s="13" t="s">
        <v>161</v>
      </c>
      <c r="N277" s="13">
        <v>13110</v>
      </c>
      <c r="O277" s="13" t="s">
        <v>210</v>
      </c>
      <c r="P277" s="13">
        <v>5</v>
      </c>
      <c r="Q277" s="13">
        <v>5</v>
      </c>
      <c r="R277" s="13" t="s">
        <v>1668</v>
      </c>
      <c r="S277" s="13" t="s">
        <v>1669</v>
      </c>
      <c r="T277" s="13" t="s">
        <v>65</v>
      </c>
      <c r="U277" s="13" t="s">
        <v>388</v>
      </c>
      <c r="V277" s="13" t="s">
        <v>416</v>
      </c>
      <c r="W277" s="13" t="s">
        <v>82</v>
      </c>
      <c r="X277" s="13" t="s">
        <v>427</v>
      </c>
      <c r="Y277" s="13" t="s">
        <v>82</v>
      </c>
      <c r="Z277" s="13" t="s">
        <v>155</v>
      </c>
      <c r="AA277" s="13" t="s">
        <v>68</v>
      </c>
      <c r="AB277" s="13" t="s">
        <v>431</v>
      </c>
      <c r="AC277" s="13" t="s">
        <v>436</v>
      </c>
      <c r="AD277" s="13" t="s">
        <v>441</v>
      </c>
      <c r="AE277" s="13" t="s">
        <v>459</v>
      </c>
      <c r="AF277" s="13" t="s">
        <v>485</v>
      </c>
      <c r="AG277" s="13" t="s">
        <v>527</v>
      </c>
      <c r="AH277" s="13" t="s">
        <v>590</v>
      </c>
      <c r="AI277" s="13" t="s">
        <v>643</v>
      </c>
      <c r="AJ277" s="13" t="s">
        <v>695</v>
      </c>
      <c r="AK277" s="13" t="s">
        <v>720</v>
      </c>
      <c r="AL277" s="13" t="s">
        <v>721</v>
      </c>
      <c r="AM277" s="13" t="s">
        <v>727</v>
      </c>
      <c r="AN277" s="13" t="s">
        <v>787</v>
      </c>
      <c r="AO277" s="13" t="s">
        <v>904</v>
      </c>
      <c r="AP277" s="13" t="s">
        <v>1670</v>
      </c>
      <c r="AQ277" s="13" t="s">
        <v>2481</v>
      </c>
      <c r="AR277" s="15">
        <v>2964130866</v>
      </c>
      <c r="AS277" s="15">
        <v>0</v>
      </c>
      <c r="AT277" s="15">
        <v>0</v>
      </c>
      <c r="AU277" s="15">
        <v>0</v>
      </c>
      <c r="AV277" s="15">
        <v>0</v>
      </c>
      <c r="AW277" s="15">
        <v>2964130866</v>
      </c>
      <c r="AX277" s="15">
        <v>0</v>
      </c>
      <c r="AY277" s="15">
        <v>0</v>
      </c>
      <c r="AZ277" s="15">
        <v>0</v>
      </c>
      <c r="BA277" s="15">
        <v>0</v>
      </c>
      <c r="BB277" s="15">
        <v>2964130866</v>
      </c>
      <c r="BC277" s="15">
        <v>0</v>
      </c>
      <c r="BD277" s="9" t="s">
        <v>736</v>
      </c>
      <c r="BE277" s="10">
        <v>45393.704039553188</v>
      </c>
      <c r="BF277" s="9"/>
    </row>
    <row r="278" spans="1:58" ht="15" customHeight="1" outlineLevel="3" x14ac:dyDescent="0.2">
      <c r="A278" s="8" t="s">
        <v>161</v>
      </c>
      <c r="B278" s="13" t="s">
        <v>155</v>
      </c>
      <c r="C278" s="13" t="s">
        <v>65</v>
      </c>
      <c r="D278" s="13" t="s">
        <v>72</v>
      </c>
      <c r="E278" s="13" t="s">
        <v>82</v>
      </c>
      <c r="F278" s="13" t="s">
        <v>68</v>
      </c>
      <c r="G278" s="13" t="s">
        <v>72</v>
      </c>
      <c r="H278" s="13" t="s">
        <v>88</v>
      </c>
      <c r="I278" s="13" t="s">
        <v>125</v>
      </c>
      <c r="J278" s="13" t="s">
        <v>72</v>
      </c>
      <c r="K278" s="13" t="s">
        <v>82</v>
      </c>
      <c r="L278" s="13" t="s">
        <v>65</v>
      </c>
      <c r="M278" s="13" t="s">
        <v>161</v>
      </c>
      <c r="N278" s="13">
        <v>13112</v>
      </c>
      <c r="O278" s="13" t="s">
        <v>1477</v>
      </c>
      <c r="P278" s="13">
        <v>1</v>
      </c>
      <c r="Q278" s="13">
        <v>1</v>
      </c>
      <c r="R278" s="13" t="s">
        <v>2389</v>
      </c>
      <c r="S278" s="13" t="s">
        <v>2390</v>
      </c>
      <c r="T278" s="13" t="s">
        <v>65</v>
      </c>
      <c r="U278" s="13" t="s">
        <v>381</v>
      </c>
      <c r="V278" s="13" t="s">
        <v>409</v>
      </c>
      <c r="W278" s="13" t="s">
        <v>82</v>
      </c>
      <c r="X278" s="13" t="s">
        <v>427</v>
      </c>
      <c r="Y278" s="13" t="s">
        <v>82</v>
      </c>
      <c r="Z278" s="13" t="s">
        <v>155</v>
      </c>
      <c r="AA278" s="13" t="s">
        <v>68</v>
      </c>
      <c r="AB278" s="13" t="s">
        <v>431</v>
      </c>
      <c r="AC278" s="13" t="s">
        <v>436</v>
      </c>
      <c r="AD278" s="13" t="s">
        <v>441</v>
      </c>
      <c r="AE278" s="13" t="s">
        <v>459</v>
      </c>
      <c r="AF278" s="13" t="s">
        <v>485</v>
      </c>
      <c r="AG278" s="13" t="s">
        <v>527</v>
      </c>
      <c r="AH278" s="13" t="s">
        <v>590</v>
      </c>
      <c r="AI278" s="13" t="s">
        <v>643</v>
      </c>
      <c r="AJ278" s="13" t="s">
        <v>695</v>
      </c>
      <c r="AK278" s="13" t="s">
        <v>720</v>
      </c>
      <c r="AL278" s="13" t="s">
        <v>721</v>
      </c>
      <c r="AM278" s="13" t="s">
        <v>727</v>
      </c>
      <c r="AN278" s="13" t="s">
        <v>786</v>
      </c>
      <c r="AO278" s="13" t="s">
        <v>903</v>
      </c>
      <c r="AP278" s="13" t="s">
        <v>2391</v>
      </c>
      <c r="AQ278" s="13" t="s">
        <v>2392</v>
      </c>
      <c r="AR278" s="15">
        <v>267600000</v>
      </c>
      <c r="AS278" s="15">
        <v>0</v>
      </c>
      <c r="AT278" s="15">
        <v>0</v>
      </c>
      <c r="AU278" s="15">
        <v>0</v>
      </c>
      <c r="AV278" s="15">
        <v>0</v>
      </c>
      <c r="AW278" s="15">
        <v>267600000</v>
      </c>
      <c r="AX278" s="15">
        <v>267600000</v>
      </c>
      <c r="AY278" s="15">
        <v>0</v>
      </c>
      <c r="AZ278" s="15">
        <v>0</v>
      </c>
      <c r="BA278" s="15">
        <v>0</v>
      </c>
      <c r="BB278" s="15">
        <v>0</v>
      </c>
      <c r="BC278" s="15">
        <v>267600000</v>
      </c>
      <c r="BD278" s="9" t="s">
        <v>736</v>
      </c>
      <c r="BE278" s="10">
        <v>45393.704039553188</v>
      </c>
      <c r="BF278" s="9"/>
    </row>
    <row r="279" spans="1:58" ht="15" customHeight="1" outlineLevel="3" x14ac:dyDescent="0.2">
      <c r="A279" s="8" t="s">
        <v>161</v>
      </c>
      <c r="B279" s="13" t="s">
        <v>155</v>
      </c>
      <c r="C279" s="13" t="s">
        <v>65</v>
      </c>
      <c r="D279" s="13" t="s">
        <v>76</v>
      </c>
      <c r="E279" s="13" t="s">
        <v>82</v>
      </c>
      <c r="F279" s="13" t="s">
        <v>68</v>
      </c>
      <c r="G279" s="13" t="s">
        <v>72</v>
      </c>
      <c r="H279" s="13" t="s">
        <v>88</v>
      </c>
      <c r="I279" s="13" t="s">
        <v>125</v>
      </c>
      <c r="J279" s="13" t="s">
        <v>72</v>
      </c>
      <c r="K279" s="13" t="s">
        <v>82</v>
      </c>
      <c r="L279" s="13" t="s">
        <v>65</v>
      </c>
      <c r="M279" s="13" t="s">
        <v>161</v>
      </c>
      <c r="N279" s="13">
        <v>13112</v>
      </c>
      <c r="O279" s="13" t="s">
        <v>1477</v>
      </c>
      <c r="P279" s="13">
        <v>1</v>
      </c>
      <c r="Q279" s="13">
        <v>1</v>
      </c>
      <c r="R279" s="13" t="s">
        <v>2396</v>
      </c>
      <c r="S279" s="13" t="s">
        <v>2397</v>
      </c>
      <c r="T279" s="13" t="s">
        <v>65</v>
      </c>
      <c r="U279" s="13" t="s">
        <v>382</v>
      </c>
      <c r="V279" s="13" t="s">
        <v>410</v>
      </c>
      <c r="W279" s="13" t="s">
        <v>82</v>
      </c>
      <c r="X279" s="13" t="s">
        <v>427</v>
      </c>
      <c r="Y279" s="13" t="s">
        <v>82</v>
      </c>
      <c r="Z279" s="13" t="s">
        <v>155</v>
      </c>
      <c r="AA279" s="13" t="s">
        <v>68</v>
      </c>
      <c r="AB279" s="13" t="s">
        <v>431</v>
      </c>
      <c r="AC279" s="13" t="s">
        <v>436</v>
      </c>
      <c r="AD279" s="13" t="s">
        <v>441</v>
      </c>
      <c r="AE279" s="13" t="s">
        <v>459</v>
      </c>
      <c r="AF279" s="13" t="s">
        <v>485</v>
      </c>
      <c r="AG279" s="13" t="s">
        <v>527</v>
      </c>
      <c r="AH279" s="13" t="s">
        <v>590</v>
      </c>
      <c r="AI279" s="13" t="s">
        <v>643</v>
      </c>
      <c r="AJ279" s="13" t="s">
        <v>695</v>
      </c>
      <c r="AK279" s="13" t="s">
        <v>720</v>
      </c>
      <c r="AL279" s="13" t="s">
        <v>721</v>
      </c>
      <c r="AM279" s="13" t="s">
        <v>727</v>
      </c>
      <c r="AN279" s="13" t="s">
        <v>786</v>
      </c>
      <c r="AO279" s="13" t="s">
        <v>903</v>
      </c>
      <c r="AP279" s="13" t="s">
        <v>2398</v>
      </c>
      <c r="AQ279" s="13" t="s">
        <v>2392</v>
      </c>
      <c r="AR279" s="15">
        <v>150000000</v>
      </c>
      <c r="AS279" s="15">
        <v>0</v>
      </c>
      <c r="AT279" s="15">
        <v>0</v>
      </c>
      <c r="AU279" s="15">
        <v>0</v>
      </c>
      <c r="AV279" s="15">
        <v>0</v>
      </c>
      <c r="AW279" s="15">
        <v>150000000</v>
      </c>
      <c r="AX279" s="15">
        <v>150000000</v>
      </c>
      <c r="AY279" s="15">
        <v>0</v>
      </c>
      <c r="AZ279" s="15">
        <v>0</v>
      </c>
      <c r="BA279" s="15">
        <v>0</v>
      </c>
      <c r="BB279" s="15">
        <v>0</v>
      </c>
      <c r="BC279" s="15">
        <v>150000000</v>
      </c>
      <c r="BD279" s="9" t="s">
        <v>736</v>
      </c>
      <c r="BE279" s="10">
        <v>45393.704039553188</v>
      </c>
      <c r="BF279" s="9"/>
    </row>
    <row r="280" spans="1:58" ht="15" customHeight="1" outlineLevel="3" x14ac:dyDescent="0.2">
      <c r="A280" s="8" t="s">
        <v>161</v>
      </c>
      <c r="B280" s="13" t="s">
        <v>155</v>
      </c>
      <c r="C280" s="13" t="s">
        <v>65</v>
      </c>
      <c r="D280" s="13" t="s">
        <v>81</v>
      </c>
      <c r="E280" s="13" t="s">
        <v>82</v>
      </c>
      <c r="F280" s="13" t="s">
        <v>68</v>
      </c>
      <c r="G280" s="13" t="s">
        <v>72</v>
      </c>
      <c r="H280" s="13" t="s">
        <v>88</v>
      </c>
      <c r="I280" s="13" t="s">
        <v>125</v>
      </c>
      <c r="J280" s="13" t="s">
        <v>147</v>
      </c>
      <c r="K280" s="13" t="s">
        <v>82</v>
      </c>
      <c r="L280" s="13" t="s">
        <v>65</v>
      </c>
      <c r="M280" s="13" t="s">
        <v>161</v>
      </c>
      <c r="N280" s="13">
        <v>13112</v>
      </c>
      <c r="O280" s="13" t="s">
        <v>1477</v>
      </c>
      <c r="P280" s="13">
        <v>0</v>
      </c>
      <c r="Q280" s="13">
        <v>0</v>
      </c>
      <c r="R280" s="13" t="s">
        <v>300</v>
      </c>
      <c r="S280" s="13" t="s">
        <v>1680</v>
      </c>
      <c r="T280" s="13" t="s">
        <v>65</v>
      </c>
      <c r="U280" s="13" t="s">
        <v>389</v>
      </c>
      <c r="V280" s="13" t="s">
        <v>417</v>
      </c>
      <c r="W280" s="13" t="s">
        <v>82</v>
      </c>
      <c r="X280" s="13" t="s">
        <v>427</v>
      </c>
      <c r="Y280" s="13" t="s">
        <v>82</v>
      </c>
      <c r="Z280" s="13" t="s">
        <v>155</v>
      </c>
      <c r="AA280" s="13" t="s">
        <v>68</v>
      </c>
      <c r="AB280" s="13" t="s">
        <v>431</v>
      </c>
      <c r="AC280" s="13" t="s">
        <v>436</v>
      </c>
      <c r="AD280" s="13" t="s">
        <v>441</v>
      </c>
      <c r="AE280" s="13" t="s">
        <v>459</v>
      </c>
      <c r="AF280" s="13" t="s">
        <v>485</v>
      </c>
      <c r="AG280" s="13" t="s">
        <v>527</v>
      </c>
      <c r="AH280" s="13" t="s">
        <v>590</v>
      </c>
      <c r="AI280" s="13" t="s">
        <v>643</v>
      </c>
      <c r="AJ280" s="13" t="s">
        <v>695</v>
      </c>
      <c r="AK280" s="13" t="s">
        <v>720</v>
      </c>
      <c r="AL280" s="13" t="s">
        <v>721</v>
      </c>
      <c r="AM280" s="13" t="s">
        <v>727</v>
      </c>
      <c r="AN280" s="13" t="s">
        <v>786</v>
      </c>
      <c r="AO280" s="13" t="s">
        <v>903</v>
      </c>
      <c r="AP280" s="13" t="s">
        <v>1150</v>
      </c>
      <c r="AQ280" s="13" t="s">
        <v>2392</v>
      </c>
      <c r="AR280" s="15">
        <v>1297172786</v>
      </c>
      <c r="AS280" s="15">
        <v>0</v>
      </c>
      <c r="AT280" s="15">
        <v>0</v>
      </c>
      <c r="AU280" s="15">
        <v>0</v>
      </c>
      <c r="AV280" s="15">
        <v>0</v>
      </c>
      <c r="AW280" s="15">
        <v>1297172786</v>
      </c>
      <c r="AX280" s="15">
        <v>1297172786</v>
      </c>
      <c r="AY280" s="15">
        <v>680878713.16999996</v>
      </c>
      <c r="AZ280" s="15">
        <v>46020789</v>
      </c>
      <c r="BA280" s="15">
        <v>46020789</v>
      </c>
      <c r="BB280" s="15">
        <v>0</v>
      </c>
      <c r="BC280" s="15">
        <v>616294072.83000004</v>
      </c>
      <c r="BD280" s="9" t="s">
        <v>736</v>
      </c>
      <c r="BE280" s="10">
        <v>45393.704039553188</v>
      </c>
      <c r="BF280" s="9"/>
    </row>
    <row r="281" spans="1:58" ht="15" customHeight="1" outlineLevel="3" x14ac:dyDescent="0.2">
      <c r="A281" s="8" t="s">
        <v>161</v>
      </c>
      <c r="B281" s="13" t="s">
        <v>155</v>
      </c>
      <c r="C281" s="13" t="s">
        <v>65</v>
      </c>
      <c r="D281" s="13" t="s">
        <v>81</v>
      </c>
      <c r="E281" s="13" t="s">
        <v>82</v>
      </c>
      <c r="F281" s="13" t="s">
        <v>68</v>
      </c>
      <c r="G281" s="13" t="s">
        <v>72</v>
      </c>
      <c r="H281" s="13" t="s">
        <v>88</v>
      </c>
      <c r="I281" s="13" t="s">
        <v>125</v>
      </c>
      <c r="J281" s="13" t="s">
        <v>76</v>
      </c>
      <c r="K281" s="13" t="s">
        <v>82</v>
      </c>
      <c r="L281" s="13" t="s">
        <v>65</v>
      </c>
      <c r="M281" s="13" t="s">
        <v>161</v>
      </c>
      <c r="N281" s="13">
        <v>13112</v>
      </c>
      <c r="O281" s="13" t="s">
        <v>1477</v>
      </c>
      <c r="P281" s="13">
        <v>2</v>
      </c>
      <c r="Q281" s="13">
        <v>2</v>
      </c>
      <c r="R281" s="13" t="s">
        <v>1681</v>
      </c>
      <c r="S281" s="13" t="s">
        <v>1682</v>
      </c>
      <c r="T281" s="13" t="s">
        <v>65</v>
      </c>
      <c r="U281" s="13" t="s">
        <v>389</v>
      </c>
      <c r="V281" s="13" t="s">
        <v>417</v>
      </c>
      <c r="W281" s="13" t="s">
        <v>82</v>
      </c>
      <c r="X281" s="13" t="s">
        <v>427</v>
      </c>
      <c r="Y281" s="13" t="s">
        <v>82</v>
      </c>
      <c r="Z281" s="13" t="s">
        <v>155</v>
      </c>
      <c r="AA281" s="13" t="s">
        <v>68</v>
      </c>
      <c r="AB281" s="13" t="s">
        <v>431</v>
      </c>
      <c r="AC281" s="13" t="s">
        <v>436</v>
      </c>
      <c r="AD281" s="13" t="s">
        <v>441</v>
      </c>
      <c r="AE281" s="13" t="s">
        <v>459</v>
      </c>
      <c r="AF281" s="13" t="s">
        <v>485</v>
      </c>
      <c r="AG281" s="13" t="s">
        <v>527</v>
      </c>
      <c r="AH281" s="13" t="s">
        <v>590</v>
      </c>
      <c r="AI281" s="13" t="s">
        <v>643</v>
      </c>
      <c r="AJ281" s="13" t="s">
        <v>695</v>
      </c>
      <c r="AK281" s="13" t="s">
        <v>720</v>
      </c>
      <c r="AL281" s="13" t="s">
        <v>721</v>
      </c>
      <c r="AM281" s="13" t="s">
        <v>727</v>
      </c>
      <c r="AN281" s="13" t="s">
        <v>787</v>
      </c>
      <c r="AO281" s="13" t="s">
        <v>904</v>
      </c>
      <c r="AP281" s="13" t="s">
        <v>1683</v>
      </c>
      <c r="AQ281" s="13" t="s">
        <v>2392</v>
      </c>
      <c r="AR281" s="15">
        <v>3681255059</v>
      </c>
      <c r="AS281" s="15">
        <v>0</v>
      </c>
      <c r="AT281" s="15">
        <v>0</v>
      </c>
      <c r="AU281" s="15">
        <v>0</v>
      </c>
      <c r="AV281" s="15">
        <v>0</v>
      </c>
      <c r="AW281" s="15">
        <v>3681255059</v>
      </c>
      <c r="AX281" s="15">
        <v>2676083788</v>
      </c>
      <c r="AY281" s="15">
        <v>2676083788</v>
      </c>
      <c r="AZ281" s="15">
        <v>0</v>
      </c>
      <c r="BA281" s="15">
        <v>0</v>
      </c>
      <c r="BB281" s="15">
        <v>1005171271</v>
      </c>
      <c r="BC281" s="15">
        <v>0</v>
      </c>
      <c r="BD281" s="9" t="s">
        <v>736</v>
      </c>
      <c r="BE281" s="10">
        <v>45393.704039553188</v>
      </c>
      <c r="BF281" s="9"/>
    </row>
    <row r="282" spans="1:58" ht="15" customHeight="1" outlineLevel="3" x14ac:dyDescent="0.2">
      <c r="A282" s="8" t="s">
        <v>161</v>
      </c>
      <c r="B282" s="13" t="s">
        <v>155</v>
      </c>
      <c r="C282" s="13" t="s">
        <v>65</v>
      </c>
      <c r="D282" s="13" t="s">
        <v>81</v>
      </c>
      <c r="E282" s="13" t="s">
        <v>82</v>
      </c>
      <c r="F282" s="13" t="s">
        <v>68</v>
      </c>
      <c r="G282" s="13" t="s">
        <v>72</v>
      </c>
      <c r="H282" s="13" t="s">
        <v>88</v>
      </c>
      <c r="I282" s="13" t="s">
        <v>125</v>
      </c>
      <c r="J282" s="13" t="s">
        <v>77</v>
      </c>
      <c r="K282" s="13" t="s">
        <v>82</v>
      </c>
      <c r="L282" s="13" t="s">
        <v>65</v>
      </c>
      <c r="M282" s="13" t="s">
        <v>161</v>
      </c>
      <c r="N282" s="13">
        <v>13112</v>
      </c>
      <c r="O282" s="13" t="s">
        <v>1477</v>
      </c>
      <c r="P282" s="13">
        <v>3</v>
      </c>
      <c r="Q282" s="13">
        <v>3</v>
      </c>
      <c r="R282" s="13" t="s">
        <v>1684</v>
      </c>
      <c r="S282" s="13" t="s">
        <v>1685</v>
      </c>
      <c r="T282" s="13" t="s">
        <v>65</v>
      </c>
      <c r="U282" s="13" t="s">
        <v>389</v>
      </c>
      <c r="V282" s="13" t="s">
        <v>417</v>
      </c>
      <c r="W282" s="13" t="s">
        <v>82</v>
      </c>
      <c r="X282" s="13" t="s">
        <v>427</v>
      </c>
      <c r="Y282" s="13" t="s">
        <v>82</v>
      </c>
      <c r="Z282" s="13" t="s">
        <v>155</v>
      </c>
      <c r="AA282" s="13" t="s">
        <v>68</v>
      </c>
      <c r="AB282" s="13" t="s">
        <v>431</v>
      </c>
      <c r="AC282" s="13" t="s">
        <v>436</v>
      </c>
      <c r="AD282" s="13" t="s">
        <v>441</v>
      </c>
      <c r="AE282" s="13" t="s">
        <v>459</v>
      </c>
      <c r="AF282" s="13" t="s">
        <v>485</v>
      </c>
      <c r="AG282" s="13" t="s">
        <v>527</v>
      </c>
      <c r="AH282" s="13" t="s">
        <v>590</v>
      </c>
      <c r="AI282" s="13" t="s">
        <v>643</v>
      </c>
      <c r="AJ282" s="13" t="s">
        <v>695</v>
      </c>
      <c r="AK282" s="13" t="s">
        <v>720</v>
      </c>
      <c r="AL282" s="13" t="s">
        <v>721</v>
      </c>
      <c r="AM282" s="13" t="s">
        <v>727</v>
      </c>
      <c r="AN282" s="13" t="s">
        <v>787</v>
      </c>
      <c r="AO282" s="13" t="s">
        <v>904</v>
      </c>
      <c r="AP282" s="13" t="s">
        <v>1686</v>
      </c>
      <c r="AQ282" s="13" t="s">
        <v>2392</v>
      </c>
      <c r="AR282" s="15">
        <v>246783390</v>
      </c>
      <c r="AS282" s="15">
        <v>0</v>
      </c>
      <c r="AT282" s="15">
        <v>0</v>
      </c>
      <c r="AU282" s="15">
        <v>0</v>
      </c>
      <c r="AV282" s="15">
        <v>0</v>
      </c>
      <c r="AW282" s="15">
        <v>246783390</v>
      </c>
      <c r="AX282" s="15">
        <v>246783390</v>
      </c>
      <c r="AY282" s="15">
        <v>74325163</v>
      </c>
      <c r="AZ282" s="15">
        <v>73894744</v>
      </c>
      <c r="BA282" s="15">
        <v>73894744</v>
      </c>
      <c r="BB282" s="15">
        <v>0</v>
      </c>
      <c r="BC282" s="15">
        <v>172458227</v>
      </c>
      <c r="BD282" s="9" t="s">
        <v>736</v>
      </c>
      <c r="BE282" s="10">
        <v>45393.704039553188</v>
      </c>
      <c r="BF282" s="9"/>
    </row>
    <row r="283" spans="1:58" ht="15" customHeight="1" outlineLevel="3" x14ac:dyDescent="0.2">
      <c r="A283" s="8" t="s">
        <v>161</v>
      </c>
      <c r="B283" s="13" t="s">
        <v>155</v>
      </c>
      <c r="C283" s="13" t="s">
        <v>65</v>
      </c>
      <c r="D283" s="13" t="s">
        <v>74</v>
      </c>
      <c r="E283" s="13" t="s">
        <v>82</v>
      </c>
      <c r="F283" s="13" t="s">
        <v>68</v>
      </c>
      <c r="G283" s="13" t="s">
        <v>72</v>
      </c>
      <c r="H283" s="13" t="s">
        <v>88</v>
      </c>
      <c r="I283" s="13" t="s">
        <v>108</v>
      </c>
      <c r="J283" s="13" t="s">
        <v>72</v>
      </c>
      <c r="K283" s="13" t="s">
        <v>82</v>
      </c>
      <c r="L283" s="13" t="s">
        <v>65</v>
      </c>
      <c r="M283" s="13" t="s">
        <v>161</v>
      </c>
      <c r="N283" s="13">
        <v>13115</v>
      </c>
      <c r="O283" s="13" t="s">
        <v>202</v>
      </c>
      <c r="P283" s="13">
        <v>1</v>
      </c>
      <c r="Q283" s="13">
        <v>1</v>
      </c>
      <c r="R283" s="13" t="s">
        <v>295</v>
      </c>
      <c r="S283" s="13" t="s">
        <v>1657</v>
      </c>
      <c r="T283" s="13" t="s">
        <v>65</v>
      </c>
      <c r="U283" s="13" t="s">
        <v>384</v>
      </c>
      <c r="V283" s="13" t="s">
        <v>412</v>
      </c>
      <c r="W283" s="13" t="s">
        <v>82</v>
      </c>
      <c r="X283" s="13" t="s">
        <v>427</v>
      </c>
      <c r="Y283" s="13" t="s">
        <v>82</v>
      </c>
      <c r="Z283" s="13" t="s">
        <v>155</v>
      </c>
      <c r="AA283" s="13" t="s">
        <v>68</v>
      </c>
      <c r="AB283" s="13" t="s">
        <v>431</v>
      </c>
      <c r="AC283" s="13" t="s">
        <v>436</v>
      </c>
      <c r="AD283" s="13" t="s">
        <v>441</v>
      </c>
      <c r="AE283" s="13" t="s">
        <v>459</v>
      </c>
      <c r="AF283" s="13" t="s">
        <v>485</v>
      </c>
      <c r="AG283" s="13" t="s">
        <v>528</v>
      </c>
      <c r="AH283" s="13" t="s">
        <v>591</v>
      </c>
      <c r="AI283" s="13" t="s">
        <v>644</v>
      </c>
      <c r="AJ283" s="13" t="s">
        <v>696</v>
      </c>
      <c r="AK283" s="13" t="s">
        <v>720</v>
      </c>
      <c r="AL283" s="13" t="s">
        <v>721</v>
      </c>
      <c r="AM283" s="13" t="s">
        <v>727</v>
      </c>
      <c r="AN283" s="13" t="s">
        <v>789</v>
      </c>
      <c r="AO283" s="13" t="s">
        <v>906</v>
      </c>
      <c r="AP283" s="13" t="s">
        <v>1132</v>
      </c>
      <c r="AQ283" s="13" t="s">
        <v>2410</v>
      </c>
      <c r="AR283" s="15">
        <v>204253854</v>
      </c>
      <c r="AS283" s="15">
        <v>0</v>
      </c>
      <c r="AT283" s="15">
        <v>0</v>
      </c>
      <c r="AU283" s="15">
        <v>0</v>
      </c>
      <c r="AV283" s="15">
        <v>0</v>
      </c>
      <c r="AW283" s="15">
        <v>204253854</v>
      </c>
      <c r="AX283" s="15">
        <v>154510216</v>
      </c>
      <c r="AY283" s="15">
        <v>0</v>
      </c>
      <c r="AZ283" s="15">
        <v>0</v>
      </c>
      <c r="BA283" s="15">
        <v>0</v>
      </c>
      <c r="BB283" s="15">
        <v>49743638</v>
      </c>
      <c r="BC283" s="15">
        <v>154510216</v>
      </c>
      <c r="BD283" s="9" t="s">
        <v>736</v>
      </c>
      <c r="BE283" s="10">
        <v>45393.704039553188</v>
      </c>
      <c r="BF283" s="9"/>
    </row>
    <row r="284" spans="1:58" ht="15" customHeight="1" outlineLevel="3" x14ac:dyDescent="0.2">
      <c r="A284" s="8" t="s">
        <v>161</v>
      </c>
      <c r="B284" s="13" t="s">
        <v>155</v>
      </c>
      <c r="C284" s="13" t="s">
        <v>65</v>
      </c>
      <c r="D284" s="13" t="s">
        <v>74</v>
      </c>
      <c r="E284" s="13" t="s">
        <v>82</v>
      </c>
      <c r="F284" s="13" t="s">
        <v>68</v>
      </c>
      <c r="G284" s="13" t="s">
        <v>72</v>
      </c>
      <c r="H284" s="13" t="s">
        <v>88</v>
      </c>
      <c r="I284" s="13" t="s">
        <v>108</v>
      </c>
      <c r="J284" s="13" t="s">
        <v>78</v>
      </c>
      <c r="K284" s="13" t="s">
        <v>82</v>
      </c>
      <c r="L284" s="13" t="s">
        <v>65</v>
      </c>
      <c r="M284" s="13" t="s">
        <v>161</v>
      </c>
      <c r="N284" s="13">
        <v>13115</v>
      </c>
      <c r="O284" s="13" t="s">
        <v>202</v>
      </c>
      <c r="P284" s="13">
        <v>6</v>
      </c>
      <c r="Q284" s="13">
        <v>6</v>
      </c>
      <c r="R284" s="13" t="s">
        <v>2421</v>
      </c>
      <c r="S284" s="13" t="s">
        <v>2422</v>
      </c>
      <c r="T284" s="13" t="s">
        <v>65</v>
      </c>
      <c r="U284" s="13" t="s">
        <v>384</v>
      </c>
      <c r="V284" s="13" t="s">
        <v>412</v>
      </c>
      <c r="W284" s="13" t="s">
        <v>82</v>
      </c>
      <c r="X284" s="13" t="s">
        <v>427</v>
      </c>
      <c r="Y284" s="13" t="s">
        <v>82</v>
      </c>
      <c r="Z284" s="13" t="s">
        <v>155</v>
      </c>
      <c r="AA284" s="13" t="s">
        <v>68</v>
      </c>
      <c r="AB284" s="13" t="s">
        <v>431</v>
      </c>
      <c r="AC284" s="13" t="s">
        <v>436</v>
      </c>
      <c r="AD284" s="13" t="s">
        <v>441</v>
      </c>
      <c r="AE284" s="13" t="s">
        <v>459</v>
      </c>
      <c r="AF284" s="13" t="s">
        <v>485</v>
      </c>
      <c r="AG284" s="13" t="s">
        <v>528</v>
      </c>
      <c r="AH284" s="13" t="s">
        <v>591</v>
      </c>
      <c r="AI284" s="13" t="s">
        <v>644</v>
      </c>
      <c r="AJ284" s="13" t="s">
        <v>696</v>
      </c>
      <c r="AK284" s="13" t="s">
        <v>720</v>
      </c>
      <c r="AL284" s="13" t="s">
        <v>721</v>
      </c>
      <c r="AM284" s="13" t="s">
        <v>727</v>
      </c>
      <c r="AN284" s="13" t="s">
        <v>792</v>
      </c>
      <c r="AO284" s="13" t="s">
        <v>909</v>
      </c>
      <c r="AP284" s="13" t="s">
        <v>2423</v>
      </c>
      <c r="AQ284" s="13" t="s">
        <v>2410</v>
      </c>
      <c r="AR284" s="15">
        <v>90000000</v>
      </c>
      <c r="AS284" s="15">
        <v>0</v>
      </c>
      <c r="AT284" s="15">
        <v>0</v>
      </c>
      <c r="AU284" s="15">
        <v>0</v>
      </c>
      <c r="AV284" s="15">
        <v>0</v>
      </c>
      <c r="AW284" s="15">
        <v>90000000</v>
      </c>
      <c r="AX284" s="15">
        <v>0</v>
      </c>
      <c r="AY284" s="15">
        <v>0</v>
      </c>
      <c r="AZ284" s="15">
        <v>0</v>
      </c>
      <c r="BA284" s="15">
        <v>0</v>
      </c>
      <c r="BB284" s="15">
        <v>90000000</v>
      </c>
      <c r="BC284" s="15">
        <v>0</v>
      </c>
      <c r="BD284" s="9" t="s">
        <v>736</v>
      </c>
      <c r="BE284" s="10">
        <v>45393.704039553188</v>
      </c>
      <c r="BF284" s="9"/>
    </row>
    <row r="285" spans="1:58" ht="15" customHeight="1" outlineLevel="3" x14ac:dyDescent="0.2">
      <c r="A285" s="8" t="s">
        <v>161</v>
      </c>
      <c r="B285" s="13" t="s">
        <v>155</v>
      </c>
      <c r="C285" s="13" t="s">
        <v>65</v>
      </c>
      <c r="D285" s="13" t="s">
        <v>74</v>
      </c>
      <c r="E285" s="13" t="s">
        <v>82</v>
      </c>
      <c r="F285" s="13" t="s">
        <v>68</v>
      </c>
      <c r="G285" s="13" t="s">
        <v>72</v>
      </c>
      <c r="H285" s="13" t="s">
        <v>88</v>
      </c>
      <c r="I285" s="13" t="s">
        <v>108</v>
      </c>
      <c r="J285" s="13" t="s">
        <v>76</v>
      </c>
      <c r="K285" s="13" t="s">
        <v>82</v>
      </c>
      <c r="L285" s="13" t="s">
        <v>65</v>
      </c>
      <c r="M285" s="13" t="s">
        <v>161</v>
      </c>
      <c r="N285" s="13">
        <v>13116</v>
      </c>
      <c r="O285" s="13" t="s">
        <v>203</v>
      </c>
      <c r="P285" s="13">
        <v>2</v>
      </c>
      <c r="Q285" s="13">
        <v>2</v>
      </c>
      <c r="R285" s="13" t="s">
        <v>1439</v>
      </c>
      <c r="S285" s="13" t="s">
        <v>1658</v>
      </c>
      <c r="T285" s="13" t="s">
        <v>65</v>
      </c>
      <c r="U285" s="13" t="s">
        <v>384</v>
      </c>
      <c r="V285" s="13" t="s">
        <v>412</v>
      </c>
      <c r="W285" s="13" t="s">
        <v>82</v>
      </c>
      <c r="X285" s="13" t="s">
        <v>427</v>
      </c>
      <c r="Y285" s="13" t="s">
        <v>82</v>
      </c>
      <c r="Z285" s="13" t="s">
        <v>155</v>
      </c>
      <c r="AA285" s="13" t="s">
        <v>68</v>
      </c>
      <c r="AB285" s="13" t="s">
        <v>431</v>
      </c>
      <c r="AC285" s="13" t="s">
        <v>436</v>
      </c>
      <c r="AD285" s="13" t="s">
        <v>441</v>
      </c>
      <c r="AE285" s="13" t="s">
        <v>459</v>
      </c>
      <c r="AF285" s="13" t="s">
        <v>485</v>
      </c>
      <c r="AG285" s="13" t="s">
        <v>528</v>
      </c>
      <c r="AH285" s="13" t="s">
        <v>591</v>
      </c>
      <c r="AI285" s="13" t="s">
        <v>644</v>
      </c>
      <c r="AJ285" s="13" t="s">
        <v>696</v>
      </c>
      <c r="AK285" s="13" t="s">
        <v>720</v>
      </c>
      <c r="AL285" s="13" t="s">
        <v>721</v>
      </c>
      <c r="AM285" s="13" t="s">
        <v>727</v>
      </c>
      <c r="AN285" s="13" t="s">
        <v>792</v>
      </c>
      <c r="AO285" s="13" t="s">
        <v>909</v>
      </c>
      <c r="AP285" s="13" t="s">
        <v>1133</v>
      </c>
      <c r="AQ285" s="13" t="s">
        <v>2411</v>
      </c>
      <c r="AR285" s="15">
        <v>10000000</v>
      </c>
      <c r="AS285" s="15">
        <v>0</v>
      </c>
      <c r="AT285" s="15">
        <v>0</v>
      </c>
      <c r="AU285" s="15">
        <v>0</v>
      </c>
      <c r="AV285" s="15">
        <v>0</v>
      </c>
      <c r="AW285" s="15">
        <v>10000000</v>
      </c>
      <c r="AX285" s="15">
        <v>0</v>
      </c>
      <c r="AY285" s="15">
        <v>0</v>
      </c>
      <c r="AZ285" s="15">
        <v>0</v>
      </c>
      <c r="BA285" s="15">
        <v>0</v>
      </c>
      <c r="BB285" s="15">
        <v>10000000</v>
      </c>
      <c r="BC285" s="15">
        <v>0</v>
      </c>
      <c r="BD285" s="9" t="s">
        <v>736</v>
      </c>
      <c r="BE285" s="10">
        <v>45393.704039553188</v>
      </c>
      <c r="BF285" s="9"/>
    </row>
    <row r="286" spans="1:58" ht="15" customHeight="1" outlineLevel="3" x14ac:dyDescent="0.2">
      <c r="A286" s="8" t="s">
        <v>161</v>
      </c>
      <c r="B286" s="13" t="s">
        <v>155</v>
      </c>
      <c r="C286" s="13" t="s">
        <v>65</v>
      </c>
      <c r="D286" s="13" t="s">
        <v>74</v>
      </c>
      <c r="E286" s="13" t="s">
        <v>82</v>
      </c>
      <c r="F286" s="13" t="s">
        <v>68</v>
      </c>
      <c r="G286" s="13" t="s">
        <v>72</v>
      </c>
      <c r="H286" s="13" t="s">
        <v>88</v>
      </c>
      <c r="I286" s="13" t="s">
        <v>108</v>
      </c>
      <c r="J286" s="13" t="s">
        <v>74</v>
      </c>
      <c r="K286" s="13" t="s">
        <v>82</v>
      </c>
      <c r="L286" s="13" t="s">
        <v>65</v>
      </c>
      <c r="M286" s="13" t="s">
        <v>161</v>
      </c>
      <c r="N286" s="13">
        <v>13116</v>
      </c>
      <c r="O286" s="13" t="s">
        <v>203</v>
      </c>
      <c r="P286" s="13">
        <v>4</v>
      </c>
      <c r="Q286" s="13">
        <v>4</v>
      </c>
      <c r="R286" s="13" t="s">
        <v>2415</v>
      </c>
      <c r="S286" s="13" t="s">
        <v>2416</v>
      </c>
      <c r="T286" s="13" t="s">
        <v>65</v>
      </c>
      <c r="U286" s="13" t="s">
        <v>384</v>
      </c>
      <c r="V286" s="13" t="s">
        <v>412</v>
      </c>
      <c r="W286" s="13" t="s">
        <v>82</v>
      </c>
      <c r="X286" s="13" t="s">
        <v>427</v>
      </c>
      <c r="Y286" s="13" t="s">
        <v>82</v>
      </c>
      <c r="Z286" s="13" t="s">
        <v>155</v>
      </c>
      <c r="AA286" s="13" t="s">
        <v>68</v>
      </c>
      <c r="AB286" s="13" t="s">
        <v>431</v>
      </c>
      <c r="AC286" s="13" t="s">
        <v>436</v>
      </c>
      <c r="AD286" s="13" t="s">
        <v>441</v>
      </c>
      <c r="AE286" s="13" t="s">
        <v>459</v>
      </c>
      <c r="AF286" s="13" t="s">
        <v>485</v>
      </c>
      <c r="AG286" s="13" t="s">
        <v>528</v>
      </c>
      <c r="AH286" s="13" t="s">
        <v>591</v>
      </c>
      <c r="AI286" s="13" t="s">
        <v>644</v>
      </c>
      <c r="AJ286" s="13" t="s">
        <v>696</v>
      </c>
      <c r="AK286" s="13" t="s">
        <v>720</v>
      </c>
      <c r="AL286" s="13" t="s">
        <v>721</v>
      </c>
      <c r="AM286" s="13" t="s">
        <v>727</v>
      </c>
      <c r="AN286" s="13" t="s">
        <v>790</v>
      </c>
      <c r="AO286" s="13" t="s">
        <v>907</v>
      </c>
      <c r="AP286" s="13" t="s">
        <v>2417</v>
      </c>
      <c r="AQ286" s="13" t="s">
        <v>2411</v>
      </c>
      <c r="AR286" s="15">
        <v>45000000</v>
      </c>
      <c r="AS286" s="15">
        <v>0</v>
      </c>
      <c r="AT286" s="15">
        <v>0</v>
      </c>
      <c r="AU286" s="15">
        <v>0</v>
      </c>
      <c r="AV286" s="15">
        <v>0</v>
      </c>
      <c r="AW286" s="15">
        <v>45000000</v>
      </c>
      <c r="AX286" s="15">
        <v>0</v>
      </c>
      <c r="AY286" s="15">
        <v>0</v>
      </c>
      <c r="AZ286" s="15">
        <v>0</v>
      </c>
      <c r="BA286" s="15">
        <v>0</v>
      </c>
      <c r="BB286" s="15">
        <v>45000000</v>
      </c>
      <c r="BC286" s="15">
        <v>0</v>
      </c>
      <c r="BD286" s="9" t="s">
        <v>736</v>
      </c>
      <c r="BE286" s="10">
        <v>45393.704039553188</v>
      </c>
      <c r="BF286" s="9"/>
    </row>
    <row r="287" spans="1:58" ht="15" customHeight="1" outlineLevel="3" x14ac:dyDescent="0.2">
      <c r="A287" s="8" t="s">
        <v>161</v>
      </c>
      <c r="B287" s="13" t="s">
        <v>155</v>
      </c>
      <c r="C287" s="13" t="s">
        <v>65</v>
      </c>
      <c r="D287" s="13" t="s">
        <v>74</v>
      </c>
      <c r="E287" s="13" t="s">
        <v>82</v>
      </c>
      <c r="F287" s="13" t="s">
        <v>68</v>
      </c>
      <c r="G287" s="13" t="s">
        <v>72</v>
      </c>
      <c r="H287" s="13" t="s">
        <v>88</v>
      </c>
      <c r="I287" s="13" t="s">
        <v>108</v>
      </c>
      <c r="J287" s="13" t="s">
        <v>75</v>
      </c>
      <c r="K287" s="13" t="s">
        <v>82</v>
      </c>
      <c r="L287" s="13" t="s">
        <v>65</v>
      </c>
      <c r="M287" s="13" t="s">
        <v>161</v>
      </c>
      <c r="N287" s="13">
        <v>13116</v>
      </c>
      <c r="O287" s="13" t="s">
        <v>203</v>
      </c>
      <c r="P287" s="13">
        <v>5</v>
      </c>
      <c r="Q287" s="13">
        <v>5</v>
      </c>
      <c r="R287" s="13" t="s">
        <v>2418</v>
      </c>
      <c r="S287" s="13" t="s">
        <v>2419</v>
      </c>
      <c r="T287" s="13" t="s">
        <v>65</v>
      </c>
      <c r="U287" s="13" t="s">
        <v>384</v>
      </c>
      <c r="V287" s="13" t="s">
        <v>412</v>
      </c>
      <c r="W287" s="13" t="s">
        <v>82</v>
      </c>
      <c r="X287" s="13" t="s">
        <v>427</v>
      </c>
      <c r="Y287" s="13" t="s">
        <v>82</v>
      </c>
      <c r="Z287" s="13" t="s">
        <v>155</v>
      </c>
      <c r="AA287" s="13" t="s">
        <v>68</v>
      </c>
      <c r="AB287" s="13" t="s">
        <v>431</v>
      </c>
      <c r="AC287" s="13" t="s">
        <v>436</v>
      </c>
      <c r="AD287" s="13" t="s">
        <v>441</v>
      </c>
      <c r="AE287" s="13" t="s">
        <v>459</v>
      </c>
      <c r="AF287" s="13" t="s">
        <v>485</v>
      </c>
      <c r="AG287" s="13" t="s">
        <v>528</v>
      </c>
      <c r="AH287" s="13" t="s">
        <v>591</v>
      </c>
      <c r="AI287" s="13" t="s">
        <v>644</v>
      </c>
      <c r="AJ287" s="13" t="s">
        <v>696</v>
      </c>
      <c r="AK287" s="13" t="s">
        <v>720</v>
      </c>
      <c r="AL287" s="13" t="s">
        <v>721</v>
      </c>
      <c r="AM287" s="13" t="s">
        <v>727</v>
      </c>
      <c r="AN287" s="13" t="s">
        <v>791</v>
      </c>
      <c r="AO287" s="13" t="s">
        <v>908</v>
      </c>
      <c r="AP287" s="13" t="s">
        <v>2420</v>
      </c>
      <c r="AQ287" s="13" t="s">
        <v>2411</v>
      </c>
      <c r="AR287" s="15">
        <v>87062508</v>
      </c>
      <c r="AS287" s="15">
        <v>0</v>
      </c>
      <c r="AT287" s="15">
        <v>0</v>
      </c>
      <c r="AU287" s="15">
        <v>0</v>
      </c>
      <c r="AV287" s="15">
        <v>0</v>
      </c>
      <c r="AW287" s="15">
        <v>87062508</v>
      </c>
      <c r="AX287" s="15">
        <v>0</v>
      </c>
      <c r="AY287" s="15">
        <v>0</v>
      </c>
      <c r="AZ287" s="15">
        <v>0</v>
      </c>
      <c r="BA287" s="15">
        <v>0</v>
      </c>
      <c r="BB287" s="15">
        <v>87062508</v>
      </c>
      <c r="BC287" s="15">
        <v>0</v>
      </c>
      <c r="BD287" s="9" t="s">
        <v>736</v>
      </c>
      <c r="BE287" s="10">
        <v>45393.704039553188</v>
      </c>
      <c r="BF287" s="9"/>
    </row>
    <row r="288" spans="1:58" ht="15" customHeight="1" outlineLevel="3" x14ac:dyDescent="0.2">
      <c r="A288" s="8" t="s">
        <v>161</v>
      </c>
      <c r="B288" s="13" t="s">
        <v>155</v>
      </c>
      <c r="C288" s="13" t="s">
        <v>65</v>
      </c>
      <c r="D288" s="13" t="s">
        <v>75</v>
      </c>
      <c r="E288" s="13" t="s">
        <v>82</v>
      </c>
      <c r="F288" s="13" t="s">
        <v>68</v>
      </c>
      <c r="G288" s="13" t="s">
        <v>72</v>
      </c>
      <c r="H288" s="13" t="s">
        <v>88</v>
      </c>
      <c r="I288" s="13" t="s">
        <v>98</v>
      </c>
      <c r="J288" s="13" t="s">
        <v>147</v>
      </c>
      <c r="K288" s="13" t="s">
        <v>82</v>
      </c>
      <c r="L288" s="13" t="s">
        <v>65</v>
      </c>
      <c r="M288" s="13" t="s">
        <v>161</v>
      </c>
      <c r="N288" s="13">
        <v>13125</v>
      </c>
      <c r="O288" s="13" t="s">
        <v>204</v>
      </c>
      <c r="P288" s="13">
        <v>0</v>
      </c>
      <c r="Q288" s="13">
        <v>0</v>
      </c>
      <c r="R288" s="13" t="s">
        <v>296</v>
      </c>
      <c r="S288" s="13" t="s">
        <v>1659</v>
      </c>
      <c r="T288" s="13" t="s">
        <v>65</v>
      </c>
      <c r="U288" s="13" t="s">
        <v>385</v>
      </c>
      <c r="V288" s="13" t="s">
        <v>413</v>
      </c>
      <c r="W288" s="13" t="s">
        <v>82</v>
      </c>
      <c r="X288" s="13" t="s">
        <v>427</v>
      </c>
      <c r="Y288" s="13" t="s">
        <v>82</v>
      </c>
      <c r="Z288" s="13" t="s">
        <v>155</v>
      </c>
      <c r="AA288" s="13" t="s">
        <v>68</v>
      </c>
      <c r="AB288" s="13" t="s">
        <v>431</v>
      </c>
      <c r="AC288" s="13" t="s">
        <v>436</v>
      </c>
      <c r="AD288" s="13" t="s">
        <v>441</v>
      </c>
      <c r="AE288" s="13" t="s">
        <v>459</v>
      </c>
      <c r="AF288" s="13" t="s">
        <v>485</v>
      </c>
      <c r="AG288" s="13" t="s">
        <v>529</v>
      </c>
      <c r="AH288" s="13" t="s">
        <v>592</v>
      </c>
      <c r="AI288" s="13" t="s">
        <v>645</v>
      </c>
      <c r="AJ288" s="13" t="s">
        <v>697</v>
      </c>
      <c r="AK288" s="13" t="s">
        <v>720</v>
      </c>
      <c r="AL288" s="13" t="s">
        <v>721</v>
      </c>
      <c r="AM288" s="13" t="s">
        <v>727</v>
      </c>
      <c r="AN288" s="13" t="s">
        <v>792</v>
      </c>
      <c r="AO288" s="13" t="s">
        <v>909</v>
      </c>
      <c r="AP288" s="13" t="s">
        <v>1134</v>
      </c>
      <c r="AQ288" s="13" t="s">
        <v>2424</v>
      </c>
      <c r="AR288" s="15">
        <v>676260720</v>
      </c>
      <c r="AS288" s="15">
        <v>0</v>
      </c>
      <c r="AT288" s="15">
        <v>0</v>
      </c>
      <c r="AU288" s="15">
        <v>0</v>
      </c>
      <c r="AV288" s="15">
        <v>0</v>
      </c>
      <c r="AW288" s="15">
        <v>676260720</v>
      </c>
      <c r="AX288" s="15">
        <v>553769668</v>
      </c>
      <c r="AY288" s="15">
        <v>553769668</v>
      </c>
      <c r="AZ288" s="15">
        <v>92514405</v>
      </c>
      <c r="BA288" s="15">
        <v>92514405</v>
      </c>
      <c r="BB288" s="15">
        <v>122491052</v>
      </c>
      <c r="BC288" s="15">
        <v>0</v>
      </c>
      <c r="BD288" s="9" t="s">
        <v>736</v>
      </c>
      <c r="BE288" s="10">
        <v>45393.704039553188</v>
      </c>
      <c r="BF288" s="9"/>
    </row>
    <row r="289" spans="1:65" ht="15" customHeight="1" outlineLevel="3" x14ac:dyDescent="0.2">
      <c r="A289" s="8" t="s">
        <v>161</v>
      </c>
      <c r="B289" s="13" t="s">
        <v>155</v>
      </c>
      <c r="C289" s="13" t="s">
        <v>65</v>
      </c>
      <c r="D289" s="13" t="s">
        <v>79</v>
      </c>
      <c r="E289" s="13" t="s">
        <v>82</v>
      </c>
      <c r="F289" s="13" t="s">
        <v>68</v>
      </c>
      <c r="G289" s="13" t="s">
        <v>72</v>
      </c>
      <c r="H289" s="13" t="s">
        <v>88</v>
      </c>
      <c r="I289" s="13" t="s">
        <v>108</v>
      </c>
      <c r="J289" s="13" t="s">
        <v>76</v>
      </c>
      <c r="K289" s="13" t="s">
        <v>82</v>
      </c>
      <c r="L289" s="13" t="s">
        <v>65</v>
      </c>
      <c r="M289" s="13" t="s">
        <v>161</v>
      </c>
      <c r="N289" s="13">
        <v>13150</v>
      </c>
      <c r="O289" s="13" t="s">
        <v>208</v>
      </c>
      <c r="P289" s="13">
        <v>2</v>
      </c>
      <c r="Q289" s="13">
        <v>2</v>
      </c>
      <c r="R289" s="13" t="s">
        <v>2477</v>
      </c>
      <c r="S289" s="13" t="s">
        <v>2478</v>
      </c>
      <c r="T289" s="13" t="s">
        <v>65</v>
      </c>
      <c r="U289" s="13" t="s">
        <v>387</v>
      </c>
      <c r="V289" s="13" t="s">
        <v>415</v>
      </c>
      <c r="W289" s="13" t="s">
        <v>82</v>
      </c>
      <c r="X289" s="13" t="s">
        <v>427</v>
      </c>
      <c r="Y289" s="13" t="s">
        <v>82</v>
      </c>
      <c r="Z289" s="13" t="s">
        <v>155</v>
      </c>
      <c r="AA289" s="13" t="s">
        <v>68</v>
      </c>
      <c r="AB289" s="13" t="s">
        <v>431</v>
      </c>
      <c r="AC289" s="13" t="s">
        <v>436</v>
      </c>
      <c r="AD289" s="13" t="s">
        <v>441</v>
      </c>
      <c r="AE289" s="13" t="s">
        <v>459</v>
      </c>
      <c r="AF289" s="13" t="s">
        <v>485</v>
      </c>
      <c r="AG289" s="13" t="s">
        <v>528</v>
      </c>
      <c r="AH289" s="13" t="s">
        <v>591</v>
      </c>
      <c r="AI289" s="13" t="s">
        <v>644</v>
      </c>
      <c r="AJ289" s="13" t="s">
        <v>696</v>
      </c>
      <c r="AK289" s="13" t="s">
        <v>720</v>
      </c>
      <c r="AL289" s="13" t="s">
        <v>721</v>
      </c>
      <c r="AM289" s="13" t="s">
        <v>727</v>
      </c>
      <c r="AN289" s="13" t="s">
        <v>797</v>
      </c>
      <c r="AO289" s="13" t="s">
        <v>914</v>
      </c>
      <c r="AP289" s="13" t="s">
        <v>2479</v>
      </c>
      <c r="AQ289" s="13" t="s">
        <v>2480</v>
      </c>
      <c r="AR289" s="15">
        <v>798329815</v>
      </c>
      <c r="AS289" s="15">
        <v>0</v>
      </c>
      <c r="AT289" s="15">
        <v>0</v>
      </c>
      <c r="AU289" s="15">
        <v>0</v>
      </c>
      <c r="AV289" s="15">
        <v>0</v>
      </c>
      <c r="AW289" s="15">
        <v>798329815</v>
      </c>
      <c r="AX289" s="15">
        <v>597271549</v>
      </c>
      <c r="AY289" s="15">
        <v>597271549</v>
      </c>
      <c r="AZ289" s="15">
        <v>0</v>
      </c>
      <c r="BA289" s="15">
        <v>0</v>
      </c>
      <c r="BB289" s="15">
        <v>201058266</v>
      </c>
      <c r="BC289" s="15">
        <v>0</v>
      </c>
      <c r="BD289" s="9" t="s">
        <v>736</v>
      </c>
      <c r="BE289" s="10">
        <v>45393.704039553188</v>
      </c>
      <c r="BF289" s="9"/>
    </row>
    <row r="290" spans="1:65" ht="15" customHeight="1" outlineLevel="3" x14ac:dyDescent="0.2">
      <c r="A290" s="8" t="s">
        <v>161</v>
      </c>
      <c r="B290" s="13" t="s">
        <v>155</v>
      </c>
      <c r="C290" s="13" t="s">
        <v>65</v>
      </c>
      <c r="D290" s="13" t="s">
        <v>79</v>
      </c>
      <c r="E290" s="13" t="s">
        <v>82</v>
      </c>
      <c r="F290" s="13" t="s">
        <v>68</v>
      </c>
      <c r="G290" s="13" t="s">
        <v>72</v>
      </c>
      <c r="H290" s="13" t="s">
        <v>88</v>
      </c>
      <c r="I290" s="13" t="s">
        <v>108</v>
      </c>
      <c r="J290" s="13" t="s">
        <v>72</v>
      </c>
      <c r="K290" s="13" t="s">
        <v>82</v>
      </c>
      <c r="L290" s="13" t="s">
        <v>65</v>
      </c>
      <c r="M290" s="13" t="s">
        <v>161</v>
      </c>
      <c r="N290" s="13">
        <v>22202</v>
      </c>
      <c r="O290" s="13" t="s">
        <v>209</v>
      </c>
      <c r="P290" s="13">
        <v>1</v>
      </c>
      <c r="Q290" s="13">
        <v>1</v>
      </c>
      <c r="R290" s="13" t="s">
        <v>299</v>
      </c>
      <c r="S290" s="13" t="s">
        <v>1667</v>
      </c>
      <c r="T290" s="13" t="s">
        <v>65</v>
      </c>
      <c r="U290" s="13" t="s">
        <v>387</v>
      </c>
      <c r="V290" s="13" t="s">
        <v>415</v>
      </c>
      <c r="W290" s="13" t="s">
        <v>82</v>
      </c>
      <c r="X290" s="13" t="s">
        <v>427</v>
      </c>
      <c r="Y290" s="13" t="s">
        <v>82</v>
      </c>
      <c r="Z290" s="13" t="s">
        <v>155</v>
      </c>
      <c r="AA290" s="13" t="s">
        <v>68</v>
      </c>
      <c r="AB290" s="13" t="s">
        <v>431</v>
      </c>
      <c r="AC290" s="13" t="s">
        <v>436</v>
      </c>
      <c r="AD290" s="13" t="s">
        <v>441</v>
      </c>
      <c r="AE290" s="13" t="s">
        <v>459</v>
      </c>
      <c r="AF290" s="13" t="s">
        <v>485</v>
      </c>
      <c r="AG290" s="13" t="s">
        <v>528</v>
      </c>
      <c r="AH290" s="13" t="s">
        <v>591</v>
      </c>
      <c r="AI290" s="13" t="s">
        <v>644</v>
      </c>
      <c r="AJ290" s="13" t="s">
        <v>696</v>
      </c>
      <c r="AK290" s="13" t="s">
        <v>720</v>
      </c>
      <c r="AL290" s="13" t="s">
        <v>721</v>
      </c>
      <c r="AM290" s="13" t="s">
        <v>727</v>
      </c>
      <c r="AN290" s="13" t="s">
        <v>797</v>
      </c>
      <c r="AO290" s="13" t="s">
        <v>914</v>
      </c>
      <c r="AP290" s="13" t="s">
        <v>1138</v>
      </c>
      <c r="AQ290" s="13" t="s">
        <v>2476</v>
      </c>
      <c r="AR290" s="15">
        <v>132091000</v>
      </c>
      <c r="AS290" s="15">
        <v>0</v>
      </c>
      <c r="AT290" s="15">
        <v>0</v>
      </c>
      <c r="AU290" s="15">
        <v>0</v>
      </c>
      <c r="AV290" s="15">
        <v>0</v>
      </c>
      <c r="AW290" s="15">
        <v>132091000</v>
      </c>
      <c r="AX290" s="15">
        <v>0</v>
      </c>
      <c r="AY290" s="15">
        <v>0</v>
      </c>
      <c r="AZ290" s="15">
        <v>0</v>
      </c>
      <c r="BA290" s="15">
        <v>0</v>
      </c>
      <c r="BB290" s="15">
        <v>132091000</v>
      </c>
      <c r="BC290" s="15">
        <v>0</v>
      </c>
      <c r="BD290" s="9" t="s">
        <v>736</v>
      </c>
      <c r="BE290" s="10">
        <v>45393.704039553188</v>
      </c>
      <c r="BF290" s="9"/>
    </row>
    <row r="291" spans="1:65" ht="15" customHeight="1" outlineLevel="3" x14ac:dyDescent="0.2">
      <c r="A291" s="8" t="s">
        <v>161</v>
      </c>
      <c r="B291" s="13" t="s">
        <v>155</v>
      </c>
      <c r="C291" s="13" t="s">
        <v>65</v>
      </c>
      <c r="D291" s="13" t="s">
        <v>78</v>
      </c>
      <c r="E291" s="13" t="s">
        <v>82</v>
      </c>
      <c r="F291" s="13" t="s">
        <v>68</v>
      </c>
      <c r="G291" s="13" t="s">
        <v>72</v>
      </c>
      <c r="H291" s="13" t="s">
        <v>88</v>
      </c>
      <c r="I291" s="13" t="s">
        <v>107</v>
      </c>
      <c r="J291" s="13" t="s">
        <v>147</v>
      </c>
      <c r="K291" s="13" t="s">
        <v>82</v>
      </c>
      <c r="L291" s="13" t="s">
        <v>65</v>
      </c>
      <c r="M291" s="13" t="s">
        <v>161</v>
      </c>
      <c r="N291" s="13">
        <v>22203</v>
      </c>
      <c r="O291" s="13" t="s">
        <v>206</v>
      </c>
      <c r="P291" s="13">
        <v>0</v>
      </c>
      <c r="Q291" s="13">
        <v>0</v>
      </c>
      <c r="R291" s="13" t="s">
        <v>2466</v>
      </c>
      <c r="S291" s="13" t="s">
        <v>2467</v>
      </c>
      <c r="T291" s="13" t="s">
        <v>65</v>
      </c>
      <c r="U291" s="13" t="s">
        <v>386</v>
      </c>
      <c r="V291" s="13" t="s">
        <v>414</v>
      </c>
      <c r="W291" s="13" t="s">
        <v>82</v>
      </c>
      <c r="X291" s="13" t="s">
        <v>427</v>
      </c>
      <c r="Y291" s="13" t="s">
        <v>82</v>
      </c>
      <c r="Z291" s="13" t="s">
        <v>155</v>
      </c>
      <c r="AA291" s="13" t="s">
        <v>68</v>
      </c>
      <c r="AB291" s="13" t="s">
        <v>431</v>
      </c>
      <c r="AC291" s="13" t="s">
        <v>436</v>
      </c>
      <c r="AD291" s="13" t="s">
        <v>441</v>
      </c>
      <c r="AE291" s="13" t="s">
        <v>459</v>
      </c>
      <c r="AF291" s="13" t="s">
        <v>485</v>
      </c>
      <c r="AG291" s="13" t="s">
        <v>530</v>
      </c>
      <c r="AH291" s="13" t="s">
        <v>593</v>
      </c>
      <c r="AI291" s="13" t="s">
        <v>646</v>
      </c>
      <c r="AJ291" s="13" t="s">
        <v>698</v>
      </c>
      <c r="AK291" s="13" t="s">
        <v>720</v>
      </c>
      <c r="AL291" s="13" t="s">
        <v>721</v>
      </c>
      <c r="AM291" s="13" t="s">
        <v>727</v>
      </c>
      <c r="AN291" s="13" t="s">
        <v>794</v>
      </c>
      <c r="AO291" s="13" t="s">
        <v>911</v>
      </c>
      <c r="AP291" s="13" t="s">
        <v>2468</v>
      </c>
      <c r="AQ291" s="13" t="s">
        <v>2469</v>
      </c>
      <c r="AR291" s="15">
        <v>110737000</v>
      </c>
      <c r="AS291" s="15">
        <v>0</v>
      </c>
      <c r="AT291" s="15">
        <v>0</v>
      </c>
      <c r="AU291" s="15">
        <v>0</v>
      </c>
      <c r="AV291" s="15">
        <v>0</v>
      </c>
      <c r="AW291" s="15">
        <v>110737000</v>
      </c>
      <c r="AX291" s="15">
        <v>0</v>
      </c>
      <c r="AY291" s="15">
        <v>0</v>
      </c>
      <c r="AZ291" s="15">
        <v>0</v>
      </c>
      <c r="BA291" s="15">
        <v>0</v>
      </c>
      <c r="BB291" s="15">
        <v>110737000</v>
      </c>
      <c r="BC291" s="15">
        <v>0</v>
      </c>
      <c r="BD291" s="9" t="s">
        <v>736</v>
      </c>
      <c r="BE291" s="10">
        <v>45393.704039553188</v>
      </c>
      <c r="BF291" s="9"/>
    </row>
    <row r="292" spans="1:65" s="11" customFormat="1" ht="15" customHeight="1" outlineLevel="2" x14ac:dyDescent="0.2">
      <c r="B292" s="14" t="s">
        <v>2805</v>
      </c>
      <c r="C292" s="14"/>
      <c r="D292" s="14"/>
      <c r="E292" s="14"/>
      <c r="F292" s="14"/>
      <c r="G292" s="14"/>
      <c r="H292" s="14"/>
      <c r="I292" s="14"/>
      <c r="J292" s="14"/>
      <c r="K292" s="13"/>
      <c r="L292" s="13"/>
      <c r="M292" s="13"/>
      <c r="N292" s="14"/>
      <c r="O292" s="14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4"/>
      <c r="AR292" s="16">
        <f t="shared" ref="AR292:BC292" si="33">SUBTOTAL(9,AR262:AR291)</f>
        <v>242279158479</v>
      </c>
      <c r="AS292" s="15">
        <f t="shared" si="33"/>
        <v>0</v>
      </c>
      <c r="AT292" s="15">
        <f t="shared" si="33"/>
        <v>0</v>
      </c>
      <c r="AU292" s="15">
        <f t="shared" si="33"/>
        <v>0</v>
      </c>
      <c r="AV292" s="15">
        <f t="shared" si="33"/>
        <v>0</v>
      </c>
      <c r="AW292" s="16">
        <f t="shared" si="33"/>
        <v>242279158479</v>
      </c>
      <c r="AX292" s="16">
        <f t="shared" si="33"/>
        <v>56323896099</v>
      </c>
      <c r="AY292" s="16">
        <f t="shared" si="33"/>
        <v>43772233579.169998</v>
      </c>
      <c r="AZ292" s="15">
        <f t="shared" si="33"/>
        <v>36727787704</v>
      </c>
      <c r="BA292" s="15">
        <f t="shared" si="33"/>
        <v>36727787704</v>
      </c>
      <c r="BB292" s="15">
        <f t="shared" si="33"/>
        <v>185955262380</v>
      </c>
      <c r="BC292" s="16">
        <f t="shared" si="33"/>
        <v>12551662519.83</v>
      </c>
      <c r="BD292" s="9"/>
      <c r="BE292" s="10"/>
      <c r="BF292" s="9"/>
      <c r="BG292" s="8"/>
      <c r="BH292" s="8"/>
      <c r="BI292" s="8"/>
      <c r="BJ292" s="8"/>
      <c r="BK292" s="8"/>
      <c r="BL292" s="8"/>
      <c r="BM292" s="8"/>
    </row>
    <row r="293" spans="1:65" s="11" customFormat="1" ht="15" customHeight="1" outlineLevel="1" x14ac:dyDescent="0.2">
      <c r="A293" s="20" t="s">
        <v>2815</v>
      </c>
      <c r="B293" s="18"/>
      <c r="C293" s="18"/>
      <c r="D293" s="18"/>
      <c r="E293" s="18"/>
      <c r="F293" s="18"/>
      <c r="G293" s="18"/>
      <c r="H293" s="18"/>
      <c r="I293" s="18"/>
      <c r="J293" s="18"/>
      <c r="K293" s="13"/>
      <c r="L293" s="13"/>
      <c r="M293" s="13"/>
      <c r="N293" s="18"/>
      <c r="O293" s="18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8"/>
      <c r="AR293" s="19">
        <f t="shared" ref="AR293:BC293" si="34">SUBTOTAL(9,AR224:AR291)</f>
        <v>278108564691</v>
      </c>
      <c r="AS293" s="15">
        <f t="shared" si="34"/>
        <v>0</v>
      </c>
      <c r="AT293" s="15">
        <f t="shared" si="34"/>
        <v>0</v>
      </c>
      <c r="AU293" s="15">
        <f t="shared" si="34"/>
        <v>488000000</v>
      </c>
      <c r="AV293" s="15">
        <f t="shared" si="34"/>
        <v>488000000</v>
      </c>
      <c r="AW293" s="19">
        <f t="shared" si="34"/>
        <v>278108564691</v>
      </c>
      <c r="AX293" s="19">
        <f t="shared" si="34"/>
        <v>86753537217</v>
      </c>
      <c r="AY293" s="19">
        <f t="shared" si="34"/>
        <v>65987154979.169998</v>
      </c>
      <c r="AZ293" s="15">
        <f t="shared" si="34"/>
        <v>44148333535</v>
      </c>
      <c r="BA293" s="15">
        <f t="shared" si="34"/>
        <v>44148333535</v>
      </c>
      <c r="BB293" s="15">
        <f t="shared" si="34"/>
        <v>191355027474</v>
      </c>
      <c r="BC293" s="19">
        <f t="shared" si="34"/>
        <v>20766382237.830002</v>
      </c>
      <c r="BD293" s="9"/>
      <c r="BE293" s="10"/>
      <c r="BF293" s="9"/>
      <c r="BG293" s="8"/>
      <c r="BH293" s="8"/>
      <c r="BI293" s="8"/>
      <c r="BJ293" s="8"/>
      <c r="BK293" s="8"/>
      <c r="BL293" s="8"/>
      <c r="BM293" s="8"/>
    </row>
    <row r="294" spans="1:65" ht="15" customHeight="1" outlineLevel="3" x14ac:dyDescent="0.2">
      <c r="A294" s="8" t="s">
        <v>162</v>
      </c>
      <c r="B294" s="13" t="s">
        <v>153</v>
      </c>
      <c r="C294" s="13" t="s">
        <v>66</v>
      </c>
      <c r="D294" s="13" t="s">
        <v>72</v>
      </c>
      <c r="E294" s="13" t="s">
        <v>82</v>
      </c>
      <c r="F294" s="13" t="s">
        <v>73</v>
      </c>
      <c r="G294" s="13" t="s">
        <v>72</v>
      </c>
      <c r="H294" s="13" t="s">
        <v>89</v>
      </c>
      <c r="I294" s="13" t="s">
        <v>110</v>
      </c>
      <c r="J294" s="13" t="s">
        <v>147</v>
      </c>
      <c r="K294" s="13" t="s">
        <v>83</v>
      </c>
      <c r="L294" s="13">
        <v>0</v>
      </c>
      <c r="M294" s="13" t="s">
        <v>153</v>
      </c>
      <c r="N294" s="13">
        <v>11101</v>
      </c>
      <c r="O294" s="13" t="s">
        <v>1857</v>
      </c>
      <c r="P294" s="13">
        <v>0</v>
      </c>
      <c r="Q294" s="13">
        <v>0</v>
      </c>
      <c r="R294" s="13" t="s">
        <v>301</v>
      </c>
      <c r="S294" s="13" t="s">
        <v>1687</v>
      </c>
      <c r="T294" s="13" t="s">
        <v>66</v>
      </c>
      <c r="U294" s="13" t="s">
        <v>390</v>
      </c>
      <c r="V294" s="13" t="s">
        <v>418</v>
      </c>
      <c r="W294" s="13" t="s">
        <v>82</v>
      </c>
      <c r="X294" s="13" t="s">
        <v>427</v>
      </c>
      <c r="Y294" s="13" t="s">
        <v>83</v>
      </c>
      <c r="Z294" s="13" t="s">
        <v>153</v>
      </c>
      <c r="AA294" s="13" t="s">
        <v>73</v>
      </c>
      <c r="AB294" s="13" t="s">
        <v>428</v>
      </c>
      <c r="AC294" s="13" t="s">
        <v>436</v>
      </c>
      <c r="AD294" s="13" t="s">
        <v>441</v>
      </c>
      <c r="AE294" s="13" t="s">
        <v>462</v>
      </c>
      <c r="AF294" s="13" t="s">
        <v>488</v>
      </c>
      <c r="AG294" s="13" t="s">
        <v>532</v>
      </c>
      <c r="AH294" s="13" t="s">
        <v>580</v>
      </c>
      <c r="AI294" s="13" t="s">
        <v>633</v>
      </c>
      <c r="AJ294" s="13" t="s">
        <v>687</v>
      </c>
      <c r="AK294" s="13" t="s">
        <v>720</v>
      </c>
      <c r="AL294" s="13" t="s">
        <v>721</v>
      </c>
      <c r="AM294" s="13" t="s">
        <v>727</v>
      </c>
      <c r="AN294" s="13" t="s">
        <v>798</v>
      </c>
      <c r="AO294" s="13" t="s">
        <v>915</v>
      </c>
      <c r="AP294" s="13" t="s">
        <v>1151</v>
      </c>
      <c r="AQ294" s="13" t="s">
        <v>1688</v>
      </c>
      <c r="AR294" s="15">
        <v>670000000</v>
      </c>
      <c r="AS294" s="15">
        <v>0</v>
      </c>
      <c r="AT294" s="15">
        <v>0</v>
      </c>
      <c r="AU294" s="15">
        <v>0</v>
      </c>
      <c r="AV294" s="15">
        <v>0</v>
      </c>
      <c r="AW294" s="15">
        <v>670000000</v>
      </c>
      <c r="AX294" s="15">
        <v>84638900</v>
      </c>
      <c r="AY294" s="15">
        <v>81638900</v>
      </c>
      <c r="AZ294" s="15">
        <v>0</v>
      </c>
      <c r="BA294" s="15">
        <v>0</v>
      </c>
      <c r="BB294" s="15">
        <v>585361100</v>
      </c>
      <c r="BC294" s="15">
        <v>3000000</v>
      </c>
      <c r="BD294" s="9" t="s">
        <v>736</v>
      </c>
      <c r="BE294" s="10">
        <v>45393.704039553188</v>
      </c>
      <c r="BF294" s="9"/>
    </row>
    <row r="295" spans="1:65" ht="15" customHeight="1" outlineLevel="3" x14ac:dyDescent="0.2">
      <c r="A295" s="8" t="s">
        <v>162</v>
      </c>
      <c r="B295" s="13" t="s">
        <v>153</v>
      </c>
      <c r="C295" s="13" t="s">
        <v>66</v>
      </c>
      <c r="D295" s="13" t="s">
        <v>72</v>
      </c>
      <c r="E295" s="13" t="s">
        <v>82</v>
      </c>
      <c r="F295" s="13" t="s">
        <v>73</v>
      </c>
      <c r="G295" s="13" t="s">
        <v>72</v>
      </c>
      <c r="H295" s="13" t="s">
        <v>90</v>
      </c>
      <c r="I295" s="13" t="s">
        <v>126</v>
      </c>
      <c r="J295" s="13" t="s">
        <v>147</v>
      </c>
      <c r="K295" s="13" t="s">
        <v>83</v>
      </c>
      <c r="L295" s="13">
        <v>0</v>
      </c>
      <c r="M295" s="13" t="s">
        <v>153</v>
      </c>
      <c r="N295" s="13">
        <v>11101</v>
      </c>
      <c r="O295" s="13" t="s">
        <v>1857</v>
      </c>
      <c r="P295" s="13">
        <v>0</v>
      </c>
      <c r="Q295" s="13">
        <v>0</v>
      </c>
      <c r="R295" s="13" t="s">
        <v>302</v>
      </c>
      <c r="S295" s="13" t="s">
        <v>1689</v>
      </c>
      <c r="T295" s="13" t="s">
        <v>66</v>
      </c>
      <c r="U295" s="13" t="s">
        <v>390</v>
      </c>
      <c r="V295" s="13" t="s">
        <v>418</v>
      </c>
      <c r="W295" s="13" t="s">
        <v>82</v>
      </c>
      <c r="X295" s="13" t="s">
        <v>427</v>
      </c>
      <c r="Y295" s="13" t="s">
        <v>83</v>
      </c>
      <c r="Z295" s="13" t="s">
        <v>153</v>
      </c>
      <c r="AA295" s="13" t="s">
        <v>73</v>
      </c>
      <c r="AB295" s="13" t="s">
        <v>428</v>
      </c>
      <c r="AC295" s="13" t="s">
        <v>436</v>
      </c>
      <c r="AD295" s="13" t="s">
        <v>441</v>
      </c>
      <c r="AE295" s="13" t="s">
        <v>450</v>
      </c>
      <c r="AF295" s="13" t="s">
        <v>476</v>
      </c>
      <c r="AG295" s="13" t="s">
        <v>533</v>
      </c>
      <c r="AH295" s="13" t="s">
        <v>595</v>
      </c>
      <c r="AI295" s="13" t="s">
        <v>648</v>
      </c>
      <c r="AJ295" s="13" t="s">
        <v>700</v>
      </c>
      <c r="AK295" s="13" t="s">
        <v>720</v>
      </c>
      <c r="AL295" s="13" t="s">
        <v>721</v>
      </c>
      <c r="AM295" s="13" t="s">
        <v>727</v>
      </c>
      <c r="AN295" s="13" t="s">
        <v>802</v>
      </c>
      <c r="AO295" s="13" t="s">
        <v>919</v>
      </c>
      <c r="AP295" s="13" t="s">
        <v>1152</v>
      </c>
      <c r="AQ295" s="13" t="s">
        <v>2488</v>
      </c>
      <c r="AR295" s="15">
        <v>176800000</v>
      </c>
      <c r="AS295" s="15">
        <v>0</v>
      </c>
      <c r="AT295" s="15">
        <v>0</v>
      </c>
      <c r="AU295" s="15">
        <v>0</v>
      </c>
      <c r="AV295" s="15">
        <v>176800000</v>
      </c>
      <c r="AW295" s="15">
        <v>0</v>
      </c>
      <c r="AX295" s="15">
        <v>0</v>
      </c>
      <c r="AY295" s="15">
        <v>0</v>
      </c>
      <c r="AZ295" s="15">
        <v>0</v>
      </c>
      <c r="BA295" s="15">
        <v>0</v>
      </c>
      <c r="BB295" s="15">
        <v>0</v>
      </c>
      <c r="BC295" s="15">
        <v>0</v>
      </c>
      <c r="BD295" s="9" t="s">
        <v>736</v>
      </c>
      <c r="BE295" s="10">
        <v>45393.704039553188</v>
      </c>
      <c r="BF295" s="9"/>
    </row>
    <row r="296" spans="1:65" ht="15" customHeight="1" outlineLevel="3" x14ac:dyDescent="0.2">
      <c r="A296" s="8" t="s">
        <v>162</v>
      </c>
      <c r="B296" s="13" t="s">
        <v>153</v>
      </c>
      <c r="C296" s="13" t="s">
        <v>66</v>
      </c>
      <c r="D296" s="13" t="s">
        <v>72</v>
      </c>
      <c r="E296" s="13" t="s">
        <v>82</v>
      </c>
      <c r="F296" s="13" t="s">
        <v>73</v>
      </c>
      <c r="G296" s="13" t="s">
        <v>72</v>
      </c>
      <c r="H296" s="13" t="s">
        <v>90</v>
      </c>
      <c r="I296" s="13" t="s">
        <v>126</v>
      </c>
      <c r="J296" s="13" t="s">
        <v>72</v>
      </c>
      <c r="K296" s="13" t="s">
        <v>83</v>
      </c>
      <c r="L296" s="13">
        <v>0</v>
      </c>
      <c r="M296" s="13" t="s">
        <v>153</v>
      </c>
      <c r="N296" s="13">
        <v>11101</v>
      </c>
      <c r="O296" s="13" t="s">
        <v>1857</v>
      </c>
      <c r="P296" s="13">
        <v>1</v>
      </c>
      <c r="Q296" s="13">
        <v>1</v>
      </c>
      <c r="R296" s="13" t="s">
        <v>2489</v>
      </c>
      <c r="S296" s="13" t="s">
        <v>2490</v>
      </c>
      <c r="T296" s="13" t="s">
        <v>66</v>
      </c>
      <c r="U296" s="13" t="s">
        <v>390</v>
      </c>
      <c r="V296" s="13" t="s">
        <v>418</v>
      </c>
      <c r="W296" s="13" t="s">
        <v>82</v>
      </c>
      <c r="X296" s="13" t="s">
        <v>427</v>
      </c>
      <c r="Y296" s="13" t="s">
        <v>83</v>
      </c>
      <c r="Z296" s="13" t="s">
        <v>153</v>
      </c>
      <c r="AA296" s="13" t="s">
        <v>73</v>
      </c>
      <c r="AB296" s="13" t="s">
        <v>428</v>
      </c>
      <c r="AC296" s="13" t="s">
        <v>436</v>
      </c>
      <c r="AD296" s="13" t="s">
        <v>441</v>
      </c>
      <c r="AE296" s="13" t="s">
        <v>450</v>
      </c>
      <c r="AF296" s="13" t="s">
        <v>476</v>
      </c>
      <c r="AG296" s="13" t="s">
        <v>533</v>
      </c>
      <c r="AH296" s="13" t="s">
        <v>595</v>
      </c>
      <c r="AI296" s="13" t="s">
        <v>648</v>
      </c>
      <c r="AJ296" s="13" t="s">
        <v>700</v>
      </c>
      <c r="AK296" s="13" t="s">
        <v>720</v>
      </c>
      <c r="AL296" s="13" t="s">
        <v>721</v>
      </c>
      <c r="AM296" s="13" t="s">
        <v>727</v>
      </c>
      <c r="AN296" s="13" t="s">
        <v>803</v>
      </c>
      <c r="AO296" s="13" t="s">
        <v>920</v>
      </c>
      <c r="AP296" s="13" t="s">
        <v>1690</v>
      </c>
      <c r="AQ296" s="13" t="s">
        <v>2488</v>
      </c>
      <c r="AR296" s="15">
        <v>2633440334</v>
      </c>
      <c r="AS296" s="15">
        <v>0</v>
      </c>
      <c r="AT296" s="15">
        <v>0</v>
      </c>
      <c r="AU296" s="15">
        <v>0</v>
      </c>
      <c r="AV296" s="15">
        <v>541052834</v>
      </c>
      <c r="AW296" s="15">
        <v>2092387500</v>
      </c>
      <c r="AX296" s="15">
        <v>2092387500</v>
      </c>
      <c r="AY296" s="15">
        <v>2092387500</v>
      </c>
      <c r="AZ296" s="15">
        <v>2077200000</v>
      </c>
      <c r="BA296" s="15">
        <v>2077200000</v>
      </c>
      <c r="BB296" s="15">
        <v>0</v>
      </c>
      <c r="BC296" s="15">
        <v>0</v>
      </c>
      <c r="BD296" s="9" t="s">
        <v>736</v>
      </c>
      <c r="BE296" s="10">
        <v>45393.704039553188</v>
      </c>
      <c r="BF296" s="9"/>
    </row>
    <row r="297" spans="1:65" ht="15" customHeight="1" outlineLevel="3" x14ac:dyDescent="0.2">
      <c r="A297" s="8" t="s">
        <v>162</v>
      </c>
      <c r="B297" s="13" t="s">
        <v>153</v>
      </c>
      <c r="C297" s="13" t="s">
        <v>66</v>
      </c>
      <c r="D297" s="13" t="s">
        <v>72</v>
      </c>
      <c r="E297" s="13" t="s">
        <v>82</v>
      </c>
      <c r="F297" s="13" t="s">
        <v>73</v>
      </c>
      <c r="G297" s="13" t="s">
        <v>72</v>
      </c>
      <c r="H297" s="13" t="s">
        <v>90</v>
      </c>
      <c r="I297" s="13" t="s">
        <v>126</v>
      </c>
      <c r="J297" s="13" t="s">
        <v>76</v>
      </c>
      <c r="K297" s="13" t="s">
        <v>83</v>
      </c>
      <c r="L297" s="13">
        <v>0</v>
      </c>
      <c r="M297" s="13" t="s">
        <v>153</v>
      </c>
      <c r="N297" s="13">
        <v>11101</v>
      </c>
      <c r="O297" s="13" t="s">
        <v>1857</v>
      </c>
      <c r="P297" s="13">
        <v>2</v>
      </c>
      <c r="Q297" s="13">
        <v>2</v>
      </c>
      <c r="R297" s="13" t="s">
        <v>1691</v>
      </c>
      <c r="S297" s="13" t="s">
        <v>1692</v>
      </c>
      <c r="T297" s="13" t="s">
        <v>66</v>
      </c>
      <c r="U297" s="13" t="s">
        <v>390</v>
      </c>
      <c r="V297" s="13" t="s">
        <v>418</v>
      </c>
      <c r="W297" s="13" t="s">
        <v>82</v>
      </c>
      <c r="X297" s="13" t="s">
        <v>427</v>
      </c>
      <c r="Y297" s="13" t="s">
        <v>83</v>
      </c>
      <c r="Z297" s="13" t="s">
        <v>153</v>
      </c>
      <c r="AA297" s="13" t="s">
        <v>73</v>
      </c>
      <c r="AB297" s="13" t="s">
        <v>428</v>
      </c>
      <c r="AC297" s="13" t="s">
        <v>436</v>
      </c>
      <c r="AD297" s="13" t="s">
        <v>441</v>
      </c>
      <c r="AE297" s="13" t="s">
        <v>450</v>
      </c>
      <c r="AF297" s="13" t="s">
        <v>476</v>
      </c>
      <c r="AG297" s="13" t="s">
        <v>533</v>
      </c>
      <c r="AH297" s="13" t="s">
        <v>595</v>
      </c>
      <c r="AI297" s="13" t="s">
        <v>648</v>
      </c>
      <c r="AJ297" s="13" t="s">
        <v>700</v>
      </c>
      <c r="AK297" s="13" t="s">
        <v>720</v>
      </c>
      <c r="AL297" s="13" t="s">
        <v>721</v>
      </c>
      <c r="AM297" s="13" t="s">
        <v>727</v>
      </c>
      <c r="AN297" s="13" t="s">
        <v>800</v>
      </c>
      <c r="AO297" s="13" t="s">
        <v>917</v>
      </c>
      <c r="AP297" s="13" t="s">
        <v>1693</v>
      </c>
      <c r="AQ297" s="13" t="s">
        <v>2488</v>
      </c>
      <c r="AR297" s="15">
        <v>645229065</v>
      </c>
      <c r="AS297" s="15">
        <v>0</v>
      </c>
      <c r="AT297" s="15">
        <v>0</v>
      </c>
      <c r="AU297" s="15">
        <v>0</v>
      </c>
      <c r="AV297" s="15">
        <v>579116565</v>
      </c>
      <c r="AW297" s="15">
        <v>66112500</v>
      </c>
      <c r="AX297" s="15">
        <v>66112500</v>
      </c>
      <c r="AY297" s="15">
        <v>66112500</v>
      </c>
      <c r="AZ297" s="15">
        <v>0</v>
      </c>
      <c r="BA297" s="15">
        <v>0</v>
      </c>
      <c r="BB297" s="15">
        <v>0</v>
      </c>
      <c r="BC297" s="15">
        <v>0</v>
      </c>
      <c r="BD297" s="9" t="s">
        <v>736</v>
      </c>
      <c r="BE297" s="10">
        <v>45393.704039553188</v>
      </c>
      <c r="BF297" s="9"/>
    </row>
    <row r="298" spans="1:65" ht="15" customHeight="1" outlineLevel="3" x14ac:dyDescent="0.2">
      <c r="A298" s="8" t="s">
        <v>162</v>
      </c>
      <c r="B298" s="13" t="s">
        <v>153</v>
      </c>
      <c r="C298" s="13" t="s">
        <v>66</v>
      </c>
      <c r="D298" s="13" t="s">
        <v>72</v>
      </c>
      <c r="E298" s="13" t="s">
        <v>82</v>
      </c>
      <c r="F298" s="13" t="s">
        <v>73</v>
      </c>
      <c r="G298" s="13" t="s">
        <v>72</v>
      </c>
      <c r="H298" s="13" t="s">
        <v>90</v>
      </c>
      <c r="I298" s="13" t="s">
        <v>126</v>
      </c>
      <c r="J298" s="13" t="s">
        <v>74</v>
      </c>
      <c r="K298" s="13" t="s">
        <v>83</v>
      </c>
      <c r="L298" s="13">
        <v>0</v>
      </c>
      <c r="M298" s="13" t="s">
        <v>153</v>
      </c>
      <c r="N298" s="13">
        <v>11101</v>
      </c>
      <c r="O298" s="13" t="s">
        <v>1857</v>
      </c>
      <c r="P298" s="13">
        <v>4</v>
      </c>
      <c r="Q298" s="13">
        <v>4</v>
      </c>
      <c r="R298" s="13" t="s">
        <v>2491</v>
      </c>
      <c r="S298" s="13" t="s">
        <v>2492</v>
      </c>
      <c r="T298" s="13" t="s">
        <v>66</v>
      </c>
      <c r="U298" s="13" t="s">
        <v>390</v>
      </c>
      <c r="V298" s="13" t="s">
        <v>418</v>
      </c>
      <c r="W298" s="13" t="s">
        <v>82</v>
      </c>
      <c r="X298" s="13" t="s">
        <v>427</v>
      </c>
      <c r="Y298" s="13" t="s">
        <v>83</v>
      </c>
      <c r="Z298" s="13" t="s">
        <v>153</v>
      </c>
      <c r="AA298" s="13" t="s">
        <v>73</v>
      </c>
      <c r="AB298" s="13" t="s">
        <v>428</v>
      </c>
      <c r="AC298" s="13" t="s">
        <v>436</v>
      </c>
      <c r="AD298" s="13" t="s">
        <v>441</v>
      </c>
      <c r="AE298" s="13" t="s">
        <v>450</v>
      </c>
      <c r="AF298" s="13" t="s">
        <v>476</v>
      </c>
      <c r="AG298" s="13" t="s">
        <v>533</v>
      </c>
      <c r="AH298" s="13" t="s">
        <v>595</v>
      </c>
      <c r="AI298" s="13" t="s">
        <v>648</v>
      </c>
      <c r="AJ298" s="13" t="s">
        <v>700</v>
      </c>
      <c r="AK298" s="13" t="s">
        <v>720</v>
      </c>
      <c r="AL298" s="13" t="s">
        <v>721</v>
      </c>
      <c r="AM298" s="13" t="s">
        <v>727</v>
      </c>
      <c r="AN298" s="13" t="s">
        <v>801</v>
      </c>
      <c r="AO298" s="13" t="s">
        <v>918</v>
      </c>
      <c r="AP298" s="13" t="s">
        <v>2493</v>
      </c>
      <c r="AQ298" s="13" t="s">
        <v>2488</v>
      </c>
      <c r="AR298" s="15">
        <v>1392930601</v>
      </c>
      <c r="AS298" s="15">
        <v>0</v>
      </c>
      <c r="AT298" s="15">
        <v>0</v>
      </c>
      <c r="AU298" s="15">
        <v>0</v>
      </c>
      <c r="AV298" s="15">
        <v>1240034601</v>
      </c>
      <c r="AW298" s="15">
        <v>152896000</v>
      </c>
      <c r="AX298" s="15">
        <v>152896000</v>
      </c>
      <c r="AY298" s="15">
        <v>152896000</v>
      </c>
      <c r="AZ298" s="15">
        <v>27980943</v>
      </c>
      <c r="BA298" s="15">
        <v>27980943</v>
      </c>
      <c r="BB298" s="15">
        <v>0</v>
      </c>
      <c r="BC298" s="15">
        <v>0</v>
      </c>
      <c r="BD298" s="9" t="s">
        <v>736</v>
      </c>
      <c r="BE298" s="10">
        <v>45393.704039553188</v>
      </c>
      <c r="BF298" s="9"/>
    </row>
    <row r="299" spans="1:65" ht="15" customHeight="1" outlineLevel="3" x14ac:dyDescent="0.2">
      <c r="A299" s="8" t="s">
        <v>162</v>
      </c>
      <c r="B299" s="13" t="s">
        <v>153</v>
      </c>
      <c r="C299" s="13" t="s">
        <v>66</v>
      </c>
      <c r="D299" s="13" t="s">
        <v>72</v>
      </c>
      <c r="E299" s="13" t="s">
        <v>82</v>
      </c>
      <c r="F299" s="13" t="s">
        <v>73</v>
      </c>
      <c r="G299" s="13" t="s">
        <v>72</v>
      </c>
      <c r="H299" s="13" t="s">
        <v>95</v>
      </c>
      <c r="I299" s="13" t="s">
        <v>109</v>
      </c>
      <c r="J299" s="13" t="s">
        <v>147</v>
      </c>
      <c r="K299" s="13" t="s">
        <v>83</v>
      </c>
      <c r="L299" s="13">
        <v>0</v>
      </c>
      <c r="M299" s="13" t="s">
        <v>153</v>
      </c>
      <c r="N299" s="13">
        <v>11101</v>
      </c>
      <c r="O299" s="13" t="s">
        <v>1857</v>
      </c>
      <c r="P299" s="13">
        <v>0</v>
      </c>
      <c r="Q299" s="13">
        <v>0</v>
      </c>
      <c r="R299" s="13" t="s">
        <v>303</v>
      </c>
      <c r="S299" s="13" t="s">
        <v>1694</v>
      </c>
      <c r="T299" s="13" t="s">
        <v>66</v>
      </c>
      <c r="U299" s="13" t="s">
        <v>390</v>
      </c>
      <c r="V299" s="13" t="s">
        <v>418</v>
      </c>
      <c r="W299" s="13" t="s">
        <v>82</v>
      </c>
      <c r="X299" s="13" t="s">
        <v>427</v>
      </c>
      <c r="Y299" s="13" t="s">
        <v>83</v>
      </c>
      <c r="Z299" s="13" t="s">
        <v>153</v>
      </c>
      <c r="AA299" s="13" t="s">
        <v>73</v>
      </c>
      <c r="AB299" s="13" t="s">
        <v>428</v>
      </c>
      <c r="AC299" s="13" t="s">
        <v>436</v>
      </c>
      <c r="AD299" s="13" t="s">
        <v>441</v>
      </c>
      <c r="AE299" s="13" t="s">
        <v>452</v>
      </c>
      <c r="AF299" s="13" t="s">
        <v>478</v>
      </c>
      <c r="AG299" s="13" t="s">
        <v>534</v>
      </c>
      <c r="AH299" s="13" t="s">
        <v>596</v>
      </c>
      <c r="AI299" s="13" t="s">
        <v>649</v>
      </c>
      <c r="AJ299" s="13" t="s">
        <v>701</v>
      </c>
      <c r="AK299" s="13" t="s">
        <v>720</v>
      </c>
      <c r="AL299" s="13" t="s">
        <v>721</v>
      </c>
      <c r="AM299" s="13" t="s">
        <v>727</v>
      </c>
      <c r="AN299" s="13" t="s">
        <v>799</v>
      </c>
      <c r="AO299" s="13" t="s">
        <v>916</v>
      </c>
      <c r="AP299" s="13" t="s">
        <v>1153</v>
      </c>
      <c r="AQ299" s="13" t="s">
        <v>2494</v>
      </c>
      <c r="AR299" s="15">
        <v>90000000</v>
      </c>
      <c r="AS299" s="15">
        <v>0</v>
      </c>
      <c r="AT299" s="15">
        <v>0</v>
      </c>
      <c r="AU299" s="15">
        <v>0</v>
      </c>
      <c r="AV299" s="15">
        <v>0</v>
      </c>
      <c r="AW299" s="15">
        <v>90000000</v>
      </c>
      <c r="AX299" s="15">
        <v>0</v>
      </c>
      <c r="AY299" s="15">
        <v>0</v>
      </c>
      <c r="AZ299" s="15">
        <v>0</v>
      </c>
      <c r="BA299" s="15">
        <v>0</v>
      </c>
      <c r="BB299" s="15">
        <v>90000000</v>
      </c>
      <c r="BC299" s="15">
        <v>0</v>
      </c>
      <c r="BD299" s="9" t="s">
        <v>736</v>
      </c>
      <c r="BE299" s="10">
        <v>45393.704039553188</v>
      </c>
      <c r="BF299" s="9"/>
    </row>
    <row r="300" spans="1:65" ht="15" customHeight="1" outlineLevel="3" x14ac:dyDescent="0.2">
      <c r="A300" s="8" t="s">
        <v>162</v>
      </c>
      <c r="B300" s="13" t="s">
        <v>153</v>
      </c>
      <c r="C300" s="13" t="s">
        <v>66</v>
      </c>
      <c r="D300" s="13" t="s">
        <v>72</v>
      </c>
      <c r="E300" s="13" t="s">
        <v>82</v>
      </c>
      <c r="F300" s="13" t="s">
        <v>73</v>
      </c>
      <c r="G300" s="13" t="s">
        <v>72</v>
      </c>
      <c r="H300" s="13" t="s">
        <v>95</v>
      </c>
      <c r="I300" s="13" t="s">
        <v>109</v>
      </c>
      <c r="J300" s="13" t="s">
        <v>72</v>
      </c>
      <c r="K300" s="13" t="s">
        <v>83</v>
      </c>
      <c r="L300" s="13">
        <v>0</v>
      </c>
      <c r="M300" s="13" t="s">
        <v>153</v>
      </c>
      <c r="N300" s="13">
        <v>11101</v>
      </c>
      <c r="O300" s="13" t="s">
        <v>1857</v>
      </c>
      <c r="P300" s="13">
        <v>1</v>
      </c>
      <c r="Q300" s="13">
        <v>1</v>
      </c>
      <c r="R300" s="13" t="s">
        <v>2495</v>
      </c>
      <c r="S300" s="13" t="s">
        <v>2496</v>
      </c>
      <c r="T300" s="13" t="s">
        <v>66</v>
      </c>
      <c r="U300" s="13" t="s">
        <v>390</v>
      </c>
      <c r="V300" s="13" t="s">
        <v>418</v>
      </c>
      <c r="W300" s="13" t="s">
        <v>82</v>
      </c>
      <c r="X300" s="13" t="s">
        <v>427</v>
      </c>
      <c r="Y300" s="13" t="s">
        <v>83</v>
      </c>
      <c r="Z300" s="13" t="s">
        <v>153</v>
      </c>
      <c r="AA300" s="13" t="s">
        <v>73</v>
      </c>
      <c r="AB300" s="13" t="s">
        <v>428</v>
      </c>
      <c r="AC300" s="13" t="s">
        <v>436</v>
      </c>
      <c r="AD300" s="13" t="s">
        <v>441</v>
      </c>
      <c r="AE300" s="13" t="s">
        <v>452</v>
      </c>
      <c r="AF300" s="13" t="s">
        <v>478</v>
      </c>
      <c r="AG300" s="13" t="s">
        <v>534</v>
      </c>
      <c r="AH300" s="13" t="s">
        <v>596</v>
      </c>
      <c r="AI300" s="13" t="s">
        <v>649</v>
      </c>
      <c r="AJ300" s="13" t="s">
        <v>701</v>
      </c>
      <c r="AK300" s="13" t="s">
        <v>720</v>
      </c>
      <c r="AL300" s="13" t="s">
        <v>721</v>
      </c>
      <c r="AM300" s="13" t="s">
        <v>727</v>
      </c>
      <c r="AN300" s="13" t="s">
        <v>799</v>
      </c>
      <c r="AO300" s="13" t="s">
        <v>916</v>
      </c>
      <c r="AP300" s="13" t="s">
        <v>1154</v>
      </c>
      <c r="AQ300" s="13" t="s">
        <v>2494</v>
      </c>
      <c r="AR300" s="15">
        <v>80000000</v>
      </c>
      <c r="AS300" s="15">
        <v>0</v>
      </c>
      <c r="AT300" s="15">
        <v>0</v>
      </c>
      <c r="AU300" s="15">
        <v>0</v>
      </c>
      <c r="AV300" s="15">
        <v>0</v>
      </c>
      <c r="AW300" s="15">
        <v>80000000</v>
      </c>
      <c r="AX300" s="15">
        <v>0</v>
      </c>
      <c r="AY300" s="15">
        <v>0</v>
      </c>
      <c r="AZ300" s="15">
        <v>0</v>
      </c>
      <c r="BA300" s="15">
        <v>0</v>
      </c>
      <c r="BB300" s="15">
        <v>80000000</v>
      </c>
      <c r="BC300" s="15">
        <v>0</v>
      </c>
      <c r="BD300" s="9" t="s">
        <v>736</v>
      </c>
      <c r="BE300" s="10">
        <v>45393.704039553188</v>
      </c>
      <c r="BF300" s="9"/>
    </row>
    <row r="301" spans="1:65" ht="15" customHeight="1" outlineLevel="3" x14ac:dyDescent="0.2">
      <c r="A301" s="8" t="s">
        <v>162</v>
      </c>
      <c r="B301" s="13" t="s">
        <v>153</v>
      </c>
      <c r="C301" s="13" t="s">
        <v>66</v>
      </c>
      <c r="D301" s="13" t="s">
        <v>72</v>
      </c>
      <c r="E301" s="13" t="s">
        <v>82</v>
      </c>
      <c r="F301" s="13" t="s">
        <v>73</v>
      </c>
      <c r="G301" s="13" t="s">
        <v>72</v>
      </c>
      <c r="H301" s="13" t="s">
        <v>95</v>
      </c>
      <c r="I301" s="13" t="s">
        <v>109</v>
      </c>
      <c r="J301" s="13" t="s">
        <v>76</v>
      </c>
      <c r="K301" s="13" t="s">
        <v>83</v>
      </c>
      <c r="L301" s="13">
        <v>0</v>
      </c>
      <c r="M301" s="13" t="s">
        <v>153</v>
      </c>
      <c r="N301" s="13">
        <v>11101</v>
      </c>
      <c r="O301" s="13" t="s">
        <v>1857</v>
      </c>
      <c r="P301" s="13">
        <v>2</v>
      </c>
      <c r="Q301" s="13">
        <v>2</v>
      </c>
      <c r="R301" s="13" t="s">
        <v>2497</v>
      </c>
      <c r="S301" s="13" t="s">
        <v>2498</v>
      </c>
      <c r="T301" s="13" t="s">
        <v>66</v>
      </c>
      <c r="U301" s="13" t="s">
        <v>390</v>
      </c>
      <c r="V301" s="13" t="s">
        <v>418</v>
      </c>
      <c r="W301" s="13" t="s">
        <v>82</v>
      </c>
      <c r="X301" s="13" t="s">
        <v>427</v>
      </c>
      <c r="Y301" s="13" t="s">
        <v>83</v>
      </c>
      <c r="Z301" s="13" t="s">
        <v>153</v>
      </c>
      <c r="AA301" s="13" t="s">
        <v>73</v>
      </c>
      <c r="AB301" s="13" t="s">
        <v>428</v>
      </c>
      <c r="AC301" s="13" t="s">
        <v>436</v>
      </c>
      <c r="AD301" s="13" t="s">
        <v>441</v>
      </c>
      <c r="AE301" s="13" t="s">
        <v>452</v>
      </c>
      <c r="AF301" s="13" t="s">
        <v>478</v>
      </c>
      <c r="AG301" s="13" t="s">
        <v>534</v>
      </c>
      <c r="AH301" s="13" t="s">
        <v>596</v>
      </c>
      <c r="AI301" s="13" t="s">
        <v>649</v>
      </c>
      <c r="AJ301" s="13" t="s">
        <v>701</v>
      </c>
      <c r="AK301" s="13" t="s">
        <v>720</v>
      </c>
      <c r="AL301" s="13" t="s">
        <v>721</v>
      </c>
      <c r="AM301" s="13" t="s">
        <v>727</v>
      </c>
      <c r="AN301" s="13" t="s">
        <v>806</v>
      </c>
      <c r="AO301" s="13" t="s">
        <v>923</v>
      </c>
      <c r="AP301" s="13" t="s">
        <v>2499</v>
      </c>
      <c r="AQ301" s="13" t="s">
        <v>2494</v>
      </c>
      <c r="AR301" s="15">
        <v>3540000000</v>
      </c>
      <c r="AS301" s="15">
        <v>0</v>
      </c>
      <c r="AT301" s="15">
        <v>0</v>
      </c>
      <c r="AU301" s="15">
        <v>0</v>
      </c>
      <c r="AV301" s="15">
        <v>0</v>
      </c>
      <c r="AW301" s="15">
        <v>3540000000</v>
      </c>
      <c r="AX301" s="15">
        <v>1663329616</v>
      </c>
      <c r="AY301" s="15">
        <v>518400000</v>
      </c>
      <c r="AZ301" s="15">
        <v>139500840</v>
      </c>
      <c r="BA301" s="15">
        <v>139500840</v>
      </c>
      <c r="BB301" s="15">
        <v>1876670384</v>
      </c>
      <c r="BC301" s="15">
        <v>1144929616</v>
      </c>
      <c r="BD301" s="9" t="s">
        <v>736</v>
      </c>
      <c r="BE301" s="10">
        <v>45393.704039553188</v>
      </c>
      <c r="BF301" s="9"/>
    </row>
    <row r="302" spans="1:65" ht="15" customHeight="1" outlineLevel="3" x14ac:dyDescent="0.2">
      <c r="A302" s="8" t="s">
        <v>162</v>
      </c>
      <c r="B302" s="13" t="s">
        <v>153</v>
      </c>
      <c r="C302" s="13" t="s">
        <v>66</v>
      </c>
      <c r="D302" s="13" t="s">
        <v>72</v>
      </c>
      <c r="E302" s="13" t="s">
        <v>82</v>
      </c>
      <c r="F302" s="13" t="s">
        <v>73</v>
      </c>
      <c r="G302" s="13" t="s">
        <v>72</v>
      </c>
      <c r="H302" s="13" t="s">
        <v>95</v>
      </c>
      <c r="I302" s="13" t="s">
        <v>109</v>
      </c>
      <c r="J302" s="13" t="s">
        <v>77</v>
      </c>
      <c r="K302" s="13" t="s">
        <v>83</v>
      </c>
      <c r="L302" s="13">
        <v>0</v>
      </c>
      <c r="M302" s="13" t="s">
        <v>153</v>
      </c>
      <c r="N302" s="13">
        <v>11101</v>
      </c>
      <c r="O302" s="13" t="s">
        <v>1857</v>
      </c>
      <c r="P302" s="13">
        <v>3</v>
      </c>
      <c r="Q302" s="13">
        <v>3</v>
      </c>
      <c r="R302" s="13" t="s">
        <v>2500</v>
      </c>
      <c r="S302" s="13" t="s">
        <v>2501</v>
      </c>
      <c r="T302" s="13" t="s">
        <v>66</v>
      </c>
      <c r="U302" s="13" t="s">
        <v>390</v>
      </c>
      <c r="V302" s="13" t="s">
        <v>418</v>
      </c>
      <c r="W302" s="13" t="s">
        <v>82</v>
      </c>
      <c r="X302" s="13" t="s">
        <v>427</v>
      </c>
      <c r="Y302" s="13" t="s">
        <v>83</v>
      </c>
      <c r="Z302" s="13" t="s">
        <v>153</v>
      </c>
      <c r="AA302" s="13" t="s">
        <v>73</v>
      </c>
      <c r="AB302" s="13" t="s">
        <v>428</v>
      </c>
      <c r="AC302" s="13" t="s">
        <v>436</v>
      </c>
      <c r="AD302" s="13" t="s">
        <v>441</v>
      </c>
      <c r="AE302" s="13" t="s">
        <v>452</v>
      </c>
      <c r="AF302" s="13" t="s">
        <v>478</v>
      </c>
      <c r="AG302" s="13" t="s">
        <v>534</v>
      </c>
      <c r="AH302" s="13" t="s">
        <v>596</v>
      </c>
      <c r="AI302" s="13" t="s">
        <v>649</v>
      </c>
      <c r="AJ302" s="13" t="s">
        <v>701</v>
      </c>
      <c r="AK302" s="13" t="s">
        <v>720</v>
      </c>
      <c r="AL302" s="13" t="s">
        <v>721</v>
      </c>
      <c r="AM302" s="13" t="s">
        <v>727</v>
      </c>
      <c r="AN302" s="13" t="s">
        <v>805</v>
      </c>
      <c r="AO302" s="13" t="s">
        <v>922</v>
      </c>
      <c r="AP302" s="13" t="s">
        <v>2502</v>
      </c>
      <c r="AQ302" s="13" t="s">
        <v>2494</v>
      </c>
      <c r="AR302" s="15">
        <v>240000000</v>
      </c>
      <c r="AS302" s="15">
        <v>0</v>
      </c>
      <c r="AT302" s="15">
        <v>0</v>
      </c>
      <c r="AU302" s="15">
        <v>0</v>
      </c>
      <c r="AV302" s="15">
        <v>0</v>
      </c>
      <c r="AW302" s="15">
        <v>240000000</v>
      </c>
      <c r="AX302" s="15">
        <v>0</v>
      </c>
      <c r="AY302" s="15">
        <v>0</v>
      </c>
      <c r="AZ302" s="15">
        <v>0</v>
      </c>
      <c r="BA302" s="15">
        <v>0</v>
      </c>
      <c r="BB302" s="15">
        <v>240000000</v>
      </c>
      <c r="BC302" s="15">
        <v>0</v>
      </c>
      <c r="BD302" s="9" t="s">
        <v>736</v>
      </c>
      <c r="BE302" s="10">
        <v>45393.704039553188</v>
      </c>
      <c r="BF302" s="9"/>
    </row>
    <row r="303" spans="1:65" ht="15" customHeight="1" outlineLevel="3" x14ac:dyDescent="0.2">
      <c r="A303" s="8" t="s">
        <v>162</v>
      </c>
      <c r="B303" s="13" t="s">
        <v>153</v>
      </c>
      <c r="C303" s="13" t="s">
        <v>66</v>
      </c>
      <c r="D303" s="13" t="s">
        <v>72</v>
      </c>
      <c r="E303" s="13" t="s">
        <v>82</v>
      </c>
      <c r="F303" s="13" t="s">
        <v>73</v>
      </c>
      <c r="G303" s="13" t="s">
        <v>72</v>
      </c>
      <c r="H303" s="13" t="s">
        <v>95</v>
      </c>
      <c r="I303" s="13" t="s">
        <v>109</v>
      </c>
      <c r="J303" s="13" t="s">
        <v>74</v>
      </c>
      <c r="K303" s="13" t="s">
        <v>83</v>
      </c>
      <c r="L303" s="13">
        <v>0</v>
      </c>
      <c r="M303" s="13" t="s">
        <v>153</v>
      </c>
      <c r="N303" s="13">
        <v>11101</v>
      </c>
      <c r="O303" s="13" t="s">
        <v>1857</v>
      </c>
      <c r="P303" s="13">
        <v>4</v>
      </c>
      <c r="Q303" s="13">
        <v>4</v>
      </c>
      <c r="R303" s="13" t="s">
        <v>2503</v>
      </c>
      <c r="S303" s="13" t="s">
        <v>2504</v>
      </c>
      <c r="T303" s="13" t="s">
        <v>66</v>
      </c>
      <c r="U303" s="13" t="s">
        <v>390</v>
      </c>
      <c r="V303" s="13" t="s">
        <v>418</v>
      </c>
      <c r="W303" s="13" t="s">
        <v>82</v>
      </c>
      <c r="X303" s="13" t="s">
        <v>427</v>
      </c>
      <c r="Y303" s="13" t="s">
        <v>83</v>
      </c>
      <c r="Z303" s="13" t="s">
        <v>153</v>
      </c>
      <c r="AA303" s="13" t="s">
        <v>73</v>
      </c>
      <c r="AB303" s="13" t="s">
        <v>428</v>
      </c>
      <c r="AC303" s="13" t="s">
        <v>436</v>
      </c>
      <c r="AD303" s="13" t="s">
        <v>441</v>
      </c>
      <c r="AE303" s="13" t="s">
        <v>452</v>
      </c>
      <c r="AF303" s="13" t="s">
        <v>478</v>
      </c>
      <c r="AG303" s="13" t="s">
        <v>534</v>
      </c>
      <c r="AH303" s="13" t="s">
        <v>596</v>
      </c>
      <c r="AI303" s="13" t="s">
        <v>649</v>
      </c>
      <c r="AJ303" s="13" t="s">
        <v>701</v>
      </c>
      <c r="AK303" s="13" t="s">
        <v>720</v>
      </c>
      <c r="AL303" s="13" t="s">
        <v>721</v>
      </c>
      <c r="AM303" s="13" t="s">
        <v>727</v>
      </c>
      <c r="AN303" s="13" t="s">
        <v>806</v>
      </c>
      <c r="AO303" s="13" t="s">
        <v>923</v>
      </c>
      <c r="AP303" s="13" t="s">
        <v>2505</v>
      </c>
      <c r="AQ303" s="13" t="s">
        <v>2494</v>
      </c>
      <c r="AR303" s="15">
        <v>655500000</v>
      </c>
      <c r="AS303" s="15">
        <v>0</v>
      </c>
      <c r="AT303" s="15">
        <v>0</v>
      </c>
      <c r="AU303" s="15">
        <v>0</v>
      </c>
      <c r="AV303" s="15">
        <v>0</v>
      </c>
      <c r="AW303" s="15">
        <v>655500000</v>
      </c>
      <c r="AX303" s="15">
        <v>214683932</v>
      </c>
      <c r="AY303" s="15">
        <v>149683932</v>
      </c>
      <c r="AZ303" s="15">
        <v>26466966</v>
      </c>
      <c r="BA303" s="15">
        <v>26466966</v>
      </c>
      <c r="BB303" s="15">
        <v>440816068</v>
      </c>
      <c r="BC303" s="15">
        <v>65000000</v>
      </c>
      <c r="BD303" s="9" t="s">
        <v>736</v>
      </c>
      <c r="BE303" s="10">
        <v>45393.704039553188</v>
      </c>
      <c r="BF303" s="9"/>
    </row>
    <row r="304" spans="1:65" ht="15" customHeight="1" outlineLevel="3" x14ac:dyDescent="0.2">
      <c r="A304" s="8" t="s">
        <v>162</v>
      </c>
      <c r="B304" s="13" t="s">
        <v>153</v>
      </c>
      <c r="C304" s="13" t="s">
        <v>66</v>
      </c>
      <c r="D304" s="13" t="s">
        <v>72</v>
      </c>
      <c r="E304" s="13" t="s">
        <v>82</v>
      </c>
      <c r="F304" s="13" t="s">
        <v>73</v>
      </c>
      <c r="G304" s="13" t="s">
        <v>72</v>
      </c>
      <c r="H304" s="13" t="s">
        <v>95</v>
      </c>
      <c r="I304" s="13" t="s">
        <v>110</v>
      </c>
      <c r="J304" s="13" t="s">
        <v>72</v>
      </c>
      <c r="K304" s="13" t="s">
        <v>83</v>
      </c>
      <c r="L304" s="13">
        <v>0</v>
      </c>
      <c r="M304" s="13" t="s">
        <v>153</v>
      </c>
      <c r="N304" s="13">
        <v>11101</v>
      </c>
      <c r="O304" s="13" t="s">
        <v>1857</v>
      </c>
      <c r="P304" s="13">
        <v>1</v>
      </c>
      <c r="Q304" s="13">
        <v>1</v>
      </c>
      <c r="R304" s="13" t="s">
        <v>304</v>
      </c>
      <c r="S304" s="13" t="s">
        <v>1695</v>
      </c>
      <c r="T304" s="13" t="s">
        <v>66</v>
      </c>
      <c r="U304" s="13" t="s">
        <v>390</v>
      </c>
      <c r="V304" s="13" t="s">
        <v>418</v>
      </c>
      <c r="W304" s="13" t="s">
        <v>82</v>
      </c>
      <c r="X304" s="13" t="s">
        <v>427</v>
      </c>
      <c r="Y304" s="13" t="s">
        <v>83</v>
      </c>
      <c r="Z304" s="13" t="s">
        <v>153</v>
      </c>
      <c r="AA304" s="13" t="s">
        <v>73</v>
      </c>
      <c r="AB304" s="13" t="s">
        <v>428</v>
      </c>
      <c r="AC304" s="13" t="s">
        <v>436</v>
      </c>
      <c r="AD304" s="13" t="s">
        <v>441</v>
      </c>
      <c r="AE304" s="13" t="s">
        <v>452</v>
      </c>
      <c r="AF304" s="13" t="s">
        <v>478</v>
      </c>
      <c r="AG304" s="13" t="s">
        <v>513</v>
      </c>
      <c r="AH304" s="13" t="s">
        <v>580</v>
      </c>
      <c r="AI304" s="13" t="s">
        <v>633</v>
      </c>
      <c r="AJ304" s="13" t="s">
        <v>687</v>
      </c>
      <c r="AK304" s="13" t="s">
        <v>720</v>
      </c>
      <c r="AL304" s="13" t="s">
        <v>721</v>
      </c>
      <c r="AM304" s="13" t="s">
        <v>727</v>
      </c>
      <c r="AN304" s="13" t="s">
        <v>758</v>
      </c>
      <c r="AO304" s="13" t="s">
        <v>880</v>
      </c>
      <c r="AP304" s="13" t="s">
        <v>1155</v>
      </c>
      <c r="AQ304" s="13" t="s">
        <v>1696</v>
      </c>
      <c r="AR304" s="15">
        <v>250000000</v>
      </c>
      <c r="AS304" s="15">
        <v>0</v>
      </c>
      <c r="AT304" s="15">
        <v>0</v>
      </c>
      <c r="AU304" s="15">
        <v>0</v>
      </c>
      <c r="AV304" s="15">
        <v>0</v>
      </c>
      <c r="AW304" s="15">
        <v>250000000</v>
      </c>
      <c r="AX304" s="15">
        <v>45000000</v>
      </c>
      <c r="AY304" s="15">
        <v>0</v>
      </c>
      <c r="AZ304" s="15">
        <v>0</v>
      </c>
      <c r="BA304" s="15">
        <v>0</v>
      </c>
      <c r="BB304" s="15">
        <v>205000000</v>
      </c>
      <c r="BC304" s="15">
        <v>45000000</v>
      </c>
      <c r="BD304" s="9" t="s">
        <v>736</v>
      </c>
      <c r="BE304" s="10">
        <v>45393.704039553188</v>
      </c>
      <c r="BF304" s="9"/>
    </row>
    <row r="305" spans="1:65" ht="15" customHeight="1" outlineLevel="3" x14ac:dyDescent="0.2">
      <c r="A305" s="8" t="s">
        <v>162</v>
      </c>
      <c r="B305" s="13" t="s">
        <v>153</v>
      </c>
      <c r="C305" s="13" t="s">
        <v>66</v>
      </c>
      <c r="D305" s="13" t="s">
        <v>72</v>
      </c>
      <c r="E305" s="13" t="s">
        <v>82</v>
      </c>
      <c r="F305" s="13" t="s">
        <v>73</v>
      </c>
      <c r="G305" s="13" t="s">
        <v>72</v>
      </c>
      <c r="H305" s="13" t="s">
        <v>95</v>
      </c>
      <c r="I305" s="13" t="s">
        <v>110</v>
      </c>
      <c r="J305" s="13" t="s">
        <v>76</v>
      </c>
      <c r="K305" s="13" t="s">
        <v>83</v>
      </c>
      <c r="L305" s="13">
        <v>0</v>
      </c>
      <c r="M305" s="13" t="s">
        <v>153</v>
      </c>
      <c r="N305" s="13">
        <v>11101</v>
      </c>
      <c r="O305" s="13" t="s">
        <v>1857</v>
      </c>
      <c r="P305" s="13">
        <v>2</v>
      </c>
      <c r="Q305" s="13">
        <v>2</v>
      </c>
      <c r="R305" s="13" t="s">
        <v>305</v>
      </c>
      <c r="S305" s="13" t="s">
        <v>1697</v>
      </c>
      <c r="T305" s="13" t="s">
        <v>66</v>
      </c>
      <c r="U305" s="13" t="s">
        <v>390</v>
      </c>
      <c r="V305" s="13" t="s">
        <v>418</v>
      </c>
      <c r="W305" s="13" t="s">
        <v>82</v>
      </c>
      <c r="X305" s="13" t="s">
        <v>427</v>
      </c>
      <c r="Y305" s="13" t="s">
        <v>83</v>
      </c>
      <c r="Z305" s="13" t="s">
        <v>153</v>
      </c>
      <c r="AA305" s="13" t="s">
        <v>73</v>
      </c>
      <c r="AB305" s="13" t="s">
        <v>428</v>
      </c>
      <c r="AC305" s="13" t="s">
        <v>436</v>
      </c>
      <c r="AD305" s="13" t="s">
        <v>441</v>
      </c>
      <c r="AE305" s="13" t="s">
        <v>452</v>
      </c>
      <c r="AF305" s="13" t="s">
        <v>478</v>
      </c>
      <c r="AG305" s="13" t="s">
        <v>513</v>
      </c>
      <c r="AH305" s="13" t="s">
        <v>580</v>
      </c>
      <c r="AI305" s="13" t="s">
        <v>633</v>
      </c>
      <c r="AJ305" s="13" t="s">
        <v>687</v>
      </c>
      <c r="AK305" s="13" t="s">
        <v>720</v>
      </c>
      <c r="AL305" s="13" t="s">
        <v>721</v>
      </c>
      <c r="AM305" s="13" t="s">
        <v>727</v>
      </c>
      <c r="AN305" s="13" t="s">
        <v>807</v>
      </c>
      <c r="AO305" s="13" t="s">
        <v>924</v>
      </c>
      <c r="AP305" s="13" t="s">
        <v>1156</v>
      </c>
      <c r="AQ305" s="13" t="s">
        <v>1698</v>
      </c>
      <c r="AR305" s="15">
        <v>1130000000</v>
      </c>
      <c r="AS305" s="15">
        <v>0</v>
      </c>
      <c r="AT305" s="15">
        <v>0</v>
      </c>
      <c r="AU305" s="15">
        <v>0</v>
      </c>
      <c r="AV305" s="15">
        <v>0</v>
      </c>
      <c r="AW305" s="15">
        <v>1130000000</v>
      </c>
      <c r="AX305" s="15">
        <v>108017000</v>
      </c>
      <c r="AY305" s="15">
        <v>108017000</v>
      </c>
      <c r="AZ305" s="15">
        <v>7533333</v>
      </c>
      <c r="BA305" s="15">
        <v>7533333</v>
      </c>
      <c r="BB305" s="15">
        <v>1021983000</v>
      </c>
      <c r="BC305" s="15">
        <v>0</v>
      </c>
      <c r="BD305" s="9" t="s">
        <v>736</v>
      </c>
      <c r="BE305" s="10">
        <v>45393.704039553188</v>
      </c>
      <c r="BF305" s="9"/>
    </row>
    <row r="306" spans="1:65" ht="15" customHeight="1" outlineLevel="3" x14ac:dyDescent="0.2">
      <c r="A306" s="8" t="s">
        <v>162</v>
      </c>
      <c r="B306" s="13" t="s">
        <v>153</v>
      </c>
      <c r="C306" s="13" t="s">
        <v>66</v>
      </c>
      <c r="D306" s="13" t="s">
        <v>72</v>
      </c>
      <c r="E306" s="13" t="s">
        <v>82</v>
      </c>
      <c r="F306" s="13" t="s">
        <v>73</v>
      </c>
      <c r="G306" s="13" t="s">
        <v>72</v>
      </c>
      <c r="H306" s="13" t="s">
        <v>95</v>
      </c>
      <c r="I306" s="13" t="s">
        <v>110</v>
      </c>
      <c r="J306" s="13" t="s">
        <v>77</v>
      </c>
      <c r="K306" s="13" t="s">
        <v>83</v>
      </c>
      <c r="L306" s="13">
        <v>0</v>
      </c>
      <c r="M306" s="13" t="s">
        <v>153</v>
      </c>
      <c r="N306" s="13">
        <v>11101</v>
      </c>
      <c r="O306" s="13" t="s">
        <v>1857</v>
      </c>
      <c r="P306" s="13">
        <v>3</v>
      </c>
      <c r="Q306" s="13">
        <v>3</v>
      </c>
      <c r="R306" s="13" t="s">
        <v>2506</v>
      </c>
      <c r="S306" s="13" t="s">
        <v>2507</v>
      </c>
      <c r="T306" s="13" t="s">
        <v>66</v>
      </c>
      <c r="U306" s="13" t="s">
        <v>390</v>
      </c>
      <c r="V306" s="13" t="s">
        <v>418</v>
      </c>
      <c r="W306" s="13" t="s">
        <v>82</v>
      </c>
      <c r="X306" s="13" t="s">
        <v>427</v>
      </c>
      <c r="Y306" s="13" t="s">
        <v>83</v>
      </c>
      <c r="Z306" s="13" t="s">
        <v>153</v>
      </c>
      <c r="AA306" s="13" t="s">
        <v>73</v>
      </c>
      <c r="AB306" s="13" t="s">
        <v>428</v>
      </c>
      <c r="AC306" s="13" t="s">
        <v>436</v>
      </c>
      <c r="AD306" s="13" t="s">
        <v>441</v>
      </c>
      <c r="AE306" s="13" t="s">
        <v>452</v>
      </c>
      <c r="AF306" s="13" t="s">
        <v>478</v>
      </c>
      <c r="AG306" s="13" t="s">
        <v>513</v>
      </c>
      <c r="AH306" s="13" t="s">
        <v>580</v>
      </c>
      <c r="AI306" s="13" t="s">
        <v>633</v>
      </c>
      <c r="AJ306" s="13" t="s">
        <v>687</v>
      </c>
      <c r="AK306" s="13" t="s">
        <v>720</v>
      </c>
      <c r="AL306" s="13" t="s">
        <v>721</v>
      </c>
      <c r="AM306" s="13" t="s">
        <v>727</v>
      </c>
      <c r="AN306" s="13" t="s">
        <v>808</v>
      </c>
      <c r="AO306" s="13" t="s">
        <v>925</v>
      </c>
      <c r="AP306" s="13" t="s">
        <v>2508</v>
      </c>
      <c r="AQ306" s="13" t="s">
        <v>1698</v>
      </c>
      <c r="AR306" s="15">
        <v>160000000</v>
      </c>
      <c r="AS306" s="15">
        <v>0</v>
      </c>
      <c r="AT306" s="15">
        <v>0</v>
      </c>
      <c r="AU306" s="15">
        <v>0</v>
      </c>
      <c r="AV306" s="15">
        <v>0</v>
      </c>
      <c r="AW306" s="15">
        <v>160000000</v>
      </c>
      <c r="AX306" s="15">
        <v>0</v>
      </c>
      <c r="AY306" s="15">
        <v>0</v>
      </c>
      <c r="AZ306" s="15">
        <v>0</v>
      </c>
      <c r="BA306" s="15">
        <v>0</v>
      </c>
      <c r="BB306" s="15">
        <v>160000000</v>
      </c>
      <c r="BC306" s="15">
        <v>0</v>
      </c>
      <c r="BD306" s="9" t="s">
        <v>736</v>
      </c>
      <c r="BE306" s="10">
        <v>45393.704039553188</v>
      </c>
      <c r="BF306" s="9"/>
    </row>
    <row r="307" spans="1:65" ht="15" customHeight="1" outlineLevel="3" x14ac:dyDescent="0.2">
      <c r="A307" s="8" t="s">
        <v>162</v>
      </c>
      <c r="B307" s="13" t="s">
        <v>153</v>
      </c>
      <c r="C307" s="13" t="s">
        <v>66</v>
      </c>
      <c r="D307" s="13" t="s">
        <v>72</v>
      </c>
      <c r="E307" s="13" t="s">
        <v>82</v>
      </c>
      <c r="F307" s="13" t="s">
        <v>73</v>
      </c>
      <c r="G307" s="13" t="s">
        <v>72</v>
      </c>
      <c r="H307" s="13" t="s">
        <v>95</v>
      </c>
      <c r="I307" s="13" t="s">
        <v>99</v>
      </c>
      <c r="J307" s="13" t="s">
        <v>147</v>
      </c>
      <c r="K307" s="13" t="s">
        <v>83</v>
      </c>
      <c r="L307" s="13">
        <v>0</v>
      </c>
      <c r="M307" s="13" t="s">
        <v>153</v>
      </c>
      <c r="N307" s="13">
        <v>11101</v>
      </c>
      <c r="O307" s="13" t="s">
        <v>1857</v>
      </c>
      <c r="P307" s="13">
        <v>0</v>
      </c>
      <c r="Q307" s="13">
        <v>0</v>
      </c>
      <c r="R307" s="13" t="s">
        <v>306</v>
      </c>
      <c r="S307" s="13" t="s">
        <v>1699</v>
      </c>
      <c r="T307" s="13" t="s">
        <v>66</v>
      </c>
      <c r="U307" s="13" t="s">
        <v>390</v>
      </c>
      <c r="V307" s="13" t="s">
        <v>418</v>
      </c>
      <c r="W307" s="13" t="s">
        <v>82</v>
      </c>
      <c r="X307" s="13" t="s">
        <v>427</v>
      </c>
      <c r="Y307" s="13" t="s">
        <v>83</v>
      </c>
      <c r="Z307" s="13" t="s">
        <v>153</v>
      </c>
      <c r="AA307" s="13" t="s">
        <v>73</v>
      </c>
      <c r="AB307" s="13" t="s">
        <v>428</v>
      </c>
      <c r="AC307" s="13" t="s">
        <v>436</v>
      </c>
      <c r="AD307" s="13" t="s">
        <v>441</v>
      </c>
      <c r="AE307" s="13" t="s">
        <v>452</v>
      </c>
      <c r="AF307" s="13" t="s">
        <v>478</v>
      </c>
      <c r="AG307" s="13" t="s">
        <v>535</v>
      </c>
      <c r="AH307" s="13" t="s">
        <v>594</v>
      </c>
      <c r="AI307" s="13" t="s">
        <v>647</v>
      </c>
      <c r="AJ307" s="13" t="s">
        <v>699</v>
      </c>
      <c r="AK307" s="13" t="s">
        <v>720</v>
      </c>
      <c r="AL307" s="13" t="s">
        <v>721</v>
      </c>
      <c r="AM307" s="13" t="s">
        <v>727</v>
      </c>
      <c r="AN307" s="13" t="s">
        <v>811</v>
      </c>
      <c r="AO307" s="13" t="s">
        <v>928</v>
      </c>
      <c r="AP307" s="13" t="s">
        <v>1157</v>
      </c>
      <c r="AQ307" s="13" t="s">
        <v>2509</v>
      </c>
      <c r="AR307" s="15">
        <v>260000000</v>
      </c>
      <c r="AS307" s="15">
        <v>0</v>
      </c>
      <c r="AT307" s="15">
        <v>0</v>
      </c>
      <c r="AU307" s="15">
        <v>0</v>
      </c>
      <c r="AV307" s="15">
        <v>0</v>
      </c>
      <c r="AW307" s="15">
        <v>260000000</v>
      </c>
      <c r="AX307" s="15">
        <v>220000000</v>
      </c>
      <c r="AY307" s="15">
        <v>100000000</v>
      </c>
      <c r="AZ307" s="15">
        <v>0</v>
      </c>
      <c r="BA307" s="15">
        <v>0</v>
      </c>
      <c r="BB307" s="15">
        <v>40000000</v>
      </c>
      <c r="BC307" s="15">
        <v>120000000</v>
      </c>
      <c r="BD307" s="9" t="s">
        <v>736</v>
      </c>
      <c r="BE307" s="10">
        <v>45393.704039553188</v>
      </c>
      <c r="BF307" s="9"/>
    </row>
    <row r="308" spans="1:65" ht="15" customHeight="1" outlineLevel="3" x14ac:dyDescent="0.2">
      <c r="A308" s="8" t="s">
        <v>162</v>
      </c>
      <c r="B308" s="13" t="s">
        <v>153</v>
      </c>
      <c r="C308" s="13" t="s">
        <v>66</v>
      </c>
      <c r="D308" s="13" t="s">
        <v>72</v>
      </c>
      <c r="E308" s="13" t="s">
        <v>82</v>
      </c>
      <c r="F308" s="13" t="s">
        <v>73</v>
      </c>
      <c r="G308" s="13" t="s">
        <v>72</v>
      </c>
      <c r="H308" s="13" t="s">
        <v>95</v>
      </c>
      <c r="I308" s="13" t="s">
        <v>99</v>
      </c>
      <c r="J308" s="13" t="s">
        <v>72</v>
      </c>
      <c r="K308" s="13" t="s">
        <v>83</v>
      </c>
      <c r="L308" s="13">
        <v>0</v>
      </c>
      <c r="M308" s="13" t="s">
        <v>153</v>
      </c>
      <c r="N308" s="13">
        <v>11101</v>
      </c>
      <c r="O308" s="13" t="s">
        <v>1857</v>
      </c>
      <c r="P308" s="13">
        <v>1</v>
      </c>
      <c r="Q308" s="13">
        <v>1</v>
      </c>
      <c r="R308" s="13" t="s">
        <v>2510</v>
      </c>
      <c r="S308" s="13" t="s">
        <v>2511</v>
      </c>
      <c r="T308" s="13" t="s">
        <v>66</v>
      </c>
      <c r="U308" s="13" t="s">
        <v>390</v>
      </c>
      <c r="V308" s="13" t="s">
        <v>418</v>
      </c>
      <c r="W308" s="13" t="s">
        <v>82</v>
      </c>
      <c r="X308" s="13" t="s">
        <v>427</v>
      </c>
      <c r="Y308" s="13" t="s">
        <v>83</v>
      </c>
      <c r="Z308" s="13" t="s">
        <v>153</v>
      </c>
      <c r="AA308" s="13" t="s">
        <v>73</v>
      </c>
      <c r="AB308" s="13" t="s">
        <v>428</v>
      </c>
      <c r="AC308" s="13" t="s">
        <v>436</v>
      </c>
      <c r="AD308" s="13" t="s">
        <v>441</v>
      </c>
      <c r="AE308" s="13" t="s">
        <v>452</v>
      </c>
      <c r="AF308" s="13" t="s">
        <v>478</v>
      </c>
      <c r="AG308" s="13" t="s">
        <v>535</v>
      </c>
      <c r="AH308" s="13" t="s">
        <v>594</v>
      </c>
      <c r="AI308" s="13" t="s">
        <v>647</v>
      </c>
      <c r="AJ308" s="13" t="s">
        <v>699</v>
      </c>
      <c r="AK308" s="13" t="s">
        <v>720</v>
      </c>
      <c r="AL308" s="13" t="s">
        <v>721</v>
      </c>
      <c r="AM308" s="13" t="s">
        <v>727</v>
      </c>
      <c r="AN308" s="13" t="s">
        <v>809</v>
      </c>
      <c r="AO308" s="13" t="s">
        <v>926</v>
      </c>
      <c r="AP308" s="13" t="s">
        <v>2512</v>
      </c>
      <c r="AQ308" s="13" t="s">
        <v>2509</v>
      </c>
      <c r="AR308" s="15">
        <v>130000000</v>
      </c>
      <c r="AS308" s="15">
        <v>0</v>
      </c>
      <c r="AT308" s="15">
        <v>0</v>
      </c>
      <c r="AU308" s="15">
        <v>0</v>
      </c>
      <c r="AV308" s="15">
        <v>0</v>
      </c>
      <c r="AW308" s="15">
        <v>130000000</v>
      </c>
      <c r="AX308" s="15">
        <v>129900000</v>
      </c>
      <c r="AY308" s="15">
        <v>129900000</v>
      </c>
      <c r="AZ308" s="15">
        <v>0</v>
      </c>
      <c r="BA308" s="15">
        <v>0</v>
      </c>
      <c r="BB308" s="15">
        <v>100000</v>
      </c>
      <c r="BC308" s="15">
        <v>0</v>
      </c>
      <c r="BD308" s="9" t="s">
        <v>736</v>
      </c>
      <c r="BE308" s="10">
        <v>45393.704039553188</v>
      </c>
      <c r="BF308" s="9"/>
    </row>
    <row r="309" spans="1:65" ht="15" customHeight="1" outlineLevel="3" x14ac:dyDescent="0.2">
      <c r="A309" s="8" t="s">
        <v>162</v>
      </c>
      <c r="B309" s="13" t="s">
        <v>153</v>
      </c>
      <c r="C309" s="13" t="s">
        <v>66</v>
      </c>
      <c r="D309" s="13" t="s">
        <v>72</v>
      </c>
      <c r="E309" s="13" t="s">
        <v>82</v>
      </c>
      <c r="F309" s="13" t="s">
        <v>73</v>
      </c>
      <c r="G309" s="13" t="s">
        <v>72</v>
      </c>
      <c r="H309" s="13" t="s">
        <v>95</v>
      </c>
      <c r="I309" s="13" t="s">
        <v>99</v>
      </c>
      <c r="J309" s="13" t="s">
        <v>76</v>
      </c>
      <c r="K309" s="13" t="s">
        <v>83</v>
      </c>
      <c r="L309" s="13">
        <v>0</v>
      </c>
      <c r="M309" s="13" t="s">
        <v>153</v>
      </c>
      <c r="N309" s="13">
        <v>11101</v>
      </c>
      <c r="O309" s="13" t="s">
        <v>1857</v>
      </c>
      <c r="P309" s="13">
        <v>2</v>
      </c>
      <c r="Q309" s="13">
        <v>2</v>
      </c>
      <c r="R309" s="13" t="s">
        <v>2513</v>
      </c>
      <c r="S309" s="13" t="s">
        <v>2514</v>
      </c>
      <c r="T309" s="13" t="s">
        <v>66</v>
      </c>
      <c r="U309" s="13" t="s">
        <v>390</v>
      </c>
      <c r="V309" s="13" t="s">
        <v>418</v>
      </c>
      <c r="W309" s="13" t="s">
        <v>82</v>
      </c>
      <c r="X309" s="13" t="s">
        <v>427</v>
      </c>
      <c r="Y309" s="13" t="s">
        <v>83</v>
      </c>
      <c r="Z309" s="13" t="s">
        <v>153</v>
      </c>
      <c r="AA309" s="13" t="s">
        <v>73</v>
      </c>
      <c r="AB309" s="13" t="s">
        <v>428</v>
      </c>
      <c r="AC309" s="13" t="s">
        <v>436</v>
      </c>
      <c r="AD309" s="13" t="s">
        <v>441</v>
      </c>
      <c r="AE309" s="13" t="s">
        <v>452</v>
      </c>
      <c r="AF309" s="13" t="s">
        <v>478</v>
      </c>
      <c r="AG309" s="13" t="s">
        <v>535</v>
      </c>
      <c r="AH309" s="13" t="s">
        <v>594</v>
      </c>
      <c r="AI309" s="13" t="s">
        <v>647</v>
      </c>
      <c r="AJ309" s="13" t="s">
        <v>699</v>
      </c>
      <c r="AK309" s="13" t="s">
        <v>720</v>
      </c>
      <c r="AL309" s="13" t="s">
        <v>721</v>
      </c>
      <c r="AM309" s="13" t="s">
        <v>727</v>
      </c>
      <c r="AN309" s="13" t="s">
        <v>806</v>
      </c>
      <c r="AO309" s="13" t="s">
        <v>923</v>
      </c>
      <c r="AP309" s="13" t="s">
        <v>2515</v>
      </c>
      <c r="AQ309" s="13" t="s">
        <v>2509</v>
      </c>
      <c r="AR309" s="15">
        <v>230000000</v>
      </c>
      <c r="AS309" s="15">
        <v>0</v>
      </c>
      <c r="AT309" s="15">
        <v>0</v>
      </c>
      <c r="AU309" s="15">
        <v>0</v>
      </c>
      <c r="AV309" s="15">
        <v>0</v>
      </c>
      <c r="AW309" s="15">
        <v>230000000</v>
      </c>
      <c r="AX309" s="15">
        <v>180802043</v>
      </c>
      <c r="AY309" s="15">
        <v>165802043</v>
      </c>
      <c r="AZ309" s="15">
        <v>3066667</v>
      </c>
      <c r="BA309" s="15">
        <v>3066667</v>
      </c>
      <c r="BB309" s="15">
        <v>49197957</v>
      </c>
      <c r="BC309" s="15">
        <v>15000000</v>
      </c>
      <c r="BD309" s="9" t="s">
        <v>736</v>
      </c>
      <c r="BE309" s="10">
        <v>45393.704039553188</v>
      </c>
      <c r="BF309" s="9"/>
    </row>
    <row r="310" spans="1:65" ht="15" customHeight="1" outlineLevel="3" x14ac:dyDescent="0.2">
      <c r="A310" s="8" t="s">
        <v>162</v>
      </c>
      <c r="B310" s="13" t="s">
        <v>153</v>
      </c>
      <c r="C310" s="13" t="s">
        <v>66</v>
      </c>
      <c r="D310" s="13" t="s">
        <v>72</v>
      </c>
      <c r="E310" s="13" t="s">
        <v>82</v>
      </c>
      <c r="F310" s="13" t="s">
        <v>73</v>
      </c>
      <c r="G310" s="13" t="s">
        <v>72</v>
      </c>
      <c r="H310" s="13" t="s">
        <v>95</v>
      </c>
      <c r="I310" s="13" t="s">
        <v>99</v>
      </c>
      <c r="J310" s="13" t="s">
        <v>77</v>
      </c>
      <c r="K310" s="13" t="s">
        <v>83</v>
      </c>
      <c r="L310" s="13">
        <v>0</v>
      </c>
      <c r="M310" s="13" t="s">
        <v>153</v>
      </c>
      <c r="N310" s="13">
        <v>11101</v>
      </c>
      <c r="O310" s="13" t="s">
        <v>1857</v>
      </c>
      <c r="P310" s="13">
        <v>3</v>
      </c>
      <c r="Q310" s="13">
        <v>3</v>
      </c>
      <c r="R310" s="13" t="s">
        <v>2516</v>
      </c>
      <c r="S310" s="13" t="s">
        <v>2517</v>
      </c>
      <c r="T310" s="13" t="s">
        <v>66</v>
      </c>
      <c r="U310" s="13" t="s">
        <v>390</v>
      </c>
      <c r="V310" s="13" t="s">
        <v>418</v>
      </c>
      <c r="W310" s="13" t="s">
        <v>82</v>
      </c>
      <c r="X310" s="13" t="s">
        <v>427</v>
      </c>
      <c r="Y310" s="13" t="s">
        <v>83</v>
      </c>
      <c r="Z310" s="13" t="s">
        <v>153</v>
      </c>
      <c r="AA310" s="13" t="s">
        <v>73</v>
      </c>
      <c r="AB310" s="13" t="s">
        <v>428</v>
      </c>
      <c r="AC310" s="13" t="s">
        <v>436</v>
      </c>
      <c r="AD310" s="13" t="s">
        <v>441</v>
      </c>
      <c r="AE310" s="13" t="s">
        <v>452</v>
      </c>
      <c r="AF310" s="13" t="s">
        <v>478</v>
      </c>
      <c r="AG310" s="13" t="s">
        <v>535</v>
      </c>
      <c r="AH310" s="13" t="s">
        <v>594</v>
      </c>
      <c r="AI310" s="13" t="s">
        <v>647</v>
      </c>
      <c r="AJ310" s="13" t="s">
        <v>699</v>
      </c>
      <c r="AK310" s="13" t="s">
        <v>720</v>
      </c>
      <c r="AL310" s="13" t="s">
        <v>721</v>
      </c>
      <c r="AM310" s="13" t="s">
        <v>727</v>
      </c>
      <c r="AN310" s="13" t="s">
        <v>799</v>
      </c>
      <c r="AO310" s="13" t="s">
        <v>916</v>
      </c>
      <c r="AP310" s="13" t="s">
        <v>2518</v>
      </c>
      <c r="AQ310" s="13" t="s">
        <v>2509</v>
      </c>
      <c r="AR310" s="15">
        <v>310000000</v>
      </c>
      <c r="AS310" s="15">
        <v>0</v>
      </c>
      <c r="AT310" s="15">
        <v>0</v>
      </c>
      <c r="AU310" s="15">
        <v>0</v>
      </c>
      <c r="AV310" s="15">
        <v>0</v>
      </c>
      <c r="AW310" s="15">
        <v>310000000</v>
      </c>
      <c r="AX310" s="15">
        <v>0</v>
      </c>
      <c r="AY310" s="15">
        <v>0</v>
      </c>
      <c r="AZ310" s="15">
        <v>0</v>
      </c>
      <c r="BA310" s="15">
        <v>0</v>
      </c>
      <c r="BB310" s="15">
        <v>310000000</v>
      </c>
      <c r="BC310" s="15">
        <v>0</v>
      </c>
      <c r="BD310" s="9" t="s">
        <v>736</v>
      </c>
      <c r="BE310" s="10">
        <v>45393.704039553188</v>
      </c>
      <c r="BF310" s="9"/>
    </row>
    <row r="311" spans="1:65" ht="15" customHeight="1" outlineLevel="3" x14ac:dyDescent="0.2">
      <c r="A311" s="8" t="s">
        <v>162</v>
      </c>
      <c r="B311" s="13" t="s">
        <v>153</v>
      </c>
      <c r="C311" s="13" t="s">
        <v>66</v>
      </c>
      <c r="D311" s="13" t="s">
        <v>72</v>
      </c>
      <c r="E311" s="13" t="s">
        <v>82</v>
      </c>
      <c r="F311" s="13" t="s">
        <v>73</v>
      </c>
      <c r="G311" s="13" t="s">
        <v>72</v>
      </c>
      <c r="H311" s="13" t="s">
        <v>95</v>
      </c>
      <c r="I311" s="13" t="s">
        <v>99</v>
      </c>
      <c r="J311" s="13" t="s">
        <v>74</v>
      </c>
      <c r="K311" s="13" t="s">
        <v>83</v>
      </c>
      <c r="L311" s="13">
        <v>0</v>
      </c>
      <c r="M311" s="13" t="s">
        <v>153</v>
      </c>
      <c r="N311" s="13">
        <v>11101</v>
      </c>
      <c r="O311" s="13" t="s">
        <v>1857</v>
      </c>
      <c r="P311" s="13">
        <v>4</v>
      </c>
      <c r="Q311" s="13">
        <v>4</v>
      </c>
      <c r="R311" s="13" t="s">
        <v>2519</v>
      </c>
      <c r="S311" s="13" t="s">
        <v>2520</v>
      </c>
      <c r="T311" s="13" t="s">
        <v>66</v>
      </c>
      <c r="U311" s="13" t="s">
        <v>390</v>
      </c>
      <c r="V311" s="13" t="s">
        <v>418</v>
      </c>
      <c r="W311" s="13" t="s">
        <v>82</v>
      </c>
      <c r="X311" s="13" t="s">
        <v>427</v>
      </c>
      <c r="Y311" s="13" t="s">
        <v>83</v>
      </c>
      <c r="Z311" s="13" t="s">
        <v>153</v>
      </c>
      <c r="AA311" s="13" t="s">
        <v>73</v>
      </c>
      <c r="AB311" s="13" t="s">
        <v>428</v>
      </c>
      <c r="AC311" s="13" t="s">
        <v>436</v>
      </c>
      <c r="AD311" s="13" t="s">
        <v>441</v>
      </c>
      <c r="AE311" s="13" t="s">
        <v>452</v>
      </c>
      <c r="AF311" s="13" t="s">
        <v>478</v>
      </c>
      <c r="AG311" s="13" t="s">
        <v>535</v>
      </c>
      <c r="AH311" s="13" t="s">
        <v>594</v>
      </c>
      <c r="AI311" s="13" t="s">
        <v>647</v>
      </c>
      <c r="AJ311" s="13" t="s">
        <v>699</v>
      </c>
      <c r="AK311" s="13" t="s">
        <v>720</v>
      </c>
      <c r="AL311" s="13" t="s">
        <v>721</v>
      </c>
      <c r="AM311" s="13" t="s">
        <v>727</v>
      </c>
      <c r="AN311" s="13" t="s">
        <v>810</v>
      </c>
      <c r="AO311" s="13" t="s">
        <v>927</v>
      </c>
      <c r="AP311" s="13" t="s">
        <v>2521</v>
      </c>
      <c r="AQ311" s="13" t="s">
        <v>2509</v>
      </c>
      <c r="AR311" s="15">
        <v>350000000</v>
      </c>
      <c r="AS311" s="15">
        <v>0</v>
      </c>
      <c r="AT311" s="15">
        <v>0</v>
      </c>
      <c r="AU311" s="15">
        <v>0</v>
      </c>
      <c r="AV311" s="15">
        <v>0</v>
      </c>
      <c r="AW311" s="15">
        <v>350000000</v>
      </c>
      <c r="AX311" s="15">
        <v>350000000</v>
      </c>
      <c r="AY311" s="15">
        <v>350000000</v>
      </c>
      <c r="AZ311" s="15">
        <v>0</v>
      </c>
      <c r="BA311" s="15">
        <v>0</v>
      </c>
      <c r="BB311" s="15">
        <v>0</v>
      </c>
      <c r="BC311" s="15">
        <v>0</v>
      </c>
      <c r="BD311" s="9" t="s">
        <v>736</v>
      </c>
      <c r="BE311" s="10">
        <v>45393.704039553188</v>
      </c>
      <c r="BF311" s="9"/>
    </row>
    <row r="312" spans="1:65" ht="15" customHeight="1" outlineLevel="3" x14ac:dyDescent="0.2">
      <c r="A312" s="8" t="s">
        <v>162</v>
      </c>
      <c r="B312" s="13" t="s">
        <v>153</v>
      </c>
      <c r="C312" s="13" t="s">
        <v>66</v>
      </c>
      <c r="D312" s="13" t="s">
        <v>72</v>
      </c>
      <c r="E312" s="13" t="s">
        <v>82</v>
      </c>
      <c r="F312" s="13" t="s">
        <v>73</v>
      </c>
      <c r="G312" s="13" t="s">
        <v>72</v>
      </c>
      <c r="H312" s="13" t="s">
        <v>92</v>
      </c>
      <c r="I312" s="13" t="s">
        <v>127</v>
      </c>
      <c r="J312" s="13" t="s">
        <v>147</v>
      </c>
      <c r="K312" s="13" t="s">
        <v>83</v>
      </c>
      <c r="L312" s="13">
        <v>0</v>
      </c>
      <c r="M312" s="13" t="s">
        <v>153</v>
      </c>
      <c r="N312" s="13">
        <v>11101</v>
      </c>
      <c r="O312" s="13" t="s">
        <v>1857</v>
      </c>
      <c r="P312" s="13">
        <v>0</v>
      </c>
      <c r="Q312" s="13">
        <v>0</v>
      </c>
      <c r="R312" s="13" t="s">
        <v>307</v>
      </c>
      <c r="S312" s="13" t="s">
        <v>1700</v>
      </c>
      <c r="T312" s="13" t="s">
        <v>66</v>
      </c>
      <c r="U312" s="13" t="s">
        <v>390</v>
      </c>
      <c r="V312" s="13" t="s">
        <v>418</v>
      </c>
      <c r="W312" s="13" t="s">
        <v>82</v>
      </c>
      <c r="X312" s="13" t="s">
        <v>427</v>
      </c>
      <c r="Y312" s="13" t="s">
        <v>83</v>
      </c>
      <c r="Z312" s="13" t="s">
        <v>153</v>
      </c>
      <c r="AA312" s="13" t="s">
        <v>73</v>
      </c>
      <c r="AB312" s="13" t="s">
        <v>428</v>
      </c>
      <c r="AC312" s="13" t="s">
        <v>436</v>
      </c>
      <c r="AD312" s="13" t="s">
        <v>441</v>
      </c>
      <c r="AE312" s="13" t="s">
        <v>451</v>
      </c>
      <c r="AF312" s="13" t="s">
        <v>477</v>
      </c>
      <c r="AG312" s="13" t="s">
        <v>536</v>
      </c>
      <c r="AH312" s="13"/>
      <c r="AI312" s="13" t="s">
        <v>650</v>
      </c>
      <c r="AJ312" s="13" t="s">
        <v>702</v>
      </c>
      <c r="AK312" s="13" t="s">
        <v>720</v>
      </c>
      <c r="AL312" s="13" t="s">
        <v>721</v>
      </c>
      <c r="AM312" s="13" t="s">
        <v>727</v>
      </c>
      <c r="AN312" s="13" t="s">
        <v>799</v>
      </c>
      <c r="AO312" s="13" t="s">
        <v>916</v>
      </c>
      <c r="AP312" s="13" t="s">
        <v>1158</v>
      </c>
      <c r="AQ312" s="13" t="s">
        <v>2522</v>
      </c>
      <c r="AR312" s="15">
        <v>120000000</v>
      </c>
      <c r="AS312" s="15">
        <v>0</v>
      </c>
      <c r="AT312" s="15">
        <v>0</v>
      </c>
      <c r="AU312" s="15">
        <v>0</v>
      </c>
      <c r="AV312" s="15">
        <v>0</v>
      </c>
      <c r="AW312" s="15">
        <v>120000000</v>
      </c>
      <c r="AX312" s="15">
        <v>120000000</v>
      </c>
      <c r="AY312" s="15">
        <v>120000000</v>
      </c>
      <c r="AZ312" s="15">
        <v>0</v>
      </c>
      <c r="BA312" s="15">
        <v>0</v>
      </c>
      <c r="BB312" s="15">
        <v>0</v>
      </c>
      <c r="BC312" s="15">
        <v>0</v>
      </c>
      <c r="BD312" s="9" t="s">
        <v>736</v>
      </c>
      <c r="BE312" s="10">
        <v>45393.704039553188</v>
      </c>
      <c r="BF312" s="9"/>
    </row>
    <row r="313" spans="1:65" ht="15" customHeight="1" outlineLevel="3" x14ac:dyDescent="0.2">
      <c r="A313" s="8" t="s">
        <v>162</v>
      </c>
      <c r="B313" s="13" t="s">
        <v>153</v>
      </c>
      <c r="C313" s="13" t="s">
        <v>66</v>
      </c>
      <c r="D313" s="13" t="s">
        <v>72</v>
      </c>
      <c r="E313" s="13" t="s">
        <v>82</v>
      </c>
      <c r="F313" s="13" t="s">
        <v>73</v>
      </c>
      <c r="G313" s="13" t="s">
        <v>72</v>
      </c>
      <c r="H313" s="13" t="s">
        <v>92</v>
      </c>
      <c r="I313" s="13" t="s">
        <v>127</v>
      </c>
      <c r="J313" s="13" t="s">
        <v>76</v>
      </c>
      <c r="K313" s="13" t="s">
        <v>83</v>
      </c>
      <c r="L313" s="13">
        <v>0</v>
      </c>
      <c r="M313" s="13" t="s">
        <v>153</v>
      </c>
      <c r="N313" s="13">
        <v>11101</v>
      </c>
      <c r="O313" s="13" t="s">
        <v>1857</v>
      </c>
      <c r="P313" s="13">
        <v>2</v>
      </c>
      <c r="Q313" s="13">
        <v>2</v>
      </c>
      <c r="R313" s="13" t="s">
        <v>2525</v>
      </c>
      <c r="S313" s="13" t="s">
        <v>2526</v>
      </c>
      <c r="T313" s="13" t="s">
        <v>66</v>
      </c>
      <c r="U313" s="13" t="s">
        <v>390</v>
      </c>
      <c r="V313" s="13" t="s">
        <v>418</v>
      </c>
      <c r="W313" s="13" t="s">
        <v>82</v>
      </c>
      <c r="X313" s="13" t="s">
        <v>427</v>
      </c>
      <c r="Y313" s="13" t="s">
        <v>83</v>
      </c>
      <c r="Z313" s="13" t="s">
        <v>153</v>
      </c>
      <c r="AA313" s="13" t="s">
        <v>73</v>
      </c>
      <c r="AB313" s="13" t="s">
        <v>428</v>
      </c>
      <c r="AC313" s="13" t="s">
        <v>436</v>
      </c>
      <c r="AD313" s="13" t="s">
        <v>441</v>
      </c>
      <c r="AE313" s="13" t="s">
        <v>451</v>
      </c>
      <c r="AF313" s="13" t="s">
        <v>477</v>
      </c>
      <c r="AG313" s="13" t="s">
        <v>536</v>
      </c>
      <c r="AH313" s="13"/>
      <c r="AI313" s="13" t="s">
        <v>650</v>
      </c>
      <c r="AJ313" s="13" t="s">
        <v>702</v>
      </c>
      <c r="AK313" s="13" t="s">
        <v>720</v>
      </c>
      <c r="AL313" s="13" t="s">
        <v>721</v>
      </c>
      <c r="AM313" s="13" t="s">
        <v>727</v>
      </c>
      <c r="AN313" s="13" t="s">
        <v>806</v>
      </c>
      <c r="AO313" s="13" t="s">
        <v>923</v>
      </c>
      <c r="AP313" s="13" t="s">
        <v>2527</v>
      </c>
      <c r="AQ313" s="13" t="s">
        <v>2522</v>
      </c>
      <c r="AR313" s="15">
        <v>486225981</v>
      </c>
      <c r="AS313" s="15">
        <v>0</v>
      </c>
      <c r="AT313" s="15">
        <v>0</v>
      </c>
      <c r="AU313" s="15">
        <v>0</v>
      </c>
      <c r="AV313" s="15">
        <v>0</v>
      </c>
      <c r="AW313" s="15">
        <v>486225981</v>
      </c>
      <c r="AX313" s="15">
        <v>166519686</v>
      </c>
      <c r="AY313" s="15">
        <v>136519686</v>
      </c>
      <c r="AZ313" s="15">
        <v>18533333</v>
      </c>
      <c r="BA313" s="15">
        <v>18533333</v>
      </c>
      <c r="BB313" s="15">
        <v>319706295</v>
      </c>
      <c r="BC313" s="15">
        <v>30000000</v>
      </c>
      <c r="BD313" s="9" t="s">
        <v>736</v>
      </c>
      <c r="BE313" s="10">
        <v>45393.704039553188</v>
      </c>
      <c r="BF313" s="9"/>
    </row>
    <row r="314" spans="1:65" ht="15" customHeight="1" outlineLevel="3" x14ac:dyDescent="0.2">
      <c r="A314" s="8" t="s">
        <v>162</v>
      </c>
      <c r="B314" s="13" t="s">
        <v>153</v>
      </c>
      <c r="C314" s="13" t="s">
        <v>66</v>
      </c>
      <c r="D314" s="13" t="s">
        <v>72</v>
      </c>
      <c r="E314" s="13" t="s">
        <v>82</v>
      </c>
      <c r="F314" s="13" t="s">
        <v>73</v>
      </c>
      <c r="G314" s="13" t="s">
        <v>72</v>
      </c>
      <c r="H314" s="13" t="s">
        <v>92</v>
      </c>
      <c r="I314" s="13" t="s">
        <v>127</v>
      </c>
      <c r="J314" s="13" t="s">
        <v>77</v>
      </c>
      <c r="K314" s="13" t="s">
        <v>83</v>
      </c>
      <c r="L314" s="13">
        <v>0</v>
      </c>
      <c r="M314" s="13" t="s">
        <v>153</v>
      </c>
      <c r="N314" s="13">
        <v>11101</v>
      </c>
      <c r="O314" s="13" t="s">
        <v>1857</v>
      </c>
      <c r="P314" s="13">
        <v>3</v>
      </c>
      <c r="Q314" s="13">
        <v>3</v>
      </c>
      <c r="R314" s="13" t="s">
        <v>2528</v>
      </c>
      <c r="S314" s="13" t="s">
        <v>2529</v>
      </c>
      <c r="T314" s="13" t="s">
        <v>66</v>
      </c>
      <c r="U314" s="13" t="s">
        <v>390</v>
      </c>
      <c r="V314" s="13" t="s">
        <v>418</v>
      </c>
      <c r="W314" s="13" t="s">
        <v>82</v>
      </c>
      <c r="X314" s="13" t="s">
        <v>427</v>
      </c>
      <c r="Y314" s="13" t="s">
        <v>83</v>
      </c>
      <c r="Z314" s="13" t="s">
        <v>153</v>
      </c>
      <c r="AA314" s="13" t="s">
        <v>73</v>
      </c>
      <c r="AB314" s="13" t="s">
        <v>428</v>
      </c>
      <c r="AC314" s="13" t="s">
        <v>436</v>
      </c>
      <c r="AD314" s="13" t="s">
        <v>441</v>
      </c>
      <c r="AE314" s="13" t="s">
        <v>451</v>
      </c>
      <c r="AF314" s="13" t="s">
        <v>477</v>
      </c>
      <c r="AG314" s="13" t="s">
        <v>536</v>
      </c>
      <c r="AH314" s="13"/>
      <c r="AI314" s="13" t="s">
        <v>650</v>
      </c>
      <c r="AJ314" s="13" t="s">
        <v>702</v>
      </c>
      <c r="AK314" s="13" t="s">
        <v>720</v>
      </c>
      <c r="AL314" s="13" t="s">
        <v>721</v>
      </c>
      <c r="AM314" s="13" t="s">
        <v>727</v>
      </c>
      <c r="AN314" s="13" t="s">
        <v>806</v>
      </c>
      <c r="AO314" s="13" t="s">
        <v>923</v>
      </c>
      <c r="AP314" s="13" t="s">
        <v>2530</v>
      </c>
      <c r="AQ314" s="13" t="s">
        <v>2522</v>
      </c>
      <c r="AR314" s="15">
        <v>2178774019</v>
      </c>
      <c r="AS314" s="15">
        <v>0</v>
      </c>
      <c r="AT314" s="15">
        <v>0</v>
      </c>
      <c r="AU314" s="15">
        <v>0</v>
      </c>
      <c r="AV314" s="15">
        <v>0</v>
      </c>
      <c r="AW314" s="15">
        <v>2178774019</v>
      </c>
      <c r="AX314" s="15">
        <v>704868644</v>
      </c>
      <c r="AY314" s="15">
        <v>514982843</v>
      </c>
      <c r="AZ314" s="15">
        <v>387906943</v>
      </c>
      <c r="BA314" s="15">
        <v>387906943</v>
      </c>
      <c r="BB314" s="15">
        <v>1473905375</v>
      </c>
      <c r="BC314" s="15">
        <v>189885801</v>
      </c>
      <c r="BD314" s="9" t="s">
        <v>736</v>
      </c>
      <c r="BE314" s="10">
        <v>45393.704039553188</v>
      </c>
      <c r="BF314" s="9"/>
    </row>
    <row r="315" spans="1:65" ht="15" customHeight="1" outlineLevel="3" x14ac:dyDescent="0.2">
      <c r="A315" s="8" t="s">
        <v>162</v>
      </c>
      <c r="B315" s="13" t="s">
        <v>153</v>
      </c>
      <c r="C315" s="13" t="s">
        <v>66</v>
      </c>
      <c r="D315" s="13" t="s">
        <v>72</v>
      </c>
      <c r="E315" s="13" t="s">
        <v>82</v>
      </c>
      <c r="F315" s="13" t="s">
        <v>73</v>
      </c>
      <c r="G315" s="13" t="s">
        <v>72</v>
      </c>
      <c r="H315" s="13" t="s">
        <v>92</v>
      </c>
      <c r="I315" s="13" t="s">
        <v>123</v>
      </c>
      <c r="J315" s="13" t="s">
        <v>147</v>
      </c>
      <c r="K315" s="13" t="s">
        <v>83</v>
      </c>
      <c r="L315" s="13">
        <v>0</v>
      </c>
      <c r="M315" s="13" t="s">
        <v>153</v>
      </c>
      <c r="N315" s="13">
        <v>11101</v>
      </c>
      <c r="O315" s="13" t="s">
        <v>1857</v>
      </c>
      <c r="P315" s="13">
        <v>0</v>
      </c>
      <c r="Q315" s="13">
        <v>0</v>
      </c>
      <c r="R315" s="13" t="s">
        <v>1702</v>
      </c>
      <c r="S315" s="13" t="s">
        <v>1703</v>
      </c>
      <c r="T315" s="13" t="s">
        <v>66</v>
      </c>
      <c r="U315" s="13" t="s">
        <v>390</v>
      </c>
      <c r="V315" s="13" t="s">
        <v>418</v>
      </c>
      <c r="W315" s="13" t="s">
        <v>82</v>
      </c>
      <c r="X315" s="13" t="s">
        <v>427</v>
      </c>
      <c r="Y315" s="13" t="s">
        <v>83</v>
      </c>
      <c r="Z315" s="13" t="s">
        <v>153</v>
      </c>
      <c r="AA315" s="13" t="s">
        <v>73</v>
      </c>
      <c r="AB315" s="13" t="s">
        <v>428</v>
      </c>
      <c r="AC315" s="13" t="s">
        <v>436</v>
      </c>
      <c r="AD315" s="13" t="s">
        <v>441</v>
      </c>
      <c r="AE315" s="13" t="s">
        <v>451</v>
      </c>
      <c r="AF315" s="13" t="s">
        <v>477</v>
      </c>
      <c r="AG315" s="13" t="s">
        <v>524</v>
      </c>
      <c r="AH315" s="13" t="s">
        <v>588</v>
      </c>
      <c r="AI315" s="13" t="s">
        <v>641</v>
      </c>
      <c r="AJ315" s="13" t="s">
        <v>693</v>
      </c>
      <c r="AK315" s="13" t="s">
        <v>720</v>
      </c>
      <c r="AL315" s="13" t="s">
        <v>721</v>
      </c>
      <c r="AM315" s="13" t="s">
        <v>727</v>
      </c>
      <c r="AN315" s="13" t="s">
        <v>812</v>
      </c>
      <c r="AO315" s="13" t="s">
        <v>929</v>
      </c>
      <c r="AP315" s="13" t="s">
        <v>1701</v>
      </c>
      <c r="AQ315" s="13" t="s">
        <v>1704</v>
      </c>
      <c r="AR315" s="15">
        <v>510000000</v>
      </c>
      <c r="AS315" s="15">
        <v>0</v>
      </c>
      <c r="AT315" s="15">
        <v>0</v>
      </c>
      <c r="AU315" s="15">
        <v>0</v>
      </c>
      <c r="AV315" s="15">
        <v>0</v>
      </c>
      <c r="AW315" s="15">
        <v>510000000</v>
      </c>
      <c r="AX315" s="15">
        <v>510000000</v>
      </c>
      <c r="AY315" s="15">
        <v>207286848</v>
      </c>
      <c r="AZ315" s="15">
        <v>51821712</v>
      </c>
      <c r="BA315" s="15">
        <v>51821712</v>
      </c>
      <c r="BB315" s="15">
        <v>0</v>
      </c>
      <c r="BC315" s="15">
        <v>302713152</v>
      </c>
      <c r="BD315" s="9" t="s">
        <v>736</v>
      </c>
      <c r="BE315" s="10">
        <v>45393.704039553188</v>
      </c>
      <c r="BF315" s="9"/>
    </row>
    <row r="316" spans="1:65" ht="15" customHeight="1" outlineLevel="3" x14ac:dyDescent="0.2">
      <c r="A316" s="8" t="s">
        <v>162</v>
      </c>
      <c r="B316" s="13" t="s">
        <v>153</v>
      </c>
      <c r="C316" s="13" t="s">
        <v>66</v>
      </c>
      <c r="D316" s="13" t="s">
        <v>72</v>
      </c>
      <c r="E316" s="13" t="s">
        <v>82</v>
      </c>
      <c r="F316" s="13" t="s">
        <v>73</v>
      </c>
      <c r="G316" s="13" t="s">
        <v>72</v>
      </c>
      <c r="H316" s="13" t="s">
        <v>92</v>
      </c>
      <c r="I316" s="13" t="s">
        <v>123</v>
      </c>
      <c r="J316" s="13" t="s">
        <v>72</v>
      </c>
      <c r="K316" s="13" t="s">
        <v>83</v>
      </c>
      <c r="L316" s="13">
        <v>0</v>
      </c>
      <c r="M316" s="13" t="s">
        <v>153</v>
      </c>
      <c r="N316" s="13">
        <v>11101</v>
      </c>
      <c r="O316" s="13" t="s">
        <v>1857</v>
      </c>
      <c r="P316" s="13">
        <v>1</v>
      </c>
      <c r="Q316" s="13">
        <v>1</v>
      </c>
      <c r="R316" s="13" t="s">
        <v>2531</v>
      </c>
      <c r="S316" s="13" t="s">
        <v>2532</v>
      </c>
      <c r="T316" s="13" t="s">
        <v>66</v>
      </c>
      <c r="U316" s="13" t="s">
        <v>390</v>
      </c>
      <c r="V316" s="13" t="s">
        <v>418</v>
      </c>
      <c r="W316" s="13" t="s">
        <v>82</v>
      </c>
      <c r="X316" s="13" t="s">
        <v>427</v>
      </c>
      <c r="Y316" s="13" t="s">
        <v>83</v>
      </c>
      <c r="Z316" s="13" t="s">
        <v>153</v>
      </c>
      <c r="AA316" s="13" t="s">
        <v>73</v>
      </c>
      <c r="AB316" s="13" t="s">
        <v>428</v>
      </c>
      <c r="AC316" s="13" t="s">
        <v>436</v>
      </c>
      <c r="AD316" s="13" t="s">
        <v>441</v>
      </c>
      <c r="AE316" s="13" t="s">
        <v>451</v>
      </c>
      <c r="AF316" s="13" t="s">
        <v>477</v>
      </c>
      <c r="AG316" s="13" t="s">
        <v>524</v>
      </c>
      <c r="AH316" s="13" t="s">
        <v>588</v>
      </c>
      <c r="AI316" s="13" t="s">
        <v>641</v>
      </c>
      <c r="AJ316" s="13" t="s">
        <v>693</v>
      </c>
      <c r="AK316" s="13" t="s">
        <v>720</v>
      </c>
      <c r="AL316" s="13" t="s">
        <v>721</v>
      </c>
      <c r="AM316" s="13" t="s">
        <v>727</v>
      </c>
      <c r="AN316" s="13" t="s">
        <v>778</v>
      </c>
      <c r="AO316" s="13" t="s">
        <v>896</v>
      </c>
      <c r="AP316" s="13" t="s">
        <v>2533</v>
      </c>
      <c r="AQ316" s="13" t="s">
        <v>1704</v>
      </c>
      <c r="AR316" s="15">
        <v>326001281</v>
      </c>
      <c r="AS316" s="15">
        <v>0</v>
      </c>
      <c r="AT316" s="15">
        <v>0</v>
      </c>
      <c r="AU316" s="15">
        <v>0</v>
      </c>
      <c r="AV316" s="15">
        <v>0</v>
      </c>
      <c r="AW316" s="15">
        <v>326001281</v>
      </c>
      <c r="AX316" s="15">
        <v>10000000</v>
      </c>
      <c r="AY316" s="15">
        <v>0</v>
      </c>
      <c r="AZ316" s="15">
        <v>0</v>
      </c>
      <c r="BA316" s="15">
        <v>0</v>
      </c>
      <c r="BB316" s="15">
        <v>316001281</v>
      </c>
      <c r="BC316" s="15">
        <v>10000000</v>
      </c>
      <c r="BD316" s="9" t="s">
        <v>736</v>
      </c>
      <c r="BE316" s="10">
        <v>45393.704039553188</v>
      </c>
      <c r="BF316" s="9"/>
    </row>
    <row r="317" spans="1:65" ht="15" customHeight="1" outlineLevel="3" x14ac:dyDescent="0.2">
      <c r="A317" s="8" t="s">
        <v>162</v>
      </c>
      <c r="B317" s="13" t="s">
        <v>153</v>
      </c>
      <c r="C317" s="13" t="s">
        <v>66</v>
      </c>
      <c r="D317" s="13" t="s">
        <v>72</v>
      </c>
      <c r="E317" s="13" t="s">
        <v>82</v>
      </c>
      <c r="F317" s="13" t="s">
        <v>73</v>
      </c>
      <c r="G317" s="13" t="s">
        <v>75</v>
      </c>
      <c r="H317" s="13" t="s">
        <v>89</v>
      </c>
      <c r="I317" s="13" t="s">
        <v>127</v>
      </c>
      <c r="J317" s="13" t="s">
        <v>72</v>
      </c>
      <c r="K317" s="13" t="s">
        <v>83</v>
      </c>
      <c r="L317" s="13">
        <v>0</v>
      </c>
      <c r="M317" s="13" t="s">
        <v>153</v>
      </c>
      <c r="N317" s="13">
        <v>11101</v>
      </c>
      <c r="O317" s="13" t="s">
        <v>1857</v>
      </c>
      <c r="P317" s="13">
        <v>1</v>
      </c>
      <c r="Q317" s="13">
        <v>1</v>
      </c>
      <c r="R317" s="13" t="s">
        <v>2534</v>
      </c>
      <c r="S317" s="13" t="s">
        <v>2535</v>
      </c>
      <c r="T317" s="13" t="s">
        <v>66</v>
      </c>
      <c r="U317" s="13" t="s">
        <v>390</v>
      </c>
      <c r="V317" s="13" t="s">
        <v>418</v>
      </c>
      <c r="W317" s="13" t="s">
        <v>82</v>
      </c>
      <c r="X317" s="13" t="s">
        <v>427</v>
      </c>
      <c r="Y317" s="13" t="s">
        <v>83</v>
      </c>
      <c r="Z317" s="13" t="s">
        <v>153</v>
      </c>
      <c r="AA317" s="13" t="s">
        <v>73</v>
      </c>
      <c r="AB317" s="13" t="s">
        <v>428</v>
      </c>
      <c r="AC317" s="13" t="s">
        <v>435</v>
      </c>
      <c r="AD317" s="13" t="s">
        <v>440</v>
      </c>
      <c r="AE317" s="13" t="s">
        <v>449</v>
      </c>
      <c r="AF317" s="13" t="s">
        <v>475</v>
      </c>
      <c r="AG317" s="13" t="s">
        <v>537</v>
      </c>
      <c r="AH317" s="13"/>
      <c r="AI317" s="13" t="s">
        <v>650</v>
      </c>
      <c r="AJ317" s="13" t="s">
        <v>702</v>
      </c>
      <c r="AK317" s="13" t="s">
        <v>720</v>
      </c>
      <c r="AL317" s="13" t="s">
        <v>721</v>
      </c>
      <c r="AM317" s="13" t="s">
        <v>727</v>
      </c>
      <c r="AN317" s="13" t="s">
        <v>811</v>
      </c>
      <c r="AO317" s="13" t="s">
        <v>928</v>
      </c>
      <c r="AP317" s="13" t="s">
        <v>2536</v>
      </c>
      <c r="AQ317" s="13" t="s">
        <v>2522</v>
      </c>
      <c r="AR317" s="15">
        <v>1900000000</v>
      </c>
      <c r="AS317" s="15">
        <v>0</v>
      </c>
      <c r="AT317" s="15">
        <v>0</v>
      </c>
      <c r="AU317" s="15">
        <v>0</v>
      </c>
      <c r="AV317" s="15">
        <v>0</v>
      </c>
      <c r="AW317" s="15">
        <v>1900000000</v>
      </c>
      <c r="AX317" s="15">
        <v>0</v>
      </c>
      <c r="AY317" s="15">
        <v>0</v>
      </c>
      <c r="AZ317" s="15">
        <v>0</v>
      </c>
      <c r="BA317" s="15">
        <v>0</v>
      </c>
      <c r="BB317" s="15">
        <v>1900000000</v>
      </c>
      <c r="BC317" s="15">
        <v>0</v>
      </c>
      <c r="BD317" s="9" t="s">
        <v>736</v>
      </c>
      <c r="BE317" s="10">
        <v>45393.704039553188</v>
      </c>
      <c r="BF317" s="9"/>
    </row>
    <row r="318" spans="1:65" ht="15" customHeight="1" outlineLevel="3" x14ac:dyDescent="0.2">
      <c r="A318" s="8" t="s">
        <v>162</v>
      </c>
      <c r="B318" s="13" t="s">
        <v>153</v>
      </c>
      <c r="C318" s="13" t="s">
        <v>66</v>
      </c>
      <c r="D318" s="13" t="s">
        <v>72</v>
      </c>
      <c r="E318" s="13" t="s">
        <v>82</v>
      </c>
      <c r="F318" s="13" t="s">
        <v>73</v>
      </c>
      <c r="G318" s="13" t="s">
        <v>72</v>
      </c>
      <c r="H318" s="13" t="s">
        <v>92</v>
      </c>
      <c r="I318" s="13" t="s">
        <v>127</v>
      </c>
      <c r="J318" s="13" t="s">
        <v>72</v>
      </c>
      <c r="K318" s="13" t="s">
        <v>83</v>
      </c>
      <c r="L318" s="13">
        <v>0</v>
      </c>
      <c r="M318" s="13" t="s">
        <v>153</v>
      </c>
      <c r="N318" s="13">
        <v>25101</v>
      </c>
      <c r="O318" s="13" t="s">
        <v>174</v>
      </c>
      <c r="P318" s="13">
        <v>1</v>
      </c>
      <c r="Q318" s="13">
        <v>1</v>
      </c>
      <c r="R318" s="13" t="s">
        <v>2523</v>
      </c>
      <c r="S318" s="13" t="s">
        <v>2524</v>
      </c>
      <c r="T318" s="13" t="s">
        <v>66</v>
      </c>
      <c r="U318" s="13" t="s">
        <v>390</v>
      </c>
      <c r="V318" s="13" t="s">
        <v>418</v>
      </c>
      <c r="W318" s="13" t="s">
        <v>82</v>
      </c>
      <c r="X318" s="13" t="s">
        <v>427</v>
      </c>
      <c r="Y318" s="13" t="s">
        <v>83</v>
      </c>
      <c r="Z318" s="13" t="s">
        <v>153</v>
      </c>
      <c r="AA318" s="13" t="s">
        <v>73</v>
      </c>
      <c r="AB318" s="13" t="s">
        <v>428</v>
      </c>
      <c r="AC318" s="13" t="s">
        <v>436</v>
      </c>
      <c r="AD318" s="13" t="s">
        <v>441</v>
      </c>
      <c r="AE318" s="13" t="s">
        <v>451</v>
      </c>
      <c r="AF318" s="13" t="s">
        <v>477</v>
      </c>
      <c r="AG318" s="13" t="s">
        <v>536</v>
      </c>
      <c r="AH318" s="13"/>
      <c r="AI318" s="13" t="s">
        <v>650</v>
      </c>
      <c r="AJ318" s="13" t="s">
        <v>702</v>
      </c>
      <c r="AK318" s="13" t="s">
        <v>720</v>
      </c>
      <c r="AL318" s="13" t="s">
        <v>721</v>
      </c>
      <c r="AM318" s="13" t="s">
        <v>727</v>
      </c>
      <c r="AN318" s="13" t="s">
        <v>809</v>
      </c>
      <c r="AO318" s="13" t="s">
        <v>926</v>
      </c>
      <c r="AP318" s="13" t="s">
        <v>1159</v>
      </c>
      <c r="AQ318" s="13" t="s">
        <v>2522</v>
      </c>
      <c r="AR318" s="15">
        <v>900000000</v>
      </c>
      <c r="AS318" s="15">
        <v>0</v>
      </c>
      <c r="AT318" s="15">
        <v>0</v>
      </c>
      <c r="AU318" s="15">
        <v>0</v>
      </c>
      <c r="AV318" s="15">
        <v>0</v>
      </c>
      <c r="AW318" s="15">
        <v>900000000</v>
      </c>
      <c r="AX318" s="15">
        <v>694105262</v>
      </c>
      <c r="AY318" s="15">
        <v>694105262</v>
      </c>
      <c r="AZ318" s="15">
        <v>0</v>
      </c>
      <c r="BA318" s="15">
        <v>0</v>
      </c>
      <c r="BB318" s="15">
        <v>205894738</v>
      </c>
      <c r="BC318" s="15">
        <v>0</v>
      </c>
      <c r="BD318" s="9" t="s">
        <v>736</v>
      </c>
      <c r="BE318" s="10">
        <v>45393.704039553188</v>
      </c>
      <c r="BF318" s="9"/>
    </row>
    <row r="319" spans="1:65" ht="15" customHeight="1" outlineLevel="3" x14ac:dyDescent="0.2">
      <c r="A319" s="8" t="s">
        <v>162</v>
      </c>
      <c r="B319" s="13" t="s">
        <v>153</v>
      </c>
      <c r="C319" s="13" t="s">
        <v>66</v>
      </c>
      <c r="D319" s="13" t="s">
        <v>72</v>
      </c>
      <c r="E319" s="13" t="s">
        <v>82</v>
      </c>
      <c r="F319" s="13" t="s">
        <v>85</v>
      </c>
      <c r="G319" s="13" t="s">
        <v>72</v>
      </c>
      <c r="H319" s="13" t="s">
        <v>90</v>
      </c>
      <c r="I319" s="13" t="s">
        <v>126</v>
      </c>
      <c r="J319" s="13" t="s">
        <v>147</v>
      </c>
      <c r="K319" s="13" t="s">
        <v>83</v>
      </c>
      <c r="L319" s="13">
        <v>0</v>
      </c>
      <c r="M319" s="13" t="s">
        <v>153</v>
      </c>
      <c r="N319" s="13">
        <v>25101</v>
      </c>
      <c r="O319" s="13" t="s">
        <v>174</v>
      </c>
      <c r="P319" s="13">
        <v>0</v>
      </c>
      <c r="Q319" s="13">
        <v>0</v>
      </c>
      <c r="R319" s="13" t="s">
        <v>309</v>
      </c>
      <c r="S319" s="13" t="s">
        <v>1721</v>
      </c>
      <c r="T319" s="13" t="s">
        <v>66</v>
      </c>
      <c r="U319" s="13" t="s">
        <v>390</v>
      </c>
      <c r="V319" s="13" t="s">
        <v>418</v>
      </c>
      <c r="W319" s="13" t="s">
        <v>82</v>
      </c>
      <c r="X319" s="13" t="s">
        <v>427</v>
      </c>
      <c r="Y319" s="13" t="s">
        <v>83</v>
      </c>
      <c r="Z319" s="13" t="s">
        <v>153</v>
      </c>
      <c r="AA319" s="13" t="s">
        <v>85</v>
      </c>
      <c r="AB319" s="13" t="s">
        <v>429</v>
      </c>
      <c r="AC319" s="13" t="s">
        <v>436</v>
      </c>
      <c r="AD319" s="13" t="s">
        <v>441</v>
      </c>
      <c r="AE319" s="13" t="s">
        <v>450</v>
      </c>
      <c r="AF319" s="13" t="s">
        <v>476</v>
      </c>
      <c r="AG319" s="13" t="s">
        <v>533</v>
      </c>
      <c r="AH319" s="13" t="s">
        <v>595</v>
      </c>
      <c r="AI319" s="13" t="s">
        <v>648</v>
      </c>
      <c r="AJ319" s="13" t="s">
        <v>700</v>
      </c>
      <c r="AK319" s="13" t="s">
        <v>720</v>
      </c>
      <c r="AL319" s="13" t="s">
        <v>721</v>
      </c>
      <c r="AM319" s="13" t="s">
        <v>727</v>
      </c>
      <c r="AN319" s="13" t="s">
        <v>801</v>
      </c>
      <c r="AO319" s="13" t="s">
        <v>918</v>
      </c>
      <c r="AP319" s="13" t="s">
        <v>1166</v>
      </c>
      <c r="AQ319" s="13" t="s">
        <v>2488</v>
      </c>
      <c r="AR319" s="15">
        <v>3090000000</v>
      </c>
      <c r="AS319" s="15">
        <v>0</v>
      </c>
      <c r="AT319" s="15">
        <v>0</v>
      </c>
      <c r="AU319" s="15">
        <v>0</v>
      </c>
      <c r="AV319" s="15">
        <v>3090000000</v>
      </c>
      <c r="AW319" s="15">
        <v>0</v>
      </c>
      <c r="AX319" s="15">
        <v>0</v>
      </c>
      <c r="AY319" s="15">
        <v>0</v>
      </c>
      <c r="AZ319" s="15">
        <v>0</v>
      </c>
      <c r="BA319" s="15">
        <v>0</v>
      </c>
      <c r="BB319" s="15">
        <v>0</v>
      </c>
      <c r="BC319" s="15">
        <v>0</v>
      </c>
      <c r="BD319" s="9" t="s">
        <v>736</v>
      </c>
      <c r="BE319" s="10">
        <v>45393.704039553188</v>
      </c>
      <c r="BF319" s="9"/>
    </row>
    <row r="320" spans="1:65" s="11" customFormat="1" ht="15" customHeight="1" outlineLevel="2" x14ac:dyDescent="0.2">
      <c r="B320" s="14" t="s">
        <v>2803</v>
      </c>
      <c r="C320" s="14"/>
      <c r="D320" s="14"/>
      <c r="E320" s="14"/>
      <c r="F320" s="14"/>
      <c r="G320" s="14"/>
      <c r="H320" s="14"/>
      <c r="I320" s="14"/>
      <c r="J320" s="14"/>
      <c r="K320" s="13"/>
      <c r="L320" s="13"/>
      <c r="M320" s="13"/>
      <c r="N320" s="14"/>
      <c r="O320" s="14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4"/>
      <c r="AR320" s="16">
        <f t="shared" ref="AR320:BC320" si="35">SUBTOTAL(9,AR294:AR319)</f>
        <v>22454901281</v>
      </c>
      <c r="AS320" s="15">
        <f t="shared" si="35"/>
        <v>0</v>
      </c>
      <c r="AT320" s="15">
        <f t="shared" si="35"/>
        <v>0</v>
      </c>
      <c r="AU320" s="15">
        <f t="shared" si="35"/>
        <v>0</v>
      </c>
      <c r="AV320" s="15">
        <f t="shared" si="35"/>
        <v>5627004000</v>
      </c>
      <c r="AW320" s="16">
        <f t="shared" si="35"/>
        <v>16827897281</v>
      </c>
      <c r="AX320" s="16">
        <f t="shared" si="35"/>
        <v>7513261083</v>
      </c>
      <c r="AY320" s="16">
        <f t="shared" si="35"/>
        <v>5587732514</v>
      </c>
      <c r="AZ320" s="15">
        <f t="shared" si="35"/>
        <v>2740010737</v>
      </c>
      <c r="BA320" s="15">
        <f t="shared" si="35"/>
        <v>2740010737</v>
      </c>
      <c r="BB320" s="15">
        <f t="shared" si="35"/>
        <v>9314636198</v>
      </c>
      <c r="BC320" s="16">
        <f t="shared" si="35"/>
        <v>1925528569</v>
      </c>
      <c r="BD320" s="9"/>
      <c r="BE320" s="10"/>
      <c r="BF320" s="9"/>
      <c r="BG320" s="8"/>
      <c r="BH320" s="8"/>
      <c r="BI320" s="8"/>
      <c r="BJ320" s="8"/>
      <c r="BK320" s="8"/>
      <c r="BL320" s="8"/>
      <c r="BM320" s="8"/>
    </row>
    <row r="321" spans="1:65" ht="15" customHeight="1" outlineLevel="3" x14ac:dyDescent="0.2">
      <c r="A321" s="8" t="s">
        <v>162</v>
      </c>
      <c r="B321" s="13" t="s">
        <v>154</v>
      </c>
      <c r="C321" s="13" t="s">
        <v>66</v>
      </c>
      <c r="D321" s="13" t="s">
        <v>72</v>
      </c>
      <c r="E321" s="13" t="s">
        <v>82</v>
      </c>
      <c r="F321" s="13" t="s">
        <v>59</v>
      </c>
      <c r="G321" s="13" t="s">
        <v>72</v>
      </c>
      <c r="H321" s="13" t="s">
        <v>95</v>
      </c>
      <c r="I321" s="13" t="s">
        <v>109</v>
      </c>
      <c r="J321" s="13" t="s">
        <v>147</v>
      </c>
      <c r="K321" s="13" t="s">
        <v>84</v>
      </c>
      <c r="L321" s="13" t="s">
        <v>66</v>
      </c>
      <c r="M321" s="13" t="s">
        <v>162</v>
      </c>
      <c r="N321" s="13">
        <v>11219</v>
      </c>
      <c r="O321" s="13" t="s">
        <v>215</v>
      </c>
      <c r="P321" s="13">
        <v>0</v>
      </c>
      <c r="Q321" s="13">
        <v>0</v>
      </c>
      <c r="R321" s="13" t="s">
        <v>1709</v>
      </c>
      <c r="S321" s="13" t="s">
        <v>1710</v>
      </c>
      <c r="T321" s="13" t="s">
        <v>66</v>
      </c>
      <c r="U321" s="13" t="s">
        <v>390</v>
      </c>
      <c r="V321" s="13" t="s">
        <v>418</v>
      </c>
      <c r="W321" s="13" t="s">
        <v>82</v>
      </c>
      <c r="X321" s="13" t="s">
        <v>427</v>
      </c>
      <c r="Y321" s="13" t="s">
        <v>84</v>
      </c>
      <c r="Z321" s="13" t="s">
        <v>154</v>
      </c>
      <c r="AA321" s="13" t="s">
        <v>59</v>
      </c>
      <c r="AB321" s="13" t="s">
        <v>154</v>
      </c>
      <c r="AC321" s="13" t="s">
        <v>436</v>
      </c>
      <c r="AD321" s="13" t="s">
        <v>441</v>
      </c>
      <c r="AE321" s="13" t="s">
        <v>452</v>
      </c>
      <c r="AF321" s="13" t="s">
        <v>478</v>
      </c>
      <c r="AG321" s="13" t="s">
        <v>534</v>
      </c>
      <c r="AH321" s="13" t="s">
        <v>596</v>
      </c>
      <c r="AI321" s="13" t="s">
        <v>649</v>
      </c>
      <c r="AJ321" s="13" t="s">
        <v>701</v>
      </c>
      <c r="AK321" s="13" t="s">
        <v>720</v>
      </c>
      <c r="AL321" s="13" t="s">
        <v>721</v>
      </c>
      <c r="AM321" s="13" t="s">
        <v>727</v>
      </c>
      <c r="AN321" s="13" t="s">
        <v>806</v>
      </c>
      <c r="AO321" s="13" t="s">
        <v>923</v>
      </c>
      <c r="AP321" s="13" t="s">
        <v>1163</v>
      </c>
      <c r="AQ321" s="13" t="s">
        <v>2551</v>
      </c>
      <c r="AR321" s="15">
        <v>5450803405</v>
      </c>
      <c r="AS321" s="15">
        <v>0</v>
      </c>
      <c r="AT321" s="15">
        <v>0</v>
      </c>
      <c r="AU321" s="15">
        <v>0</v>
      </c>
      <c r="AV321" s="15">
        <v>0</v>
      </c>
      <c r="AW321" s="15">
        <v>5450803405</v>
      </c>
      <c r="AX321" s="15">
        <v>5240716896</v>
      </c>
      <c r="AY321" s="15">
        <v>2202406512</v>
      </c>
      <c r="AZ321" s="15">
        <v>577359594</v>
      </c>
      <c r="BA321" s="15">
        <v>556384514</v>
      </c>
      <c r="BB321" s="15">
        <v>210086509</v>
      </c>
      <c r="BC321" s="15">
        <v>3038310384</v>
      </c>
      <c r="BD321" s="9" t="s">
        <v>736</v>
      </c>
      <c r="BE321" s="10">
        <v>45393.704039553188</v>
      </c>
      <c r="BF321" s="9"/>
    </row>
    <row r="322" spans="1:65" ht="15" customHeight="1" outlineLevel="3" x14ac:dyDescent="0.2">
      <c r="A322" s="8" t="s">
        <v>162</v>
      </c>
      <c r="B322" s="13" t="s">
        <v>154</v>
      </c>
      <c r="C322" s="13" t="s">
        <v>66</v>
      </c>
      <c r="D322" s="13" t="s">
        <v>72</v>
      </c>
      <c r="E322" s="13" t="s">
        <v>82</v>
      </c>
      <c r="F322" s="13" t="s">
        <v>59</v>
      </c>
      <c r="G322" s="13" t="s">
        <v>72</v>
      </c>
      <c r="H322" s="13" t="s">
        <v>90</v>
      </c>
      <c r="I322" s="13" t="s">
        <v>126</v>
      </c>
      <c r="J322" s="13" t="s">
        <v>147</v>
      </c>
      <c r="K322" s="13" t="s">
        <v>84</v>
      </c>
      <c r="L322" s="13" t="s">
        <v>66</v>
      </c>
      <c r="M322" s="13" t="s">
        <v>162</v>
      </c>
      <c r="N322" s="13">
        <v>11222</v>
      </c>
      <c r="O322" s="13" t="s">
        <v>211</v>
      </c>
      <c r="P322" s="13">
        <v>0</v>
      </c>
      <c r="Q322" s="13">
        <v>0</v>
      </c>
      <c r="R322" s="13" t="s">
        <v>308</v>
      </c>
      <c r="S322" s="13" t="s">
        <v>1705</v>
      </c>
      <c r="T322" s="13" t="s">
        <v>66</v>
      </c>
      <c r="U322" s="13" t="s">
        <v>390</v>
      </c>
      <c r="V322" s="13" t="s">
        <v>418</v>
      </c>
      <c r="W322" s="13" t="s">
        <v>82</v>
      </c>
      <c r="X322" s="13" t="s">
        <v>427</v>
      </c>
      <c r="Y322" s="13" t="s">
        <v>84</v>
      </c>
      <c r="Z322" s="13" t="s">
        <v>154</v>
      </c>
      <c r="AA322" s="13" t="s">
        <v>59</v>
      </c>
      <c r="AB322" s="13" t="s">
        <v>154</v>
      </c>
      <c r="AC322" s="13" t="s">
        <v>436</v>
      </c>
      <c r="AD322" s="13" t="s">
        <v>441</v>
      </c>
      <c r="AE322" s="13" t="s">
        <v>450</v>
      </c>
      <c r="AF322" s="13" t="s">
        <v>476</v>
      </c>
      <c r="AG322" s="13" t="s">
        <v>533</v>
      </c>
      <c r="AH322" s="13" t="s">
        <v>595</v>
      </c>
      <c r="AI322" s="13" t="s">
        <v>648</v>
      </c>
      <c r="AJ322" s="13" t="s">
        <v>700</v>
      </c>
      <c r="AK322" s="13" t="s">
        <v>720</v>
      </c>
      <c r="AL322" s="13" t="s">
        <v>721</v>
      </c>
      <c r="AM322" s="13" t="s">
        <v>727</v>
      </c>
      <c r="AN322" s="13" t="s">
        <v>801</v>
      </c>
      <c r="AO322" s="13" t="s">
        <v>918</v>
      </c>
      <c r="AP322" s="13" t="s">
        <v>1160</v>
      </c>
      <c r="AQ322" s="13" t="s">
        <v>2537</v>
      </c>
      <c r="AR322" s="15">
        <v>1097147509</v>
      </c>
      <c r="AS322" s="15">
        <v>0</v>
      </c>
      <c r="AT322" s="15">
        <v>0</v>
      </c>
      <c r="AU322" s="15">
        <v>0</v>
      </c>
      <c r="AV322" s="15">
        <v>1067897509</v>
      </c>
      <c r="AW322" s="15">
        <v>29250000</v>
      </c>
      <c r="AX322" s="15">
        <v>29250000</v>
      </c>
      <c r="AY322" s="15">
        <v>29250000</v>
      </c>
      <c r="AZ322" s="15">
        <v>0</v>
      </c>
      <c r="BA322" s="15">
        <v>0</v>
      </c>
      <c r="BB322" s="15">
        <v>0</v>
      </c>
      <c r="BC322" s="15">
        <v>0</v>
      </c>
      <c r="BD322" s="9" t="s">
        <v>736</v>
      </c>
      <c r="BE322" s="10">
        <v>45393.704039553188</v>
      </c>
      <c r="BF322" s="9"/>
    </row>
    <row r="323" spans="1:65" ht="15" customHeight="1" outlineLevel="3" x14ac:dyDescent="0.2">
      <c r="A323" s="8" t="s">
        <v>162</v>
      </c>
      <c r="B323" s="13" t="s">
        <v>154</v>
      </c>
      <c r="C323" s="13" t="s">
        <v>66</v>
      </c>
      <c r="D323" s="13" t="s">
        <v>72</v>
      </c>
      <c r="E323" s="13" t="s">
        <v>82</v>
      </c>
      <c r="F323" s="13" t="s">
        <v>59</v>
      </c>
      <c r="G323" s="13" t="s">
        <v>72</v>
      </c>
      <c r="H323" s="13" t="s">
        <v>90</v>
      </c>
      <c r="I323" s="13" t="s">
        <v>126</v>
      </c>
      <c r="J323" s="13" t="s">
        <v>72</v>
      </c>
      <c r="K323" s="13" t="s">
        <v>84</v>
      </c>
      <c r="L323" s="13" t="s">
        <v>66</v>
      </c>
      <c r="M323" s="13" t="s">
        <v>162</v>
      </c>
      <c r="N323" s="13">
        <v>11222</v>
      </c>
      <c r="O323" s="13" t="s">
        <v>211</v>
      </c>
      <c r="P323" s="13">
        <v>1</v>
      </c>
      <c r="Q323" s="13">
        <v>1</v>
      </c>
      <c r="R323" s="13" t="s">
        <v>1706</v>
      </c>
      <c r="S323" s="13" t="s">
        <v>1707</v>
      </c>
      <c r="T323" s="13" t="s">
        <v>66</v>
      </c>
      <c r="U323" s="13" t="s">
        <v>390</v>
      </c>
      <c r="V323" s="13" t="s">
        <v>418</v>
      </c>
      <c r="W323" s="13" t="s">
        <v>82</v>
      </c>
      <c r="X323" s="13" t="s">
        <v>427</v>
      </c>
      <c r="Y323" s="13" t="s">
        <v>84</v>
      </c>
      <c r="Z323" s="13" t="s">
        <v>154</v>
      </c>
      <c r="AA323" s="13" t="s">
        <v>59</v>
      </c>
      <c r="AB323" s="13" t="s">
        <v>154</v>
      </c>
      <c r="AC323" s="13" t="s">
        <v>436</v>
      </c>
      <c r="AD323" s="13" t="s">
        <v>441</v>
      </c>
      <c r="AE323" s="13" t="s">
        <v>450</v>
      </c>
      <c r="AF323" s="13" t="s">
        <v>476</v>
      </c>
      <c r="AG323" s="13" t="s">
        <v>533</v>
      </c>
      <c r="AH323" s="13" t="s">
        <v>595</v>
      </c>
      <c r="AI323" s="13" t="s">
        <v>648</v>
      </c>
      <c r="AJ323" s="13" t="s">
        <v>700</v>
      </c>
      <c r="AK323" s="13" t="s">
        <v>720</v>
      </c>
      <c r="AL323" s="13" t="s">
        <v>721</v>
      </c>
      <c r="AM323" s="13" t="s">
        <v>727</v>
      </c>
      <c r="AN323" s="13" t="s">
        <v>803</v>
      </c>
      <c r="AO323" s="13" t="s">
        <v>920</v>
      </c>
      <c r="AP323" s="13" t="s">
        <v>1161</v>
      </c>
      <c r="AQ323" s="13" t="s">
        <v>2537</v>
      </c>
      <c r="AR323" s="15">
        <v>457549000</v>
      </c>
      <c r="AS323" s="15">
        <v>0</v>
      </c>
      <c r="AT323" s="15">
        <v>0</v>
      </c>
      <c r="AU323" s="15">
        <v>0</v>
      </c>
      <c r="AV323" s="15">
        <v>438049000</v>
      </c>
      <c r="AW323" s="15">
        <v>19500000</v>
      </c>
      <c r="AX323" s="15">
        <v>19500000</v>
      </c>
      <c r="AY323" s="15">
        <v>19500000</v>
      </c>
      <c r="AZ323" s="15">
        <v>0</v>
      </c>
      <c r="BA323" s="15">
        <v>0</v>
      </c>
      <c r="BB323" s="15">
        <v>0</v>
      </c>
      <c r="BC323" s="15">
        <v>0</v>
      </c>
      <c r="BD323" s="9" t="s">
        <v>736</v>
      </c>
      <c r="BE323" s="10">
        <v>45393.704039553188</v>
      </c>
      <c r="BF323" s="9"/>
    </row>
    <row r="324" spans="1:65" ht="15" customHeight="1" outlineLevel="3" x14ac:dyDescent="0.2">
      <c r="A324" s="8" t="s">
        <v>162</v>
      </c>
      <c r="B324" s="13" t="s">
        <v>154</v>
      </c>
      <c r="C324" s="13" t="s">
        <v>66</v>
      </c>
      <c r="D324" s="13" t="s">
        <v>72</v>
      </c>
      <c r="E324" s="13" t="s">
        <v>82</v>
      </c>
      <c r="F324" s="13" t="s">
        <v>59</v>
      </c>
      <c r="G324" s="13" t="s">
        <v>72</v>
      </c>
      <c r="H324" s="13" t="s">
        <v>90</v>
      </c>
      <c r="I324" s="13" t="s">
        <v>126</v>
      </c>
      <c r="J324" s="13" t="s">
        <v>76</v>
      </c>
      <c r="K324" s="13" t="s">
        <v>84</v>
      </c>
      <c r="L324" s="13" t="s">
        <v>66</v>
      </c>
      <c r="M324" s="13" t="s">
        <v>162</v>
      </c>
      <c r="N324" s="13">
        <v>11222</v>
      </c>
      <c r="O324" s="13" t="s">
        <v>211</v>
      </c>
      <c r="P324" s="13">
        <v>2</v>
      </c>
      <c r="Q324" s="13">
        <v>2</v>
      </c>
      <c r="R324" s="13" t="s">
        <v>2538</v>
      </c>
      <c r="S324" s="13" t="s">
        <v>2539</v>
      </c>
      <c r="T324" s="13" t="s">
        <v>66</v>
      </c>
      <c r="U324" s="13" t="s">
        <v>390</v>
      </c>
      <c r="V324" s="13" t="s">
        <v>418</v>
      </c>
      <c r="W324" s="13" t="s">
        <v>82</v>
      </c>
      <c r="X324" s="13" t="s">
        <v>427</v>
      </c>
      <c r="Y324" s="13" t="s">
        <v>84</v>
      </c>
      <c r="Z324" s="13" t="s">
        <v>154</v>
      </c>
      <c r="AA324" s="13" t="s">
        <v>59</v>
      </c>
      <c r="AB324" s="13" t="s">
        <v>154</v>
      </c>
      <c r="AC324" s="13" t="s">
        <v>436</v>
      </c>
      <c r="AD324" s="13" t="s">
        <v>441</v>
      </c>
      <c r="AE324" s="13" t="s">
        <v>450</v>
      </c>
      <c r="AF324" s="13" t="s">
        <v>476</v>
      </c>
      <c r="AG324" s="13" t="s">
        <v>533</v>
      </c>
      <c r="AH324" s="13" t="s">
        <v>595</v>
      </c>
      <c r="AI324" s="13" t="s">
        <v>648</v>
      </c>
      <c r="AJ324" s="13" t="s">
        <v>700</v>
      </c>
      <c r="AK324" s="13" t="s">
        <v>720</v>
      </c>
      <c r="AL324" s="13" t="s">
        <v>721</v>
      </c>
      <c r="AM324" s="13" t="s">
        <v>727</v>
      </c>
      <c r="AN324" s="13" t="s">
        <v>804</v>
      </c>
      <c r="AO324" s="13" t="s">
        <v>921</v>
      </c>
      <c r="AP324" s="13" t="s">
        <v>1162</v>
      </c>
      <c r="AQ324" s="13" t="s">
        <v>2537</v>
      </c>
      <c r="AR324" s="15">
        <v>148679555</v>
      </c>
      <c r="AS324" s="15">
        <v>0</v>
      </c>
      <c r="AT324" s="15">
        <v>0</v>
      </c>
      <c r="AU324" s="15">
        <v>0</v>
      </c>
      <c r="AV324" s="15">
        <v>148679555</v>
      </c>
      <c r="AW324" s="15">
        <v>0</v>
      </c>
      <c r="AX324" s="15">
        <v>0</v>
      </c>
      <c r="AY324" s="15">
        <v>0</v>
      </c>
      <c r="AZ324" s="15">
        <v>0</v>
      </c>
      <c r="BA324" s="15">
        <v>0</v>
      </c>
      <c r="BB324" s="15">
        <v>0</v>
      </c>
      <c r="BC324" s="15">
        <v>0</v>
      </c>
      <c r="BD324" s="9" t="s">
        <v>736</v>
      </c>
      <c r="BE324" s="10">
        <v>45393.704039553188</v>
      </c>
      <c r="BF324" s="9"/>
    </row>
    <row r="325" spans="1:65" ht="15" customHeight="1" outlineLevel="3" x14ac:dyDescent="0.2">
      <c r="A325" s="8" t="s">
        <v>162</v>
      </c>
      <c r="B325" s="13" t="s">
        <v>154</v>
      </c>
      <c r="C325" s="13" t="s">
        <v>66</v>
      </c>
      <c r="D325" s="13" t="s">
        <v>72</v>
      </c>
      <c r="E325" s="13" t="s">
        <v>82</v>
      </c>
      <c r="F325" s="13" t="s">
        <v>59</v>
      </c>
      <c r="G325" s="13" t="s">
        <v>72</v>
      </c>
      <c r="H325" s="13" t="s">
        <v>95</v>
      </c>
      <c r="I325" s="13" t="s">
        <v>109</v>
      </c>
      <c r="J325" s="13" t="s">
        <v>76</v>
      </c>
      <c r="K325" s="13" t="s">
        <v>84</v>
      </c>
      <c r="L325" s="13" t="s">
        <v>66</v>
      </c>
      <c r="M325" s="13" t="s">
        <v>162</v>
      </c>
      <c r="N325" s="13">
        <v>12114</v>
      </c>
      <c r="O325" s="13" t="s">
        <v>214</v>
      </c>
      <c r="P325" s="13">
        <v>2</v>
      </c>
      <c r="Q325" s="13">
        <v>2</v>
      </c>
      <c r="R325" s="13" t="s">
        <v>1711</v>
      </c>
      <c r="S325" s="13" t="s">
        <v>1712</v>
      </c>
      <c r="T325" s="13" t="s">
        <v>66</v>
      </c>
      <c r="U325" s="13" t="s">
        <v>390</v>
      </c>
      <c r="V325" s="13" t="s">
        <v>418</v>
      </c>
      <c r="W325" s="13" t="s">
        <v>82</v>
      </c>
      <c r="X325" s="13" t="s">
        <v>427</v>
      </c>
      <c r="Y325" s="13" t="s">
        <v>84</v>
      </c>
      <c r="Z325" s="13" t="s">
        <v>154</v>
      </c>
      <c r="AA325" s="13" t="s">
        <v>59</v>
      </c>
      <c r="AB325" s="13" t="s">
        <v>154</v>
      </c>
      <c r="AC325" s="13" t="s">
        <v>436</v>
      </c>
      <c r="AD325" s="13" t="s">
        <v>441</v>
      </c>
      <c r="AE325" s="13" t="s">
        <v>452</v>
      </c>
      <c r="AF325" s="13" t="s">
        <v>478</v>
      </c>
      <c r="AG325" s="13" t="s">
        <v>534</v>
      </c>
      <c r="AH325" s="13" t="s">
        <v>596</v>
      </c>
      <c r="AI325" s="13" t="s">
        <v>649</v>
      </c>
      <c r="AJ325" s="13" t="s">
        <v>701</v>
      </c>
      <c r="AK325" s="13" t="s">
        <v>720</v>
      </c>
      <c r="AL325" s="13" t="s">
        <v>721</v>
      </c>
      <c r="AM325" s="13" t="s">
        <v>727</v>
      </c>
      <c r="AN325" s="13" t="s">
        <v>806</v>
      </c>
      <c r="AO325" s="13" t="s">
        <v>923</v>
      </c>
      <c r="AP325" s="13" t="s">
        <v>1164</v>
      </c>
      <c r="AQ325" s="13" t="s">
        <v>2552</v>
      </c>
      <c r="AR325" s="15">
        <v>46334227</v>
      </c>
      <c r="AS325" s="15">
        <v>0</v>
      </c>
      <c r="AT325" s="15">
        <v>0</v>
      </c>
      <c r="AU325" s="15">
        <v>0</v>
      </c>
      <c r="AV325" s="15">
        <v>0</v>
      </c>
      <c r="AW325" s="15">
        <v>46334227</v>
      </c>
      <c r="AX325" s="15">
        <v>0</v>
      </c>
      <c r="AY325" s="15">
        <v>0</v>
      </c>
      <c r="AZ325" s="15">
        <v>0</v>
      </c>
      <c r="BA325" s="15">
        <v>0</v>
      </c>
      <c r="BB325" s="15">
        <v>46334227</v>
      </c>
      <c r="BC325" s="15">
        <v>0</v>
      </c>
      <c r="BD325" s="9" t="s">
        <v>736</v>
      </c>
      <c r="BE325" s="10">
        <v>45393.704039553188</v>
      </c>
      <c r="BF325" s="9"/>
    </row>
    <row r="326" spans="1:65" ht="15" customHeight="1" outlineLevel="3" x14ac:dyDescent="0.2">
      <c r="A326" s="8" t="s">
        <v>162</v>
      </c>
      <c r="B326" s="13" t="s">
        <v>154</v>
      </c>
      <c r="C326" s="13" t="s">
        <v>66</v>
      </c>
      <c r="D326" s="13" t="s">
        <v>72</v>
      </c>
      <c r="E326" s="13" t="s">
        <v>82</v>
      </c>
      <c r="F326" s="13" t="s">
        <v>59</v>
      </c>
      <c r="G326" s="13" t="s">
        <v>72</v>
      </c>
      <c r="H326" s="13" t="s">
        <v>90</v>
      </c>
      <c r="I326" s="13" t="s">
        <v>126</v>
      </c>
      <c r="J326" s="13" t="s">
        <v>75</v>
      </c>
      <c r="K326" s="13" t="s">
        <v>84</v>
      </c>
      <c r="L326" s="13" t="s">
        <v>66</v>
      </c>
      <c r="M326" s="13" t="s">
        <v>162</v>
      </c>
      <c r="N326" s="13">
        <v>13173</v>
      </c>
      <c r="O326" s="13" t="s">
        <v>212</v>
      </c>
      <c r="P326" s="13">
        <v>5</v>
      </c>
      <c r="Q326" s="13">
        <v>5</v>
      </c>
      <c r="R326" s="13" t="s">
        <v>2547</v>
      </c>
      <c r="S326" s="13" t="s">
        <v>2548</v>
      </c>
      <c r="T326" s="13" t="s">
        <v>66</v>
      </c>
      <c r="U326" s="13" t="s">
        <v>390</v>
      </c>
      <c r="V326" s="13" t="s">
        <v>418</v>
      </c>
      <c r="W326" s="13" t="s">
        <v>82</v>
      </c>
      <c r="X326" s="13" t="s">
        <v>427</v>
      </c>
      <c r="Y326" s="13" t="s">
        <v>84</v>
      </c>
      <c r="Z326" s="13" t="s">
        <v>154</v>
      </c>
      <c r="AA326" s="13" t="s">
        <v>59</v>
      </c>
      <c r="AB326" s="13" t="s">
        <v>154</v>
      </c>
      <c r="AC326" s="13" t="s">
        <v>436</v>
      </c>
      <c r="AD326" s="13" t="s">
        <v>441</v>
      </c>
      <c r="AE326" s="13" t="s">
        <v>450</v>
      </c>
      <c r="AF326" s="13" t="s">
        <v>476</v>
      </c>
      <c r="AG326" s="13" t="s">
        <v>533</v>
      </c>
      <c r="AH326" s="13" t="s">
        <v>595</v>
      </c>
      <c r="AI326" s="13" t="s">
        <v>648</v>
      </c>
      <c r="AJ326" s="13" t="s">
        <v>700</v>
      </c>
      <c r="AK326" s="13" t="s">
        <v>720</v>
      </c>
      <c r="AL326" s="13" t="s">
        <v>721</v>
      </c>
      <c r="AM326" s="13" t="s">
        <v>727</v>
      </c>
      <c r="AN326" s="13" t="s">
        <v>804</v>
      </c>
      <c r="AO326" s="13" t="s">
        <v>921</v>
      </c>
      <c r="AP326" s="13" t="s">
        <v>2549</v>
      </c>
      <c r="AQ326" s="13" t="s">
        <v>2550</v>
      </c>
      <c r="AR326" s="15">
        <v>250000000</v>
      </c>
      <c r="AS326" s="15">
        <v>0</v>
      </c>
      <c r="AT326" s="15">
        <v>0</v>
      </c>
      <c r="AU326" s="15">
        <v>0</v>
      </c>
      <c r="AV326" s="15">
        <v>250000000</v>
      </c>
      <c r="AW326" s="15">
        <v>0</v>
      </c>
      <c r="AX326" s="15">
        <v>0</v>
      </c>
      <c r="AY326" s="15">
        <v>0</v>
      </c>
      <c r="AZ326" s="15">
        <v>0</v>
      </c>
      <c r="BA326" s="15">
        <v>0</v>
      </c>
      <c r="BB326" s="15">
        <v>0</v>
      </c>
      <c r="BC326" s="15">
        <v>0</v>
      </c>
      <c r="BD326" s="9" t="s">
        <v>736</v>
      </c>
      <c r="BE326" s="10">
        <v>45393.704039553188</v>
      </c>
      <c r="BF326" s="9"/>
    </row>
    <row r="327" spans="1:65" ht="15" customHeight="1" outlineLevel="3" x14ac:dyDescent="0.2">
      <c r="A327" s="8" t="s">
        <v>162</v>
      </c>
      <c r="B327" s="13" t="s">
        <v>154</v>
      </c>
      <c r="C327" s="13" t="s">
        <v>66</v>
      </c>
      <c r="D327" s="13" t="s">
        <v>72</v>
      </c>
      <c r="E327" s="13" t="s">
        <v>82</v>
      </c>
      <c r="F327" s="13" t="s">
        <v>59</v>
      </c>
      <c r="G327" s="13" t="s">
        <v>72</v>
      </c>
      <c r="H327" s="13" t="s">
        <v>95</v>
      </c>
      <c r="I327" s="13" t="s">
        <v>109</v>
      </c>
      <c r="J327" s="13" t="s">
        <v>77</v>
      </c>
      <c r="K327" s="13" t="s">
        <v>84</v>
      </c>
      <c r="L327" s="13" t="s">
        <v>66</v>
      </c>
      <c r="M327" s="13" t="s">
        <v>162</v>
      </c>
      <c r="N327" s="13">
        <v>21216</v>
      </c>
      <c r="O327" s="13" t="s">
        <v>1876</v>
      </c>
      <c r="P327" s="13">
        <v>3</v>
      </c>
      <c r="Q327" s="13">
        <v>3</v>
      </c>
      <c r="R327" s="13" t="s">
        <v>1713</v>
      </c>
      <c r="S327" s="13" t="s">
        <v>1714</v>
      </c>
      <c r="T327" s="13" t="s">
        <v>66</v>
      </c>
      <c r="U327" s="13" t="s">
        <v>390</v>
      </c>
      <c r="V327" s="13" t="s">
        <v>418</v>
      </c>
      <c r="W327" s="13" t="s">
        <v>82</v>
      </c>
      <c r="X327" s="13" t="s">
        <v>427</v>
      </c>
      <c r="Y327" s="13" t="s">
        <v>84</v>
      </c>
      <c r="Z327" s="13" t="s">
        <v>154</v>
      </c>
      <c r="AA327" s="13" t="s">
        <v>59</v>
      </c>
      <c r="AB327" s="13" t="s">
        <v>154</v>
      </c>
      <c r="AC327" s="13" t="s">
        <v>436</v>
      </c>
      <c r="AD327" s="13" t="s">
        <v>441</v>
      </c>
      <c r="AE327" s="13" t="s">
        <v>452</v>
      </c>
      <c r="AF327" s="13" t="s">
        <v>478</v>
      </c>
      <c r="AG327" s="13" t="s">
        <v>534</v>
      </c>
      <c r="AH327" s="13" t="s">
        <v>596</v>
      </c>
      <c r="AI327" s="13" t="s">
        <v>649</v>
      </c>
      <c r="AJ327" s="13" t="s">
        <v>701</v>
      </c>
      <c r="AK327" s="13" t="s">
        <v>720</v>
      </c>
      <c r="AL327" s="13" t="s">
        <v>721</v>
      </c>
      <c r="AM327" s="13" t="s">
        <v>727</v>
      </c>
      <c r="AN327" s="13" t="s">
        <v>806</v>
      </c>
      <c r="AO327" s="13" t="s">
        <v>923</v>
      </c>
      <c r="AP327" s="13" t="s">
        <v>1165</v>
      </c>
      <c r="AQ327" s="13" t="s">
        <v>2553</v>
      </c>
      <c r="AR327" s="15">
        <v>400000000</v>
      </c>
      <c r="AS327" s="15">
        <v>0</v>
      </c>
      <c r="AT327" s="15">
        <v>0</v>
      </c>
      <c r="AU327" s="15">
        <v>0</v>
      </c>
      <c r="AV327" s="15">
        <v>0</v>
      </c>
      <c r="AW327" s="15">
        <v>400000000</v>
      </c>
      <c r="AX327" s="15">
        <v>0</v>
      </c>
      <c r="AY327" s="15">
        <v>0</v>
      </c>
      <c r="AZ327" s="15">
        <v>0</v>
      </c>
      <c r="BA327" s="15">
        <v>0</v>
      </c>
      <c r="BB327" s="15">
        <v>400000000</v>
      </c>
      <c r="BC327" s="15">
        <v>0</v>
      </c>
      <c r="BD327" s="9" t="s">
        <v>736</v>
      </c>
      <c r="BE327" s="10">
        <v>45393.704039553188</v>
      </c>
      <c r="BF327" s="9"/>
    </row>
    <row r="328" spans="1:65" ht="15" customHeight="1" outlineLevel="3" x14ac:dyDescent="0.2">
      <c r="A328" s="8" t="s">
        <v>162</v>
      </c>
      <c r="B328" s="13" t="s">
        <v>154</v>
      </c>
      <c r="C328" s="13" t="s">
        <v>66</v>
      </c>
      <c r="D328" s="13" t="s">
        <v>72</v>
      </c>
      <c r="E328" s="13" t="s">
        <v>82</v>
      </c>
      <c r="F328" s="13" t="s">
        <v>59</v>
      </c>
      <c r="G328" s="13" t="s">
        <v>72</v>
      </c>
      <c r="H328" s="13" t="s">
        <v>90</v>
      </c>
      <c r="I328" s="13" t="s">
        <v>126</v>
      </c>
      <c r="J328" s="13" t="s">
        <v>74</v>
      </c>
      <c r="K328" s="13" t="s">
        <v>84</v>
      </c>
      <c r="L328" s="13" t="s">
        <v>66</v>
      </c>
      <c r="M328" s="13" t="s">
        <v>162</v>
      </c>
      <c r="N328" s="13">
        <v>22304</v>
      </c>
      <c r="O328" s="13" t="s">
        <v>213</v>
      </c>
      <c r="P328" s="13">
        <v>4</v>
      </c>
      <c r="Q328" s="13">
        <v>4</v>
      </c>
      <c r="R328" s="13" t="s">
        <v>2543</v>
      </c>
      <c r="S328" s="13" t="s">
        <v>2544</v>
      </c>
      <c r="T328" s="13" t="s">
        <v>66</v>
      </c>
      <c r="U328" s="13" t="s">
        <v>390</v>
      </c>
      <c r="V328" s="13" t="s">
        <v>418</v>
      </c>
      <c r="W328" s="13" t="s">
        <v>82</v>
      </c>
      <c r="X328" s="13" t="s">
        <v>427</v>
      </c>
      <c r="Y328" s="13" t="s">
        <v>84</v>
      </c>
      <c r="Z328" s="13" t="s">
        <v>154</v>
      </c>
      <c r="AA328" s="13" t="s">
        <v>59</v>
      </c>
      <c r="AB328" s="13" t="s">
        <v>154</v>
      </c>
      <c r="AC328" s="13" t="s">
        <v>436</v>
      </c>
      <c r="AD328" s="13" t="s">
        <v>441</v>
      </c>
      <c r="AE328" s="13" t="s">
        <v>450</v>
      </c>
      <c r="AF328" s="13" t="s">
        <v>476</v>
      </c>
      <c r="AG328" s="13" t="s">
        <v>533</v>
      </c>
      <c r="AH328" s="13" t="s">
        <v>595</v>
      </c>
      <c r="AI328" s="13" t="s">
        <v>648</v>
      </c>
      <c r="AJ328" s="13" t="s">
        <v>700</v>
      </c>
      <c r="AK328" s="13" t="s">
        <v>720</v>
      </c>
      <c r="AL328" s="13" t="s">
        <v>721</v>
      </c>
      <c r="AM328" s="13" t="s">
        <v>727</v>
      </c>
      <c r="AN328" s="13" t="s">
        <v>804</v>
      </c>
      <c r="AO328" s="13" t="s">
        <v>921</v>
      </c>
      <c r="AP328" s="13" t="s">
        <v>2545</v>
      </c>
      <c r="AQ328" s="13" t="s">
        <v>2546</v>
      </c>
      <c r="AR328" s="15">
        <v>1440000</v>
      </c>
      <c r="AS328" s="15">
        <v>0</v>
      </c>
      <c r="AT328" s="15">
        <v>0</v>
      </c>
      <c r="AU328" s="15">
        <v>0</v>
      </c>
      <c r="AV328" s="15">
        <v>1440000</v>
      </c>
      <c r="AW328" s="15">
        <v>0</v>
      </c>
      <c r="AX328" s="15">
        <v>0</v>
      </c>
      <c r="AY328" s="15">
        <v>0</v>
      </c>
      <c r="AZ328" s="15">
        <v>0</v>
      </c>
      <c r="BA328" s="15">
        <v>0</v>
      </c>
      <c r="BB328" s="15">
        <v>0</v>
      </c>
      <c r="BC328" s="15">
        <v>0</v>
      </c>
      <c r="BD328" s="9" t="s">
        <v>736</v>
      </c>
      <c r="BE328" s="10">
        <v>45393.704039553188</v>
      </c>
      <c r="BF328" s="9"/>
    </row>
    <row r="329" spans="1:65" ht="15" customHeight="1" outlineLevel="3" x14ac:dyDescent="0.2">
      <c r="A329" s="8" t="s">
        <v>162</v>
      </c>
      <c r="B329" s="13" t="s">
        <v>154</v>
      </c>
      <c r="C329" s="13" t="s">
        <v>66</v>
      </c>
      <c r="D329" s="13" t="s">
        <v>72</v>
      </c>
      <c r="E329" s="13" t="s">
        <v>82</v>
      </c>
      <c r="F329" s="13" t="s">
        <v>59</v>
      </c>
      <c r="G329" s="13" t="s">
        <v>72</v>
      </c>
      <c r="H329" s="13" t="s">
        <v>95</v>
      </c>
      <c r="I329" s="13" t="s">
        <v>109</v>
      </c>
      <c r="J329" s="13" t="s">
        <v>78</v>
      </c>
      <c r="K329" s="13" t="s">
        <v>84</v>
      </c>
      <c r="L329" s="13" t="s">
        <v>66</v>
      </c>
      <c r="M329" s="13" t="s">
        <v>162</v>
      </c>
      <c r="N329" s="13">
        <v>22305</v>
      </c>
      <c r="O329" s="13" t="s">
        <v>217</v>
      </c>
      <c r="P329" s="13">
        <v>6</v>
      </c>
      <c r="Q329" s="13">
        <v>6</v>
      </c>
      <c r="R329" s="13" t="s">
        <v>2556</v>
      </c>
      <c r="S329" s="13" t="s">
        <v>2557</v>
      </c>
      <c r="T329" s="13" t="s">
        <v>66</v>
      </c>
      <c r="U329" s="13" t="s">
        <v>390</v>
      </c>
      <c r="V329" s="13" t="s">
        <v>418</v>
      </c>
      <c r="W329" s="13" t="s">
        <v>82</v>
      </c>
      <c r="X329" s="13" t="s">
        <v>427</v>
      </c>
      <c r="Y329" s="13" t="s">
        <v>84</v>
      </c>
      <c r="Z329" s="13" t="s">
        <v>154</v>
      </c>
      <c r="AA329" s="13" t="s">
        <v>59</v>
      </c>
      <c r="AB329" s="13" t="s">
        <v>154</v>
      </c>
      <c r="AC329" s="13" t="s">
        <v>436</v>
      </c>
      <c r="AD329" s="13" t="s">
        <v>441</v>
      </c>
      <c r="AE329" s="13" t="s">
        <v>452</v>
      </c>
      <c r="AF329" s="13" t="s">
        <v>478</v>
      </c>
      <c r="AG329" s="13" t="s">
        <v>534</v>
      </c>
      <c r="AH329" s="13" t="s">
        <v>596</v>
      </c>
      <c r="AI329" s="13" t="s">
        <v>649</v>
      </c>
      <c r="AJ329" s="13" t="s">
        <v>701</v>
      </c>
      <c r="AK329" s="13" t="s">
        <v>720</v>
      </c>
      <c r="AL329" s="13" t="s">
        <v>721</v>
      </c>
      <c r="AM329" s="13" t="s">
        <v>727</v>
      </c>
      <c r="AN329" s="13" t="s">
        <v>799</v>
      </c>
      <c r="AO329" s="13" t="s">
        <v>916</v>
      </c>
      <c r="AP329" s="13" t="s">
        <v>2558</v>
      </c>
      <c r="AQ329" s="13" t="s">
        <v>2559</v>
      </c>
      <c r="AR329" s="15">
        <v>100000</v>
      </c>
      <c r="AS329" s="15">
        <v>0</v>
      </c>
      <c r="AT329" s="15">
        <v>0</v>
      </c>
      <c r="AU329" s="15">
        <v>0</v>
      </c>
      <c r="AV329" s="15">
        <v>0</v>
      </c>
      <c r="AW329" s="15">
        <v>100000</v>
      </c>
      <c r="AX329" s="15">
        <v>0</v>
      </c>
      <c r="AY329" s="15">
        <v>0</v>
      </c>
      <c r="AZ329" s="15">
        <v>0</v>
      </c>
      <c r="BA329" s="15">
        <v>0</v>
      </c>
      <c r="BB329" s="15">
        <v>100000</v>
      </c>
      <c r="BC329" s="15">
        <v>0</v>
      </c>
      <c r="BD329" s="9" t="s">
        <v>736</v>
      </c>
      <c r="BE329" s="10">
        <v>45393.704039553188</v>
      </c>
      <c r="BF329" s="9"/>
    </row>
    <row r="330" spans="1:65" ht="15" customHeight="1" outlineLevel="3" x14ac:dyDescent="0.2">
      <c r="A330" s="8" t="s">
        <v>162</v>
      </c>
      <c r="B330" s="13" t="s">
        <v>154</v>
      </c>
      <c r="C330" s="13" t="s">
        <v>66</v>
      </c>
      <c r="D330" s="13" t="s">
        <v>72</v>
      </c>
      <c r="E330" s="13" t="s">
        <v>82</v>
      </c>
      <c r="F330" s="13" t="s">
        <v>59</v>
      </c>
      <c r="G330" s="13" t="s">
        <v>72</v>
      </c>
      <c r="H330" s="13" t="s">
        <v>95</v>
      </c>
      <c r="I330" s="13" t="s">
        <v>109</v>
      </c>
      <c r="J330" s="13" t="s">
        <v>74</v>
      </c>
      <c r="K330" s="13" t="s">
        <v>84</v>
      </c>
      <c r="L330" s="13" t="s">
        <v>66</v>
      </c>
      <c r="M330" s="13" t="s">
        <v>162</v>
      </c>
      <c r="N330" s="13">
        <v>22314</v>
      </c>
      <c r="O330" s="13" t="s">
        <v>216</v>
      </c>
      <c r="P330" s="13">
        <v>4</v>
      </c>
      <c r="Q330" s="13">
        <v>4</v>
      </c>
      <c r="R330" s="13" t="s">
        <v>1715</v>
      </c>
      <c r="S330" s="13" t="s">
        <v>1716</v>
      </c>
      <c r="T330" s="13" t="s">
        <v>66</v>
      </c>
      <c r="U330" s="13" t="s">
        <v>390</v>
      </c>
      <c r="V330" s="13" t="s">
        <v>418</v>
      </c>
      <c r="W330" s="13" t="s">
        <v>82</v>
      </c>
      <c r="X330" s="13" t="s">
        <v>427</v>
      </c>
      <c r="Y330" s="13" t="s">
        <v>84</v>
      </c>
      <c r="Z330" s="13" t="s">
        <v>154</v>
      </c>
      <c r="AA330" s="13" t="s">
        <v>59</v>
      </c>
      <c r="AB330" s="13" t="s">
        <v>154</v>
      </c>
      <c r="AC330" s="13" t="s">
        <v>436</v>
      </c>
      <c r="AD330" s="13" t="s">
        <v>441</v>
      </c>
      <c r="AE330" s="13" t="s">
        <v>452</v>
      </c>
      <c r="AF330" s="13" t="s">
        <v>478</v>
      </c>
      <c r="AG330" s="13" t="s">
        <v>534</v>
      </c>
      <c r="AH330" s="13" t="s">
        <v>596</v>
      </c>
      <c r="AI330" s="13" t="s">
        <v>649</v>
      </c>
      <c r="AJ330" s="13" t="s">
        <v>701</v>
      </c>
      <c r="AK330" s="13" t="s">
        <v>720</v>
      </c>
      <c r="AL330" s="13" t="s">
        <v>721</v>
      </c>
      <c r="AM330" s="13" t="s">
        <v>727</v>
      </c>
      <c r="AN330" s="13" t="s">
        <v>806</v>
      </c>
      <c r="AO330" s="13" t="s">
        <v>923</v>
      </c>
      <c r="AP330" s="13" t="s">
        <v>1717</v>
      </c>
      <c r="AQ330" s="13" t="s">
        <v>2554</v>
      </c>
      <c r="AR330" s="15">
        <v>52000000</v>
      </c>
      <c r="AS330" s="15">
        <v>0</v>
      </c>
      <c r="AT330" s="15">
        <v>0</v>
      </c>
      <c r="AU330" s="15">
        <v>0</v>
      </c>
      <c r="AV330" s="15">
        <v>0</v>
      </c>
      <c r="AW330" s="15">
        <v>52000000</v>
      </c>
      <c r="AX330" s="15">
        <v>36400000</v>
      </c>
      <c r="AY330" s="15">
        <v>0</v>
      </c>
      <c r="AZ330" s="15">
        <v>0</v>
      </c>
      <c r="BA330" s="15">
        <v>0</v>
      </c>
      <c r="BB330" s="15">
        <v>15600000</v>
      </c>
      <c r="BC330" s="15">
        <v>36400000</v>
      </c>
      <c r="BD330" s="9" t="s">
        <v>736</v>
      </c>
      <c r="BE330" s="10">
        <v>45393.704039553188</v>
      </c>
      <c r="BF330" s="9"/>
    </row>
    <row r="331" spans="1:65" ht="15" customHeight="1" outlineLevel="3" x14ac:dyDescent="0.2">
      <c r="A331" s="8" t="s">
        <v>162</v>
      </c>
      <c r="B331" s="13" t="s">
        <v>154</v>
      </c>
      <c r="C331" s="13" t="s">
        <v>66</v>
      </c>
      <c r="D331" s="13" t="s">
        <v>72</v>
      </c>
      <c r="E331" s="13" t="s">
        <v>82</v>
      </c>
      <c r="F331" s="13" t="s">
        <v>59</v>
      </c>
      <c r="G331" s="13" t="s">
        <v>72</v>
      </c>
      <c r="H331" s="13" t="s">
        <v>90</v>
      </c>
      <c r="I331" s="13" t="s">
        <v>126</v>
      </c>
      <c r="J331" s="13" t="s">
        <v>77</v>
      </c>
      <c r="K331" s="13" t="s">
        <v>84</v>
      </c>
      <c r="L331" s="13" t="s">
        <v>66</v>
      </c>
      <c r="M331" s="13" t="s">
        <v>162</v>
      </c>
      <c r="N331" s="13">
        <v>22324</v>
      </c>
      <c r="O331" s="13" t="s">
        <v>1456</v>
      </c>
      <c r="P331" s="13">
        <v>3</v>
      </c>
      <c r="Q331" s="13">
        <v>3</v>
      </c>
      <c r="R331" s="13" t="s">
        <v>2540</v>
      </c>
      <c r="S331" s="13" t="s">
        <v>2541</v>
      </c>
      <c r="T331" s="13" t="s">
        <v>66</v>
      </c>
      <c r="U331" s="13" t="s">
        <v>390</v>
      </c>
      <c r="V331" s="13" t="s">
        <v>418</v>
      </c>
      <c r="W331" s="13" t="s">
        <v>82</v>
      </c>
      <c r="X331" s="13" t="s">
        <v>427</v>
      </c>
      <c r="Y331" s="13" t="s">
        <v>84</v>
      </c>
      <c r="Z331" s="13" t="s">
        <v>154</v>
      </c>
      <c r="AA331" s="13" t="s">
        <v>59</v>
      </c>
      <c r="AB331" s="13" t="s">
        <v>154</v>
      </c>
      <c r="AC331" s="13" t="s">
        <v>436</v>
      </c>
      <c r="AD331" s="13" t="s">
        <v>441</v>
      </c>
      <c r="AE331" s="13" t="s">
        <v>450</v>
      </c>
      <c r="AF331" s="13" t="s">
        <v>476</v>
      </c>
      <c r="AG331" s="13" t="s">
        <v>533</v>
      </c>
      <c r="AH331" s="13" t="s">
        <v>595</v>
      </c>
      <c r="AI331" s="13" t="s">
        <v>648</v>
      </c>
      <c r="AJ331" s="13" t="s">
        <v>700</v>
      </c>
      <c r="AK331" s="13" t="s">
        <v>720</v>
      </c>
      <c r="AL331" s="13" t="s">
        <v>721</v>
      </c>
      <c r="AM331" s="13" t="s">
        <v>727</v>
      </c>
      <c r="AN331" s="13" t="s">
        <v>804</v>
      </c>
      <c r="AO331" s="13" t="s">
        <v>921</v>
      </c>
      <c r="AP331" s="13" t="s">
        <v>1708</v>
      </c>
      <c r="AQ331" s="13" t="s">
        <v>2542</v>
      </c>
      <c r="AR331" s="15">
        <v>12000000</v>
      </c>
      <c r="AS331" s="15">
        <v>0</v>
      </c>
      <c r="AT331" s="15">
        <v>0</v>
      </c>
      <c r="AU331" s="15">
        <v>0</v>
      </c>
      <c r="AV331" s="15">
        <v>12000000</v>
      </c>
      <c r="AW331" s="15">
        <v>0</v>
      </c>
      <c r="AX331" s="15">
        <v>0</v>
      </c>
      <c r="AY331" s="15">
        <v>0</v>
      </c>
      <c r="AZ331" s="15">
        <v>0</v>
      </c>
      <c r="BA331" s="15">
        <v>0</v>
      </c>
      <c r="BB331" s="15">
        <v>0</v>
      </c>
      <c r="BC331" s="15">
        <v>0</v>
      </c>
      <c r="BD331" s="9" t="s">
        <v>736</v>
      </c>
      <c r="BE331" s="10">
        <v>45393.704039553188</v>
      </c>
      <c r="BF331" s="9"/>
    </row>
    <row r="332" spans="1:65" ht="15" customHeight="1" outlineLevel="3" x14ac:dyDescent="0.2">
      <c r="A332" s="8" t="s">
        <v>162</v>
      </c>
      <c r="B332" s="13" t="s">
        <v>154</v>
      </c>
      <c r="C332" s="13" t="s">
        <v>66</v>
      </c>
      <c r="D332" s="13" t="s">
        <v>72</v>
      </c>
      <c r="E332" s="13" t="s">
        <v>82</v>
      </c>
      <c r="F332" s="13" t="s">
        <v>59</v>
      </c>
      <c r="G332" s="13" t="s">
        <v>72</v>
      </c>
      <c r="H332" s="13" t="s">
        <v>95</v>
      </c>
      <c r="I332" s="13" t="s">
        <v>109</v>
      </c>
      <c r="J332" s="13" t="s">
        <v>75</v>
      </c>
      <c r="K332" s="13" t="s">
        <v>84</v>
      </c>
      <c r="L332" s="13" t="s">
        <v>66</v>
      </c>
      <c r="M332" s="13" t="s">
        <v>162</v>
      </c>
      <c r="N332" s="13">
        <v>22332</v>
      </c>
      <c r="O332" s="13" t="s">
        <v>1901</v>
      </c>
      <c r="P332" s="13">
        <v>5</v>
      </c>
      <c r="Q332" s="13">
        <v>5</v>
      </c>
      <c r="R332" s="13" t="s">
        <v>1718</v>
      </c>
      <c r="S332" s="13" t="s">
        <v>1719</v>
      </c>
      <c r="T332" s="13" t="s">
        <v>66</v>
      </c>
      <c r="U332" s="13" t="s">
        <v>390</v>
      </c>
      <c r="V332" s="13" t="s">
        <v>418</v>
      </c>
      <c r="W332" s="13" t="s">
        <v>82</v>
      </c>
      <c r="X332" s="13" t="s">
        <v>427</v>
      </c>
      <c r="Y332" s="13" t="s">
        <v>84</v>
      </c>
      <c r="Z332" s="13" t="s">
        <v>154</v>
      </c>
      <c r="AA332" s="13" t="s">
        <v>59</v>
      </c>
      <c r="AB332" s="13" t="s">
        <v>154</v>
      </c>
      <c r="AC332" s="13" t="s">
        <v>436</v>
      </c>
      <c r="AD332" s="13" t="s">
        <v>441</v>
      </c>
      <c r="AE332" s="13" t="s">
        <v>452</v>
      </c>
      <c r="AF332" s="13" t="s">
        <v>478</v>
      </c>
      <c r="AG332" s="13" t="s">
        <v>534</v>
      </c>
      <c r="AH332" s="13" t="s">
        <v>596</v>
      </c>
      <c r="AI332" s="13" t="s">
        <v>649</v>
      </c>
      <c r="AJ332" s="13" t="s">
        <v>701</v>
      </c>
      <c r="AK332" s="13" t="s">
        <v>720</v>
      </c>
      <c r="AL332" s="13" t="s">
        <v>721</v>
      </c>
      <c r="AM332" s="13" t="s">
        <v>727</v>
      </c>
      <c r="AN332" s="13" t="s">
        <v>806</v>
      </c>
      <c r="AO332" s="13" t="s">
        <v>923</v>
      </c>
      <c r="AP332" s="13" t="s">
        <v>1720</v>
      </c>
      <c r="AQ332" s="13" t="s">
        <v>2555</v>
      </c>
      <c r="AR332" s="15">
        <v>7000000</v>
      </c>
      <c r="AS332" s="15">
        <v>0</v>
      </c>
      <c r="AT332" s="15">
        <v>0</v>
      </c>
      <c r="AU332" s="15">
        <v>0</v>
      </c>
      <c r="AV332" s="15">
        <v>0</v>
      </c>
      <c r="AW332" s="15">
        <v>7000000</v>
      </c>
      <c r="AX332" s="15">
        <v>0</v>
      </c>
      <c r="AY332" s="15">
        <v>0</v>
      </c>
      <c r="AZ332" s="15">
        <v>0</v>
      </c>
      <c r="BA332" s="15">
        <v>0</v>
      </c>
      <c r="BB332" s="15">
        <v>7000000</v>
      </c>
      <c r="BC332" s="15">
        <v>0</v>
      </c>
      <c r="BD332" s="9" t="s">
        <v>736</v>
      </c>
      <c r="BE332" s="10">
        <v>45393.704039553188</v>
      </c>
      <c r="BF332" s="9"/>
    </row>
    <row r="333" spans="1:65" s="11" customFormat="1" ht="15" customHeight="1" outlineLevel="2" x14ac:dyDescent="0.2">
      <c r="B333" s="14" t="s">
        <v>2804</v>
      </c>
      <c r="C333" s="14"/>
      <c r="D333" s="14"/>
      <c r="E333" s="14"/>
      <c r="F333" s="14"/>
      <c r="G333" s="14"/>
      <c r="H333" s="14"/>
      <c r="I333" s="14"/>
      <c r="J333" s="14"/>
      <c r="K333" s="13"/>
      <c r="L333" s="13"/>
      <c r="M333" s="13"/>
      <c r="N333" s="14"/>
      <c r="O333" s="14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4"/>
      <c r="AR333" s="16">
        <f t="shared" ref="AR333:BC333" si="36">SUBTOTAL(9,AR321:AR332)</f>
        <v>7923053696</v>
      </c>
      <c r="AS333" s="15">
        <f t="shared" si="36"/>
        <v>0</v>
      </c>
      <c r="AT333" s="15">
        <f t="shared" si="36"/>
        <v>0</v>
      </c>
      <c r="AU333" s="15">
        <f t="shared" si="36"/>
        <v>0</v>
      </c>
      <c r="AV333" s="15">
        <f t="shared" si="36"/>
        <v>1918066064</v>
      </c>
      <c r="AW333" s="16">
        <f t="shared" si="36"/>
        <v>6004987632</v>
      </c>
      <c r="AX333" s="16">
        <f t="shared" si="36"/>
        <v>5325866896</v>
      </c>
      <c r="AY333" s="16">
        <f t="shared" si="36"/>
        <v>2251156512</v>
      </c>
      <c r="AZ333" s="15">
        <f t="shared" si="36"/>
        <v>577359594</v>
      </c>
      <c r="BA333" s="15">
        <f t="shared" si="36"/>
        <v>556384514</v>
      </c>
      <c r="BB333" s="15">
        <f t="shared" si="36"/>
        <v>679120736</v>
      </c>
      <c r="BC333" s="16">
        <f t="shared" si="36"/>
        <v>3074710384</v>
      </c>
      <c r="BD333" s="9"/>
      <c r="BE333" s="10"/>
      <c r="BF333" s="9"/>
      <c r="BG333" s="8"/>
      <c r="BH333" s="8"/>
      <c r="BI333" s="8"/>
      <c r="BJ333" s="8"/>
      <c r="BK333" s="8"/>
      <c r="BL333" s="8"/>
      <c r="BM333" s="8"/>
    </row>
    <row r="334" spans="1:65" ht="15" customHeight="1" outlineLevel="3" x14ac:dyDescent="0.2">
      <c r="A334" s="8" t="s">
        <v>162</v>
      </c>
      <c r="B334" s="13" t="s">
        <v>155</v>
      </c>
      <c r="C334" s="13" t="s">
        <v>66</v>
      </c>
      <c r="D334" s="13" t="s">
        <v>72</v>
      </c>
      <c r="E334" s="13" t="s">
        <v>82</v>
      </c>
      <c r="F334" s="13" t="s">
        <v>68</v>
      </c>
      <c r="G334" s="13" t="s">
        <v>72</v>
      </c>
      <c r="H334" s="13" t="s">
        <v>90</v>
      </c>
      <c r="I334" s="13" t="s">
        <v>126</v>
      </c>
      <c r="J334" s="13" t="s">
        <v>72</v>
      </c>
      <c r="K334" s="13" t="s">
        <v>82</v>
      </c>
      <c r="L334" s="13" t="s">
        <v>66</v>
      </c>
      <c r="M334" s="13" t="s">
        <v>162</v>
      </c>
      <c r="N334" s="13">
        <v>13162</v>
      </c>
      <c r="O334" s="13" t="s">
        <v>218</v>
      </c>
      <c r="P334" s="13">
        <v>1</v>
      </c>
      <c r="Q334" s="13">
        <v>1</v>
      </c>
      <c r="R334" s="13" t="s">
        <v>1853</v>
      </c>
      <c r="S334" s="13" t="s">
        <v>1854</v>
      </c>
      <c r="T334" s="13" t="s">
        <v>66</v>
      </c>
      <c r="U334" s="13" t="s">
        <v>390</v>
      </c>
      <c r="V334" s="13" t="s">
        <v>418</v>
      </c>
      <c r="W334" s="13" t="s">
        <v>82</v>
      </c>
      <c r="X334" s="13" t="s">
        <v>427</v>
      </c>
      <c r="Y334" s="13" t="s">
        <v>82</v>
      </c>
      <c r="Z334" s="13" t="s">
        <v>155</v>
      </c>
      <c r="AA334" s="13" t="s">
        <v>68</v>
      </c>
      <c r="AB334" s="13" t="s">
        <v>431</v>
      </c>
      <c r="AC334" s="13" t="s">
        <v>436</v>
      </c>
      <c r="AD334" s="13" t="s">
        <v>441</v>
      </c>
      <c r="AE334" s="13" t="s">
        <v>450</v>
      </c>
      <c r="AF334" s="13" t="s">
        <v>476</v>
      </c>
      <c r="AG334" s="13" t="s">
        <v>533</v>
      </c>
      <c r="AH334" s="13" t="s">
        <v>595</v>
      </c>
      <c r="AI334" s="13" t="s">
        <v>648</v>
      </c>
      <c r="AJ334" s="13" t="s">
        <v>700</v>
      </c>
      <c r="AK334" s="13" t="s">
        <v>720</v>
      </c>
      <c r="AL334" s="13" t="s">
        <v>721</v>
      </c>
      <c r="AM334" s="13" t="s">
        <v>727</v>
      </c>
      <c r="AN334" s="13" t="s">
        <v>800</v>
      </c>
      <c r="AO334" s="13" t="s">
        <v>917</v>
      </c>
      <c r="AP334" s="13" t="s">
        <v>1855</v>
      </c>
      <c r="AQ334" s="13" t="s">
        <v>2560</v>
      </c>
      <c r="AR334" s="15">
        <v>205830480</v>
      </c>
      <c r="AS334" s="15">
        <v>0</v>
      </c>
      <c r="AT334" s="15">
        <v>0</v>
      </c>
      <c r="AU334" s="15">
        <v>0</v>
      </c>
      <c r="AV334" s="15">
        <v>107683200</v>
      </c>
      <c r="AW334" s="15">
        <v>98147280</v>
      </c>
      <c r="AX334" s="15">
        <v>98147280</v>
      </c>
      <c r="AY334" s="15">
        <v>98147280</v>
      </c>
      <c r="AZ334" s="15">
        <v>50000000</v>
      </c>
      <c r="BA334" s="15">
        <v>50000000</v>
      </c>
      <c r="BB334" s="15">
        <v>0</v>
      </c>
      <c r="BC334" s="15">
        <v>0</v>
      </c>
      <c r="BD334" s="9" t="s">
        <v>736</v>
      </c>
      <c r="BE334" s="10">
        <v>45393.704039553188</v>
      </c>
      <c r="BF334" s="9"/>
    </row>
    <row r="335" spans="1:65" ht="15" customHeight="1" outlineLevel="3" x14ac:dyDescent="0.2">
      <c r="A335" s="8" t="s">
        <v>162</v>
      </c>
      <c r="B335" s="13" t="s">
        <v>155</v>
      </c>
      <c r="C335" s="13" t="s">
        <v>66</v>
      </c>
      <c r="D335" s="13" t="s">
        <v>72</v>
      </c>
      <c r="E335" s="13" t="s">
        <v>82</v>
      </c>
      <c r="F335" s="13" t="s">
        <v>68</v>
      </c>
      <c r="G335" s="13" t="s">
        <v>72</v>
      </c>
      <c r="H335" s="13" t="s">
        <v>90</v>
      </c>
      <c r="I335" s="13" t="s">
        <v>126</v>
      </c>
      <c r="J335" s="13" t="s">
        <v>76</v>
      </c>
      <c r="K335" s="13" t="s">
        <v>82</v>
      </c>
      <c r="L335" s="13" t="s">
        <v>66</v>
      </c>
      <c r="M335" s="13" t="s">
        <v>162</v>
      </c>
      <c r="N335" s="13">
        <v>13162</v>
      </c>
      <c r="O335" s="13" t="s">
        <v>218</v>
      </c>
      <c r="P335" s="13">
        <v>2</v>
      </c>
      <c r="Q335" s="13">
        <v>2</v>
      </c>
      <c r="R335" s="13" t="s">
        <v>2561</v>
      </c>
      <c r="S335" s="13" t="s">
        <v>2562</v>
      </c>
      <c r="T335" s="13" t="s">
        <v>66</v>
      </c>
      <c r="U335" s="13" t="s">
        <v>390</v>
      </c>
      <c r="V335" s="13" t="s">
        <v>418</v>
      </c>
      <c r="W335" s="13" t="s">
        <v>82</v>
      </c>
      <c r="X335" s="13" t="s">
        <v>427</v>
      </c>
      <c r="Y335" s="13" t="s">
        <v>82</v>
      </c>
      <c r="Z335" s="13" t="s">
        <v>155</v>
      </c>
      <c r="AA335" s="13" t="s">
        <v>68</v>
      </c>
      <c r="AB335" s="13" t="s">
        <v>431</v>
      </c>
      <c r="AC335" s="13" t="s">
        <v>436</v>
      </c>
      <c r="AD335" s="13" t="s">
        <v>441</v>
      </c>
      <c r="AE335" s="13" t="s">
        <v>450</v>
      </c>
      <c r="AF335" s="13" t="s">
        <v>476</v>
      </c>
      <c r="AG335" s="13" t="s">
        <v>533</v>
      </c>
      <c r="AH335" s="13" t="s">
        <v>595</v>
      </c>
      <c r="AI335" s="13" t="s">
        <v>648</v>
      </c>
      <c r="AJ335" s="13" t="s">
        <v>700</v>
      </c>
      <c r="AK335" s="13" t="s">
        <v>720</v>
      </c>
      <c r="AL335" s="13" t="s">
        <v>721</v>
      </c>
      <c r="AM335" s="13" t="s">
        <v>727</v>
      </c>
      <c r="AN335" s="13" t="s">
        <v>803</v>
      </c>
      <c r="AO335" s="13" t="s">
        <v>920</v>
      </c>
      <c r="AP335" s="13" t="s">
        <v>2563</v>
      </c>
      <c r="AQ335" s="13" t="s">
        <v>2560</v>
      </c>
      <c r="AR335" s="15">
        <v>468000000</v>
      </c>
      <c r="AS335" s="15">
        <v>0</v>
      </c>
      <c r="AT335" s="15">
        <v>0</v>
      </c>
      <c r="AU335" s="15">
        <v>0</v>
      </c>
      <c r="AV335" s="15">
        <v>354587880</v>
      </c>
      <c r="AW335" s="15">
        <v>113412120</v>
      </c>
      <c r="AX335" s="15">
        <v>113412120</v>
      </c>
      <c r="AY335" s="15">
        <v>113412120</v>
      </c>
      <c r="AZ335" s="15">
        <v>49521880</v>
      </c>
      <c r="BA335" s="15">
        <v>49521880</v>
      </c>
      <c r="BB335" s="15">
        <v>0</v>
      </c>
      <c r="BC335" s="15">
        <v>0</v>
      </c>
      <c r="BD335" s="9" t="s">
        <v>736</v>
      </c>
      <c r="BE335" s="10">
        <v>45393.704039553188</v>
      </c>
      <c r="BF335" s="9"/>
    </row>
    <row r="336" spans="1:65" ht="15" customHeight="1" outlineLevel="3" x14ac:dyDescent="0.2">
      <c r="A336" s="8" t="s">
        <v>162</v>
      </c>
      <c r="B336" s="13" t="s">
        <v>155</v>
      </c>
      <c r="C336" s="13" t="s">
        <v>66</v>
      </c>
      <c r="D336" s="13" t="s">
        <v>72</v>
      </c>
      <c r="E336" s="13" t="s">
        <v>82</v>
      </c>
      <c r="F336" s="13" t="s">
        <v>68</v>
      </c>
      <c r="G336" s="13" t="s">
        <v>72</v>
      </c>
      <c r="H336" s="13" t="s">
        <v>90</v>
      </c>
      <c r="I336" s="13" t="s">
        <v>126</v>
      </c>
      <c r="J336" s="13" t="s">
        <v>77</v>
      </c>
      <c r="K336" s="13" t="s">
        <v>82</v>
      </c>
      <c r="L336" s="13" t="s">
        <v>66</v>
      </c>
      <c r="M336" s="13" t="s">
        <v>162</v>
      </c>
      <c r="N336" s="13">
        <v>13162</v>
      </c>
      <c r="O336" s="13" t="s">
        <v>218</v>
      </c>
      <c r="P336" s="13">
        <v>3</v>
      </c>
      <c r="Q336" s="13">
        <v>3</v>
      </c>
      <c r="R336" s="13" t="s">
        <v>2564</v>
      </c>
      <c r="S336" s="13" t="s">
        <v>2565</v>
      </c>
      <c r="T336" s="13" t="s">
        <v>66</v>
      </c>
      <c r="U336" s="13" t="s">
        <v>390</v>
      </c>
      <c r="V336" s="13" t="s">
        <v>418</v>
      </c>
      <c r="W336" s="13" t="s">
        <v>82</v>
      </c>
      <c r="X336" s="13" t="s">
        <v>427</v>
      </c>
      <c r="Y336" s="13" t="s">
        <v>82</v>
      </c>
      <c r="Z336" s="13" t="s">
        <v>155</v>
      </c>
      <c r="AA336" s="13" t="s">
        <v>68</v>
      </c>
      <c r="AB336" s="13" t="s">
        <v>431</v>
      </c>
      <c r="AC336" s="13" t="s">
        <v>436</v>
      </c>
      <c r="AD336" s="13" t="s">
        <v>441</v>
      </c>
      <c r="AE336" s="13" t="s">
        <v>450</v>
      </c>
      <c r="AF336" s="13" t="s">
        <v>476</v>
      </c>
      <c r="AG336" s="13" t="s">
        <v>533</v>
      </c>
      <c r="AH336" s="13" t="s">
        <v>595</v>
      </c>
      <c r="AI336" s="13" t="s">
        <v>648</v>
      </c>
      <c r="AJ336" s="13" t="s">
        <v>700</v>
      </c>
      <c r="AK336" s="13" t="s">
        <v>720</v>
      </c>
      <c r="AL336" s="13" t="s">
        <v>721</v>
      </c>
      <c r="AM336" s="13" t="s">
        <v>727</v>
      </c>
      <c r="AN336" s="13" t="s">
        <v>801</v>
      </c>
      <c r="AO336" s="13" t="s">
        <v>918</v>
      </c>
      <c r="AP336" s="13" t="s">
        <v>2566</v>
      </c>
      <c r="AQ336" s="13" t="s">
        <v>2560</v>
      </c>
      <c r="AR336" s="15">
        <v>680407885</v>
      </c>
      <c r="AS336" s="15">
        <v>0</v>
      </c>
      <c r="AT336" s="15">
        <v>0</v>
      </c>
      <c r="AU336" s="15">
        <v>0</v>
      </c>
      <c r="AV336" s="15">
        <v>524407885</v>
      </c>
      <c r="AW336" s="15">
        <v>156000000</v>
      </c>
      <c r="AX336" s="15">
        <v>156000000</v>
      </c>
      <c r="AY336" s="15">
        <v>156000000</v>
      </c>
      <c r="AZ336" s="15">
        <v>0</v>
      </c>
      <c r="BA336" s="15">
        <v>0</v>
      </c>
      <c r="BB336" s="15">
        <v>0</v>
      </c>
      <c r="BC336" s="15">
        <v>0</v>
      </c>
      <c r="BD336" s="9" t="s">
        <v>736</v>
      </c>
      <c r="BE336" s="10">
        <v>45393.704039553188</v>
      </c>
      <c r="BF336" s="9"/>
    </row>
    <row r="337" spans="1:65" ht="15" customHeight="1" outlineLevel="3" x14ac:dyDescent="0.2">
      <c r="A337" s="8" t="s">
        <v>162</v>
      </c>
      <c r="B337" s="13" t="s">
        <v>155</v>
      </c>
      <c r="C337" s="13" t="s">
        <v>66</v>
      </c>
      <c r="D337" s="13" t="s">
        <v>72</v>
      </c>
      <c r="E337" s="13" t="s">
        <v>82</v>
      </c>
      <c r="F337" s="13" t="s">
        <v>87</v>
      </c>
      <c r="G337" s="13" t="s">
        <v>72</v>
      </c>
      <c r="H337" s="13" t="s">
        <v>90</v>
      </c>
      <c r="I337" s="13" t="s">
        <v>126</v>
      </c>
      <c r="J337" s="13" t="s">
        <v>147</v>
      </c>
      <c r="K337" s="13" t="s">
        <v>82</v>
      </c>
      <c r="L337" s="13" t="s">
        <v>66</v>
      </c>
      <c r="M337" s="13" t="s">
        <v>162</v>
      </c>
      <c r="N337" s="13">
        <v>25244</v>
      </c>
      <c r="O337" s="13" t="s">
        <v>219</v>
      </c>
      <c r="P337" s="13">
        <v>0</v>
      </c>
      <c r="Q337" s="13">
        <v>0</v>
      </c>
      <c r="R337" s="13" t="s">
        <v>1722</v>
      </c>
      <c r="S337" s="13" t="s">
        <v>1723</v>
      </c>
      <c r="T337" s="13" t="s">
        <v>66</v>
      </c>
      <c r="U337" s="13" t="s">
        <v>390</v>
      </c>
      <c r="V337" s="13" t="s">
        <v>418</v>
      </c>
      <c r="W337" s="13" t="s">
        <v>82</v>
      </c>
      <c r="X337" s="13" t="s">
        <v>427</v>
      </c>
      <c r="Y337" s="13" t="s">
        <v>82</v>
      </c>
      <c r="Z337" s="13" t="s">
        <v>155</v>
      </c>
      <c r="AA337" s="13" t="s">
        <v>87</v>
      </c>
      <c r="AB337" s="13" t="s">
        <v>432</v>
      </c>
      <c r="AC337" s="13" t="s">
        <v>436</v>
      </c>
      <c r="AD337" s="13" t="s">
        <v>441</v>
      </c>
      <c r="AE337" s="13" t="s">
        <v>450</v>
      </c>
      <c r="AF337" s="13" t="s">
        <v>476</v>
      </c>
      <c r="AG337" s="13" t="s">
        <v>533</v>
      </c>
      <c r="AH337" s="13" t="s">
        <v>595</v>
      </c>
      <c r="AI337" s="13" t="s">
        <v>648</v>
      </c>
      <c r="AJ337" s="13" t="s">
        <v>700</v>
      </c>
      <c r="AK337" s="13" t="s">
        <v>720</v>
      </c>
      <c r="AL337" s="13" t="s">
        <v>721</v>
      </c>
      <c r="AM337" s="13" t="s">
        <v>727</v>
      </c>
      <c r="AN337" s="13" t="s">
        <v>803</v>
      </c>
      <c r="AO337" s="13" t="s">
        <v>920</v>
      </c>
      <c r="AP337" s="13" t="s">
        <v>1167</v>
      </c>
      <c r="AQ337" s="13" t="s">
        <v>2567</v>
      </c>
      <c r="AR337" s="15">
        <v>274298424</v>
      </c>
      <c r="AS337" s="15">
        <v>0</v>
      </c>
      <c r="AT337" s="15">
        <v>0</v>
      </c>
      <c r="AU337" s="15">
        <v>0</v>
      </c>
      <c r="AV337" s="15">
        <v>274298424</v>
      </c>
      <c r="AW337" s="15">
        <v>0</v>
      </c>
      <c r="AX337" s="15">
        <v>0</v>
      </c>
      <c r="AY337" s="15">
        <v>0</v>
      </c>
      <c r="AZ337" s="15">
        <v>0</v>
      </c>
      <c r="BA337" s="15">
        <v>0</v>
      </c>
      <c r="BB337" s="15">
        <v>0</v>
      </c>
      <c r="BC337" s="15">
        <v>0</v>
      </c>
      <c r="BD337" s="9" t="s">
        <v>736</v>
      </c>
      <c r="BE337" s="10">
        <v>45393.704039553188</v>
      </c>
      <c r="BF337" s="9"/>
    </row>
    <row r="338" spans="1:65" s="11" customFormat="1" ht="15" customHeight="1" outlineLevel="2" x14ac:dyDescent="0.2">
      <c r="B338" s="14" t="s">
        <v>2805</v>
      </c>
      <c r="C338" s="14"/>
      <c r="D338" s="14"/>
      <c r="E338" s="14"/>
      <c r="F338" s="14"/>
      <c r="G338" s="14"/>
      <c r="H338" s="14"/>
      <c r="I338" s="14"/>
      <c r="J338" s="14"/>
      <c r="K338" s="13"/>
      <c r="L338" s="13"/>
      <c r="M338" s="13"/>
      <c r="N338" s="14"/>
      <c r="O338" s="14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4"/>
      <c r="AR338" s="16">
        <f t="shared" ref="AR338:BC338" si="37">SUBTOTAL(9,AR334:AR337)</f>
        <v>1628536789</v>
      </c>
      <c r="AS338" s="15">
        <f t="shared" si="37"/>
        <v>0</v>
      </c>
      <c r="AT338" s="15">
        <f t="shared" si="37"/>
        <v>0</v>
      </c>
      <c r="AU338" s="15">
        <f t="shared" si="37"/>
        <v>0</v>
      </c>
      <c r="AV338" s="15">
        <f t="shared" si="37"/>
        <v>1260977389</v>
      </c>
      <c r="AW338" s="16">
        <f t="shared" si="37"/>
        <v>367559400</v>
      </c>
      <c r="AX338" s="16">
        <f t="shared" si="37"/>
        <v>367559400</v>
      </c>
      <c r="AY338" s="16">
        <f t="shared" si="37"/>
        <v>367559400</v>
      </c>
      <c r="AZ338" s="15">
        <f t="shared" si="37"/>
        <v>99521880</v>
      </c>
      <c r="BA338" s="15">
        <f t="shared" si="37"/>
        <v>99521880</v>
      </c>
      <c r="BB338" s="15">
        <f t="shared" si="37"/>
        <v>0</v>
      </c>
      <c r="BC338" s="16">
        <f t="shared" si="37"/>
        <v>0</v>
      </c>
      <c r="BD338" s="9"/>
      <c r="BE338" s="10"/>
      <c r="BF338" s="9"/>
      <c r="BG338" s="8"/>
      <c r="BH338" s="8"/>
      <c r="BI338" s="8"/>
      <c r="BJ338" s="8"/>
      <c r="BK338" s="8"/>
      <c r="BL338" s="8"/>
      <c r="BM338" s="8"/>
    </row>
    <row r="339" spans="1:65" s="11" customFormat="1" ht="15" customHeight="1" outlineLevel="1" x14ac:dyDescent="0.2">
      <c r="A339" s="20" t="s">
        <v>2816</v>
      </c>
      <c r="B339" s="18"/>
      <c r="C339" s="18"/>
      <c r="D339" s="18"/>
      <c r="E339" s="18"/>
      <c r="F339" s="18"/>
      <c r="G339" s="18"/>
      <c r="H339" s="18"/>
      <c r="I339" s="18"/>
      <c r="J339" s="18"/>
      <c r="K339" s="13"/>
      <c r="L339" s="13"/>
      <c r="M339" s="13"/>
      <c r="N339" s="18"/>
      <c r="O339" s="18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8"/>
      <c r="AR339" s="19">
        <f t="shared" ref="AR339:BC339" si="38">SUBTOTAL(9,AR294:AR337)</f>
        <v>32006491766</v>
      </c>
      <c r="AS339" s="15">
        <f t="shared" si="38"/>
        <v>0</v>
      </c>
      <c r="AT339" s="15">
        <f t="shared" si="38"/>
        <v>0</v>
      </c>
      <c r="AU339" s="15">
        <f t="shared" si="38"/>
        <v>0</v>
      </c>
      <c r="AV339" s="15">
        <f t="shared" si="38"/>
        <v>8806047453</v>
      </c>
      <c r="AW339" s="19">
        <f t="shared" si="38"/>
        <v>23200444313</v>
      </c>
      <c r="AX339" s="19">
        <f t="shared" si="38"/>
        <v>13206687379</v>
      </c>
      <c r="AY339" s="19">
        <f t="shared" si="38"/>
        <v>8206448426</v>
      </c>
      <c r="AZ339" s="15">
        <f t="shared" si="38"/>
        <v>3416892211</v>
      </c>
      <c r="BA339" s="15">
        <f t="shared" si="38"/>
        <v>3395917131</v>
      </c>
      <c r="BB339" s="15">
        <f t="shared" si="38"/>
        <v>9993756934</v>
      </c>
      <c r="BC339" s="19">
        <f t="shared" si="38"/>
        <v>5000238953</v>
      </c>
      <c r="BD339" s="9"/>
      <c r="BE339" s="10"/>
      <c r="BF339" s="9"/>
      <c r="BG339" s="8"/>
      <c r="BH339" s="8"/>
      <c r="BI339" s="8"/>
      <c r="BJ339" s="8"/>
      <c r="BK339" s="8"/>
      <c r="BL339" s="8"/>
      <c r="BM339" s="8"/>
    </row>
    <row r="340" spans="1:65" ht="15" customHeight="1" outlineLevel="3" x14ac:dyDescent="0.2">
      <c r="A340" s="8" t="s">
        <v>365</v>
      </c>
      <c r="B340" s="13" t="s">
        <v>153</v>
      </c>
      <c r="C340" s="13" t="s">
        <v>67</v>
      </c>
      <c r="D340" s="13" t="s">
        <v>72</v>
      </c>
      <c r="E340" s="13" t="s">
        <v>82</v>
      </c>
      <c r="F340" s="13" t="s">
        <v>73</v>
      </c>
      <c r="G340" s="13" t="s">
        <v>76</v>
      </c>
      <c r="H340" s="13" t="s">
        <v>94</v>
      </c>
      <c r="I340" s="13" t="s">
        <v>128</v>
      </c>
      <c r="J340" s="13" t="s">
        <v>147</v>
      </c>
      <c r="K340" s="13" t="s">
        <v>83</v>
      </c>
      <c r="L340" s="13">
        <v>0</v>
      </c>
      <c r="M340" s="13" t="s">
        <v>153</v>
      </c>
      <c r="N340" s="13">
        <v>11101</v>
      </c>
      <c r="O340" s="13" t="s">
        <v>1857</v>
      </c>
      <c r="P340" s="13">
        <v>0</v>
      </c>
      <c r="Q340" s="13">
        <v>0</v>
      </c>
      <c r="R340" s="13" t="s">
        <v>310</v>
      </c>
      <c r="S340" s="13" t="s">
        <v>1724</v>
      </c>
      <c r="T340" s="13" t="s">
        <v>67</v>
      </c>
      <c r="U340" s="13" t="s">
        <v>391</v>
      </c>
      <c r="V340" s="13" t="s">
        <v>419</v>
      </c>
      <c r="W340" s="13" t="s">
        <v>82</v>
      </c>
      <c r="X340" s="13" t="s">
        <v>427</v>
      </c>
      <c r="Y340" s="13" t="s">
        <v>83</v>
      </c>
      <c r="Z340" s="13" t="s">
        <v>153</v>
      </c>
      <c r="AA340" s="13" t="s">
        <v>73</v>
      </c>
      <c r="AB340" s="13" t="s">
        <v>428</v>
      </c>
      <c r="AC340" s="13" t="s">
        <v>433</v>
      </c>
      <c r="AD340" s="13" t="s">
        <v>438</v>
      </c>
      <c r="AE340" s="13" t="s">
        <v>463</v>
      </c>
      <c r="AF340" s="13" t="s">
        <v>489</v>
      </c>
      <c r="AG340" s="13" t="s">
        <v>538</v>
      </c>
      <c r="AH340" s="13" t="s">
        <v>597</v>
      </c>
      <c r="AI340" s="13" t="s">
        <v>651</v>
      </c>
      <c r="AJ340" s="13" t="s">
        <v>703</v>
      </c>
      <c r="AK340" s="13" t="s">
        <v>720</v>
      </c>
      <c r="AL340" s="13" t="s">
        <v>721</v>
      </c>
      <c r="AM340" s="13" t="s">
        <v>727</v>
      </c>
      <c r="AN340" s="13" t="s">
        <v>813</v>
      </c>
      <c r="AO340" s="13" t="s">
        <v>930</v>
      </c>
      <c r="AP340" s="13" t="s">
        <v>1169</v>
      </c>
      <c r="AQ340" s="13" t="s">
        <v>1325</v>
      </c>
      <c r="AR340" s="15">
        <v>750898567</v>
      </c>
      <c r="AS340" s="15">
        <v>0</v>
      </c>
      <c r="AT340" s="15">
        <v>0</v>
      </c>
      <c r="AU340" s="15">
        <v>0</v>
      </c>
      <c r="AV340" s="15">
        <v>0</v>
      </c>
      <c r="AW340" s="15">
        <v>750898567</v>
      </c>
      <c r="AX340" s="15">
        <v>743768730</v>
      </c>
      <c r="AY340" s="15">
        <v>444897642</v>
      </c>
      <c r="AZ340" s="15">
        <v>57600000</v>
      </c>
      <c r="BA340" s="15">
        <v>57600000</v>
      </c>
      <c r="BB340" s="15">
        <v>7129837</v>
      </c>
      <c r="BC340" s="15">
        <v>298871088</v>
      </c>
      <c r="BD340" s="9" t="s">
        <v>736</v>
      </c>
      <c r="BE340" s="10">
        <v>45393.704039553188</v>
      </c>
      <c r="BF340" s="9"/>
    </row>
    <row r="341" spans="1:65" ht="15" customHeight="1" outlineLevel="3" x14ac:dyDescent="0.2">
      <c r="A341" s="8" t="s">
        <v>365</v>
      </c>
      <c r="B341" s="13" t="s">
        <v>153</v>
      </c>
      <c r="C341" s="13" t="s">
        <v>67</v>
      </c>
      <c r="D341" s="13" t="s">
        <v>72</v>
      </c>
      <c r="E341" s="13" t="s">
        <v>82</v>
      </c>
      <c r="F341" s="13" t="s">
        <v>73</v>
      </c>
      <c r="G341" s="13" t="s">
        <v>76</v>
      </c>
      <c r="H341" s="13" t="s">
        <v>94</v>
      </c>
      <c r="I341" s="13" t="s">
        <v>128</v>
      </c>
      <c r="J341" s="13" t="s">
        <v>77</v>
      </c>
      <c r="K341" s="13" t="s">
        <v>83</v>
      </c>
      <c r="L341" s="13">
        <v>0</v>
      </c>
      <c r="M341" s="13" t="s">
        <v>153</v>
      </c>
      <c r="N341" s="13">
        <v>11101</v>
      </c>
      <c r="O341" s="13" t="s">
        <v>1857</v>
      </c>
      <c r="P341" s="13">
        <v>3</v>
      </c>
      <c r="Q341" s="13">
        <v>3</v>
      </c>
      <c r="R341" s="13" t="s">
        <v>2568</v>
      </c>
      <c r="S341" s="13" t="s">
        <v>2569</v>
      </c>
      <c r="T341" s="13" t="s">
        <v>67</v>
      </c>
      <c r="U341" s="13" t="s">
        <v>391</v>
      </c>
      <c r="V341" s="13" t="s">
        <v>419</v>
      </c>
      <c r="W341" s="13" t="s">
        <v>82</v>
      </c>
      <c r="X341" s="13" t="s">
        <v>427</v>
      </c>
      <c r="Y341" s="13" t="s">
        <v>83</v>
      </c>
      <c r="Z341" s="13" t="s">
        <v>153</v>
      </c>
      <c r="AA341" s="13" t="s">
        <v>73</v>
      </c>
      <c r="AB341" s="13" t="s">
        <v>428</v>
      </c>
      <c r="AC341" s="13" t="s">
        <v>433</v>
      </c>
      <c r="AD341" s="13" t="s">
        <v>438</v>
      </c>
      <c r="AE341" s="13" t="s">
        <v>463</v>
      </c>
      <c r="AF341" s="13" t="s">
        <v>489</v>
      </c>
      <c r="AG341" s="13" t="s">
        <v>538</v>
      </c>
      <c r="AH341" s="13" t="s">
        <v>597</v>
      </c>
      <c r="AI341" s="13" t="s">
        <v>651</v>
      </c>
      <c r="AJ341" s="13" t="s">
        <v>703</v>
      </c>
      <c r="AK341" s="13" t="s">
        <v>720</v>
      </c>
      <c r="AL341" s="13" t="s">
        <v>721</v>
      </c>
      <c r="AM341" s="13" t="s">
        <v>727</v>
      </c>
      <c r="AN341" s="13" t="s">
        <v>816</v>
      </c>
      <c r="AO341" s="13" t="s">
        <v>933</v>
      </c>
      <c r="AP341" s="13" t="s">
        <v>2570</v>
      </c>
      <c r="AQ341" s="13" t="s">
        <v>1325</v>
      </c>
      <c r="AR341" s="15">
        <v>880000000</v>
      </c>
      <c r="AS341" s="15">
        <v>0</v>
      </c>
      <c r="AT341" s="15">
        <v>0</v>
      </c>
      <c r="AU341" s="15">
        <v>0</v>
      </c>
      <c r="AV341" s="15">
        <v>0</v>
      </c>
      <c r="AW341" s="15">
        <v>880000000</v>
      </c>
      <c r="AX341" s="15">
        <v>830000000</v>
      </c>
      <c r="AY341" s="15">
        <v>830000000</v>
      </c>
      <c r="AZ341" s="15">
        <v>0</v>
      </c>
      <c r="BA341" s="15">
        <v>0</v>
      </c>
      <c r="BB341" s="15">
        <v>50000000</v>
      </c>
      <c r="BC341" s="15">
        <v>0</v>
      </c>
      <c r="BD341" s="9" t="s">
        <v>736</v>
      </c>
      <c r="BE341" s="10">
        <v>45393.704039553188</v>
      </c>
      <c r="BF341" s="9"/>
    </row>
    <row r="342" spans="1:65" ht="15" customHeight="1" outlineLevel="3" x14ac:dyDescent="0.2">
      <c r="A342" s="8" t="s">
        <v>365</v>
      </c>
      <c r="B342" s="13" t="s">
        <v>153</v>
      </c>
      <c r="C342" s="13" t="s">
        <v>67</v>
      </c>
      <c r="D342" s="13" t="s">
        <v>72</v>
      </c>
      <c r="E342" s="13" t="s">
        <v>82</v>
      </c>
      <c r="F342" s="13" t="s">
        <v>73</v>
      </c>
      <c r="G342" s="13" t="s">
        <v>76</v>
      </c>
      <c r="H342" s="13" t="s">
        <v>94</v>
      </c>
      <c r="I342" s="13" t="s">
        <v>128</v>
      </c>
      <c r="J342" s="13" t="s">
        <v>74</v>
      </c>
      <c r="K342" s="13" t="s">
        <v>83</v>
      </c>
      <c r="L342" s="13">
        <v>0</v>
      </c>
      <c r="M342" s="13" t="s">
        <v>153</v>
      </c>
      <c r="N342" s="13">
        <v>11101</v>
      </c>
      <c r="O342" s="13" t="s">
        <v>1857</v>
      </c>
      <c r="P342" s="13">
        <v>4</v>
      </c>
      <c r="Q342" s="13">
        <v>4</v>
      </c>
      <c r="R342" s="13" t="s">
        <v>2571</v>
      </c>
      <c r="S342" s="13" t="s">
        <v>2572</v>
      </c>
      <c r="T342" s="13" t="s">
        <v>67</v>
      </c>
      <c r="U342" s="13" t="s">
        <v>391</v>
      </c>
      <c r="V342" s="13" t="s">
        <v>419</v>
      </c>
      <c r="W342" s="13" t="s">
        <v>82</v>
      </c>
      <c r="X342" s="13" t="s">
        <v>427</v>
      </c>
      <c r="Y342" s="13" t="s">
        <v>83</v>
      </c>
      <c r="Z342" s="13" t="s">
        <v>153</v>
      </c>
      <c r="AA342" s="13" t="s">
        <v>73</v>
      </c>
      <c r="AB342" s="13" t="s">
        <v>428</v>
      </c>
      <c r="AC342" s="13" t="s">
        <v>433</v>
      </c>
      <c r="AD342" s="13" t="s">
        <v>438</v>
      </c>
      <c r="AE342" s="13" t="s">
        <v>463</v>
      </c>
      <c r="AF342" s="13" t="s">
        <v>489</v>
      </c>
      <c r="AG342" s="13" t="s">
        <v>538</v>
      </c>
      <c r="AH342" s="13" t="s">
        <v>597</v>
      </c>
      <c r="AI342" s="13" t="s">
        <v>651</v>
      </c>
      <c r="AJ342" s="13" t="s">
        <v>703</v>
      </c>
      <c r="AK342" s="13" t="s">
        <v>720</v>
      </c>
      <c r="AL342" s="13" t="s">
        <v>721</v>
      </c>
      <c r="AM342" s="13" t="s">
        <v>727</v>
      </c>
      <c r="AN342" s="13" t="s">
        <v>814</v>
      </c>
      <c r="AO342" s="13" t="s">
        <v>931</v>
      </c>
      <c r="AP342" s="13" t="s">
        <v>2573</v>
      </c>
      <c r="AQ342" s="13" t="s">
        <v>1325</v>
      </c>
      <c r="AR342" s="15">
        <v>20000000</v>
      </c>
      <c r="AS342" s="15">
        <v>0</v>
      </c>
      <c r="AT342" s="15">
        <v>0</v>
      </c>
      <c r="AU342" s="15">
        <v>0</v>
      </c>
      <c r="AV342" s="15">
        <v>0</v>
      </c>
      <c r="AW342" s="15">
        <v>20000000</v>
      </c>
      <c r="AX342" s="15">
        <v>0</v>
      </c>
      <c r="AY342" s="15">
        <v>0</v>
      </c>
      <c r="AZ342" s="15">
        <v>0</v>
      </c>
      <c r="BA342" s="15">
        <v>0</v>
      </c>
      <c r="BB342" s="15">
        <v>20000000</v>
      </c>
      <c r="BC342" s="15">
        <v>0</v>
      </c>
      <c r="BD342" s="9" t="s">
        <v>736</v>
      </c>
      <c r="BE342" s="10">
        <v>45393.704039553188</v>
      </c>
      <c r="BF342" s="9"/>
    </row>
    <row r="343" spans="1:65" ht="15" customHeight="1" outlineLevel="3" x14ac:dyDescent="0.2">
      <c r="A343" s="8" t="s">
        <v>365</v>
      </c>
      <c r="B343" s="13" t="s">
        <v>153</v>
      </c>
      <c r="C343" s="13" t="s">
        <v>67</v>
      </c>
      <c r="D343" s="13" t="s">
        <v>72</v>
      </c>
      <c r="E343" s="13" t="s">
        <v>82</v>
      </c>
      <c r="F343" s="13" t="s">
        <v>73</v>
      </c>
      <c r="G343" s="13" t="s">
        <v>76</v>
      </c>
      <c r="H343" s="13" t="s">
        <v>94</v>
      </c>
      <c r="I343" s="13" t="s">
        <v>128</v>
      </c>
      <c r="J343" s="13" t="s">
        <v>75</v>
      </c>
      <c r="K343" s="13" t="s">
        <v>83</v>
      </c>
      <c r="L343" s="13">
        <v>0</v>
      </c>
      <c r="M343" s="13" t="s">
        <v>153</v>
      </c>
      <c r="N343" s="13">
        <v>11101</v>
      </c>
      <c r="O343" s="13" t="s">
        <v>1857</v>
      </c>
      <c r="P343" s="13">
        <v>5</v>
      </c>
      <c r="Q343" s="13">
        <v>5</v>
      </c>
      <c r="R343" s="13" t="s">
        <v>2574</v>
      </c>
      <c r="S343" s="13" t="s">
        <v>2575</v>
      </c>
      <c r="T343" s="13" t="s">
        <v>67</v>
      </c>
      <c r="U343" s="13" t="s">
        <v>391</v>
      </c>
      <c r="V343" s="13" t="s">
        <v>419</v>
      </c>
      <c r="W343" s="13" t="s">
        <v>82</v>
      </c>
      <c r="X343" s="13" t="s">
        <v>427</v>
      </c>
      <c r="Y343" s="13" t="s">
        <v>83</v>
      </c>
      <c r="Z343" s="13" t="s">
        <v>153</v>
      </c>
      <c r="AA343" s="13" t="s">
        <v>73</v>
      </c>
      <c r="AB343" s="13" t="s">
        <v>428</v>
      </c>
      <c r="AC343" s="13" t="s">
        <v>433</v>
      </c>
      <c r="AD343" s="13" t="s">
        <v>438</v>
      </c>
      <c r="AE343" s="13" t="s">
        <v>463</v>
      </c>
      <c r="AF343" s="13" t="s">
        <v>489</v>
      </c>
      <c r="AG343" s="13" t="s">
        <v>538</v>
      </c>
      <c r="AH343" s="13" t="s">
        <v>597</v>
      </c>
      <c r="AI343" s="13" t="s">
        <v>651</v>
      </c>
      <c r="AJ343" s="13" t="s">
        <v>703</v>
      </c>
      <c r="AK343" s="13" t="s">
        <v>720</v>
      </c>
      <c r="AL343" s="13" t="s">
        <v>721</v>
      </c>
      <c r="AM343" s="13" t="s">
        <v>727</v>
      </c>
      <c r="AN343" s="13" t="s">
        <v>815</v>
      </c>
      <c r="AO343" s="13" t="s">
        <v>932</v>
      </c>
      <c r="AP343" s="13" t="s">
        <v>2576</v>
      </c>
      <c r="AQ343" s="13" t="s">
        <v>1325</v>
      </c>
      <c r="AR343" s="15">
        <v>20000000</v>
      </c>
      <c r="AS343" s="15">
        <v>0</v>
      </c>
      <c r="AT343" s="15">
        <v>0</v>
      </c>
      <c r="AU343" s="15">
        <v>0</v>
      </c>
      <c r="AV343" s="15">
        <v>0</v>
      </c>
      <c r="AW343" s="15">
        <v>20000000</v>
      </c>
      <c r="AX343" s="15">
        <v>0</v>
      </c>
      <c r="AY343" s="15">
        <v>0</v>
      </c>
      <c r="AZ343" s="15">
        <v>0</v>
      </c>
      <c r="BA343" s="15">
        <v>0</v>
      </c>
      <c r="BB343" s="15">
        <v>20000000</v>
      </c>
      <c r="BC343" s="15">
        <v>0</v>
      </c>
      <c r="BD343" s="9" t="s">
        <v>736</v>
      </c>
      <c r="BE343" s="10">
        <v>45393.704039553188</v>
      </c>
      <c r="BF343" s="9"/>
    </row>
    <row r="344" spans="1:65" ht="15" customHeight="1" outlineLevel="3" x14ac:dyDescent="0.2">
      <c r="A344" s="8" t="s">
        <v>365</v>
      </c>
      <c r="B344" s="13" t="s">
        <v>153</v>
      </c>
      <c r="C344" s="13" t="s">
        <v>67</v>
      </c>
      <c r="D344" s="13" t="s">
        <v>72</v>
      </c>
      <c r="E344" s="13" t="s">
        <v>82</v>
      </c>
      <c r="F344" s="13" t="s">
        <v>73</v>
      </c>
      <c r="G344" s="13" t="s">
        <v>77</v>
      </c>
      <c r="H344" s="13" t="s">
        <v>89</v>
      </c>
      <c r="I344" s="13" t="s">
        <v>128</v>
      </c>
      <c r="J344" s="13" t="s">
        <v>147</v>
      </c>
      <c r="K344" s="13" t="s">
        <v>83</v>
      </c>
      <c r="L344" s="13">
        <v>0</v>
      </c>
      <c r="M344" s="13" t="s">
        <v>153</v>
      </c>
      <c r="N344" s="13">
        <v>11101</v>
      </c>
      <c r="O344" s="13" t="s">
        <v>1857</v>
      </c>
      <c r="P344" s="13">
        <v>0</v>
      </c>
      <c r="Q344" s="13">
        <v>0</v>
      </c>
      <c r="R344" s="13" t="s">
        <v>1445</v>
      </c>
      <c r="S344" s="13" t="s">
        <v>1725</v>
      </c>
      <c r="T344" s="13" t="s">
        <v>67</v>
      </c>
      <c r="U344" s="13" t="s">
        <v>391</v>
      </c>
      <c r="V344" s="13" t="s">
        <v>419</v>
      </c>
      <c r="W344" s="13" t="s">
        <v>82</v>
      </c>
      <c r="X344" s="13" t="s">
        <v>427</v>
      </c>
      <c r="Y344" s="13" t="s">
        <v>83</v>
      </c>
      <c r="Z344" s="13" t="s">
        <v>153</v>
      </c>
      <c r="AA344" s="13" t="s">
        <v>73</v>
      </c>
      <c r="AB344" s="13" t="s">
        <v>428</v>
      </c>
      <c r="AC344" s="13" t="s">
        <v>434</v>
      </c>
      <c r="AD344" s="13" t="s">
        <v>439</v>
      </c>
      <c r="AE344" s="13" t="s">
        <v>444</v>
      </c>
      <c r="AF344" s="13" t="s">
        <v>470</v>
      </c>
      <c r="AG344" s="13" t="s">
        <v>539</v>
      </c>
      <c r="AH344" s="13" t="s">
        <v>597</v>
      </c>
      <c r="AI344" s="13" t="s">
        <v>651</v>
      </c>
      <c r="AJ344" s="13" t="s">
        <v>703</v>
      </c>
      <c r="AK344" s="13" t="s">
        <v>720</v>
      </c>
      <c r="AL344" s="13" t="s">
        <v>721</v>
      </c>
      <c r="AM344" s="13" t="s">
        <v>727</v>
      </c>
      <c r="AN344" s="13" t="s">
        <v>813</v>
      </c>
      <c r="AO344" s="13" t="s">
        <v>930</v>
      </c>
      <c r="AP344" s="13" t="s">
        <v>1170</v>
      </c>
      <c r="AQ344" s="13" t="s">
        <v>1325</v>
      </c>
      <c r="AR344" s="15">
        <v>551433</v>
      </c>
      <c r="AS344" s="15">
        <v>0</v>
      </c>
      <c r="AT344" s="15">
        <v>0</v>
      </c>
      <c r="AU344" s="15">
        <v>0</v>
      </c>
      <c r="AV344" s="15">
        <v>0</v>
      </c>
      <c r="AW344" s="15">
        <v>551433</v>
      </c>
      <c r="AX344" s="15">
        <v>0</v>
      </c>
      <c r="AY344" s="15">
        <v>0</v>
      </c>
      <c r="AZ344" s="15">
        <v>0</v>
      </c>
      <c r="BA344" s="15">
        <v>0</v>
      </c>
      <c r="BB344" s="15">
        <v>551433</v>
      </c>
      <c r="BC344" s="15">
        <v>0</v>
      </c>
      <c r="BD344" s="9" t="s">
        <v>736</v>
      </c>
      <c r="BE344" s="10">
        <v>45393.704039553188</v>
      </c>
      <c r="BF344" s="9"/>
    </row>
    <row r="345" spans="1:65" ht="15" customHeight="1" outlineLevel="3" x14ac:dyDescent="0.2">
      <c r="A345" s="8" t="s">
        <v>365</v>
      </c>
      <c r="B345" s="13" t="s">
        <v>153</v>
      </c>
      <c r="C345" s="13" t="s">
        <v>67</v>
      </c>
      <c r="D345" s="13" t="s">
        <v>72</v>
      </c>
      <c r="E345" s="13" t="s">
        <v>82</v>
      </c>
      <c r="F345" s="13" t="s">
        <v>73</v>
      </c>
      <c r="G345" s="13" t="s">
        <v>77</v>
      </c>
      <c r="H345" s="13" t="s">
        <v>95</v>
      </c>
      <c r="I345" s="13" t="s">
        <v>128</v>
      </c>
      <c r="J345" s="13" t="s">
        <v>147</v>
      </c>
      <c r="K345" s="13" t="s">
        <v>83</v>
      </c>
      <c r="L345" s="13">
        <v>0</v>
      </c>
      <c r="M345" s="13" t="s">
        <v>153</v>
      </c>
      <c r="N345" s="13">
        <v>11101</v>
      </c>
      <c r="O345" s="13" t="s">
        <v>1857</v>
      </c>
      <c r="P345" s="13">
        <v>0</v>
      </c>
      <c r="Q345" s="13">
        <v>0</v>
      </c>
      <c r="R345" s="13" t="s">
        <v>311</v>
      </c>
      <c r="S345" s="13" t="s">
        <v>1726</v>
      </c>
      <c r="T345" s="13" t="s">
        <v>67</v>
      </c>
      <c r="U345" s="13" t="s">
        <v>391</v>
      </c>
      <c r="V345" s="13" t="s">
        <v>419</v>
      </c>
      <c r="W345" s="13" t="s">
        <v>82</v>
      </c>
      <c r="X345" s="13" t="s">
        <v>427</v>
      </c>
      <c r="Y345" s="13" t="s">
        <v>83</v>
      </c>
      <c r="Z345" s="13" t="s">
        <v>153</v>
      </c>
      <c r="AA345" s="13" t="s">
        <v>73</v>
      </c>
      <c r="AB345" s="13" t="s">
        <v>428</v>
      </c>
      <c r="AC345" s="13" t="s">
        <v>434</v>
      </c>
      <c r="AD345" s="13" t="s">
        <v>439</v>
      </c>
      <c r="AE345" s="13" t="s">
        <v>464</v>
      </c>
      <c r="AF345" s="13" t="s">
        <v>490</v>
      </c>
      <c r="AG345" s="13" t="s">
        <v>540</v>
      </c>
      <c r="AH345" s="13" t="s">
        <v>597</v>
      </c>
      <c r="AI345" s="13" t="s">
        <v>651</v>
      </c>
      <c r="AJ345" s="13" t="s">
        <v>703</v>
      </c>
      <c r="AK345" s="13" t="s">
        <v>720</v>
      </c>
      <c r="AL345" s="13" t="s">
        <v>721</v>
      </c>
      <c r="AM345" s="13" t="s">
        <v>727</v>
      </c>
      <c r="AN345" s="13" t="s">
        <v>816</v>
      </c>
      <c r="AO345" s="13" t="s">
        <v>933</v>
      </c>
      <c r="AP345" s="13" t="s">
        <v>1171</v>
      </c>
      <c r="AQ345" s="13" t="s">
        <v>1325</v>
      </c>
      <c r="AR345" s="15">
        <v>859550000</v>
      </c>
      <c r="AS345" s="15">
        <v>0</v>
      </c>
      <c r="AT345" s="15">
        <v>0</v>
      </c>
      <c r="AU345" s="15">
        <v>0</v>
      </c>
      <c r="AV345" s="15">
        <v>0</v>
      </c>
      <c r="AW345" s="15">
        <v>859550000</v>
      </c>
      <c r="AX345" s="15">
        <v>515000000</v>
      </c>
      <c r="AY345" s="15">
        <v>0</v>
      </c>
      <c r="AZ345" s="15">
        <v>0</v>
      </c>
      <c r="BA345" s="15">
        <v>0</v>
      </c>
      <c r="BB345" s="15">
        <v>344550000</v>
      </c>
      <c r="BC345" s="15">
        <v>515000000</v>
      </c>
      <c r="BD345" s="9" t="s">
        <v>736</v>
      </c>
      <c r="BE345" s="10">
        <v>45393.704039553188</v>
      </c>
      <c r="BF345" s="9"/>
    </row>
    <row r="346" spans="1:65" ht="15" customHeight="1" outlineLevel="3" x14ac:dyDescent="0.2">
      <c r="A346" s="8" t="s">
        <v>365</v>
      </c>
      <c r="B346" s="13" t="s">
        <v>153</v>
      </c>
      <c r="C346" s="13" t="s">
        <v>67</v>
      </c>
      <c r="D346" s="13" t="s">
        <v>72</v>
      </c>
      <c r="E346" s="13" t="s">
        <v>82</v>
      </c>
      <c r="F346" s="13" t="s">
        <v>73</v>
      </c>
      <c r="G346" s="13" t="s">
        <v>77</v>
      </c>
      <c r="H346" s="13" t="s">
        <v>95</v>
      </c>
      <c r="I346" s="13" t="s">
        <v>128</v>
      </c>
      <c r="J346" s="13" t="s">
        <v>72</v>
      </c>
      <c r="K346" s="13" t="s">
        <v>83</v>
      </c>
      <c r="L346" s="13">
        <v>0</v>
      </c>
      <c r="M346" s="13" t="s">
        <v>153</v>
      </c>
      <c r="N346" s="13">
        <v>11101</v>
      </c>
      <c r="O346" s="13" t="s">
        <v>1857</v>
      </c>
      <c r="P346" s="13">
        <v>1</v>
      </c>
      <c r="Q346" s="13">
        <v>1</v>
      </c>
      <c r="R346" s="13" t="s">
        <v>2577</v>
      </c>
      <c r="S346" s="13" t="s">
        <v>2578</v>
      </c>
      <c r="T346" s="13" t="s">
        <v>67</v>
      </c>
      <c r="U346" s="13" t="s">
        <v>391</v>
      </c>
      <c r="V346" s="13" t="s">
        <v>419</v>
      </c>
      <c r="W346" s="13" t="s">
        <v>82</v>
      </c>
      <c r="X346" s="13" t="s">
        <v>427</v>
      </c>
      <c r="Y346" s="13" t="s">
        <v>83</v>
      </c>
      <c r="Z346" s="13" t="s">
        <v>153</v>
      </c>
      <c r="AA346" s="13" t="s">
        <v>73</v>
      </c>
      <c r="AB346" s="13" t="s">
        <v>428</v>
      </c>
      <c r="AC346" s="13" t="s">
        <v>434</v>
      </c>
      <c r="AD346" s="13" t="s">
        <v>439</v>
      </c>
      <c r="AE346" s="13" t="s">
        <v>464</v>
      </c>
      <c r="AF346" s="13" t="s">
        <v>490</v>
      </c>
      <c r="AG346" s="13" t="s">
        <v>540</v>
      </c>
      <c r="AH346" s="13" t="s">
        <v>597</v>
      </c>
      <c r="AI346" s="13" t="s">
        <v>651</v>
      </c>
      <c r="AJ346" s="13" t="s">
        <v>703</v>
      </c>
      <c r="AK346" s="13" t="s">
        <v>720</v>
      </c>
      <c r="AL346" s="13" t="s">
        <v>721</v>
      </c>
      <c r="AM346" s="13" t="s">
        <v>727</v>
      </c>
      <c r="AN346" s="13" t="s">
        <v>1446</v>
      </c>
      <c r="AO346" s="13" t="s">
        <v>1447</v>
      </c>
      <c r="AP346" s="13" t="s">
        <v>2579</v>
      </c>
      <c r="AQ346" s="13" t="s">
        <v>1325</v>
      </c>
      <c r="AR346" s="15">
        <v>20000000</v>
      </c>
      <c r="AS346" s="15">
        <v>0</v>
      </c>
      <c r="AT346" s="15">
        <v>0</v>
      </c>
      <c r="AU346" s="15">
        <v>0</v>
      </c>
      <c r="AV346" s="15">
        <v>0</v>
      </c>
      <c r="AW346" s="15">
        <v>20000000</v>
      </c>
      <c r="AX346" s="15">
        <v>0</v>
      </c>
      <c r="AY346" s="15">
        <v>0</v>
      </c>
      <c r="AZ346" s="15">
        <v>0</v>
      </c>
      <c r="BA346" s="15">
        <v>0</v>
      </c>
      <c r="BB346" s="15">
        <v>20000000</v>
      </c>
      <c r="BC346" s="15">
        <v>0</v>
      </c>
      <c r="BD346" s="9" t="s">
        <v>736</v>
      </c>
      <c r="BE346" s="10">
        <v>45393.704039553188</v>
      </c>
      <c r="BF346" s="9"/>
    </row>
    <row r="347" spans="1:65" ht="15" customHeight="1" outlineLevel="3" x14ac:dyDescent="0.2">
      <c r="A347" s="8" t="s">
        <v>365</v>
      </c>
      <c r="B347" s="13" t="s">
        <v>153</v>
      </c>
      <c r="C347" s="13" t="s">
        <v>67</v>
      </c>
      <c r="D347" s="13" t="s">
        <v>72</v>
      </c>
      <c r="E347" s="13" t="s">
        <v>82</v>
      </c>
      <c r="F347" s="13" t="s">
        <v>73</v>
      </c>
      <c r="G347" s="13" t="s">
        <v>77</v>
      </c>
      <c r="H347" s="13" t="s">
        <v>95</v>
      </c>
      <c r="I347" s="13" t="s">
        <v>128</v>
      </c>
      <c r="J347" s="13" t="s">
        <v>76</v>
      </c>
      <c r="K347" s="13" t="s">
        <v>83</v>
      </c>
      <c r="L347" s="13">
        <v>0</v>
      </c>
      <c r="M347" s="13" t="s">
        <v>153</v>
      </c>
      <c r="N347" s="13">
        <v>11101</v>
      </c>
      <c r="O347" s="13" t="s">
        <v>1857</v>
      </c>
      <c r="P347" s="13">
        <v>2</v>
      </c>
      <c r="Q347" s="13">
        <v>2</v>
      </c>
      <c r="R347" s="13" t="s">
        <v>2580</v>
      </c>
      <c r="S347" s="13" t="s">
        <v>2581</v>
      </c>
      <c r="T347" s="13" t="s">
        <v>67</v>
      </c>
      <c r="U347" s="13" t="s">
        <v>391</v>
      </c>
      <c r="V347" s="13" t="s">
        <v>419</v>
      </c>
      <c r="W347" s="13" t="s">
        <v>82</v>
      </c>
      <c r="X347" s="13" t="s">
        <v>427</v>
      </c>
      <c r="Y347" s="13" t="s">
        <v>83</v>
      </c>
      <c r="Z347" s="13" t="s">
        <v>153</v>
      </c>
      <c r="AA347" s="13" t="s">
        <v>73</v>
      </c>
      <c r="AB347" s="13" t="s">
        <v>428</v>
      </c>
      <c r="AC347" s="13" t="s">
        <v>434</v>
      </c>
      <c r="AD347" s="13" t="s">
        <v>439</v>
      </c>
      <c r="AE347" s="13" t="s">
        <v>464</v>
      </c>
      <c r="AF347" s="13" t="s">
        <v>490</v>
      </c>
      <c r="AG347" s="13" t="s">
        <v>540</v>
      </c>
      <c r="AH347" s="13" t="s">
        <v>597</v>
      </c>
      <c r="AI347" s="13" t="s">
        <v>651</v>
      </c>
      <c r="AJ347" s="13" t="s">
        <v>703</v>
      </c>
      <c r="AK347" s="13" t="s">
        <v>720</v>
      </c>
      <c r="AL347" s="13" t="s">
        <v>721</v>
      </c>
      <c r="AM347" s="13" t="s">
        <v>727</v>
      </c>
      <c r="AN347" s="13" t="s">
        <v>814</v>
      </c>
      <c r="AO347" s="13" t="s">
        <v>931</v>
      </c>
      <c r="AP347" s="13" t="s">
        <v>2582</v>
      </c>
      <c r="AQ347" s="13" t="s">
        <v>1325</v>
      </c>
      <c r="AR347" s="15">
        <v>40000000</v>
      </c>
      <c r="AS347" s="15">
        <v>0</v>
      </c>
      <c r="AT347" s="15">
        <v>0</v>
      </c>
      <c r="AU347" s="15">
        <v>0</v>
      </c>
      <c r="AV347" s="15">
        <v>0</v>
      </c>
      <c r="AW347" s="15">
        <v>40000000</v>
      </c>
      <c r="AX347" s="15">
        <v>0</v>
      </c>
      <c r="AY347" s="15">
        <v>0</v>
      </c>
      <c r="AZ347" s="15">
        <v>0</v>
      </c>
      <c r="BA347" s="15">
        <v>0</v>
      </c>
      <c r="BB347" s="15">
        <v>40000000</v>
      </c>
      <c r="BC347" s="15">
        <v>0</v>
      </c>
      <c r="BD347" s="9" t="s">
        <v>736</v>
      </c>
      <c r="BE347" s="10">
        <v>45393.704039553188</v>
      </c>
      <c r="BF347" s="9"/>
    </row>
    <row r="348" spans="1:65" ht="15" customHeight="1" outlineLevel="3" x14ac:dyDescent="0.2">
      <c r="A348" s="8" t="s">
        <v>365</v>
      </c>
      <c r="B348" s="13" t="s">
        <v>153</v>
      </c>
      <c r="C348" s="13" t="s">
        <v>67</v>
      </c>
      <c r="D348" s="13" t="s">
        <v>72</v>
      </c>
      <c r="E348" s="13" t="s">
        <v>82</v>
      </c>
      <c r="F348" s="13" t="s">
        <v>73</v>
      </c>
      <c r="G348" s="13" t="s">
        <v>77</v>
      </c>
      <c r="H348" s="13" t="s">
        <v>95</v>
      </c>
      <c r="I348" s="13" t="s">
        <v>1727</v>
      </c>
      <c r="J348" s="13" t="s">
        <v>147</v>
      </c>
      <c r="K348" s="13" t="s">
        <v>83</v>
      </c>
      <c r="L348" s="13">
        <v>0</v>
      </c>
      <c r="M348" s="13" t="s">
        <v>153</v>
      </c>
      <c r="N348" s="13">
        <v>11101</v>
      </c>
      <c r="O348" s="13" t="s">
        <v>1857</v>
      </c>
      <c r="P348" s="13">
        <v>0</v>
      </c>
      <c r="Q348" s="13">
        <v>0</v>
      </c>
      <c r="R348" s="13" t="s">
        <v>1728</v>
      </c>
      <c r="S348" s="13" t="s">
        <v>1729</v>
      </c>
      <c r="T348" s="13" t="s">
        <v>67</v>
      </c>
      <c r="U348" s="13" t="s">
        <v>391</v>
      </c>
      <c r="V348" s="13" t="s">
        <v>419</v>
      </c>
      <c r="W348" s="13" t="s">
        <v>82</v>
      </c>
      <c r="X348" s="13" t="s">
        <v>427</v>
      </c>
      <c r="Y348" s="13" t="s">
        <v>83</v>
      </c>
      <c r="Z348" s="13" t="s">
        <v>153</v>
      </c>
      <c r="AA348" s="13" t="s">
        <v>73</v>
      </c>
      <c r="AB348" s="13" t="s">
        <v>428</v>
      </c>
      <c r="AC348" s="13" t="s">
        <v>434</v>
      </c>
      <c r="AD348" s="13" t="s">
        <v>439</v>
      </c>
      <c r="AE348" s="13" t="s">
        <v>464</v>
      </c>
      <c r="AF348" s="13" t="s">
        <v>490</v>
      </c>
      <c r="AG348" s="13" t="s">
        <v>1730</v>
      </c>
      <c r="AH348" s="13" t="s">
        <v>1731</v>
      </c>
      <c r="AI348" s="13" t="s">
        <v>1732</v>
      </c>
      <c r="AJ348" s="13" t="s">
        <v>1733</v>
      </c>
      <c r="AK348" s="13" t="s">
        <v>720</v>
      </c>
      <c r="AL348" s="13" t="s">
        <v>721</v>
      </c>
      <c r="AM348" s="13" t="s">
        <v>727</v>
      </c>
      <c r="AN348" s="13" t="s">
        <v>1734</v>
      </c>
      <c r="AO348" s="13" t="s">
        <v>1735</v>
      </c>
      <c r="AP348" s="13" t="s">
        <v>1736</v>
      </c>
      <c r="AQ348" s="13" t="s">
        <v>1737</v>
      </c>
      <c r="AR348" s="15">
        <v>145000000</v>
      </c>
      <c r="AS348" s="15">
        <v>0</v>
      </c>
      <c r="AT348" s="15">
        <v>0</v>
      </c>
      <c r="AU348" s="15">
        <v>0</v>
      </c>
      <c r="AV348" s="15">
        <v>0</v>
      </c>
      <c r="AW348" s="15">
        <v>145000000</v>
      </c>
      <c r="AX348" s="15">
        <v>0</v>
      </c>
      <c r="AY348" s="15">
        <v>0</v>
      </c>
      <c r="AZ348" s="15">
        <v>0</v>
      </c>
      <c r="BA348" s="15">
        <v>0</v>
      </c>
      <c r="BB348" s="15">
        <v>145000000</v>
      </c>
      <c r="BC348" s="15">
        <v>0</v>
      </c>
      <c r="BD348" s="9" t="s">
        <v>736</v>
      </c>
      <c r="BE348" s="10">
        <v>45393.704039553188</v>
      </c>
      <c r="BF348" s="9"/>
    </row>
    <row r="349" spans="1:65" s="11" customFormat="1" ht="15" customHeight="1" outlineLevel="2" x14ac:dyDescent="0.2">
      <c r="B349" s="14" t="s">
        <v>2803</v>
      </c>
      <c r="C349" s="14"/>
      <c r="D349" s="14"/>
      <c r="E349" s="14"/>
      <c r="F349" s="14"/>
      <c r="G349" s="14"/>
      <c r="H349" s="14"/>
      <c r="I349" s="14"/>
      <c r="J349" s="14"/>
      <c r="K349" s="13"/>
      <c r="L349" s="13"/>
      <c r="M349" s="13"/>
      <c r="N349" s="14"/>
      <c r="O349" s="14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4"/>
      <c r="AR349" s="16">
        <f t="shared" ref="AR349:BC349" si="39">SUBTOTAL(9,AR340:AR348)</f>
        <v>2736000000</v>
      </c>
      <c r="AS349" s="15">
        <f t="shared" si="39"/>
        <v>0</v>
      </c>
      <c r="AT349" s="15">
        <f t="shared" si="39"/>
        <v>0</v>
      </c>
      <c r="AU349" s="15">
        <f t="shared" si="39"/>
        <v>0</v>
      </c>
      <c r="AV349" s="15">
        <f t="shared" si="39"/>
        <v>0</v>
      </c>
      <c r="AW349" s="16">
        <f t="shared" si="39"/>
        <v>2736000000</v>
      </c>
      <c r="AX349" s="16">
        <f t="shared" si="39"/>
        <v>2088768730</v>
      </c>
      <c r="AY349" s="16">
        <f t="shared" si="39"/>
        <v>1274897642</v>
      </c>
      <c r="AZ349" s="15">
        <f t="shared" si="39"/>
        <v>57600000</v>
      </c>
      <c r="BA349" s="15">
        <f t="shared" si="39"/>
        <v>57600000</v>
      </c>
      <c r="BB349" s="15">
        <f t="shared" si="39"/>
        <v>647231270</v>
      </c>
      <c r="BC349" s="16">
        <f t="shared" si="39"/>
        <v>813871088</v>
      </c>
      <c r="BD349" s="9"/>
      <c r="BE349" s="10"/>
      <c r="BF349" s="9"/>
      <c r="BG349" s="8"/>
      <c r="BH349" s="8"/>
      <c r="BI349" s="8"/>
      <c r="BJ349" s="8"/>
      <c r="BK349" s="8"/>
      <c r="BL349" s="8"/>
      <c r="BM349" s="8"/>
    </row>
    <row r="350" spans="1:65" s="11" customFormat="1" ht="15" customHeight="1" outlineLevel="1" x14ac:dyDescent="0.2">
      <c r="A350" s="20" t="s">
        <v>2817</v>
      </c>
      <c r="B350" s="18"/>
      <c r="C350" s="18"/>
      <c r="D350" s="18"/>
      <c r="E350" s="18"/>
      <c r="F350" s="18"/>
      <c r="G350" s="18"/>
      <c r="H350" s="18"/>
      <c r="I350" s="18"/>
      <c r="J350" s="18"/>
      <c r="K350" s="13"/>
      <c r="L350" s="13"/>
      <c r="M350" s="13"/>
      <c r="N350" s="18"/>
      <c r="O350" s="18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8"/>
      <c r="AR350" s="19">
        <f t="shared" ref="AR350:BC350" si="40">SUBTOTAL(9,AR340:AR348)</f>
        <v>2736000000</v>
      </c>
      <c r="AS350" s="15">
        <f t="shared" si="40"/>
        <v>0</v>
      </c>
      <c r="AT350" s="15">
        <f t="shared" si="40"/>
        <v>0</v>
      </c>
      <c r="AU350" s="15">
        <f t="shared" si="40"/>
        <v>0</v>
      </c>
      <c r="AV350" s="15">
        <f t="shared" si="40"/>
        <v>0</v>
      </c>
      <c r="AW350" s="19">
        <f t="shared" si="40"/>
        <v>2736000000</v>
      </c>
      <c r="AX350" s="19">
        <f t="shared" si="40"/>
        <v>2088768730</v>
      </c>
      <c r="AY350" s="19">
        <f t="shared" si="40"/>
        <v>1274897642</v>
      </c>
      <c r="AZ350" s="15">
        <f t="shared" si="40"/>
        <v>57600000</v>
      </c>
      <c r="BA350" s="15">
        <f t="shared" si="40"/>
        <v>57600000</v>
      </c>
      <c r="BB350" s="15">
        <f t="shared" si="40"/>
        <v>647231270</v>
      </c>
      <c r="BC350" s="19">
        <f t="shared" si="40"/>
        <v>813871088</v>
      </c>
      <c r="BD350" s="9"/>
      <c r="BE350" s="10"/>
      <c r="BF350" s="9"/>
      <c r="BG350" s="8"/>
      <c r="BH350" s="8"/>
      <c r="BI350" s="8"/>
      <c r="BJ350" s="8"/>
      <c r="BK350" s="8"/>
      <c r="BL350" s="8"/>
      <c r="BM350" s="8"/>
    </row>
    <row r="351" spans="1:65" ht="15" customHeight="1" outlineLevel="3" x14ac:dyDescent="0.2">
      <c r="A351" s="8" t="s">
        <v>163</v>
      </c>
      <c r="B351" s="13" t="s">
        <v>153</v>
      </c>
      <c r="C351" s="13" t="s">
        <v>68</v>
      </c>
      <c r="D351" s="13" t="s">
        <v>72</v>
      </c>
      <c r="E351" s="13" t="s">
        <v>82</v>
      </c>
      <c r="F351" s="13" t="s">
        <v>73</v>
      </c>
      <c r="G351" s="13" t="s">
        <v>77</v>
      </c>
      <c r="H351" s="13" t="s">
        <v>94</v>
      </c>
      <c r="I351" s="13" t="s">
        <v>129</v>
      </c>
      <c r="J351" s="13" t="s">
        <v>147</v>
      </c>
      <c r="K351" s="13" t="s">
        <v>83</v>
      </c>
      <c r="L351" s="13">
        <v>0</v>
      </c>
      <c r="M351" s="13" t="s">
        <v>153</v>
      </c>
      <c r="N351" s="13">
        <v>11101</v>
      </c>
      <c r="O351" s="13" t="s">
        <v>1857</v>
      </c>
      <c r="P351" s="13">
        <v>0</v>
      </c>
      <c r="Q351" s="13">
        <v>0</v>
      </c>
      <c r="R351" s="13" t="s">
        <v>312</v>
      </c>
      <c r="S351" s="13" t="s">
        <v>1738</v>
      </c>
      <c r="T351" s="13" t="s">
        <v>68</v>
      </c>
      <c r="U351" s="13" t="s">
        <v>392</v>
      </c>
      <c r="V351" s="13" t="s">
        <v>420</v>
      </c>
      <c r="W351" s="13" t="s">
        <v>82</v>
      </c>
      <c r="X351" s="13" t="s">
        <v>427</v>
      </c>
      <c r="Y351" s="13" t="s">
        <v>83</v>
      </c>
      <c r="Z351" s="13" t="s">
        <v>153</v>
      </c>
      <c r="AA351" s="13" t="s">
        <v>73</v>
      </c>
      <c r="AB351" s="13" t="s">
        <v>428</v>
      </c>
      <c r="AC351" s="13" t="s">
        <v>434</v>
      </c>
      <c r="AD351" s="13" t="s">
        <v>439</v>
      </c>
      <c r="AE351" s="13" t="s">
        <v>465</v>
      </c>
      <c r="AF351" s="13" t="s">
        <v>491</v>
      </c>
      <c r="AG351" s="13" t="s">
        <v>541</v>
      </c>
      <c r="AH351" s="13" t="s">
        <v>598</v>
      </c>
      <c r="AI351" s="13" t="s">
        <v>652</v>
      </c>
      <c r="AJ351" s="13" t="s">
        <v>704</v>
      </c>
      <c r="AK351" s="13" t="s">
        <v>720</v>
      </c>
      <c r="AL351" s="13" t="s">
        <v>721</v>
      </c>
      <c r="AM351" s="13" t="s">
        <v>727</v>
      </c>
      <c r="AN351" s="13" t="s">
        <v>818</v>
      </c>
      <c r="AO351" s="13" t="s">
        <v>935</v>
      </c>
      <c r="AP351" s="13" t="s">
        <v>1172</v>
      </c>
      <c r="AQ351" s="13" t="s">
        <v>2583</v>
      </c>
      <c r="AR351" s="15">
        <v>8572146</v>
      </c>
      <c r="AS351" s="15">
        <v>0</v>
      </c>
      <c r="AT351" s="15">
        <v>0</v>
      </c>
      <c r="AU351" s="15">
        <v>0</v>
      </c>
      <c r="AV351" s="15">
        <v>0</v>
      </c>
      <c r="AW351" s="15">
        <v>8572146</v>
      </c>
      <c r="AX351" s="15">
        <v>8572146</v>
      </c>
      <c r="AY351" s="15">
        <v>8572146</v>
      </c>
      <c r="AZ351" s="15">
        <v>0</v>
      </c>
      <c r="BA351" s="15">
        <v>0</v>
      </c>
      <c r="BB351" s="15">
        <v>0</v>
      </c>
      <c r="BC351" s="15">
        <v>0</v>
      </c>
      <c r="BD351" s="9" t="s">
        <v>736</v>
      </c>
      <c r="BE351" s="10">
        <v>45393.704039553188</v>
      </c>
      <c r="BF351" s="9"/>
    </row>
    <row r="352" spans="1:65" ht="15" customHeight="1" outlineLevel="3" x14ac:dyDescent="0.2">
      <c r="A352" s="8" t="s">
        <v>163</v>
      </c>
      <c r="B352" s="13" t="s">
        <v>153</v>
      </c>
      <c r="C352" s="13" t="s">
        <v>68</v>
      </c>
      <c r="D352" s="13" t="s">
        <v>72</v>
      </c>
      <c r="E352" s="13" t="s">
        <v>82</v>
      </c>
      <c r="F352" s="13" t="s">
        <v>73</v>
      </c>
      <c r="G352" s="13" t="s">
        <v>77</v>
      </c>
      <c r="H352" s="13" t="s">
        <v>94</v>
      </c>
      <c r="I352" s="13" t="s">
        <v>129</v>
      </c>
      <c r="J352" s="13" t="s">
        <v>72</v>
      </c>
      <c r="K352" s="13" t="s">
        <v>83</v>
      </c>
      <c r="L352" s="13">
        <v>0</v>
      </c>
      <c r="M352" s="13" t="s">
        <v>153</v>
      </c>
      <c r="N352" s="13">
        <v>11101</v>
      </c>
      <c r="O352" s="13" t="s">
        <v>1857</v>
      </c>
      <c r="P352" s="13">
        <v>1</v>
      </c>
      <c r="Q352" s="13">
        <v>1</v>
      </c>
      <c r="R352" s="13" t="s">
        <v>313</v>
      </c>
      <c r="S352" s="13" t="s">
        <v>1739</v>
      </c>
      <c r="T352" s="13" t="s">
        <v>68</v>
      </c>
      <c r="U352" s="13" t="s">
        <v>392</v>
      </c>
      <c r="V352" s="13" t="s">
        <v>420</v>
      </c>
      <c r="W352" s="13" t="s">
        <v>82</v>
      </c>
      <c r="X352" s="13" t="s">
        <v>427</v>
      </c>
      <c r="Y352" s="13" t="s">
        <v>83</v>
      </c>
      <c r="Z352" s="13" t="s">
        <v>153</v>
      </c>
      <c r="AA352" s="13" t="s">
        <v>73</v>
      </c>
      <c r="AB352" s="13" t="s">
        <v>428</v>
      </c>
      <c r="AC352" s="13" t="s">
        <v>434</v>
      </c>
      <c r="AD352" s="13" t="s">
        <v>439</v>
      </c>
      <c r="AE352" s="13" t="s">
        <v>465</v>
      </c>
      <c r="AF352" s="13" t="s">
        <v>491</v>
      </c>
      <c r="AG352" s="13" t="s">
        <v>541</v>
      </c>
      <c r="AH352" s="13" t="s">
        <v>598</v>
      </c>
      <c r="AI352" s="13" t="s">
        <v>652</v>
      </c>
      <c r="AJ352" s="13" t="s">
        <v>704</v>
      </c>
      <c r="AK352" s="13" t="s">
        <v>720</v>
      </c>
      <c r="AL352" s="13" t="s">
        <v>721</v>
      </c>
      <c r="AM352" s="13" t="s">
        <v>727</v>
      </c>
      <c r="AN352" s="13" t="s">
        <v>817</v>
      </c>
      <c r="AO352" s="13" t="s">
        <v>934</v>
      </c>
      <c r="AP352" s="13" t="s">
        <v>1173</v>
      </c>
      <c r="AQ352" s="13" t="s">
        <v>2583</v>
      </c>
      <c r="AR352" s="15">
        <v>672000000</v>
      </c>
      <c r="AS352" s="15">
        <v>0</v>
      </c>
      <c r="AT352" s="15">
        <v>0</v>
      </c>
      <c r="AU352" s="15">
        <v>0</v>
      </c>
      <c r="AV352" s="15">
        <v>0</v>
      </c>
      <c r="AW352" s="15">
        <v>672000000</v>
      </c>
      <c r="AX352" s="15">
        <v>660000000</v>
      </c>
      <c r="AY352" s="15">
        <v>653383842</v>
      </c>
      <c r="AZ352" s="15">
        <v>41333334</v>
      </c>
      <c r="BA352" s="15">
        <v>41333334</v>
      </c>
      <c r="BB352" s="15">
        <v>12000000</v>
      </c>
      <c r="BC352" s="15">
        <v>6616158</v>
      </c>
      <c r="BD352" s="9" t="s">
        <v>736</v>
      </c>
      <c r="BE352" s="10">
        <v>45393.704039553188</v>
      </c>
      <c r="BF352" s="9"/>
    </row>
    <row r="353" spans="1:65" ht="15" customHeight="1" outlineLevel="3" x14ac:dyDescent="0.2">
      <c r="A353" s="8" t="s">
        <v>163</v>
      </c>
      <c r="B353" s="13" t="s">
        <v>153</v>
      </c>
      <c r="C353" s="13" t="s">
        <v>68</v>
      </c>
      <c r="D353" s="13" t="s">
        <v>72</v>
      </c>
      <c r="E353" s="13" t="s">
        <v>82</v>
      </c>
      <c r="F353" s="13" t="s">
        <v>73</v>
      </c>
      <c r="G353" s="13" t="s">
        <v>77</v>
      </c>
      <c r="H353" s="13" t="s">
        <v>94</v>
      </c>
      <c r="I353" s="13" t="s">
        <v>129</v>
      </c>
      <c r="J353" s="13" t="s">
        <v>76</v>
      </c>
      <c r="K353" s="13" t="s">
        <v>83</v>
      </c>
      <c r="L353" s="13">
        <v>0</v>
      </c>
      <c r="M353" s="13" t="s">
        <v>153</v>
      </c>
      <c r="N353" s="13">
        <v>11101</v>
      </c>
      <c r="O353" s="13" t="s">
        <v>1857</v>
      </c>
      <c r="P353" s="13">
        <v>2</v>
      </c>
      <c r="Q353" s="13">
        <v>2</v>
      </c>
      <c r="R353" s="13" t="s">
        <v>314</v>
      </c>
      <c r="S353" s="13" t="s">
        <v>1740</v>
      </c>
      <c r="T353" s="13" t="s">
        <v>68</v>
      </c>
      <c r="U353" s="13" t="s">
        <v>392</v>
      </c>
      <c r="V353" s="13" t="s">
        <v>420</v>
      </c>
      <c r="W353" s="13" t="s">
        <v>82</v>
      </c>
      <c r="X353" s="13" t="s">
        <v>427</v>
      </c>
      <c r="Y353" s="13" t="s">
        <v>83</v>
      </c>
      <c r="Z353" s="13" t="s">
        <v>153</v>
      </c>
      <c r="AA353" s="13" t="s">
        <v>73</v>
      </c>
      <c r="AB353" s="13" t="s">
        <v>428</v>
      </c>
      <c r="AC353" s="13" t="s">
        <v>434</v>
      </c>
      <c r="AD353" s="13" t="s">
        <v>439</v>
      </c>
      <c r="AE353" s="13" t="s">
        <v>465</v>
      </c>
      <c r="AF353" s="13" t="s">
        <v>491</v>
      </c>
      <c r="AG353" s="13" t="s">
        <v>541</v>
      </c>
      <c r="AH353" s="13" t="s">
        <v>598</v>
      </c>
      <c r="AI353" s="13" t="s">
        <v>652</v>
      </c>
      <c r="AJ353" s="13" t="s">
        <v>704</v>
      </c>
      <c r="AK353" s="13" t="s">
        <v>720</v>
      </c>
      <c r="AL353" s="13" t="s">
        <v>721</v>
      </c>
      <c r="AM353" s="13" t="s">
        <v>727</v>
      </c>
      <c r="AN353" s="13" t="s">
        <v>817</v>
      </c>
      <c r="AO353" s="13" t="s">
        <v>934</v>
      </c>
      <c r="AP353" s="13" t="s">
        <v>1174</v>
      </c>
      <c r="AQ353" s="13" t="s">
        <v>2583</v>
      </c>
      <c r="AR353" s="15">
        <v>150000000</v>
      </c>
      <c r="AS353" s="15">
        <v>0</v>
      </c>
      <c r="AT353" s="15">
        <v>0</v>
      </c>
      <c r="AU353" s="15">
        <v>0</v>
      </c>
      <c r="AV353" s="15">
        <v>0</v>
      </c>
      <c r="AW353" s="15">
        <v>150000000</v>
      </c>
      <c r="AX353" s="15">
        <v>112809316</v>
      </c>
      <c r="AY353" s="15">
        <v>100722603</v>
      </c>
      <c r="AZ353" s="15">
        <v>17802454</v>
      </c>
      <c r="BA353" s="15">
        <v>17802454</v>
      </c>
      <c r="BB353" s="15">
        <v>37190684</v>
      </c>
      <c r="BC353" s="15">
        <v>12086713</v>
      </c>
      <c r="BD353" s="9" t="s">
        <v>736</v>
      </c>
      <c r="BE353" s="10">
        <v>45393.704039553188</v>
      </c>
      <c r="BF353" s="9"/>
    </row>
    <row r="354" spans="1:65" ht="15" customHeight="1" outlineLevel="3" x14ac:dyDescent="0.2">
      <c r="A354" s="8" t="s">
        <v>163</v>
      </c>
      <c r="B354" s="13" t="s">
        <v>153</v>
      </c>
      <c r="C354" s="13" t="s">
        <v>68</v>
      </c>
      <c r="D354" s="13" t="s">
        <v>72</v>
      </c>
      <c r="E354" s="13" t="s">
        <v>82</v>
      </c>
      <c r="F354" s="13" t="s">
        <v>73</v>
      </c>
      <c r="G354" s="13" t="s">
        <v>77</v>
      </c>
      <c r="H354" s="13" t="s">
        <v>94</v>
      </c>
      <c r="I354" s="13" t="s">
        <v>129</v>
      </c>
      <c r="J354" s="13" t="s">
        <v>77</v>
      </c>
      <c r="K354" s="13" t="s">
        <v>83</v>
      </c>
      <c r="L354" s="13">
        <v>0</v>
      </c>
      <c r="M354" s="13" t="s">
        <v>153</v>
      </c>
      <c r="N354" s="13">
        <v>11101</v>
      </c>
      <c r="O354" s="13" t="s">
        <v>1857</v>
      </c>
      <c r="P354" s="13">
        <v>3</v>
      </c>
      <c r="Q354" s="13">
        <v>3</v>
      </c>
      <c r="R354" s="13" t="s">
        <v>2584</v>
      </c>
      <c r="S354" s="13" t="s">
        <v>2585</v>
      </c>
      <c r="T354" s="13" t="s">
        <v>68</v>
      </c>
      <c r="U354" s="13" t="s">
        <v>392</v>
      </c>
      <c r="V354" s="13" t="s">
        <v>420</v>
      </c>
      <c r="W354" s="13" t="s">
        <v>82</v>
      </c>
      <c r="X354" s="13" t="s">
        <v>427</v>
      </c>
      <c r="Y354" s="13" t="s">
        <v>83</v>
      </c>
      <c r="Z354" s="13" t="s">
        <v>153</v>
      </c>
      <c r="AA354" s="13" t="s">
        <v>73</v>
      </c>
      <c r="AB354" s="13" t="s">
        <v>428</v>
      </c>
      <c r="AC354" s="13" t="s">
        <v>434</v>
      </c>
      <c r="AD354" s="13" t="s">
        <v>439</v>
      </c>
      <c r="AE354" s="13" t="s">
        <v>465</v>
      </c>
      <c r="AF354" s="13" t="s">
        <v>491</v>
      </c>
      <c r="AG354" s="13" t="s">
        <v>541</v>
      </c>
      <c r="AH354" s="13" t="s">
        <v>598</v>
      </c>
      <c r="AI354" s="13" t="s">
        <v>652</v>
      </c>
      <c r="AJ354" s="13" t="s">
        <v>704</v>
      </c>
      <c r="AK354" s="13" t="s">
        <v>720</v>
      </c>
      <c r="AL354" s="13" t="s">
        <v>721</v>
      </c>
      <c r="AM354" s="13" t="s">
        <v>727</v>
      </c>
      <c r="AN354" s="13" t="s">
        <v>820</v>
      </c>
      <c r="AO354" s="13" t="s">
        <v>937</v>
      </c>
      <c r="AP354" s="13" t="s">
        <v>2586</v>
      </c>
      <c r="AQ354" s="13" t="s">
        <v>2583</v>
      </c>
      <c r="AR354" s="15">
        <v>560000000</v>
      </c>
      <c r="AS354" s="15">
        <v>0</v>
      </c>
      <c r="AT354" s="15">
        <v>0</v>
      </c>
      <c r="AU354" s="15">
        <v>0</v>
      </c>
      <c r="AV354" s="15">
        <v>0</v>
      </c>
      <c r="AW354" s="15">
        <v>560000000</v>
      </c>
      <c r="AX354" s="15">
        <v>0</v>
      </c>
      <c r="AY354" s="15">
        <v>0</v>
      </c>
      <c r="AZ354" s="15">
        <v>0</v>
      </c>
      <c r="BA354" s="15">
        <v>0</v>
      </c>
      <c r="BB354" s="15">
        <v>560000000</v>
      </c>
      <c r="BC354" s="15">
        <v>0</v>
      </c>
      <c r="BD354" s="9" t="s">
        <v>736</v>
      </c>
      <c r="BE354" s="10">
        <v>45393.704039553188</v>
      </c>
      <c r="BF354" s="9"/>
    </row>
    <row r="355" spans="1:65" ht="15" customHeight="1" outlineLevel="3" x14ac:dyDescent="0.2">
      <c r="A355" s="8" t="s">
        <v>163</v>
      </c>
      <c r="B355" s="13" t="s">
        <v>153</v>
      </c>
      <c r="C355" s="13" t="s">
        <v>68</v>
      </c>
      <c r="D355" s="13" t="s">
        <v>72</v>
      </c>
      <c r="E355" s="13" t="s">
        <v>82</v>
      </c>
      <c r="F355" s="13" t="s">
        <v>73</v>
      </c>
      <c r="G355" s="13" t="s">
        <v>77</v>
      </c>
      <c r="H355" s="13" t="s">
        <v>94</v>
      </c>
      <c r="I355" s="13" t="s">
        <v>129</v>
      </c>
      <c r="J355" s="13" t="s">
        <v>74</v>
      </c>
      <c r="K355" s="13" t="s">
        <v>83</v>
      </c>
      <c r="L355" s="13">
        <v>0</v>
      </c>
      <c r="M355" s="13" t="s">
        <v>153</v>
      </c>
      <c r="N355" s="13">
        <v>11101</v>
      </c>
      <c r="O355" s="13" t="s">
        <v>1857</v>
      </c>
      <c r="P355" s="13">
        <v>4</v>
      </c>
      <c r="Q355" s="13">
        <v>4</v>
      </c>
      <c r="R355" s="13" t="s">
        <v>2587</v>
      </c>
      <c r="S355" s="13" t="s">
        <v>2588</v>
      </c>
      <c r="T355" s="13" t="s">
        <v>68</v>
      </c>
      <c r="U355" s="13" t="s">
        <v>392</v>
      </c>
      <c r="V355" s="13" t="s">
        <v>420</v>
      </c>
      <c r="W355" s="13" t="s">
        <v>82</v>
      </c>
      <c r="X355" s="13" t="s">
        <v>427</v>
      </c>
      <c r="Y355" s="13" t="s">
        <v>83</v>
      </c>
      <c r="Z355" s="13" t="s">
        <v>153</v>
      </c>
      <c r="AA355" s="13" t="s">
        <v>73</v>
      </c>
      <c r="AB355" s="13" t="s">
        <v>428</v>
      </c>
      <c r="AC355" s="13" t="s">
        <v>434</v>
      </c>
      <c r="AD355" s="13" t="s">
        <v>439</v>
      </c>
      <c r="AE355" s="13" t="s">
        <v>465</v>
      </c>
      <c r="AF355" s="13" t="s">
        <v>491</v>
      </c>
      <c r="AG355" s="13" t="s">
        <v>541</v>
      </c>
      <c r="AH355" s="13" t="s">
        <v>598</v>
      </c>
      <c r="AI355" s="13" t="s">
        <v>652</v>
      </c>
      <c r="AJ355" s="13" t="s">
        <v>704</v>
      </c>
      <c r="AK355" s="13" t="s">
        <v>720</v>
      </c>
      <c r="AL355" s="13" t="s">
        <v>721</v>
      </c>
      <c r="AM355" s="13" t="s">
        <v>727</v>
      </c>
      <c r="AN355" s="13" t="s">
        <v>817</v>
      </c>
      <c r="AO355" s="13" t="s">
        <v>934</v>
      </c>
      <c r="AP355" s="13" t="s">
        <v>2589</v>
      </c>
      <c r="AQ355" s="13" t="s">
        <v>2583</v>
      </c>
      <c r="AR355" s="15">
        <v>35000000</v>
      </c>
      <c r="AS355" s="15">
        <v>0</v>
      </c>
      <c r="AT355" s="15">
        <v>0</v>
      </c>
      <c r="AU355" s="15">
        <v>0</v>
      </c>
      <c r="AV355" s="15">
        <v>0</v>
      </c>
      <c r="AW355" s="15">
        <v>35000000</v>
      </c>
      <c r="AX355" s="15">
        <v>7532940</v>
      </c>
      <c r="AY355" s="15">
        <v>0</v>
      </c>
      <c r="AZ355" s="15">
        <v>0</v>
      </c>
      <c r="BA355" s="15">
        <v>0</v>
      </c>
      <c r="BB355" s="15">
        <v>27467060</v>
      </c>
      <c r="BC355" s="15">
        <v>7532940</v>
      </c>
      <c r="BD355" s="9" t="s">
        <v>736</v>
      </c>
      <c r="BE355" s="10">
        <v>45393.704039553188</v>
      </c>
      <c r="BF355" s="9"/>
    </row>
    <row r="356" spans="1:65" ht="15" customHeight="1" outlineLevel="3" x14ac:dyDescent="0.2">
      <c r="A356" s="8" t="s">
        <v>163</v>
      </c>
      <c r="B356" s="13" t="s">
        <v>153</v>
      </c>
      <c r="C356" s="13" t="s">
        <v>68</v>
      </c>
      <c r="D356" s="13" t="s">
        <v>72</v>
      </c>
      <c r="E356" s="13" t="s">
        <v>82</v>
      </c>
      <c r="F356" s="13" t="s">
        <v>73</v>
      </c>
      <c r="G356" s="13" t="s">
        <v>77</v>
      </c>
      <c r="H356" s="13" t="s">
        <v>94</v>
      </c>
      <c r="I356" s="13" t="s">
        <v>129</v>
      </c>
      <c r="J356" s="13" t="s">
        <v>75</v>
      </c>
      <c r="K356" s="13" t="s">
        <v>83</v>
      </c>
      <c r="L356" s="13">
        <v>0</v>
      </c>
      <c r="M356" s="13" t="s">
        <v>153</v>
      </c>
      <c r="N356" s="13">
        <v>11101</v>
      </c>
      <c r="O356" s="13" t="s">
        <v>1857</v>
      </c>
      <c r="P356" s="13">
        <v>5</v>
      </c>
      <c r="Q356" s="13">
        <v>5</v>
      </c>
      <c r="R356" s="13" t="s">
        <v>2590</v>
      </c>
      <c r="S356" s="13" t="s">
        <v>2591</v>
      </c>
      <c r="T356" s="13" t="s">
        <v>68</v>
      </c>
      <c r="U356" s="13" t="s">
        <v>392</v>
      </c>
      <c r="V356" s="13" t="s">
        <v>420</v>
      </c>
      <c r="W356" s="13" t="s">
        <v>82</v>
      </c>
      <c r="X356" s="13" t="s">
        <v>427</v>
      </c>
      <c r="Y356" s="13" t="s">
        <v>83</v>
      </c>
      <c r="Z356" s="13" t="s">
        <v>153</v>
      </c>
      <c r="AA356" s="13" t="s">
        <v>73</v>
      </c>
      <c r="AB356" s="13" t="s">
        <v>428</v>
      </c>
      <c r="AC356" s="13" t="s">
        <v>434</v>
      </c>
      <c r="AD356" s="13" t="s">
        <v>439</v>
      </c>
      <c r="AE356" s="13" t="s">
        <v>465</v>
      </c>
      <c r="AF356" s="13" t="s">
        <v>491</v>
      </c>
      <c r="AG356" s="13" t="s">
        <v>541</v>
      </c>
      <c r="AH356" s="13" t="s">
        <v>598</v>
      </c>
      <c r="AI356" s="13" t="s">
        <v>652</v>
      </c>
      <c r="AJ356" s="13" t="s">
        <v>704</v>
      </c>
      <c r="AK356" s="13" t="s">
        <v>720</v>
      </c>
      <c r="AL356" s="13" t="s">
        <v>721</v>
      </c>
      <c r="AM356" s="13" t="s">
        <v>727</v>
      </c>
      <c r="AN356" s="13" t="s">
        <v>820</v>
      </c>
      <c r="AO356" s="13" t="s">
        <v>937</v>
      </c>
      <c r="AP356" s="13" t="s">
        <v>2592</v>
      </c>
      <c r="AQ356" s="13" t="s">
        <v>2583</v>
      </c>
      <c r="AR356" s="15">
        <v>2215113809</v>
      </c>
      <c r="AS356" s="15">
        <v>0</v>
      </c>
      <c r="AT356" s="15">
        <v>0</v>
      </c>
      <c r="AU356" s="15">
        <v>0</v>
      </c>
      <c r="AV356" s="15">
        <v>0</v>
      </c>
      <c r="AW356" s="15">
        <v>2215113809</v>
      </c>
      <c r="AX356" s="15">
        <v>2153509339</v>
      </c>
      <c r="AY356" s="15">
        <v>1903509339</v>
      </c>
      <c r="AZ356" s="15">
        <v>0</v>
      </c>
      <c r="BA356" s="15">
        <v>0</v>
      </c>
      <c r="BB356" s="15">
        <v>61604470</v>
      </c>
      <c r="BC356" s="15">
        <v>250000000</v>
      </c>
      <c r="BD356" s="9" t="s">
        <v>736</v>
      </c>
      <c r="BE356" s="10">
        <v>45393.704039553188</v>
      </c>
      <c r="BF356" s="9"/>
    </row>
    <row r="357" spans="1:65" ht="15" customHeight="1" outlineLevel="3" x14ac:dyDescent="0.2">
      <c r="A357" s="8" t="s">
        <v>163</v>
      </c>
      <c r="B357" s="13" t="s">
        <v>153</v>
      </c>
      <c r="C357" s="13" t="s">
        <v>68</v>
      </c>
      <c r="D357" s="13" t="s">
        <v>72</v>
      </c>
      <c r="E357" s="13" t="s">
        <v>82</v>
      </c>
      <c r="F357" s="13" t="s">
        <v>73</v>
      </c>
      <c r="G357" s="13" t="s">
        <v>77</v>
      </c>
      <c r="H357" s="13" t="s">
        <v>94</v>
      </c>
      <c r="I357" s="13" t="s">
        <v>129</v>
      </c>
      <c r="J357" s="13" t="s">
        <v>78</v>
      </c>
      <c r="K357" s="13" t="s">
        <v>83</v>
      </c>
      <c r="L357" s="13">
        <v>0</v>
      </c>
      <c r="M357" s="13" t="s">
        <v>153</v>
      </c>
      <c r="N357" s="13">
        <v>11101</v>
      </c>
      <c r="O357" s="13" t="s">
        <v>1857</v>
      </c>
      <c r="P357" s="13">
        <v>6</v>
      </c>
      <c r="Q357" s="13">
        <v>6</v>
      </c>
      <c r="R357" s="13" t="s">
        <v>2593</v>
      </c>
      <c r="S357" s="13" t="s">
        <v>2594</v>
      </c>
      <c r="T357" s="13" t="s">
        <v>68</v>
      </c>
      <c r="U357" s="13" t="s">
        <v>392</v>
      </c>
      <c r="V357" s="13" t="s">
        <v>420</v>
      </c>
      <c r="W357" s="13" t="s">
        <v>82</v>
      </c>
      <c r="X357" s="13" t="s">
        <v>427</v>
      </c>
      <c r="Y357" s="13" t="s">
        <v>83</v>
      </c>
      <c r="Z357" s="13" t="s">
        <v>153</v>
      </c>
      <c r="AA357" s="13" t="s">
        <v>73</v>
      </c>
      <c r="AB357" s="13" t="s">
        <v>428</v>
      </c>
      <c r="AC357" s="13" t="s">
        <v>434</v>
      </c>
      <c r="AD357" s="13" t="s">
        <v>439</v>
      </c>
      <c r="AE357" s="13" t="s">
        <v>465</v>
      </c>
      <c r="AF357" s="13" t="s">
        <v>491</v>
      </c>
      <c r="AG357" s="13" t="s">
        <v>541</v>
      </c>
      <c r="AH357" s="13" t="s">
        <v>598</v>
      </c>
      <c r="AI357" s="13" t="s">
        <v>652</v>
      </c>
      <c r="AJ357" s="13" t="s">
        <v>704</v>
      </c>
      <c r="AK357" s="13" t="s">
        <v>720</v>
      </c>
      <c r="AL357" s="13" t="s">
        <v>721</v>
      </c>
      <c r="AM357" s="13" t="s">
        <v>727</v>
      </c>
      <c r="AN357" s="13" t="s">
        <v>819</v>
      </c>
      <c r="AO357" s="13" t="s">
        <v>936</v>
      </c>
      <c r="AP357" s="13" t="s">
        <v>2595</v>
      </c>
      <c r="AQ357" s="13" t="s">
        <v>2583</v>
      </c>
      <c r="AR357" s="15">
        <v>405000000</v>
      </c>
      <c r="AS357" s="15">
        <v>0</v>
      </c>
      <c r="AT357" s="15">
        <v>0</v>
      </c>
      <c r="AU357" s="15">
        <v>0</v>
      </c>
      <c r="AV357" s="15">
        <v>0</v>
      </c>
      <c r="AW357" s="15">
        <v>405000000</v>
      </c>
      <c r="AX357" s="15">
        <v>330166666.67000002</v>
      </c>
      <c r="AY357" s="15">
        <v>108499999</v>
      </c>
      <c r="AZ357" s="15">
        <v>18133333</v>
      </c>
      <c r="BA357" s="15">
        <v>18133333</v>
      </c>
      <c r="BB357" s="15">
        <v>74833333.329999998</v>
      </c>
      <c r="BC357" s="15">
        <v>221666667.66999999</v>
      </c>
      <c r="BD357" s="9" t="s">
        <v>736</v>
      </c>
      <c r="BE357" s="10">
        <v>45393.704039553188</v>
      </c>
      <c r="BF357" s="9"/>
    </row>
    <row r="358" spans="1:65" s="11" customFormat="1" ht="15" customHeight="1" outlineLevel="2" x14ac:dyDescent="0.2">
      <c r="B358" s="14" t="s">
        <v>2803</v>
      </c>
      <c r="C358" s="14"/>
      <c r="D358" s="14"/>
      <c r="E358" s="14"/>
      <c r="F358" s="14"/>
      <c r="G358" s="14"/>
      <c r="H358" s="14"/>
      <c r="I358" s="14"/>
      <c r="J358" s="14"/>
      <c r="K358" s="13"/>
      <c r="L358" s="13"/>
      <c r="M358" s="13"/>
      <c r="N358" s="14"/>
      <c r="O358" s="14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4"/>
      <c r="AR358" s="16">
        <f t="shared" ref="AR358:BC358" si="41">SUBTOTAL(9,AR351:AR357)</f>
        <v>4045685955</v>
      </c>
      <c r="AS358" s="15">
        <f t="shared" si="41"/>
        <v>0</v>
      </c>
      <c r="AT358" s="15">
        <f t="shared" si="41"/>
        <v>0</v>
      </c>
      <c r="AU358" s="15">
        <f t="shared" si="41"/>
        <v>0</v>
      </c>
      <c r="AV358" s="15">
        <f t="shared" si="41"/>
        <v>0</v>
      </c>
      <c r="AW358" s="16">
        <f t="shared" si="41"/>
        <v>4045685955</v>
      </c>
      <c r="AX358" s="16">
        <f t="shared" si="41"/>
        <v>3272590407.6700001</v>
      </c>
      <c r="AY358" s="16">
        <f t="shared" si="41"/>
        <v>2774687929</v>
      </c>
      <c r="AZ358" s="15">
        <f t="shared" si="41"/>
        <v>77269121</v>
      </c>
      <c r="BA358" s="15">
        <f t="shared" si="41"/>
        <v>77269121</v>
      </c>
      <c r="BB358" s="15">
        <f t="shared" si="41"/>
        <v>773095547.33000004</v>
      </c>
      <c r="BC358" s="16">
        <f t="shared" si="41"/>
        <v>497902478.66999996</v>
      </c>
      <c r="BD358" s="9"/>
      <c r="BE358" s="10"/>
      <c r="BF358" s="9"/>
      <c r="BG358" s="8"/>
      <c r="BH358" s="8"/>
      <c r="BI358" s="8"/>
      <c r="BJ358" s="8"/>
      <c r="BK358" s="8"/>
      <c r="BL358" s="8"/>
      <c r="BM358" s="8"/>
    </row>
    <row r="359" spans="1:65" ht="15" customHeight="1" outlineLevel="3" x14ac:dyDescent="0.2">
      <c r="A359" s="8" t="s">
        <v>163</v>
      </c>
      <c r="B359" s="13" t="s">
        <v>154</v>
      </c>
      <c r="C359" s="13" t="s">
        <v>68</v>
      </c>
      <c r="D359" s="13" t="s">
        <v>72</v>
      </c>
      <c r="E359" s="13" t="s">
        <v>82</v>
      </c>
      <c r="F359" s="13" t="s">
        <v>59</v>
      </c>
      <c r="G359" s="13" t="s">
        <v>77</v>
      </c>
      <c r="H359" s="13" t="s">
        <v>94</v>
      </c>
      <c r="I359" s="13" t="s">
        <v>129</v>
      </c>
      <c r="J359" s="13" t="s">
        <v>76</v>
      </c>
      <c r="K359" s="13" t="s">
        <v>84</v>
      </c>
      <c r="L359" s="13" t="s">
        <v>68</v>
      </c>
      <c r="M359" s="13" t="s">
        <v>163</v>
      </c>
      <c r="N359" s="13">
        <v>11217</v>
      </c>
      <c r="O359" s="13" t="s">
        <v>220</v>
      </c>
      <c r="P359" s="13">
        <v>2</v>
      </c>
      <c r="Q359" s="13">
        <v>2</v>
      </c>
      <c r="R359" s="13" t="s">
        <v>315</v>
      </c>
      <c r="S359" s="13" t="s">
        <v>1741</v>
      </c>
      <c r="T359" s="13" t="s">
        <v>68</v>
      </c>
      <c r="U359" s="13" t="s">
        <v>392</v>
      </c>
      <c r="V359" s="13" t="s">
        <v>420</v>
      </c>
      <c r="W359" s="13" t="s">
        <v>82</v>
      </c>
      <c r="X359" s="13" t="s">
        <v>427</v>
      </c>
      <c r="Y359" s="13" t="s">
        <v>84</v>
      </c>
      <c r="Z359" s="13" t="s">
        <v>154</v>
      </c>
      <c r="AA359" s="13" t="s">
        <v>59</v>
      </c>
      <c r="AB359" s="13" t="s">
        <v>154</v>
      </c>
      <c r="AC359" s="13" t="s">
        <v>434</v>
      </c>
      <c r="AD359" s="13" t="s">
        <v>439</v>
      </c>
      <c r="AE359" s="13" t="s">
        <v>465</v>
      </c>
      <c r="AF359" s="13" t="s">
        <v>491</v>
      </c>
      <c r="AG359" s="13" t="s">
        <v>541</v>
      </c>
      <c r="AH359" s="13" t="s">
        <v>598</v>
      </c>
      <c r="AI359" s="13" t="s">
        <v>652</v>
      </c>
      <c r="AJ359" s="13" t="s">
        <v>704</v>
      </c>
      <c r="AK359" s="13" t="s">
        <v>720</v>
      </c>
      <c r="AL359" s="13" t="s">
        <v>721</v>
      </c>
      <c r="AM359" s="13" t="s">
        <v>727</v>
      </c>
      <c r="AN359" s="13" t="s">
        <v>817</v>
      </c>
      <c r="AO359" s="13" t="s">
        <v>934</v>
      </c>
      <c r="AP359" s="13" t="s">
        <v>1177</v>
      </c>
      <c r="AQ359" s="13" t="s">
        <v>2601</v>
      </c>
      <c r="AR359" s="15">
        <v>25000000</v>
      </c>
      <c r="AS359" s="15">
        <v>0</v>
      </c>
      <c r="AT359" s="15">
        <v>0</v>
      </c>
      <c r="AU359" s="15">
        <v>0</v>
      </c>
      <c r="AV359" s="15">
        <v>0</v>
      </c>
      <c r="AW359" s="15">
        <v>25000000</v>
      </c>
      <c r="AX359" s="15">
        <v>9000000</v>
      </c>
      <c r="AY359" s="15">
        <v>9000000</v>
      </c>
      <c r="AZ359" s="15">
        <v>4674273.26</v>
      </c>
      <c r="BA359" s="15">
        <v>3639463.41</v>
      </c>
      <c r="BB359" s="15">
        <v>16000000</v>
      </c>
      <c r="BC359" s="15">
        <v>0</v>
      </c>
      <c r="BD359" s="9" t="s">
        <v>736</v>
      </c>
      <c r="BE359" s="10">
        <v>45393.704039553188</v>
      </c>
      <c r="BF359" s="9"/>
    </row>
    <row r="360" spans="1:65" ht="15" customHeight="1" outlineLevel="3" x14ac:dyDescent="0.2">
      <c r="A360" s="8" t="s">
        <v>163</v>
      </c>
      <c r="B360" s="13" t="s">
        <v>154</v>
      </c>
      <c r="C360" s="13" t="s">
        <v>68</v>
      </c>
      <c r="D360" s="13" t="s">
        <v>72</v>
      </c>
      <c r="E360" s="13" t="s">
        <v>82</v>
      </c>
      <c r="F360" s="13" t="s">
        <v>59</v>
      </c>
      <c r="G360" s="13" t="s">
        <v>77</v>
      </c>
      <c r="H360" s="13" t="s">
        <v>94</v>
      </c>
      <c r="I360" s="13" t="s">
        <v>129</v>
      </c>
      <c r="J360" s="13" t="s">
        <v>77</v>
      </c>
      <c r="K360" s="13" t="s">
        <v>84</v>
      </c>
      <c r="L360" s="13" t="s">
        <v>68</v>
      </c>
      <c r="M360" s="13" t="s">
        <v>163</v>
      </c>
      <c r="N360" s="13">
        <v>11217</v>
      </c>
      <c r="O360" s="13" t="s">
        <v>220</v>
      </c>
      <c r="P360" s="13">
        <v>3</v>
      </c>
      <c r="Q360" s="13">
        <v>3</v>
      </c>
      <c r="R360" s="13" t="s">
        <v>1742</v>
      </c>
      <c r="S360" s="13" t="s">
        <v>1743</v>
      </c>
      <c r="T360" s="13" t="s">
        <v>68</v>
      </c>
      <c r="U360" s="13" t="s">
        <v>392</v>
      </c>
      <c r="V360" s="13" t="s">
        <v>420</v>
      </c>
      <c r="W360" s="13" t="s">
        <v>82</v>
      </c>
      <c r="X360" s="13" t="s">
        <v>427</v>
      </c>
      <c r="Y360" s="13" t="s">
        <v>84</v>
      </c>
      <c r="Z360" s="13" t="s">
        <v>154</v>
      </c>
      <c r="AA360" s="13" t="s">
        <v>59</v>
      </c>
      <c r="AB360" s="13" t="s">
        <v>154</v>
      </c>
      <c r="AC360" s="13" t="s">
        <v>434</v>
      </c>
      <c r="AD360" s="13" t="s">
        <v>439</v>
      </c>
      <c r="AE360" s="13" t="s">
        <v>465</v>
      </c>
      <c r="AF360" s="13" t="s">
        <v>491</v>
      </c>
      <c r="AG360" s="13" t="s">
        <v>541</v>
      </c>
      <c r="AH360" s="13" t="s">
        <v>598</v>
      </c>
      <c r="AI360" s="13" t="s">
        <v>652</v>
      </c>
      <c r="AJ360" s="13" t="s">
        <v>704</v>
      </c>
      <c r="AK360" s="13" t="s">
        <v>720</v>
      </c>
      <c r="AL360" s="13" t="s">
        <v>721</v>
      </c>
      <c r="AM360" s="13" t="s">
        <v>727</v>
      </c>
      <c r="AN360" s="13" t="s">
        <v>817</v>
      </c>
      <c r="AO360" s="13" t="s">
        <v>934</v>
      </c>
      <c r="AP360" s="13" t="s">
        <v>1744</v>
      </c>
      <c r="AQ360" s="13" t="s">
        <v>2583</v>
      </c>
      <c r="AR360" s="15">
        <v>1925000000</v>
      </c>
      <c r="AS360" s="15">
        <v>0</v>
      </c>
      <c r="AT360" s="15">
        <v>0</v>
      </c>
      <c r="AU360" s="15">
        <v>0</v>
      </c>
      <c r="AV360" s="15">
        <v>0</v>
      </c>
      <c r="AW360" s="15">
        <v>1925000000</v>
      </c>
      <c r="AX360" s="15">
        <v>624490789.66999996</v>
      </c>
      <c r="AY360" s="15">
        <v>482578313.67000002</v>
      </c>
      <c r="AZ360" s="15">
        <v>58233518</v>
      </c>
      <c r="BA360" s="15">
        <v>57755923</v>
      </c>
      <c r="BB360" s="15">
        <v>1300509210.3299999</v>
      </c>
      <c r="BC360" s="15">
        <v>141912476</v>
      </c>
      <c r="BD360" s="9" t="s">
        <v>736</v>
      </c>
      <c r="BE360" s="10">
        <v>45393.704039553188</v>
      </c>
      <c r="BF360" s="9"/>
    </row>
    <row r="361" spans="1:65" ht="15" customHeight="1" outlineLevel="3" x14ac:dyDescent="0.2">
      <c r="A361" s="8" t="s">
        <v>163</v>
      </c>
      <c r="B361" s="13" t="s">
        <v>154</v>
      </c>
      <c r="C361" s="13" t="s">
        <v>68</v>
      </c>
      <c r="D361" s="13" t="s">
        <v>72</v>
      </c>
      <c r="E361" s="13" t="s">
        <v>82</v>
      </c>
      <c r="F361" s="13" t="s">
        <v>59</v>
      </c>
      <c r="G361" s="13" t="s">
        <v>77</v>
      </c>
      <c r="H361" s="13" t="s">
        <v>94</v>
      </c>
      <c r="I361" s="13" t="s">
        <v>129</v>
      </c>
      <c r="J361" s="13" t="s">
        <v>74</v>
      </c>
      <c r="K361" s="13" t="s">
        <v>84</v>
      </c>
      <c r="L361" s="13" t="s">
        <v>68</v>
      </c>
      <c r="M361" s="13" t="s">
        <v>163</v>
      </c>
      <c r="N361" s="13">
        <v>11217</v>
      </c>
      <c r="O361" s="13" t="s">
        <v>220</v>
      </c>
      <c r="P361" s="13">
        <v>4</v>
      </c>
      <c r="Q361" s="13">
        <v>4</v>
      </c>
      <c r="R361" s="13" t="s">
        <v>2602</v>
      </c>
      <c r="S361" s="13" t="s">
        <v>2603</v>
      </c>
      <c r="T361" s="13" t="s">
        <v>68</v>
      </c>
      <c r="U361" s="13" t="s">
        <v>392</v>
      </c>
      <c r="V361" s="13" t="s">
        <v>420</v>
      </c>
      <c r="W361" s="13" t="s">
        <v>82</v>
      </c>
      <c r="X361" s="13" t="s">
        <v>427</v>
      </c>
      <c r="Y361" s="13" t="s">
        <v>84</v>
      </c>
      <c r="Z361" s="13" t="s">
        <v>154</v>
      </c>
      <c r="AA361" s="13" t="s">
        <v>59</v>
      </c>
      <c r="AB361" s="13" t="s">
        <v>154</v>
      </c>
      <c r="AC361" s="13" t="s">
        <v>434</v>
      </c>
      <c r="AD361" s="13" t="s">
        <v>439</v>
      </c>
      <c r="AE361" s="13" t="s">
        <v>465</v>
      </c>
      <c r="AF361" s="13" t="s">
        <v>491</v>
      </c>
      <c r="AG361" s="13" t="s">
        <v>541</v>
      </c>
      <c r="AH361" s="13" t="s">
        <v>598</v>
      </c>
      <c r="AI361" s="13" t="s">
        <v>652</v>
      </c>
      <c r="AJ361" s="13" t="s">
        <v>704</v>
      </c>
      <c r="AK361" s="13" t="s">
        <v>720</v>
      </c>
      <c r="AL361" s="13" t="s">
        <v>721</v>
      </c>
      <c r="AM361" s="13" t="s">
        <v>727</v>
      </c>
      <c r="AN361" s="13" t="s">
        <v>817</v>
      </c>
      <c r="AO361" s="13" t="s">
        <v>934</v>
      </c>
      <c r="AP361" s="13" t="s">
        <v>2604</v>
      </c>
      <c r="AQ361" s="13" t="s">
        <v>2583</v>
      </c>
      <c r="AR361" s="15">
        <v>2725369462</v>
      </c>
      <c r="AS361" s="15">
        <v>0</v>
      </c>
      <c r="AT361" s="15">
        <v>0</v>
      </c>
      <c r="AU361" s="15">
        <v>0</v>
      </c>
      <c r="AV361" s="15">
        <v>0</v>
      </c>
      <c r="AW361" s="15">
        <v>2725369462</v>
      </c>
      <c r="AX361" s="15">
        <v>1727756001</v>
      </c>
      <c r="AY361" s="15">
        <v>1552489001</v>
      </c>
      <c r="AZ361" s="15">
        <v>249000</v>
      </c>
      <c r="BA361" s="15">
        <v>249000</v>
      </c>
      <c r="BB361" s="15">
        <v>997613461</v>
      </c>
      <c r="BC361" s="15">
        <v>175267000</v>
      </c>
      <c r="BD361" s="9" t="s">
        <v>736</v>
      </c>
      <c r="BE361" s="10">
        <v>45393.704039553188</v>
      </c>
      <c r="BF361" s="9"/>
    </row>
    <row r="362" spans="1:65" ht="15" customHeight="1" outlineLevel="3" x14ac:dyDescent="0.2">
      <c r="A362" s="8" t="s">
        <v>163</v>
      </c>
      <c r="B362" s="13" t="s">
        <v>154</v>
      </c>
      <c r="C362" s="13" t="s">
        <v>68</v>
      </c>
      <c r="D362" s="13" t="s">
        <v>72</v>
      </c>
      <c r="E362" s="13" t="s">
        <v>82</v>
      </c>
      <c r="F362" s="13" t="s">
        <v>59</v>
      </c>
      <c r="G362" s="13" t="s">
        <v>77</v>
      </c>
      <c r="H362" s="13" t="s">
        <v>94</v>
      </c>
      <c r="I362" s="13" t="s">
        <v>129</v>
      </c>
      <c r="J362" s="13" t="s">
        <v>147</v>
      </c>
      <c r="K362" s="13" t="s">
        <v>84</v>
      </c>
      <c r="L362" s="13" t="s">
        <v>68</v>
      </c>
      <c r="M362" s="13" t="s">
        <v>163</v>
      </c>
      <c r="N362" s="13">
        <v>12502</v>
      </c>
      <c r="O362" s="13" t="s">
        <v>221</v>
      </c>
      <c r="P362" s="13">
        <v>0</v>
      </c>
      <c r="Q362" s="13">
        <v>0</v>
      </c>
      <c r="R362" s="13" t="s">
        <v>2596</v>
      </c>
      <c r="S362" s="13" t="s">
        <v>2597</v>
      </c>
      <c r="T362" s="13" t="s">
        <v>68</v>
      </c>
      <c r="U362" s="13" t="s">
        <v>392</v>
      </c>
      <c r="V362" s="13" t="s">
        <v>420</v>
      </c>
      <c r="W362" s="13" t="s">
        <v>82</v>
      </c>
      <c r="X362" s="13" t="s">
        <v>427</v>
      </c>
      <c r="Y362" s="13" t="s">
        <v>84</v>
      </c>
      <c r="Z362" s="13" t="s">
        <v>154</v>
      </c>
      <c r="AA362" s="13" t="s">
        <v>59</v>
      </c>
      <c r="AB362" s="13" t="s">
        <v>154</v>
      </c>
      <c r="AC362" s="13" t="s">
        <v>434</v>
      </c>
      <c r="AD362" s="13" t="s">
        <v>439</v>
      </c>
      <c r="AE362" s="13" t="s">
        <v>465</v>
      </c>
      <c r="AF362" s="13" t="s">
        <v>491</v>
      </c>
      <c r="AG362" s="13" t="s">
        <v>541</v>
      </c>
      <c r="AH362" s="13" t="s">
        <v>598</v>
      </c>
      <c r="AI362" s="13" t="s">
        <v>652</v>
      </c>
      <c r="AJ362" s="13" t="s">
        <v>704</v>
      </c>
      <c r="AK362" s="13" t="s">
        <v>720</v>
      </c>
      <c r="AL362" s="13" t="s">
        <v>721</v>
      </c>
      <c r="AM362" s="13" t="s">
        <v>727</v>
      </c>
      <c r="AN362" s="13" t="s">
        <v>818</v>
      </c>
      <c r="AO362" s="13" t="s">
        <v>935</v>
      </c>
      <c r="AP362" s="13" t="s">
        <v>1175</v>
      </c>
      <c r="AQ362" s="13" t="s">
        <v>2598</v>
      </c>
      <c r="AR362" s="15">
        <v>175269854</v>
      </c>
      <c r="AS362" s="15">
        <v>0</v>
      </c>
      <c r="AT362" s="15">
        <v>0</v>
      </c>
      <c r="AU362" s="15">
        <v>0</v>
      </c>
      <c r="AV362" s="15">
        <v>0</v>
      </c>
      <c r="AW362" s="15">
        <v>175269854</v>
      </c>
      <c r="AX362" s="15">
        <v>125269854</v>
      </c>
      <c r="AY362" s="15">
        <v>125269854</v>
      </c>
      <c r="AZ362" s="15">
        <v>0</v>
      </c>
      <c r="BA362" s="15">
        <v>0</v>
      </c>
      <c r="BB362" s="15">
        <v>50000000</v>
      </c>
      <c r="BC362" s="15">
        <v>0</v>
      </c>
      <c r="BD362" s="9" t="s">
        <v>736</v>
      </c>
      <c r="BE362" s="10">
        <v>45393.704039553188</v>
      </c>
      <c r="BF362" s="9"/>
    </row>
    <row r="363" spans="1:65" ht="15" customHeight="1" outlineLevel="3" x14ac:dyDescent="0.2">
      <c r="A363" s="8" t="s">
        <v>163</v>
      </c>
      <c r="B363" s="13" t="s">
        <v>154</v>
      </c>
      <c r="C363" s="13" t="s">
        <v>68</v>
      </c>
      <c r="D363" s="13" t="s">
        <v>72</v>
      </c>
      <c r="E363" s="13" t="s">
        <v>82</v>
      </c>
      <c r="F363" s="13" t="s">
        <v>59</v>
      </c>
      <c r="G363" s="13" t="s">
        <v>77</v>
      </c>
      <c r="H363" s="13" t="s">
        <v>94</v>
      </c>
      <c r="I363" s="13" t="s">
        <v>129</v>
      </c>
      <c r="J363" s="13" t="s">
        <v>72</v>
      </c>
      <c r="K363" s="13" t="s">
        <v>84</v>
      </c>
      <c r="L363" s="13" t="s">
        <v>68</v>
      </c>
      <c r="M363" s="13" t="s">
        <v>163</v>
      </c>
      <c r="N363" s="13">
        <v>12502</v>
      </c>
      <c r="O363" s="13" t="s">
        <v>221</v>
      </c>
      <c r="P363" s="13">
        <v>1</v>
      </c>
      <c r="Q363" s="13">
        <v>1</v>
      </c>
      <c r="R363" s="13" t="s">
        <v>2599</v>
      </c>
      <c r="S363" s="13" t="s">
        <v>2600</v>
      </c>
      <c r="T363" s="13" t="s">
        <v>68</v>
      </c>
      <c r="U363" s="13" t="s">
        <v>392</v>
      </c>
      <c r="V363" s="13" t="s">
        <v>420</v>
      </c>
      <c r="W363" s="13" t="s">
        <v>82</v>
      </c>
      <c r="X363" s="13" t="s">
        <v>427</v>
      </c>
      <c r="Y363" s="13" t="s">
        <v>84</v>
      </c>
      <c r="Z363" s="13" t="s">
        <v>154</v>
      </c>
      <c r="AA363" s="13" t="s">
        <v>59</v>
      </c>
      <c r="AB363" s="13" t="s">
        <v>154</v>
      </c>
      <c r="AC363" s="13" t="s">
        <v>434</v>
      </c>
      <c r="AD363" s="13" t="s">
        <v>439</v>
      </c>
      <c r="AE363" s="13" t="s">
        <v>465</v>
      </c>
      <c r="AF363" s="13" t="s">
        <v>491</v>
      </c>
      <c r="AG363" s="13" t="s">
        <v>541</v>
      </c>
      <c r="AH363" s="13" t="s">
        <v>598</v>
      </c>
      <c r="AI363" s="13" t="s">
        <v>652</v>
      </c>
      <c r="AJ363" s="13" t="s">
        <v>704</v>
      </c>
      <c r="AK363" s="13" t="s">
        <v>720</v>
      </c>
      <c r="AL363" s="13" t="s">
        <v>721</v>
      </c>
      <c r="AM363" s="13" t="s">
        <v>727</v>
      </c>
      <c r="AN363" s="13" t="s">
        <v>818</v>
      </c>
      <c r="AO363" s="13" t="s">
        <v>935</v>
      </c>
      <c r="AP363" s="13" t="s">
        <v>1176</v>
      </c>
      <c r="AQ363" s="13" t="s">
        <v>2598</v>
      </c>
      <c r="AR363" s="15">
        <v>40000000</v>
      </c>
      <c r="AS363" s="15">
        <v>0</v>
      </c>
      <c r="AT363" s="15">
        <v>0</v>
      </c>
      <c r="AU363" s="15">
        <v>0</v>
      </c>
      <c r="AV363" s="15">
        <v>0</v>
      </c>
      <c r="AW363" s="15">
        <v>40000000</v>
      </c>
      <c r="AX363" s="15">
        <v>37545603</v>
      </c>
      <c r="AY363" s="15">
        <v>0</v>
      </c>
      <c r="AZ363" s="15">
        <v>0</v>
      </c>
      <c r="BA363" s="15">
        <v>0</v>
      </c>
      <c r="BB363" s="15">
        <v>2454397</v>
      </c>
      <c r="BC363" s="15">
        <v>37545603</v>
      </c>
      <c r="BD363" s="9" t="s">
        <v>736</v>
      </c>
      <c r="BE363" s="10">
        <v>45393.704039553188</v>
      </c>
      <c r="BF363" s="9"/>
    </row>
    <row r="364" spans="1:65" ht="15" customHeight="1" outlineLevel="3" x14ac:dyDescent="0.2">
      <c r="A364" s="8" t="s">
        <v>163</v>
      </c>
      <c r="B364" s="13" t="s">
        <v>154</v>
      </c>
      <c r="C364" s="13" t="s">
        <v>68</v>
      </c>
      <c r="D364" s="13" t="s">
        <v>72</v>
      </c>
      <c r="E364" s="13" t="s">
        <v>82</v>
      </c>
      <c r="F364" s="13" t="s">
        <v>59</v>
      </c>
      <c r="G364" s="13" t="s">
        <v>77</v>
      </c>
      <c r="H364" s="13" t="s">
        <v>94</v>
      </c>
      <c r="I364" s="13" t="s">
        <v>129</v>
      </c>
      <c r="J364" s="13" t="s">
        <v>75</v>
      </c>
      <c r="K364" s="13" t="s">
        <v>84</v>
      </c>
      <c r="L364" s="13" t="s">
        <v>68</v>
      </c>
      <c r="M364" s="13" t="s">
        <v>163</v>
      </c>
      <c r="N364" s="13">
        <v>12502</v>
      </c>
      <c r="O364" s="13" t="s">
        <v>221</v>
      </c>
      <c r="P364" s="13">
        <v>5</v>
      </c>
      <c r="Q364" s="13">
        <v>5</v>
      </c>
      <c r="R364" s="13" t="s">
        <v>2605</v>
      </c>
      <c r="S364" s="13" t="s">
        <v>2606</v>
      </c>
      <c r="T364" s="13" t="s">
        <v>68</v>
      </c>
      <c r="U364" s="13" t="s">
        <v>392</v>
      </c>
      <c r="V364" s="13" t="s">
        <v>420</v>
      </c>
      <c r="W364" s="13" t="s">
        <v>82</v>
      </c>
      <c r="X364" s="13" t="s">
        <v>427</v>
      </c>
      <c r="Y364" s="13" t="s">
        <v>84</v>
      </c>
      <c r="Z364" s="13" t="s">
        <v>154</v>
      </c>
      <c r="AA364" s="13" t="s">
        <v>59</v>
      </c>
      <c r="AB364" s="13" t="s">
        <v>154</v>
      </c>
      <c r="AC364" s="13" t="s">
        <v>434</v>
      </c>
      <c r="AD364" s="13" t="s">
        <v>439</v>
      </c>
      <c r="AE364" s="13" t="s">
        <v>465</v>
      </c>
      <c r="AF364" s="13" t="s">
        <v>491</v>
      </c>
      <c r="AG364" s="13" t="s">
        <v>541</v>
      </c>
      <c r="AH364" s="13" t="s">
        <v>598</v>
      </c>
      <c r="AI364" s="13" t="s">
        <v>652</v>
      </c>
      <c r="AJ364" s="13" t="s">
        <v>704</v>
      </c>
      <c r="AK364" s="13" t="s">
        <v>720</v>
      </c>
      <c r="AL364" s="13" t="s">
        <v>721</v>
      </c>
      <c r="AM364" s="13" t="s">
        <v>727</v>
      </c>
      <c r="AN364" s="13" t="s">
        <v>819</v>
      </c>
      <c r="AO364" s="13" t="s">
        <v>936</v>
      </c>
      <c r="AP364" s="13" t="s">
        <v>2607</v>
      </c>
      <c r="AQ364" s="13" t="s">
        <v>2608</v>
      </c>
      <c r="AR364" s="15">
        <v>300000000</v>
      </c>
      <c r="AS364" s="15">
        <v>0</v>
      </c>
      <c r="AT364" s="15">
        <v>0</v>
      </c>
      <c r="AU364" s="15">
        <v>0</v>
      </c>
      <c r="AV364" s="15">
        <v>0</v>
      </c>
      <c r="AW364" s="15">
        <v>300000000</v>
      </c>
      <c r="AX364" s="15">
        <v>0</v>
      </c>
      <c r="AY364" s="15">
        <v>0</v>
      </c>
      <c r="AZ364" s="15">
        <v>0</v>
      </c>
      <c r="BA364" s="15">
        <v>0</v>
      </c>
      <c r="BB364" s="15">
        <v>300000000</v>
      </c>
      <c r="BC364" s="15">
        <v>0</v>
      </c>
      <c r="BD364" s="9" t="s">
        <v>736</v>
      </c>
      <c r="BE364" s="10">
        <v>45393.704039553188</v>
      </c>
      <c r="BF364" s="9"/>
    </row>
    <row r="365" spans="1:65" ht="15" customHeight="1" outlineLevel="3" x14ac:dyDescent="0.2">
      <c r="A365" s="8" t="s">
        <v>163</v>
      </c>
      <c r="B365" s="13" t="s">
        <v>154</v>
      </c>
      <c r="C365" s="13" t="s">
        <v>68</v>
      </c>
      <c r="D365" s="13" t="s">
        <v>72</v>
      </c>
      <c r="E365" s="13" t="s">
        <v>82</v>
      </c>
      <c r="F365" s="13" t="s">
        <v>59</v>
      </c>
      <c r="G365" s="13" t="s">
        <v>77</v>
      </c>
      <c r="H365" s="13" t="s">
        <v>94</v>
      </c>
      <c r="I365" s="13" t="s">
        <v>129</v>
      </c>
      <c r="J365" s="13" t="s">
        <v>78</v>
      </c>
      <c r="K365" s="13" t="s">
        <v>84</v>
      </c>
      <c r="L365" s="13" t="s">
        <v>68</v>
      </c>
      <c r="M365" s="13" t="s">
        <v>163</v>
      </c>
      <c r="N365" s="13">
        <v>22320</v>
      </c>
      <c r="O365" s="13" t="s">
        <v>222</v>
      </c>
      <c r="P365" s="13">
        <v>6</v>
      </c>
      <c r="Q365" s="13">
        <v>6</v>
      </c>
      <c r="R365" s="13" t="s">
        <v>2609</v>
      </c>
      <c r="S365" s="13" t="s">
        <v>2610</v>
      </c>
      <c r="T365" s="13" t="s">
        <v>68</v>
      </c>
      <c r="U365" s="13" t="s">
        <v>392</v>
      </c>
      <c r="V365" s="13" t="s">
        <v>420</v>
      </c>
      <c r="W365" s="13" t="s">
        <v>82</v>
      </c>
      <c r="X365" s="13" t="s">
        <v>427</v>
      </c>
      <c r="Y365" s="13" t="s">
        <v>84</v>
      </c>
      <c r="Z365" s="13" t="s">
        <v>154</v>
      </c>
      <c r="AA365" s="13" t="s">
        <v>59</v>
      </c>
      <c r="AB365" s="13" t="s">
        <v>154</v>
      </c>
      <c r="AC365" s="13" t="s">
        <v>434</v>
      </c>
      <c r="AD365" s="13" t="s">
        <v>439</v>
      </c>
      <c r="AE365" s="13" t="s">
        <v>465</v>
      </c>
      <c r="AF365" s="13" t="s">
        <v>491</v>
      </c>
      <c r="AG365" s="13" t="s">
        <v>541</v>
      </c>
      <c r="AH365" s="13" t="s">
        <v>598</v>
      </c>
      <c r="AI365" s="13" t="s">
        <v>652</v>
      </c>
      <c r="AJ365" s="13" t="s">
        <v>704</v>
      </c>
      <c r="AK365" s="13" t="s">
        <v>720</v>
      </c>
      <c r="AL365" s="13" t="s">
        <v>721</v>
      </c>
      <c r="AM365" s="13" t="s">
        <v>727</v>
      </c>
      <c r="AN365" s="13" t="s">
        <v>818</v>
      </c>
      <c r="AO365" s="13" t="s">
        <v>935</v>
      </c>
      <c r="AP365" s="13" t="s">
        <v>2611</v>
      </c>
      <c r="AQ365" s="13" t="s">
        <v>2612</v>
      </c>
      <c r="AR365" s="15">
        <v>16158000</v>
      </c>
      <c r="AS365" s="15">
        <v>0</v>
      </c>
      <c r="AT365" s="15">
        <v>0</v>
      </c>
      <c r="AU365" s="15">
        <v>0</v>
      </c>
      <c r="AV365" s="15">
        <v>0</v>
      </c>
      <c r="AW365" s="15">
        <v>16158000</v>
      </c>
      <c r="AX365" s="15">
        <v>16158000</v>
      </c>
      <c r="AY365" s="15">
        <v>16158000</v>
      </c>
      <c r="AZ365" s="15">
        <v>0</v>
      </c>
      <c r="BA365" s="15">
        <v>0</v>
      </c>
      <c r="BB365" s="15">
        <v>0</v>
      </c>
      <c r="BC365" s="15">
        <v>0</v>
      </c>
      <c r="BD365" s="9" t="s">
        <v>736</v>
      </c>
      <c r="BE365" s="10">
        <v>45393.704039553188</v>
      </c>
      <c r="BF365" s="9"/>
    </row>
    <row r="366" spans="1:65" ht="15" customHeight="1" outlineLevel="3" x14ac:dyDescent="0.2">
      <c r="A366" s="8" t="s">
        <v>163</v>
      </c>
      <c r="B366" s="13" t="s">
        <v>154</v>
      </c>
      <c r="C366" s="13" t="s">
        <v>68</v>
      </c>
      <c r="D366" s="13" t="s">
        <v>72</v>
      </c>
      <c r="E366" s="13" t="s">
        <v>82</v>
      </c>
      <c r="F366" s="13" t="s">
        <v>86</v>
      </c>
      <c r="G366" s="13" t="s">
        <v>77</v>
      </c>
      <c r="H366" s="13" t="s">
        <v>94</v>
      </c>
      <c r="I366" s="13" t="s">
        <v>129</v>
      </c>
      <c r="J366" s="13" t="s">
        <v>147</v>
      </c>
      <c r="K366" s="13" t="s">
        <v>84</v>
      </c>
      <c r="L366" s="13" t="s">
        <v>68</v>
      </c>
      <c r="M366" s="13" t="s">
        <v>163</v>
      </c>
      <c r="N366" s="13">
        <v>25309</v>
      </c>
      <c r="O366" s="13" t="s">
        <v>223</v>
      </c>
      <c r="P366" s="13">
        <v>0</v>
      </c>
      <c r="Q366" s="13">
        <v>0</v>
      </c>
      <c r="R366" s="13" t="s">
        <v>2613</v>
      </c>
      <c r="S366" s="13" t="s">
        <v>2614</v>
      </c>
      <c r="T366" s="13" t="s">
        <v>68</v>
      </c>
      <c r="U366" s="13" t="s">
        <v>392</v>
      </c>
      <c r="V366" s="13" t="s">
        <v>420</v>
      </c>
      <c r="W366" s="13" t="s">
        <v>82</v>
      </c>
      <c r="X366" s="13" t="s">
        <v>427</v>
      </c>
      <c r="Y366" s="13" t="s">
        <v>84</v>
      </c>
      <c r="Z366" s="13" t="s">
        <v>154</v>
      </c>
      <c r="AA366" s="13" t="s">
        <v>86</v>
      </c>
      <c r="AB366" s="13" t="s">
        <v>430</v>
      </c>
      <c r="AC366" s="13" t="s">
        <v>434</v>
      </c>
      <c r="AD366" s="13" t="s">
        <v>439</v>
      </c>
      <c r="AE366" s="13" t="s">
        <v>465</v>
      </c>
      <c r="AF366" s="13" t="s">
        <v>491</v>
      </c>
      <c r="AG366" s="13" t="s">
        <v>541</v>
      </c>
      <c r="AH366" s="13" t="s">
        <v>598</v>
      </c>
      <c r="AI366" s="13" t="s">
        <v>652</v>
      </c>
      <c r="AJ366" s="13" t="s">
        <v>704</v>
      </c>
      <c r="AK366" s="13" t="s">
        <v>720</v>
      </c>
      <c r="AL366" s="13" t="s">
        <v>721</v>
      </c>
      <c r="AM366" s="13" t="s">
        <v>727</v>
      </c>
      <c r="AN366" s="13" t="s">
        <v>817</v>
      </c>
      <c r="AO366" s="13" t="s">
        <v>934</v>
      </c>
      <c r="AP366" s="13" t="s">
        <v>2615</v>
      </c>
      <c r="AQ366" s="13" t="s">
        <v>2616</v>
      </c>
      <c r="AR366" s="15">
        <v>1071516804</v>
      </c>
      <c r="AS366" s="15">
        <v>0</v>
      </c>
      <c r="AT366" s="15">
        <v>0</v>
      </c>
      <c r="AU366" s="15">
        <v>0</v>
      </c>
      <c r="AV366" s="15">
        <v>0</v>
      </c>
      <c r="AW366" s="15">
        <v>1071516804</v>
      </c>
      <c r="AX366" s="15">
        <v>0</v>
      </c>
      <c r="AY366" s="15">
        <v>0</v>
      </c>
      <c r="AZ366" s="15">
        <v>0</v>
      </c>
      <c r="BA366" s="15">
        <v>0</v>
      </c>
      <c r="BB366" s="15">
        <v>1071516804</v>
      </c>
      <c r="BC366" s="15">
        <v>0</v>
      </c>
      <c r="BD366" s="9" t="s">
        <v>736</v>
      </c>
      <c r="BE366" s="10">
        <v>45393.704039553188</v>
      </c>
      <c r="BF366" s="9"/>
    </row>
    <row r="367" spans="1:65" s="11" customFormat="1" ht="15" customHeight="1" outlineLevel="2" x14ac:dyDescent="0.2">
      <c r="B367" s="14" t="s">
        <v>2804</v>
      </c>
      <c r="C367" s="14"/>
      <c r="D367" s="14"/>
      <c r="E367" s="14"/>
      <c r="F367" s="14"/>
      <c r="G367" s="14"/>
      <c r="H367" s="14"/>
      <c r="I367" s="14"/>
      <c r="J367" s="14"/>
      <c r="K367" s="13"/>
      <c r="L367" s="13"/>
      <c r="M367" s="13"/>
      <c r="N367" s="14"/>
      <c r="O367" s="14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4"/>
      <c r="AR367" s="16">
        <f t="shared" ref="AR367:BC367" si="42">SUBTOTAL(9,AR359:AR366)</f>
        <v>6278314120</v>
      </c>
      <c r="AS367" s="15">
        <f t="shared" si="42"/>
        <v>0</v>
      </c>
      <c r="AT367" s="15">
        <f t="shared" si="42"/>
        <v>0</v>
      </c>
      <c r="AU367" s="15">
        <f t="shared" si="42"/>
        <v>0</v>
      </c>
      <c r="AV367" s="15">
        <f t="shared" si="42"/>
        <v>0</v>
      </c>
      <c r="AW367" s="16">
        <f t="shared" si="42"/>
        <v>6278314120</v>
      </c>
      <c r="AX367" s="16">
        <f t="shared" si="42"/>
        <v>2540220247.6700001</v>
      </c>
      <c r="AY367" s="16">
        <f t="shared" si="42"/>
        <v>2185495168.6700001</v>
      </c>
      <c r="AZ367" s="15">
        <f t="shared" si="42"/>
        <v>63156791.259999998</v>
      </c>
      <c r="BA367" s="15">
        <f t="shared" si="42"/>
        <v>61644386.409999996</v>
      </c>
      <c r="BB367" s="15">
        <f t="shared" si="42"/>
        <v>3738093872.3299999</v>
      </c>
      <c r="BC367" s="16">
        <f t="shared" si="42"/>
        <v>354725079</v>
      </c>
      <c r="BD367" s="9"/>
      <c r="BE367" s="10"/>
      <c r="BF367" s="9"/>
      <c r="BG367" s="8"/>
      <c r="BH367" s="8"/>
      <c r="BI367" s="8"/>
      <c r="BJ367" s="8"/>
      <c r="BK367" s="8"/>
      <c r="BL367" s="8"/>
      <c r="BM367" s="8"/>
    </row>
    <row r="368" spans="1:65" s="11" customFormat="1" ht="15" customHeight="1" outlineLevel="1" x14ac:dyDescent="0.2">
      <c r="A368" s="20" t="s">
        <v>2818</v>
      </c>
      <c r="B368" s="18"/>
      <c r="C368" s="18"/>
      <c r="D368" s="18"/>
      <c r="E368" s="18"/>
      <c r="F368" s="18"/>
      <c r="G368" s="18"/>
      <c r="H368" s="18"/>
      <c r="I368" s="18"/>
      <c r="J368" s="18"/>
      <c r="K368" s="13"/>
      <c r="L368" s="13"/>
      <c r="M368" s="13"/>
      <c r="N368" s="18"/>
      <c r="O368" s="18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8"/>
      <c r="AR368" s="19">
        <f t="shared" ref="AR368:BC368" si="43">SUBTOTAL(9,AR351:AR366)</f>
        <v>10324000075</v>
      </c>
      <c r="AS368" s="15">
        <f t="shared" si="43"/>
        <v>0</v>
      </c>
      <c r="AT368" s="15">
        <f t="shared" si="43"/>
        <v>0</v>
      </c>
      <c r="AU368" s="15">
        <f t="shared" si="43"/>
        <v>0</v>
      </c>
      <c r="AV368" s="15">
        <f t="shared" si="43"/>
        <v>0</v>
      </c>
      <c r="AW368" s="19">
        <f t="shared" si="43"/>
        <v>10324000075</v>
      </c>
      <c r="AX368" s="19">
        <f t="shared" si="43"/>
        <v>5812810655.3400002</v>
      </c>
      <c r="AY368" s="19">
        <f t="shared" si="43"/>
        <v>4960183097.6700001</v>
      </c>
      <c r="AZ368" s="15">
        <f t="shared" si="43"/>
        <v>140425912.25999999</v>
      </c>
      <c r="BA368" s="15">
        <f t="shared" si="43"/>
        <v>138913507.41</v>
      </c>
      <c r="BB368" s="15">
        <f t="shared" si="43"/>
        <v>4511189419.6599998</v>
      </c>
      <c r="BC368" s="19">
        <f t="shared" si="43"/>
        <v>852627557.66999996</v>
      </c>
      <c r="BD368" s="9"/>
      <c r="BE368" s="10"/>
      <c r="BF368" s="9"/>
      <c r="BG368" s="8"/>
      <c r="BH368" s="8"/>
      <c r="BI368" s="8"/>
      <c r="BJ368" s="8"/>
      <c r="BK368" s="8"/>
      <c r="BL368" s="8"/>
      <c r="BM368" s="8"/>
    </row>
    <row r="369" spans="1:65" ht="15" customHeight="1" outlineLevel="3" x14ac:dyDescent="0.2">
      <c r="A369" s="8" t="s">
        <v>366</v>
      </c>
      <c r="B369" s="13" t="s">
        <v>153</v>
      </c>
      <c r="C369" s="13" t="s">
        <v>69</v>
      </c>
      <c r="D369" s="13" t="s">
        <v>72</v>
      </c>
      <c r="E369" s="13" t="s">
        <v>82</v>
      </c>
      <c r="F369" s="13" t="s">
        <v>73</v>
      </c>
      <c r="G369" s="13" t="s">
        <v>72</v>
      </c>
      <c r="H369" s="13" t="s">
        <v>90</v>
      </c>
      <c r="I369" s="13" t="s">
        <v>130</v>
      </c>
      <c r="J369" s="13" t="s">
        <v>147</v>
      </c>
      <c r="K369" s="13" t="s">
        <v>83</v>
      </c>
      <c r="L369" s="13">
        <v>0</v>
      </c>
      <c r="M369" s="13" t="s">
        <v>153</v>
      </c>
      <c r="N369" s="13">
        <v>11101</v>
      </c>
      <c r="O369" s="13" t="s">
        <v>1857</v>
      </c>
      <c r="P369" s="13">
        <v>0</v>
      </c>
      <c r="Q369" s="13">
        <v>0</v>
      </c>
      <c r="R369" s="13" t="s">
        <v>316</v>
      </c>
      <c r="S369" s="13" t="s">
        <v>1745</v>
      </c>
      <c r="T369" s="13" t="s">
        <v>69</v>
      </c>
      <c r="U369" s="13" t="s">
        <v>393</v>
      </c>
      <c r="V369" s="13" t="s">
        <v>421</v>
      </c>
      <c r="W369" s="13" t="s">
        <v>82</v>
      </c>
      <c r="X369" s="13" t="s">
        <v>427</v>
      </c>
      <c r="Y369" s="13" t="s">
        <v>83</v>
      </c>
      <c r="Z369" s="13" t="s">
        <v>153</v>
      </c>
      <c r="AA369" s="13" t="s">
        <v>73</v>
      </c>
      <c r="AB369" s="13" t="s">
        <v>428</v>
      </c>
      <c r="AC369" s="13" t="s">
        <v>436</v>
      </c>
      <c r="AD369" s="13" t="s">
        <v>441</v>
      </c>
      <c r="AE369" s="13" t="s">
        <v>450</v>
      </c>
      <c r="AF369" s="13" t="s">
        <v>476</v>
      </c>
      <c r="AG369" s="13" t="s">
        <v>542</v>
      </c>
      <c r="AH369" s="13" t="s">
        <v>599</v>
      </c>
      <c r="AI369" s="13" t="s">
        <v>653</v>
      </c>
      <c r="AJ369" s="13" t="s">
        <v>705</v>
      </c>
      <c r="AK369" s="13" t="s">
        <v>720</v>
      </c>
      <c r="AL369" s="13" t="s">
        <v>721</v>
      </c>
      <c r="AM369" s="13" t="s">
        <v>727</v>
      </c>
      <c r="AN369" s="13" t="s">
        <v>821</v>
      </c>
      <c r="AO369" s="13" t="s">
        <v>938</v>
      </c>
      <c r="AP369" s="13" t="s">
        <v>1179</v>
      </c>
      <c r="AQ369" s="13" t="s">
        <v>2617</v>
      </c>
      <c r="AR369" s="15">
        <v>64570000</v>
      </c>
      <c r="AS369" s="15">
        <v>0</v>
      </c>
      <c r="AT369" s="15">
        <v>0</v>
      </c>
      <c r="AU369" s="15">
        <v>0</v>
      </c>
      <c r="AV369" s="15">
        <v>0</v>
      </c>
      <c r="AW369" s="15">
        <v>64570000</v>
      </c>
      <c r="AX369" s="15">
        <v>0</v>
      </c>
      <c r="AY369" s="15">
        <v>0</v>
      </c>
      <c r="AZ369" s="15">
        <v>0</v>
      </c>
      <c r="BA369" s="15">
        <v>0</v>
      </c>
      <c r="BB369" s="15">
        <v>64570000</v>
      </c>
      <c r="BC369" s="15">
        <v>0</v>
      </c>
      <c r="BD369" s="9" t="s">
        <v>736</v>
      </c>
      <c r="BE369" s="10">
        <v>45393.704039553188</v>
      </c>
      <c r="BF369" s="9"/>
    </row>
    <row r="370" spans="1:65" ht="15" customHeight="1" outlineLevel="3" x14ac:dyDescent="0.2">
      <c r="A370" s="8" t="s">
        <v>366</v>
      </c>
      <c r="B370" s="13" t="s">
        <v>153</v>
      </c>
      <c r="C370" s="13" t="s">
        <v>69</v>
      </c>
      <c r="D370" s="13" t="s">
        <v>72</v>
      </c>
      <c r="E370" s="13" t="s">
        <v>82</v>
      </c>
      <c r="F370" s="13" t="s">
        <v>73</v>
      </c>
      <c r="G370" s="13" t="s">
        <v>76</v>
      </c>
      <c r="H370" s="13" t="s">
        <v>89</v>
      </c>
      <c r="I370" s="13" t="s">
        <v>131</v>
      </c>
      <c r="J370" s="13" t="s">
        <v>147</v>
      </c>
      <c r="K370" s="13" t="s">
        <v>83</v>
      </c>
      <c r="L370" s="13">
        <v>0</v>
      </c>
      <c r="M370" s="13" t="s">
        <v>153</v>
      </c>
      <c r="N370" s="13">
        <v>11101</v>
      </c>
      <c r="O370" s="13" t="s">
        <v>1857</v>
      </c>
      <c r="P370" s="13">
        <v>0</v>
      </c>
      <c r="Q370" s="13">
        <v>0</v>
      </c>
      <c r="R370" s="13" t="s">
        <v>317</v>
      </c>
      <c r="S370" s="13" t="s">
        <v>1746</v>
      </c>
      <c r="T370" s="13" t="s">
        <v>69</v>
      </c>
      <c r="U370" s="13" t="s">
        <v>393</v>
      </c>
      <c r="V370" s="13" t="s">
        <v>421</v>
      </c>
      <c r="W370" s="13" t="s">
        <v>82</v>
      </c>
      <c r="X370" s="13" t="s">
        <v>427</v>
      </c>
      <c r="Y370" s="13" t="s">
        <v>83</v>
      </c>
      <c r="Z370" s="13" t="s">
        <v>153</v>
      </c>
      <c r="AA370" s="13" t="s">
        <v>73</v>
      </c>
      <c r="AB370" s="13" t="s">
        <v>428</v>
      </c>
      <c r="AC370" s="13" t="s">
        <v>433</v>
      </c>
      <c r="AD370" s="13" t="s">
        <v>438</v>
      </c>
      <c r="AE370" s="13" t="s">
        <v>466</v>
      </c>
      <c r="AF370" s="13" t="s">
        <v>492</v>
      </c>
      <c r="AG370" s="13" t="s">
        <v>543</v>
      </c>
      <c r="AH370" s="13" t="s">
        <v>600</v>
      </c>
      <c r="AI370" s="13" t="s">
        <v>654</v>
      </c>
      <c r="AJ370" s="13" t="s">
        <v>706</v>
      </c>
      <c r="AK370" s="13" t="s">
        <v>720</v>
      </c>
      <c r="AL370" s="13" t="s">
        <v>721</v>
      </c>
      <c r="AM370" s="13" t="s">
        <v>727</v>
      </c>
      <c r="AN370" s="13" t="s">
        <v>822</v>
      </c>
      <c r="AO370" s="13" t="s">
        <v>939</v>
      </c>
      <c r="AP370" s="13" t="s">
        <v>1180</v>
      </c>
      <c r="AQ370" s="13" t="s">
        <v>2618</v>
      </c>
      <c r="AR370" s="15">
        <v>156200000</v>
      </c>
      <c r="AS370" s="15">
        <v>0</v>
      </c>
      <c r="AT370" s="15">
        <v>0</v>
      </c>
      <c r="AU370" s="15">
        <v>0</v>
      </c>
      <c r="AV370" s="15">
        <v>156200000</v>
      </c>
      <c r="AW370" s="15">
        <v>0</v>
      </c>
      <c r="AX370" s="15">
        <v>0</v>
      </c>
      <c r="AY370" s="15">
        <v>0</v>
      </c>
      <c r="AZ370" s="15">
        <v>0</v>
      </c>
      <c r="BA370" s="15">
        <v>0</v>
      </c>
      <c r="BB370" s="15">
        <v>0</v>
      </c>
      <c r="BC370" s="15">
        <v>0</v>
      </c>
      <c r="BD370" s="9" t="s">
        <v>736</v>
      </c>
      <c r="BE370" s="10">
        <v>45393.704039553188</v>
      </c>
      <c r="BF370" s="9"/>
    </row>
    <row r="371" spans="1:65" ht="15" customHeight="1" outlineLevel="3" x14ac:dyDescent="0.2">
      <c r="A371" s="8" t="s">
        <v>366</v>
      </c>
      <c r="B371" s="13" t="s">
        <v>153</v>
      </c>
      <c r="C371" s="13" t="s">
        <v>69</v>
      </c>
      <c r="D371" s="13" t="s">
        <v>72</v>
      </c>
      <c r="E371" s="13" t="s">
        <v>82</v>
      </c>
      <c r="F371" s="13" t="s">
        <v>73</v>
      </c>
      <c r="G371" s="13" t="s">
        <v>76</v>
      </c>
      <c r="H371" s="13" t="s">
        <v>89</v>
      </c>
      <c r="I371" s="13" t="s">
        <v>131</v>
      </c>
      <c r="J371" s="13" t="s">
        <v>72</v>
      </c>
      <c r="K371" s="13" t="s">
        <v>83</v>
      </c>
      <c r="L371" s="13">
        <v>0</v>
      </c>
      <c r="M371" s="13" t="s">
        <v>153</v>
      </c>
      <c r="N371" s="13">
        <v>11101</v>
      </c>
      <c r="O371" s="13" t="s">
        <v>1857</v>
      </c>
      <c r="P371" s="13">
        <v>1</v>
      </c>
      <c r="Q371" s="13">
        <v>1</v>
      </c>
      <c r="R371" s="13" t="s">
        <v>2619</v>
      </c>
      <c r="S371" s="13" t="s">
        <v>2620</v>
      </c>
      <c r="T371" s="13" t="s">
        <v>69</v>
      </c>
      <c r="U371" s="13" t="s">
        <v>393</v>
      </c>
      <c r="V371" s="13" t="s">
        <v>421</v>
      </c>
      <c r="W371" s="13" t="s">
        <v>82</v>
      </c>
      <c r="X371" s="13" t="s">
        <v>427</v>
      </c>
      <c r="Y371" s="13" t="s">
        <v>83</v>
      </c>
      <c r="Z371" s="13" t="s">
        <v>153</v>
      </c>
      <c r="AA371" s="13" t="s">
        <v>73</v>
      </c>
      <c r="AB371" s="13" t="s">
        <v>428</v>
      </c>
      <c r="AC371" s="13" t="s">
        <v>433</v>
      </c>
      <c r="AD371" s="13" t="s">
        <v>438</v>
      </c>
      <c r="AE371" s="13" t="s">
        <v>466</v>
      </c>
      <c r="AF371" s="13" t="s">
        <v>492</v>
      </c>
      <c r="AG371" s="13" t="s">
        <v>543</v>
      </c>
      <c r="AH371" s="13" t="s">
        <v>600</v>
      </c>
      <c r="AI371" s="13" t="s">
        <v>654</v>
      </c>
      <c r="AJ371" s="13" t="s">
        <v>706</v>
      </c>
      <c r="AK371" s="13" t="s">
        <v>720</v>
      </c>
      <c r="AL371" s="13" t="s">
        <v>721</v>
      </c>
      <c r="AM371" s="13" t="s">
        <v>727</v>
      </c>
      <c r="AN371" s="13" t="s">
        <v>2621</v>
      </c>
      <c r="AO371" s="13" t="s">
        <v>2622</v>
      </c>
      <c r="AP371" s="13" t="s">
        <v>2623</v>
      </c>
      <c r="AQ371" s="13" t="s">
        <v>2618</v>
      </c>
      <c r="AR371" s="15">
        <v>274450000</v>
      </c>
      <c r="AS371" s="15">
        <v>0</v>
      </c>
      <c r="AT371" s="15">
        <v>0</v>
      </c>
      <c r="AU371" s="15">
        <v>0</v>
      </c>
      <c r="AV371" s="15">
        <v>0</v>
      </c>
      <c r="AW371" s="15">
        <v>274450000</v>
      </c>
      <c r="AX371" s="15">
        <v>0</v>
      </c>
      <c r="AY371" s="15">
        <v>0</v>
      </c>
      <c r="AZ371" s="15">
        <v>0</v>
      </c>
      <c r="BA371" s="15">
        <v>0</v>
      </c>
      <c r="BB371" s="15">
        <v>274450000</v>
      </c>
      <c r="BC371" s="15">
        <v>0</v>
      </c>
      <c r="BD371" s="9" t="s">
        <v>736</v>
      </c>
      <c r="BE371" s="10">
        <v>45393.704039553188</v>
      </c>
      <c r="BF371" s="9"/>
    </row>
    <row r="372" spans="1:65" ht="15" customHeight="1" outlineLevel="3" x14ac:dyDescent="0.2">
      <c r="A372" s="8" t="s">
        <v>366</v>
      </c>
      <c r="B372" s="13" t="s">
        <v>153</v>
      </c>
      <c r="C372" s="13" t="s">
        <v>69</v>
      </c>
      <c r="D372" s="13" t="s">
        <v>72</v>
      </c>
      <c r="E372" s="13" t="s">
        <v>82</v>
      </c>
      <c r="F372" s="13" t="s">
        <v>73</v>
      </c>
      <c r="G372" s="13" t="s">
        <v>76</v>
      </c>
      <c r="H372" s="13" t="s">
        <v>89</v>
      </c>
      <c r="I372" s="13" t="s">
        <v>131</v>
      </c>
      <c r="J372" s="13" t="s">
        <v>76</v>
      </c>
      <c r="K372" s="13" t="s">
        <v>83</v>
      </c>
      <c r="L372" s="13">
        <v>0</v>
      </c>
      <c r="M372" s="13" t="s">
        <v>153</v>
      </c>
      <c r="N372" s="13">
        <v>11101</v>
      </c>
      <c r="O372" s="13" t="s">
        <v>1857</v>
      </c>
      <c r="P372" s="13">
        <v>2</v>
      </c>
      <c r="Q372" s="13">
        <v>2</v>
      </c>
      <c r="R372" s="13" t="s">
        <v>2624</v>
      </c>
      <c r="S372" s="13" t="s">
        <v>2625</v>
      </c>
      <c r="T372" s="13" t="s">
        <v>69</v>
      </c>
      <c r="U372" s="13" t="s">
        <v>393</v>
      </c>
      <c r="V372" s="13" t="s">
        <v>421</v>
      </c>
      <c r="W372" s="13" t="s">
        <v>82</v>
      </c>
      <c r="X372" s="13" t="s">
        <v>427</v>
      </c>
      <c r="Y372" s="13" t="s">
        <v>83</v>
      </c>
      <c r="Z372" s="13" t="s">
        <v>153</v>
      </c>
      <c r="AA372" s="13" t="s">
        <v>73</v>
      </c>
      <c r="AB372" s="13" t="s">
        <v>428</v>
      </c>
      <c r="AC372" s="13" t="s">
        <v>433</v>
      </c>
      <c r="AD372" s="13" t="s">
        <v>438</v>
      </c>
      <c r="AE372" s="13" t="s">
        <v>466</v>
      </c>
      <c r="AF372" s="13" t="s">
        <v>492</v>
      </c>
      <c r="AG372" s="13" t="s">
        <v>543</v>
      </c>
      <c r="AH372" s="13" t="s">
        <v>600</v>
      </c>
      <c r="AI372" s="13" t="s">
        <v>654</v>
      </c>
      <c r="AJ372" s="13" t="s">
        <v>706</v>
      </c>
      <c r="AK372" s="13" t="s">
        <v>720</v>
      </c>
      <c r="AL372" s="13" t="s">
        <v>721</v>
      </c>
      <c r="AM372" s="13" t="s">
        <v>727</v>
      </c>
      <c r="AN372" s="13" t="s">
        <v>823</v>
      </c>
      <c r="AO372" s="13" t="s">
        <v>940</v>
      </c>
      <c r="AP372" s="13" t="s">
        <v>2626</v>
      </c>
      <c r="AQ372" s="13" t="s">
        <v>2618</v>
      </c>
      <c r="AR372" s="15">
        <v>420000000</v>
      </c>
      <c r="AS372" s="15">
        <v>0</v>
      </c>
      <c r="AT372" s="15">
        <v>0</v>
      </c>
      <c r="AU372" s="15">
        <v>0</v>
      </c>
      <c r="AV372" s="15">
        <v>0</v>
      </c>
      <c r="AW372" s="15">
        <v>420000000</v>
      </c>
      <c r="AX372" s="15">
        <v>380632931</v>
      </c>
      <c r="AY372" s="15">
        <v>380632931</v>
      </c>
      <c r="AZ372" s="15">
        <v>75739290</v>
      </c>
      <c r="BA372" s="15">
        <v>75739290</v>
      </c>
      <c r="BB372" s="15">
        <v>39367069</v>
      </c>
      <c r="BC372" s="15">
        <v>0</v>
      </c>
      <c r="BD372" s="9" t="s">
        <v>736</v>
      </c>
      <c r="BE372" s="10">
        <v>45393.704039553188</v>
      </c>
      <c r="BF372" s="9"/>
    </row>
    <row r="373" spans="1:65" ht="15" customHeight="1" outlineLevel="3" x14ac:dyDescent="0.2">
      <c r="A373" s="8" t="s">
        <v>366</v>
      </c>
      <c r="B373" s="13" t="s">
        <v>153</v>
      </c>
      <c r="C373" s="13" t="s">
        <v>69</v>
      </c>
      <c r="D373" s="13" t="s">
        <v>72</v>
      </c>
      <c r="E373" s="13" t="s">
        <v>82</v>
      </c>
      <c r="F373" s="13" t="s">
        <v>73</v>
      </c>
      <c r="G373" s="13" t="s">
        <v>76</v>
      </c>
      <c r="H373" s="13" t="s">
        <v>88</v>
      </c>
      <c r="I373" s="13" t="s">
        <v>130</v>
      </c>
      <c r="J373" s="13" t="s">
        <v>147</v>
      </c>
      <c r="K373" s="13" t="s">
        <v>83</v>
      </c>
      <c r="L373" s="13">
        <v>0</v>
      </c>
      <c r="M373" s="13" t="s">
        <v>153</v>
      </c>
      <c r="N373" s="13">
        <v>11101</v>
      </c>
      <c r="O373" s="13" t="s">
        <v>1857</v>
      </c>
      <c r="P373" s="13">
        <v>0</v>
      </c>
      <c r="Q373" s="13">
        <v>0</v>
      </c>
      <c r="R373" s="13" t="s">
        <v>318</v>
      </c>
      <c r="S373" s="13" t="s">
        <v>1747</v>
      </c>
      <c r="T373" s="13" t="s">
        <v>69</v>
      </c>
      <c r="U373" s="13" t="s">
        <v>393</v>
      </c>
      <c r="V373" s="13" t="s">
        <v>421</v>
      </c>
      <c r="W373" s="13" t="s">
        <v>82</v>
      </c>
      <c r="X373" s="13" t="s">
        <v>427</v>
      </c>
      <c r="Y373" s="13" t="s">
        <v>83</v>
      </c>
      <c r="Z373" s="13" t="s">
        <v>153</v>
      </c>
      <c r="AA373" s="13" t="s">
        <v>73</v>
      </c>
      <c r="AB373" s="13" t="s">
        <v>428</v>
      </c>
      <c r="AC373" s="13" t="s">
        <v>433</v>
      </c>
      <c r="AD373" s="13" t="s">
        <v>438</v>
      </c>
      <c r="AE373" s="13" t="s">
        <v>443</v>
      </c>
      <c r="AF373" s="13" t="s">
        <v>469</v>
      </c>
      <c r="AG373" s="13" t="s">
        <v>544</v>
      </c>
      <c r="AH373" s="13" t="s">
        <v>599</v>
      </c>
      <c r="AI373" s="13" t="s">
        <v>653</v>
      </c>
      <c r="AJ373" s="13" t="s">
        <v>705</v>
      </c>
      <c r="AK373" s="13" t="s">
        <v>720</v>
      </c>
      <c r="AL373" s="13" t="s">
        <v>721</v>
      </c>
      <c r="AM373" s="13" t="s">
        <v>727</v>
      </c>
      <c r="AN373" s="13" t="s">
        <v>825</v>
      </c>
      <c r="AO373" s="13" t="s">
        <v>942</v>
      </c>
      <c r="AP373" s="13" t="s">
        <v>1181</v>
      </c>
      <c r="AQ373" s="13" t="s">
        <v>2617</v>
      </c>
      <c r="AR373" s="15">
        <v>356000000</v>
      </c>
      <c r="AS373" s="15">
        <v>0</v>
      </c>
      <c r="AT373" s="15">
        <v>0</v>
      </c>
      <c r="AU373" s="15">
        <v>0</v>
      </c>
      <c r="AV373" s="15">
        <v>84000000</v>
      </c>
      <c r="AW373" s="15">
        <v>272000000</v>
      </c>
      <c r="AX373" s="15">
        <v>36000000</v>
      </c>
      <c r="AY373" s="15">
        <v>36000000</v>
      </c>
      <c r="AZ373" s="15">
        <v>0</v>
      </c>
      <c r="BA373" s="15">
        <v>0</v>
      </c>
      <c r="BB373" s="15">
        <v>236000000</v>
      </c>
      <c r="BC373" s="15">
        <v>0</v>
      </c>
      <c r="BD373" s="9" t="s">
        <v>736</v>
      </c>
      <c r="BE373" s="10">
        <v>45393.704039553188</v>
      </c>
      <c r="BF373" s="9"/>
    </row>
    <row r="374" spans="1:65" ht="15" customHeight="1" outlineLevel="3" x14ac:dyDescent="0.2">
      <c r="A374" s="8" t="s">
        <v>366</v>
      </c>
      <c r="B374" s="13" t="s">
        <v>153</v>
      </c>
      <c r="C374" s="13" t="s">
        <v>69</v>
      </c>
      <c r="D374" s="13" t="s">
        <v>72</v>
      </c>
      <c r="E374" s="13" t="s">
        <v>82</v>
      </c>
      <c r="F374" s="13" t="s">
        <v>73</v>
      </c>
      <c r="G374" s="13" t="s">
        <v>76</v>
      </c>
      <c r="H374" s="13" t="s">
        <v>88</v>
      </c>
      <c r="I374" s="13" t="s">
        <v>130</v>
      </c>
      <c r="J374" s="13" t="s">
        <v>72</v>
      </c>
      <c r="K374" s="13" t="s">
        <v>83</v>
      </c>
      <c r="L374" s="13">
        <v>0</v>
      </c>
      <c r="M374" s="13" t="s">
        <v>153</v>
      </c>
      <c r="N374" s="13">
        <v>11101</v>
      </c>
      <c r="O374" s="13" t="s">
        <v>1857</v>
      </c>
      <c r="P374" s="13">
        <v>1</v>
      </c>
      <c r="Q374" s="13">
        <v>1</v>
      </c>
      <c r="R374" s="13" t="s">
        <v>2627</v>
      </c>
      <c r="S374" s="13" t="s">
        <v>2628</v>
      </c>
      <c r="T374" s="13" t="s">
        <v>69</v>
      </c>
      <c r="U374" s="13" t="s">
        <v>393</v>
      </c>
      <c r="V374" s="13" t="s">
        <v>421</v>
      </c>
      <c r="W374" s="13" t="s">
        <v>82</v>
      </c>
      <c r="X374" s="13" t="s">
        <v>427</v>
      </c>
      <c r="Y374" s="13" t="s">
        <v>83</v>
      </c>
      <c r="Z374" s="13" t="s">
        <v>153</v>
      </c>
      <c r="AA374" s="13" t="s">
        <v>73</v>
      </c>
      <c r="AB374" s="13" t="s">
        <v>428</v>
      </c>
      <c r="AC374" s="13" t="s">
        <v>433</v>
      </c>
      <c r="AD374" s="13" t="s">
        <v>438</v>
      </c>
      <c r="AE374" s="13" t="s">
        <v>443</v>
      </c>
      <c r="AF374" s="13" t="s">
        <v>469</v>
      </c>
      <c r="AG374" s="13" t="s">
        <v>544</v>
      </c>
      <c r="AH374" s="13" t="s">
        <v>599</v>
      </c>
      <c r="AI374" s="13" t="s">
        <v>653</v>
      </c>
      <c r="AJ374" s="13" t="s">
        <v>705</v>
      </c>
      <c r="AK374" s="13" t="s">
        <v>720</v>
      </c>
      <c r="AL374" s="13" t="s">
        <v>721</v>
      </c>
      <c r="AM374" s="13" t="s">
        <v>727</v>
      </c>
      <c r="AN374" s="13" t="s">
        <v>826</v>
      </c>
      <c r="AO374" s="13" t="s">
        <v>943</v>
      </c>
      <c r="AP374" s="13" t="s">
        <v>2629</v>
      </c>
      <c r="AQ374" s="13" t="s">
        <v>2617</v>
      </c>
      <c r="AR374" s="15">
        <v>508800000</v>
      </c>
      <c r="AS374" s="15">
        <v>0</v>
      </c>
      <c r="AT374" s="15">
        <v>0</v>
      </c>
      <c r="AU374" s="15">
        <v>0</v>
      </c>
      <c r="AV374" s="15">
        <v>99000000</v>
      </c>
      <c r="AW374" s="15">
        <v>409800000</v>
      </c>
      <c r="AX374" s="15">
        <v>182155462</v>
      </c>
      <c r="AY374" s="15">
        <v>182115462</v>
      </c>
      <c r="AZ374" s="15">
        <v>0</v>
      </c>
      <c r="BA374" s="15">
        <v>0</v>
      </c>
      <c r="BB374" s="15">
        <v>227644538</v>
      </c>
      <c r="BC374" s="15">
        <v>40000</v>
      </c>
      <c r="BD374" s="9" t="s">
        <v>736</v>
      </c>
      <c r="BE374" s="10">
        <v>45393.704039553188</v>
      </c>
      <c r="BF374" s="9"/>
    </row>
    <row r="375" spans="1:65" ht="15" customHeight="1" outlineLevel="3" x14ac:dyDescent="0.2">
      <c r="A375" s="8" t="s">
        <v>366</v>
      </c>
      <c r="B375" s="13" t="s">
        <v>153</v>
      </c>
      <c r="C375" s="13" t="s">
        <v>69</v>
      </c>
      <c r="D375" s="13" t="s">
        <v>72</v>
      </c>
      <c r="E375" s="13" t="s">
        <v>82</v>
      </c>
      <c r="F375" s="13" t="s">
        <v>73</v>
      </c>
      <c r="G375" s="13" t="s">
        <v>76</v>
      </c>
      <c r="H375" s="13" t="s">
        <v>88</v>
      </c>
      <c r="I375" s="13" t="s">
        <v>130</v>
      </c>
      <c r="J375" s="13" t="s">
        <v>76</v>
      </c>
      <c r="K375" s="13" t="s">
        <v>83</v>
      </c>
      <c r="L375" s="13">
        <v>0</v>
      </c>
      <c r="M375" s="13" t="s">
        <v>153</v>
      </c>
      <c r="N375" s="13">
        <v>11101</v>
      </c>
      <c r="O375" s="13" t="s">
        <v>1857</v>
      </c>
      <c r="P375" s="13">
        <v>2</v>
      </c>
      <c r="Q375" s="13">
        <v>2</v>
      </c>
      <c r="R375" s="13" t="s">
        <v>2630</v>
      </c>
      <c r="S375" s="13" t="s">
        <v>2631</v>
      </c>
      <c r="T375" s="13" t="s">
        <v>69</v>
      </c>
      <c r="U375" s="13" t="s">
        <v>393</v>
      </c>
      <c r="V375" s="13" t="s">
        <v>421</v>
      </c>
      <c r="W375" s="13" t="s">
        <v>82</v>
      </c>
      <c r="X375" s="13" t="s">
        <v>427</v>
      </c>
      <c r="Y375" s="13" t="s">
        <v>83</v>
      </c>
      <c r="Z375" s="13" t="s">
        <v>153</v>
      </c>
      <c r="AA375" s="13" t="s">
        <v>73</v>
      </c>
      <c r="AB375" s="13" t="s">
        <v>428</v>
      </c>
      <c r="AC375" s="13" t="s">
        <v>433</v>
      </c>
      <c r="AD375" s="13" t="s">
        <v>438</v>
      </c>
      <c r="AE375" s="13" t="s">
        <v>443</v>
      </c>
      <c r="AF375" s="13" t="s">
        <v>469</v>
      </c>
      <c r="AG375" s="13" t="s">
        <v>544</v>
      </c>
      <c r="AH375" s="13" t="s">
        <v>599</v>
      </c>
      <c r="AI375" s="13" t="s">
        <v>653</v>
      </c>
      <c r="AJ375" s="13" t="s">
        <v>705</v>
      </c>
      <c r="AK375" s="13" t="s">
        <v>720</v>
      </c>
      <c r="AL375" s="13" t="s">
        <v>721</v>
      </c>
      <c r="AM375" s="13" t="s">
        <v>727</v>
      </c>
      <c r="AN375" s="13" t="s">
        <v>824</v>
      </c>
      <c r="AO375" s="13" t="s">
        <v>941</v>
      </c>
      <c r="AP375" s="13" t="s">
        <v>2632</v>
      </c>
      <c r="AQ375" s="13" t="s">
        <v>2617</v>
      </c>
      <c r="AR375" s="15">
        <v>830000000</v>
      </c>
      <c r="AS375" s="15">
        <v>0</v>
      </c>
      <c r="AT375" s="15">
        <v>0</v>
      </c>
      <c r="AU375" s="15">
        <v>0</v>
      </c>
      <c r="AV375" s="15">
        <v>50000000</v>
      </c>
      <c r="AW375" s="15">
        <v>780000000</v>
      </c>
      <c r="AX375" s="15">
        <v>250000000</v>
      </c>
      <c r="AY375" s="15">
        <v>0</v>
      </c>
      <c r="AZ375" s="15">
        <v>0</v>
      </c>
      <c r="BA375" s="15">
        <v>0</v>
      </c>
      <c r="BB375" s="15">
        <v>530000000</v>
      </c>
      <c r="BC375" s="15">
        <v>250000000</v>
      </c>
      <c r="BD375" s="9" t="s">
        <v>736</v>
      </c>
      <c r="BE375" s="10">
        <v>45393.704039553188</v>
      </c>
      <c r="BF375" s="9"/>
    </row>
    <row r="376" spans="1:65" ht="15" customHeight="1" outlineLevel="3" x14ac:dyDescent="0.2">
      <c r="A376" s="8" t="s">
        <v>366</v>
      </c>
      <c r="B376" s="13" t="s">
        <v>153</v>
      </c>
      <c r="C376" s="13" t="s">
        <v>69</v>
      </c>
      <c r="D376" s="13" t="s">
        <v>72</v>
      </c>
      <c r="E376" s="13" t="s">
        <v>82</v>
      </c>
      <c r="F376" s="13" t="s">
        <v>73</v>
      </c>
      <c r="G376" s="13" t="s">
        <v>76</v>
      </c>
      <c r="H376" s="13" t="s">
        <v>94</v>
      </c>
      <c r="I376" s="13" t="s">
        <v>132</v>
      </c>
      <c r="J376" s="13" t="s">
        <v>147</v>
      </c>
      <c r="K376" s="13" t="s">
        <v>83</v>
      </c>
      <c r="L376" s="13">
        <v>0</v>
      </c>
      <c r="M376" s="13" t="s">
        <v>153</v>
      </c>
      <c r="N376" s="13">
        <v>11101</v>
      </c>
      <c r="O376" s="13" t="s">
        <v>1857</v>
      </c>
      <c r="P376" s="13">
        <v>0</v>
      </c>
      <c r="Q376" s="13">
        <v>0</v>
      </c>
      <c r="R376" s="13" t="s">
        <v>1750</v>
      </c>
      <c r="S376" s="13" t="s">
        <v>1751</v>
      </c>
      <c r="T376" s="13" t="s">
        <v>69</v>
      </c>
      <c r="U376" s="13" t="s">
        <v>393</v>
      </c>
      <c r="V376" s="13" t="s">
        <v>421</v>
      </c>
      <c r="W376" s="13" t="s">
        <v>82</v>
      </c>
      <c r="X376" s="13" t="s">
        <v>427</v>
      </c>
      <c r="Y376" s="13" t="s">
        <v>83</v>
      </c>
      <c r="Z376" s="13" t="s">
        <v>153</v>
      </c>
      <c r="AA376" s="13" t="s">
        <v>73</v>
      </c>
      <c r="AB376" s="13" t="s">
        <v>428</v>
      </c>
      <c r="AC376" s="13" t="s">
        <v>433</v>
      </c>
      <c r="AD376" s="13" t="s">
        <v>438</v>
      </c>
      <c r="AE376" s="13" t="s">
        <v>463</v>
      </c>
      <c r="AF376" s="13" t="s">
        <v>489</v>
      </c>
      <c r="AG376" s="13" t="s">
        <v>548</v>
      </c>
      <c r="AH376" s="13" t="s">
        <v>601</v>
      </c>
      <c r="AI376" s="13" t="s">
        <v>655</v>
      </c>
      <c r="AJ376" s="13" t="s">
        <v>707</v>
      </c>
      <c r="AK376" s="13" t="s">
        <v>720</v>
      </c>
      <c r="AL376" s="13" t="s">
        <v>721</v>
      </c>
      <c r="AM376" s="13" t="s">
        <v>727</v>
      </c>
      <c r="AN376" s="13" t="s">
        <v>1752</v>
      </c>
      <c r="AO376" s="13" t="s">
        <v>870</v>
      </c>
      <c r="AP376" s="13" t="s">
        <v>1748</v>
      </c>
      <c r="AQ376" s="13" t="s">
        <v>1749</v>
      </c>
      <c r="AR376" s="15">
        <v>650571300</v>
      </c>
      <c r="AS376" s="15">
        <v>0</v>
      </c>
      <c r="AT376" s="15">
        <v>0</v>
      </c>
      <c r="AU376" s="15">
        <v>0</v>
      </c>
      <c r="AV376" s="15">
        <v>0</v>
      </c>
      <c r="AW376" s="15">
        <v>650571300</v>
      </c>
      <c r="AX376" s="15">
        <v>177560000</v>
      </c>
      <c r="AY376" s="15">
        <v>177560000</v>
      </c>
      <c r="AZ376" s="15">
        <v>64320168</v>
      </c>
      <c r="BA376" s="15">
        <v>64320168</v>
      </c>
      <c r="BB376" s="15">
        <v>473011300</v>
      </c>
      <c r="BC376" s="15">
        <v>0</v>
      </c>
      <c r="BD376" s="9" t="s">
        <v>736</v>
      </c>
      <c r="BE376" s="10">
        <v>45393.704039553188</v>
      </c>
      <c r="BF376" s="9"/>
    </row>
    <row r="377" spans="1:65" ht="15" customHeight="1" outlineLevel="3" x14ac:dyDescent="0.2">
      <c r="A377" s="8" t="s">
        <v>366</v>
      </c>
      <c r="B377" s="13" t="s">
        <v>153</v>
      </c>
      <c r="C377" s="13" t="s">
        <v>69</v>
      </c>
      <c r="D377" s="13" t="s">
        <v>72</v>
      </c>
      <c r="E377" s="13" t="s">
        <v>82</v>
      </c>
      <c r="F377" s="13" t="s">
        <v>73</v>
      </c>
      <c r="G377" s="13" t="s">
        <v>76</v>
      </c>
      <c r="H377" s="13" t="s">
        <v>94</v>
      </c>
      <c r="I377" s="13" t="s">
        <v>132</v>
      </c>
      <c r="J377" s="13" t="s">
        <v>72</v>
      </c>
      <c r="K377" s="13" t="s">
        <v>83</v>
      </c>
      <c r="L377" s="13">
        <v>0</v>
      </c>
      <c r="M377" s="13" t="s">
        <v>153</v>
      </c>
      <c r="N377" s="13">
        <v>11101</v>
      </c>
      <c r="O377" s="13" t="s">
        <v>1857</v>
      </c>
      <c r="P377" s="13">
        <v>1</v>
      </c>
      <c r="Q377" s="13">
        <v>1</v>
      </c>
      <c r="R377" s="13" t="s">
        <v>2633</v>
      </c>
      <c r="S377" s="13" t="s">
        <v>2634</v>
      </c>
      <c r="T377" s="13" t="s">
        <v>69</v>
      </c>
      <c r="U377" s="13" t="s">
        <v>393</v>
      </c>
      <c r="V377" s="13" t="s">
        <v>421</v>
      </c>
      <c r="W377" s="13" t="s">
        <v>82</v>
      </c>
      <c r="X377" s="13" t="s">
        <v>427</v>
      </c>
      <c r="Y377" s="13" t="s">
        <v>83</v>
      </c>
      <c r="Z377" s="13" t="s">
        <v>153</v>
      </c>
      <c r="AA377" s="13" t="s">
        <v>73</v>
      </c>
      <c r="AB377" s="13" t="s">
        <v>428</v>
      </c>
      <c r="AC377" s="13" t="s">
        <v>433</v>
      </c>
      <c r="AD377" s="13" t="s">
        <v>438</v>
      </c>
      <c r="AE377" s="13" t="s">
        <v>463</v>
      </c>
      <c r="AF377" s="13" t="s">
        <v>489</v>
      </c>
      <c r="AG377" s="13" t="s">
        <v>548</v>
      </c>
      <c r="AH377" s="13" t="s">
        <v>601</v>
      </c>
      <c r="AI377" s="13" t="s">
        <v>655</v>
      </c>
      <c r="AJ377" s="13" t="s">
        <v>707</v>
      </c>
      <c r="AK377" s="13" t="s">
        <v>720</v>
      </c>
      <c r="AL377" s="13" t="s">
        <v>721</v>
      </c>
      <c r="AM377" s="13" t="s">
        <v>727</v>
      </c>
      <c r="AN377" s="13" t="s">
        <v>830</v>
      </c>
      <c r="AO377" s="13" t="s">
        <v>947</v>
      </c>
      <c r="AP377" s="13" t="s">
        <v>2635</v>
      </c>
      <c r="AQ377" s="13" t="s">
        <v>1749</v>
      </c>
      <c r="AR377" s="15">
        <v>2892571300</v>
      </c>
      <c r="AS377" s="15">
        <v>0</v>
      </c>
      <c r="AT377" s="15">
        <v>0</v>
      </c>
      <c r="AU377" s="15">
        <v>241930000</v>
      </c>
      <c r="AV377" s="15">
        <v>0</v>
      </c>
      <c r="AW377" s="15">
        <v>3134501300</v>
      </c>
      <c r="AX377" s="15">
        <v>2592000000</v>
      </c>
      <c r="AY377" s="15">
        <v>2592000000</v>
      </c>
      <c r="AZ377" s="15">
        <v>2592000000</v>
      </c>
      <c r="BA377" s="15">
        <v>2592000000</v>
      </c>
      <c r="BB377" s="15">
        <v>542501300</v>
      </c>
      <c r="BC377" s="15">
        <v>0</v>
      </c>
      <c r="BD377" s="9" t="s">
        <v>736</v>
      </c>
      <c r="BE377" s="10">
        <v>45393.704039553188</v>
      </c>
      <c r="BF377" s="9"/>
    </row>
    <row r="378" spans="1:65" ht="15" customHeight="1" outlineLevel="3" x14ac:dyDescent="0.2">
      <c r="A378" s="8" t="s">
        <v>366</v>
      </c>
      <c r="B378" s="13" t="s">
        <v>153</v>
      </c>
      <c r="C378" s="13" t="s">
        <v>69</v>
      </c>
      <c r="D378" s="13" t="s">
        <v>72</v>
      </c>
      <c r="E378" s="13" t="s">
        <v>82</v>
      </c>
      <c r="F378" s="13" t="s">
        <v>73</v>
      </c>
      <c r="G378" s="13" t="s">
        <v>76</v>
      </c>
      <c r="H378" s="13" t="s">
        <v>94</v>
      </c>
      <c r="I378" s="13" t="s">
        <v>130</v>
      </c>
      <c r="J378" s="13" t="s">
        <v>147</v>
      </c>
      <c r="K378" s="13" t="s">
        <v>83</v>
      </c>
      <c r="L378" s="13">
        <v>0</v>
      </c>
      <c r="M378" s="13" t="s">
        <v>153</v>
      </c>
      <c r="N378" s="13">
        <v>11101</v>
      </c>
      <c r="O378" s="13" t="s">
        <v>1857</v>
      </c>
      <c r="P378" s="13">
        <v>0</v>
      </c>
      <c r="Q378" s="13">
        <v>0</v>
      </c>
      <c r="R378" s="13" t="s">
        <v>2636</v>
      </c>
      <c r="S378" s="13" t="s">
        <v>2637</v>
      </c>
      <c r="T378" s="13" t="s">
        <v>69</v>
      </c>
      <c r="U378" s="13" t="s">
        <v>393</v>
      </c>
      <c r="V378" s="13" t="s">
        <v>421</v>
      </c>
      <c r="W378" s="13" t="s">
        <v>82</v>
      </c>
      <c r="X378" s="13" t="s">
        <v>427</v>
      </c>
      <c r="Y378" s="13" t="s">
        <v>83</v>
      </c>
      <c r="Z378" s="13" t="s">
        <v>153</v>
      </c>
      <c r="AA378" s="13" t="s">
        <v>73</v>
      </c>
      <c r="AB378" s="13" t="s">
        <v>428</v>
      </c>
      <c r="AC378" s="13" t="s">
        <v>433</v>
      </c>
      <c r="AD378" s="13" t="s">
        <v>438</v>
      </c>
      <c r="AE378" s="13" t="s">
        <v>463</v>
      </c>
      <c r="AF378" s="13" t="s">
        <v>489</v>
      </c>
      <c r="AG378" s="13" t="s">
        <v>545</v>
      </c>
      <c r="AH378" s="13" t="s">
        <v>599</v>
      </c>
      <c r="AI378" s="13" t="s">
        <v>653</v>
      </c>
      <c r="AJ378" s="13" t="s">
        <v>705</v>
      </c>
      <c r="AK378" s="13" t="s">
        <v>720</v>
      </c>
      <c r="AL378" s="13" t="s">
        <v>721</v>
      </c>
      <c r="AM378" s="13" t="s">
        <v>727</v>
      </c>
      <c r="AN378" s="13" t="s">
        <v>826</v>
      </c>
      <c r="AO378" s="13" t="s">
        <v>943</v>
      </c>
      <c r="AP378" s="13" t="s">
        <v>1182</v>
      </c>
      <c r="AQ378" s="13" t="s">
        <v>2617</v>
      </c>
      <c r="AR378" s="15">
        <v>104000000</v>
      </c>
      <c r="AS378" s="15">
        <v>0</v>
      </c>
      <c r="AT378" s="15">
        <v>0</v>
      </c>
      <c r="AU378" s="15">
        <v>0</v>
      </c>
      <c r="AV378" s="15">
        <v>89000000</v>
      </c>
      <c r="AW378" s="15">
        <v>15000000</v>
      </c>
      <c r="AX378" s="15">
        <v>0</v>
      </c>
      <c r="AY378" s="15">
        <v>0</v>
      </c>
      <c r="AZ378" s="15">
        <v>0</v>
      </c>
      <c r="BA378" s="15">
        <v>0</v>
      </c>
      <c r="BB378" s="15">
        <v>15000000</v>
      </c>
      <c r="BC378" s="15">
        <v>0</v>
      </c>
      <c r="BD378" s="9" t="s">
        <v>736</v>
      </c>
      <c r="BE378" s="10">
        <v>45393.704039553188</v>
      </c>
      <c r="BF378" s="9"/>
    </row>
    <row r="379" spans="1:65" ht="15" customHeight="1" outlineLevel="3" x14ac:dyDescent="0.2">
      <c r="A379" s="8" t="s">
        <v>366</v>
      </c>
      <c r="B379" s="13" t="s">
        <v>153</v>
      </c>
      <c r="C379" s="13" t="s">
        <v>69</v>
      </c>
      <c r="D379" s="13" t="s">
        <v>72</v>
      </c>
      <c r="E379" s="13" t="s">
        <v>82</v>
      </c>
      <c r="F379" s="13" t="s">
        <v>73</v>
      </c>
      <c r="G379" s="13" t="s">
        <v>76</v>
      </c>
      <c r="H379" s="13" t="s">
        <v>94</v>
      </c>
      <c r="I379" s="13" t="s">
        <v>130</v>
      </c>
      <c r="J379" s="13" t="s">
        <v>72</v>
      </c>
      <c r="K379" s="13" t="s">
        <v>83</v>
      </c>
      <c r="L379" s="13">
        <v>0</v>
      </c>
      <c r="M379" s="13" t="s">
        <v>153</v>
      </c>
      <c r="N379" s="13">
        <v>11101</v>
      </c>
      <c r="O379" s="13" t="s">
        <v>1857</v>
      </c>
      <c r="P379" s="13">
        <v>1</v>
      </c>
      <c r="Q379" s="13">
        <v>1</v>
      </c>
      <c r="R379" s="13" t="s">
        <v>2638</v>
      </c>
      <c r="S379" s="13" t="s">
        <v>2639</v>
      </c>
      <c r="T379" s="13" t="s">
        <v>69</v>
      </c>
      <c r="U379" s="13" t="s">
        <v>393</v>
      </c>
      <c r="V379" s="13" t="s">
        <v>421</v>
      </c>
      <c r="W379" s="13" t="s">
        <v>82</v>
      </c>
      <c r="X379" s="13" t="s">
        <v>427</v>
      </c>
      <c r="Y379" s="13" t="s">
        <v>83</v>
      </c>
      <c r="Z379" s="13" t="s">
        <v>153</v>
      </c>
      <c r="AA379" s="13" t="s">
        <v>73</v>
      </c>
      <c r="AB379" s="13" t="s">
        <v>428</v>
      </c>
      <c r="AC379" s="13" t="s">
        <v>433</v>
      </c>
      <c r="AD379" s="13" t="s">
        <v>438</v>
      </c>
      <c r="AE379" s="13" t="s">
        <v>463</v>
      </c>
      <c r="AF379" s="13" t="s">
        <v>489</v>
      </c>
      <c r="AG379" s="13" t="s">
        <v>545</v>
      </c>
      <c r="AH379" s="13" t="s">
        <v>599</v>
      </c>
      <c r="AI379" s="13" t="s">
        <v>653</v>
      </c>
      <c r="AJ379" s="13" t="s">
        <v>705</v>
      </c>
      <c r="AK379" s="13" t="s">
        <v>720</v>
      </c>
      <c r="AL379" s="13" t="s">
        <v>721</v>
      </c>
      <c r="AM379" s="13" t="s">
        <v>727</v>
      </c>
      <c r="AN379" s="13" t="s">
        <v>827</v>
      </c>
      <c r="AO379" s="13" t="s">
        <v>944</v>
      </c>
      <c r="AP379" s="13" t="s">
        <v>2640</v>
      </c>
      <c r="AQ379" s="13" t="s">
        <v>2617</v>
      </c>
      <c r="AR379" s="15">
        <v>200000000</v>
      </c>
      <c r="AS379" s="15">
        <v>0</v>
      </c>
      <c r="AT379" s="15">
        <v>0</v>
      </c>
      <c r="AU379" s="15">
        <v>0</v>
      </c>
      <c r="AV379" s="15">
        <v>50000000</v>
      </c>
      <c r="AW379" s="15">
        <v>150000000</v>
      </c>
      <c r="AX379" s="15">
        <v>0</v>
      </c>
      <c r="AY379" s="15">
        <v>0</v>
      </c>
      <c r="AZ379" s="15">
        <v>0</v>
      </c>
      <c r="BA379" s="15">
        <v>0</v>
      </c>
      <c r="BB379" s="15">
        <v>150000000</v>
      </c>
      <c r="BC379" s="15">
        <v>0</v>
      </c>
      <c r="BD379" s="9" t="s">
        <v>736</v>
      </c>
      <c r="BE379" s="10">
        <v>45393.704039553188</v>
      </c>
      <c r="BF379" s="9"/>
    </row>
    <row r="380" spans="1:65" ht="15" customHeight="1" outlineLevel="3" x14ac:dyDescent="0.2">
      <c r="A380" s="8" t="s">
        <v>366</v>
      </c>
      <c r="B380" s="13" t="s">
        <v>153</v>
      </c>
      <c r="C380" s="13" t="s">
        <v>69</v>
      </c>
      <c r="D380" s="13" t="s">
        <v>72</v>
      </c>
      <c r="E380" s="13" t="s">
        <v>82</v>
      </c>
      <c r="F380" s="13" t="s">
        <v>73</v>
      </c>
      <c r="G380" s="13" t="s">
        <v>76</v>
      </c>
      <c r="H380" s="13" t="s">
        <v>94</v>
      </c>
      <c r="I380" s="13" t="s">
        <v>130</v>
      </c>
      <c r="J380" s="13" t="s">
        <v>76</v>
      </c>
      <c r="K380" s="13" t="s">
        <v>83</v>
      </c>
      <c r="L380" s="13">
        <v>0</v>
      </c>
      <c r="M380" s="13" t="s">
        <v>153</v>
      </c>
      <c r="N380" s="13">
        <v>11101</v>
      </c>
      <c r="O380" s="13" t="s">
        <v>1857</v>
      </c>
      <c r="P380" s="13">
        <v>2</v>
      </c>
      <c r="Q380" s="13">
        <v>2</v>
      </c>
      <c r="R380" s="13" t="s">
        <v>2641</v>
      </c>
      <c r="S380" s="13" t="s">
        <v>2642</v>
      </c>
      <c r="T380" s="13" t="s">
        <v>69</v>
      </c>
      <c r="U380" s="13" t="s">
        <v>393</v>
      </c>
      <c r="V380" s="13" t="s">
        <v>421</v>
      </c>
      <c r="W380" s="13" t="s">
        <v>82</v>
      </c>
      <c r="X380" s="13" t="s">
        <v>427</v>
      </c>
      <c r="Y380" s="13" t="s">
        <v>83</v>
      </c>
      <c r="Z380" s="13" t="s">
        <v>153</v>
      </c>
      <c r="AA380" s="13" t="s">
        <v>73</v>
      </c>
      <c r="AB380" s="13" t="s">
        <v>428</v>
      </c>
      <c r="AC380" s="13" t="s">
        <v>433</v>
      </c>
      <c r="AD380" s="13" t="s">
        <v>438</v>
      </c>
      <c r="AE380" s="13" t="s">
        <v>463</v>
      </c>
      <c r="AF380" s="13" t="s">
        <v>489</v>
      </c>
      <c r="AG380" s="13" t="s">
        <v>545</v>
      </c>
      <c r="AH380" s="13" t="s">
        <v>599</v>
      </c>
      <c r="AI380" s="13" t="s">
        <v>653</v>
      </c>
      <c r="AJ380" s="13" t="s">
        <v>705</v>
      </c>
      <c r="AK380" s="13" t="s">
        <v>720</v>
      </c>
      <c r="AL380" s="13" t="s">
        <v>721</v>
      </c>
      <c r="AM380" s="13" t="s">
        <v>727</v>
      </c>
      <c r="AN380" s="13" t="s">
        <v>828</v>
      </c>
      <c r="AO380" s="13" t="s">
        <v>945</v>
      </c>
      <c r="AP380" s="13" t="s">
        <v>2643</v>
      </c>
      <c r="AQ380" s="13" t="s">
        <v>2617</v>
      </c>
      <c r="AR380" s="15">
        <v>138360000</v>
      </c>
      <c r="AS380" s="15">
        <v>0</v>
      </c>
      <c r="AT380" s="15">
        <v>0</v>
      </c>
      <c r="AU380" s="15">
        <v>0</v>
      </c>
      <c r="AV380" s="15">
        <v>38360000</v>
      </c>
      <c r="AW380" s="15">
        <v>100000000</v>
      </c>
      <c r="AX380" s="15">
        <v>0</v>
      </c>
      <c r="AY380" s="15">
        <v>0</v>
      </c>
      <c r="AZ380" s="15">
        <v>0</v>
      </c>
      <c r="BA380" s="15">
        <v>0</v>
      </c>
      <c r="BB380" s="15">
        <v>100000000</v>
      </c>
      <c r="BC380" s="15">
        <v>0</v>
      </c>
      <c r="BD380" s="9" t="s">
        <v>736</v>
      </c>
      <c r="BE380" s="10">
        <v>45393.704039553188</v>
      </c>
      <c r="BF380" s="9"/>
    </row>
    <row r="381" spans="1:65" ht="15" customHeight="1" outlineLevel="3" x14ac:dyDescent="0.2">
      <c r="A381" s="8" t="s">
        <v>366</v>
      </c>
      <c r="B381" s="13" t="s">
        <v>153</v>
      </c>
      <c r="C381" s="13" t="s">
        <v>69</v>
      </c>
      <c r="D381" s="13" t="s">
        <v>72</v>
      </c>
      <c r="E381" s="13" t="s">
        <v>82</v>
      </c>
      <c r="F381" s="13" t="s">
        <v>73</v>
      </c>
      <c r="G381" s="13" t="s">
        <v>76</v>
      </c>
      <c r="H381" s="13" t="s">
        <v>94</v>
      </c>
      <c r="I381" s="13" t="s">
        <v>130</v>
      </c>
      <c r="J381" s="13" t="s">
        <v>77</v>
      </c>
      <c r="K381" s="13" t="s">
        <v>83</v>
      </c>
      <c r="L381" s="13">
        <v>0</v>
      </c>
      <c r="M381" s="13" t="s">
        <v>153</v>
      </c>
      <c r="N381" s="13">
        <v>11101</v>
      </c>
      <c r="O381" s="13" t="s">
        <v>1857</v>
      </c>
      <c r="P381" s="13">
        <v>3</v>
      </c>
      <c r="Q381" s="13">
        <v>3</v>
      </c>
      <c r="R381" s="13" t="s">
        <v>2644</v>
      </c>
      <c r="S381" s="13" t="s">
        <v>2645</v>
      </c>
      <c r="T381" s="13" t="s">
        <v>69</v>
      </c>
      <c r="U381" s="13" t="s">
        <v>393</v>
      </c>
      <c r="V381" s="13" t="s">
        <v>421</v>
      </c>
      <c r="W381" s="13" t="s">
        <v>82</v>
      </c>
      <c r="X381" s="13" t="s">
        <v>427</v>
      </c>
      <c r="Y381" s="13" t="s">
        <v>83</v>
      </c>
      <c r="Z381" s="13" t="s">
        <v>153</v>
      </c>
      <c r="AA381" s="13" t="s">
        <v>73</v>
      </c>
      <c r="AB381" s="13" t="s">
        <v>428</v>
      </c>
      <c r="AC381" s="13" t="s">
        <v>433</v>
      </c>
      <c r="AD381" s="13" t="s">
        <v>438</v>
      </c>
      <c r="AE381" s="13" t="s">
        <v>463</v>
      </c>
      <c r="AF381" s="13" t="s">
        <v>489</v>
      </c>
      <c r="AG381" s="13" t="s">
        <v>545</v>
      </c>
      <c r="AH381" s="13" t="s">
        <v>599</v>
      </c>
      <c r="AI381" s="13" t="s">
        <v>653</v>
      </c>
      <c r="AJ381" s="13" t="s">
        <v>705</v>
      </c>
      <c r="AK381" s="13" t="s">
        <v>720</v>
      </c>
      <c r="AL381" s="13" t="s">
        <v>721</v>
      </c>
      <c r="AM381" s="13" t="s">
        <v>727</v>
      </c>
      <c r="AN381" s="13" t="s">
        <v>821</v>
      </c>
      <c r="AO381" s="13" t="s">
        <v>938</v>
      </c>
      <c r="AP381" s="13" t="s">
        <v>2646</v>
      </c>
      <c r="AQ381" s="13" t="s">
        <v>2617</v>
      </c>
      <c r="AR381" s="15">
        <v>64570000</v>
      </c>
      <c r="AS381" s="15">
        <v>0</v>
      </c>
      <c r="AT381" s="15">
        <v>0</v>
      </c>
      <c r="AU381" s="15">
        <v>0</v>
      </c>
      <c r="AV381" s="15">
        <v>64570000</v>
      </c>
      <c r="AW381" s="15">
        <v>0</v>
      </c>
      <c r="AX381" s="15">
        <v>0</v>
      </c>
      <c r="AY381" s="15">
        <v>0</v>
      </c>
      <c r="AZ381" s="15">
        <v>0</v>
      </c>
      <c r="BA381" s="15">
        <v>0</v>
      </c>
      <c r="BB381" s="15">
        <v>0</v>
      </c>
      <c r="BC381" s="15">
        <v>0</v>
      </c>
      <c r="BD381" s="9" t="s">
        <v>736</v>
      </c>
      <c r="BE381" s="10">
        <v>45393.704039553188</v>
      </c>
      <c r="BF381" s="9"/>
    </row>
    <row r="382" spans="1:65" ht="15" customHeight="1" outlineLevel="3" x14ac:dyDescent="0.2">
      <c r="A382" s="8" t="s">
        <v>366</v>
      </c>
      <c r="B382" s="13" t="s">
        <v>153</v>
      </c>
      <c r="C382" s="13" t="s">
        <v>69</v>
      </c>
      <c r="D382" s="13" t="s">
        <v>72</v>
      </c>
      <c r="E382" s="13" t="s">
        <v>82</v>
      </c>
      <c r="F382" s="13" t="s">
        <v>73</v>
      </c>
      <c r="G382" s="13" t="s">
        <v>76</v>
      </c>
      <c r="H382" s="13" t="s">
        <v>90</v>
      </c>
      <c r="I382" s="13" t="s">
        <v>130</v>
      </c>
      <c r="J382" s="13" t="s">
        <v>147</v>
      </c>
      <c r="K382" s="13" t="s">
        <v>83</v>
      </c>
      <c r="L382" s="13">
        <v>0</v>
      </c>
      <c r="M382" s="13" t="s">
        <v>153</v>
      </c>
      <c r="N382" s="13">
        <v>11101</v>
      </c>
      <c r="O382" s="13" t="s">
        <v>1857</v>
      </c>
      <c r="P382" s="13">
        <v>0</v>
      </c>
      <c r="Q382" s="13">
        <v>0</v>
      </c>
      <c r="R382" s="13" t="s">
        <v>319</v>
      </c>
      <c r="S382" s="13" t="s">
        <v>1753</v>
      </c>
      <c r="T382" s="13" t="s">
        <v>69</v>
      </c>
      <c r="U382" s="13" t="s">
        <v>393</v>
      </c>
      <c r="V382" s="13" t="s">
        <v>421</v>
      </c>
      <c r="W382" s="13" t="s">
        <v>82</v>
      </c>
      <c r="X382" s="13" t="s">
        <v>427</v>
      </c>
      <c r="Y382" s="13" t="s">
        <v>83</v>
      </c>
      <c r="Z382" s="13" t="s">
        <v>153</v>
      </c>
      <c r="AA382" s="13" t="s">
        <v>73</v>
      </c>
      <c r="AB382" s="13" t="s">
        <v>428</v>
      </c>
      <c r="AC382" s="13" t="s">
        <v>433</v>
      </c>
      <c r="AD382" s="13" t="s">
        <v>438</v>
      </c>
      <c r="AE382" s="13" t="s">
        <v>467</v>
      </c>
      <c r="AF382" s="13" t="s">
        <v>493</v>
      </c>
      <c r="AG382" s="13" t="s">
        <v>546</v>
      </c>
      <c r="AH382" s="13" t="s">
        <v>599</v>
      </c>
      <c r="AI382" s="13" t="s">
        <v>653</v>
      </c>
      <c r="AJ382" s="13" t="s">
        <v>705</v>
      </c>
      <c r="AK382" s="13" t="s">
        <v>720</v>
      </c>
      <c r="AL382" s="13" t="s">
        <v>721</v>
      </c>
      <c r="AM382" s="13" t="s">
        <v>727</v>
      </c>
      <c r="AN382" s="13" t="s">
        <v>825</v>
      </c>
      <c r="AO382" s="13" t="s">
        <v>942</v>
      </c>
      <c r="AP382" s="13" t="s">
        <v>1183</v>
      </c>
      <c r="AQ382" s="13" t="s">
        <v>2617</v>
      </c>
      <c r="AR382" s="15">
        <v>300000000</v>
      </c>
      <c r="AS382" s="15">
        <v>0</v>
      </c>
      <c r="AT382" s="15">
        <v>0</v>
      </c>
      <c r="AU382" s="15">
        <v>0</v>
      </c>
      <c r="AV382" s="15">
        <v>0</v>
      </c>
      <c r="AW382" s="15">
        <v>300000000</v>
      </c>
      <c r="AX382" s="15">
        <v>0</v>
      </c>
      <c r="AY382" s="15">
        <v>0</v>
      </c>
      <c r="AZ382" s="15">
        <v>0</v>
      </c>
      <c r="BA382" s="15">
        <v>0</v>
      </c>
      <c r="BB382" s="15">
        <v>300000000</v>
      </c>
      <c r="BC382" s="15">
        <v>0</v>
      </c>
      <c r="BD382" s="9" t="s">
        <v>736</v>
      </c>
      <c r="BE382" s="10">
        <v>45393.704039553188</v>
      </c>
      <c r="BF382" s="9"/>
    </row>
    <row r="383" spans="1:65" ht="15" customHeight="1" outlineLevel="3" x14ac:dyDescent="0.2">
      <c r="A383" s="8" t="s">
        <v>366</v>
      </c>
      <c r="B383" s="13" t="s">
        <v>153</v>
      </c>
      <c r="C383" s="13" t="s">
        <v>69</v>
      </c>
      <c r="D383" s="13" t="s">
        <v>72</v>
      </c>
      <c r="E383" s="13" t="s">
        <v>82</v>
      </c>
      <c r="F383" s="13" t="s">
        <v>73</v>
      </c>
      <c r="G383" s="13" t="s">
        <v>76</v>
      </c>
      <c r="H383" s="13" t="s">
        <v>91</v>
      </c>
      <c r="I383" s="13" t="s">
        <v>130</v>
      </c>
      <c r="J383" s="13" t="s">
        <v>147</v>
      </c>
      <c r="K383" s="13" t="s">
        <v>83</v>
      </c>
      <c r="L383" s="13">
        <v>0</v>
      </c>
      <c r="M383" s="13" t="s">
        <v>153</v>
      </c>
      <c r="N383" s="13">
        <v>11101</v>
      </c>
      <c r="O383" s="13" t="s">
        <v>1857</v>
      </c>
      <c r="P383" s="13">
        <v>0</v>
      </c>
      <c r="Q383" s="13">
        <v>0</v>
      </c>
      <c r="R383" s="13" t="s">
        <v>320</v>
      </c>
      <c r="S383" s="13" t="s">
        <v>1754</v>
      </c>
      <c r="T383" s="13" t="s">
        <v>69</v>
      </c>
      <c r="U383" s="13" t="s">
        <v>393</v>
      </c>
      <c r="V383" s="13" t="s">
        <v>421</v>
      </c>
      <c r="W383" s="13" t="s">
        <v>82</v>
      </c>
      <c r="X383" s="13" t="s">
        <v>427</v>
      </c>
      <c r="Y383" s="13" t="s">
        <v>83</v>
      </c>
      <c r="Z383" s="13" t="s">
        <v>153</v>
      </c>
      <c r="AA383" s="13" t="s">
        <v>73</v>
      </c>
      <c r="AB383" s="13" t="s">
        <v>428</v>
      </c>
      <c r="AC383" s="13" t="s">
        <v>433</v>
      </c>
      <c r="AD383" s="13" t="s">
        <v>438</v>
      </c>
      <c r="AE383" s="13" t="s">
        <v>468</v>
      </c>
      <c r="AF383" s="13" t="s">
        <v>494</v>
      </c>
      <c r="AG383" s="13" t="s">
        <v>547</v>
      </c>
      <c r="AH383" s="13" t="s">
        <v>599</v>
      </c>
      <c r="AI383" s="13" t="s">
        <v>653</v>
      </c>
      <c r="AJ383" s="13" t="s">
        <v>705</v>
      </c>
      <c r="AK383" s="13" t="s">
        <v>720</v>
      </c>
      <c r="AL383" s="13" t="s">
        <v>721</v>
      </c>
      <c r="AM383" s="13" t="s">
        <v>727</v>
      </c>
      <c r="AN383" s="13" t="s">
        <v>829</v>
      </c>
      <c r="AO383" s="13" t="s">
        <v>946</v>
      </c>
      <c r="AP383" s="13" t="s">
        <v>1184</v>
      </c>
      <c r="AQ383" s="13" t="s">
        <v>2617</v>
      </c>
      <c r="AR383" s="15">
        <v>1601624000</v>
      </c>
      <c r="AS383" s="15">
        <v>0</v>
      </c>
      <c r="AT383" s="15">
        <v>0</v>
      </c>
      <c r="AU383" s="15">
        <v>389200000</v>
      </c>
      <c r="AV383" s="15">
        <v>0</v>
      </c>
      <c r="AW383" s="15">
        <v>1990824000</v>
      </c>
      <c r="AX383" s="15">
        <v>61000000</v>
      </c>
      <c r="AY383" s="15">
        <v>40000000</v>
      </c>
      <c r="AZ383" s="15">
        <v>0</v>
      </c>
      <c r="BA383" s="15">
        <v>0</v>
      </c>
      <c r="BB383" s="15">
        <v>1929824000</v>
      </c>
      <c r="BC383" s="15">
        <v>21000000</v>
      </c>
      <c r="BD383" s="9" t="s">
        <v>736</v>
      </c>
      <c r="BE383" s="10">
        <v>45393.704039553188</v>
      </c>
      <c r="BF383" s="9"/>
    </row>
    <row r="384" spans="1:65" s="11" customFormat="1" ht="15" customHeight="1" outlineLevel="2" x14ac:dyDescent="0.2">
      <c r="B384" s="14" t="s">
        <v>2803</v>
      </c>
      <c r="C384" s="14"/>
      <c r="D384" s="14"/>
      <c r="E384" s="14"/>
      <c r="F384" s="14"/>
      <c r="G384" s="14"/>
      <c r="H384" s="14"/>
      <c r="I384" s="14"/>
      <c r="J384" s="14"/>
      <c r="K384" s="13"/>
      <c r="L384" s="13"/>
      <c r="M384" s="13"/>
      <c r="N384" s="14"/>
      <c r="O384" s="14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4"/>
      <c r="AR384" s="16">
        <f t="shared" ref="AR384:BC384" si="44">SUBTOTAL(9,AR369:AR383)</f>
        <v>8561716600</v>
      </c>
      <c r="AS384" s="15">
        <f t="shared" si="44"/>
        <v>0</v>
      </c>
      <c r="AT384" s="15">
        <f t="shared" si="44"/>
        <v>0</v>
      </c>
      <c r="AU384" s="15">
        <f t="shared" si="44"/>
        <v>631130000</v>
      </c>
      <c r="AV384" s="15">
        <f t="shared" si="44"/>
        <v>631130000</v>
      </c>
      <c r="AW384" s="16">
        <f t="shared" si="44"/>
        <v>8561716600</v>
      </c>
      <c r="AX384" s="16">
        <f t="shared" si="44"/>
        <v>3679348393</v>
      </c>
      <c r="AY384" s="16">
        <f t="shared" si="44"/>
        <v>3408308393</v>
      </c>
      <c r="AZ384" s="15">
        <f t="shared" si="44"/>
        <v>2732059458</v>
      </c>
      <c r="BA384" s="15">
        <f t="shared" si="44"/>
        <v>2732059458</v>
      </c>
      <c r="BB384" s="15">
        <f t="shared" si="44"/>
        <v>4882368207</v>
      </c>
      <c r="BC384" s="16">
        <f t="shared" si="44"/>
        <v>271040000</v>
      </c>
      <c r="BD384" s="9"/>
      <c r="BE384" s="10"/>
      <c r="BF384" s="9"/>
      <c r="BG384" s="8"/>
      <c r="BH384" s="8"/>
      <c r="BI384" s="8"/>
      <c r="BJ384" s="8"/>
      <c r="BK384" s="8"/>
      <c r="BL384" s="8"/>
      <c r="BM384" s="8"/>
    </row>
    <row r="385" spans="1:65" s="11" customFormat="1" ht="15" customHeight="1" outlineLevel="1" x14ac:dyDescent="0.2">
      <c r="A385" s="20" t="s">
        <v>2819</v>
      </c>
      <c r="B385" s="18"/>
      <c r="C385" s="18"/>
      <c r="D385" s="18"/>
      <c r="E385" s="18"/>
      <c r="F385" s="18"/>
      <c r="G385" s="18"/>
      <c r="H385" s="18"/>
      <c r="I385" s="18"/>
      <c r="J385" s="18"/>
      <c r="K385" s="13"/>
      <c r="L385" s="13"/>
      <c r="M385" s="13"/>
      <c r="N385" s="18"/>
      <c r="O385" s="18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8"/>
      <c r="AR385" s="19">
        <f t="shared" ref="AR385:BC385" si="45">SUBTOTAL(9,AR369:AR383)</f>
        <v>8561716600</v>
      </c>
      <c r="AS385" s="15">
        <f t="shared" si="45"/>
        <v>0</v>
      </c>
      <c r="AT385" s="15">
        <f t="shared" si="45"/>
        <v>0</v>
      </c>
      <c r="AU385" s="15">
        <f t="shared" si="45"/>
        <v>631130000</v>
      </c>
      <c r="AV385" s="15">
        <f t="shared" si="45"/>
        <v>631130000</v>
      </c>
      <c r="AW385" s="19">
        <f t="shared" si="45"/>
        <v>8561716600</v>
      </c>
      <c r="AX385" s="19">
        <f t="shared" si="45"/>
        <v>3679348393</v>
      </c>
      <c r="AY385" s="19">
        <f t="shared" si="45"/>
        <v>3408308393</v>
      </c>
      <c r="AZ385" s="15">
        <f t="shared" si="45"/>
        <v>2732059458</v>
      </c>
      <c r="BA385" s="15">
        <f t="shared" si="45"/>
        <v>2732059458</v>
      </c>
      <c r="BB385" s="15">
        <f t="shared" si="45"/>
        <v>4882368207</v>
      </c>
      <c r="BC385" s="19">
        <f t="shared" si="45"/>
        <v>271040000</v>
      </c>
      <c r="BD385" s="9"/>
      <c r="BE385" s="10"/>
      <c r="BF385" s="9"/>
      <c r="BG385" s="8"/>
      <c r="BH385" s="8"/>
      <c r="BI385" s="8"/>
      <c r="BJ385" s="8"/>
      <c r="BK385" s="8"/>
      <c r="BL385" s="8"/>
      <c r="BM385" s="8"/>
    </row>
    <row r="386" spans="1:65" ht="15" customHeight="1" outlineLevel="3" x14ac:dyDescent="0.2">
      <c r="A386" s="8" t="s">
        <v>164</v>
      </c>
      <c r="B386" s="13" t="s">
        <v>153</v>
      </c>
      <c r="C386" s="13" t="s">
        <v>70</v>
      </c>
      <c r="D386" s="13" t="s">
        <v>72</v>
      </c>
      <c r="E386" s="13" t="s">
        <v>82</v>
      </c>
      <c r="F386" s="13" t="s">
        <v>73</v>
      </c>
      <c r="G386" s="13" t="s">
        <v>72</v>
      </c>
      <c r="H386" s="13" t="s">
        <v>91</v>
      </c>
      <c r="I386" s="13" t="s">
        <v>111</v>
      </c>
      <c r="J386" s="13" t="s">
        <v>147</v>
      </c>
      <c r="K386" s="13" t="s">
        <v>83</v>
      </c>
      <c r="L386" s="13">
        <v>0</v>
      </c>
      <c r="M386" s="13" t="s">
        <v>153</v>
      </c>
      <c r="N386" s="13">
        <v>11101</v>
      </c>
      <c r="O386" s="13" t="s">
        <v>1857</v>
      </c>
      <c r="P386" s="13">
        <v>0</v>
      </c>
      <c r="Q386" s="13">
        <v>0</v>
      </c>
      <c r="R386" s="13" t="s">
        <v>321</v>
      </c>
      <c r="S386" s="13" t="s">
        <v>1755</v>
      </c>
      <c r="T386" s="13" t="s">
        <v>70</v>
      </c>
      <c r="U386" s="13" t="s">
        <v>394</v>
      </c>
      <c r="V386" s="13" t="s">
        <v>422</v>
      </c>
      <c r="W386" s="13" t="s">
        <v>82</v>
      </c>
      <c r="X386" s="13" t="s">
        <v>427</v>
      </c>
      <c r="Y386" s="13" t="s">
        <v>83</v>
      </c>
      <c r="Z386" s="13" t="s">
        <v>153</v>
      </c>
      <c r="AA386" s="13" t="s">
        <v>73</v>
      </c>
      <c r="AB386" s="13" t="s">
        <v>428</v>
      </c>
      <c r="AC386" s="13" t="s">
        <v>436</v>
      </c>
      <c r="AD386" s="13" t="s">
        <v>441</v>
      </c>
      <c r="AE386" s="13" t="s">
        <v>461</v>
      </c>
      <c r="AF386" s="13" t="s">
        <v>487</v>
      </c>
      <c r="AG386" s="13" t="s">
        <v>549</v>
      </c>
      <c r="AH386" s="13" t="s">
        <v>602</v>
      </c>
      <c r="AI386" s="13" t="s">
        <v>656</v>
      </c>
      <c r="AJ386" s="13" t="s">
        <v>708</v>
      </c>
      <c r="AK386" s="13" t="s">
        <v>720</v>
      </c>
      <c r="AL386" s="13" t="s">
        <v>721</v>
      </c>
      <c r="AM386" s="13" t="s">
        <v>727</v>
      </c>
      <c r="AN386" s="13" t="s">
        <v>831</v>
      </c>
      <c r="AO386" s="13" t="s">
        <v>948</v>
      </c>
      <c r="AP386" s="13" t="s">
        <v>1186</v>
      </c>
      <c r="AQ386" s="13" t="s">
        <v>2647</v>
      </c>
      <c r="AR386" s="15">
        <v>2810000000</v>
      </c>
      <c r="AS386" s="15">
        <v>0</v>
      </c>
      <c r="AT386" s="15">
        <v>0</v>
      </c>
      <c r="AU386" s="15">
        <v>1384000000</v>
      </c>
      <c r="AV386" s="15">
        <v>0</v>
      </c>
      <c r="AW386" s="15">
        <v>4194000000</v>
      </c>
      <c r="AX386" s="15">
        <v>3266432537</v>
      </c>
      <c r="AY386" s="15">
        <v>747708974</v>
      </c>
      <c r="AZ386" s="15">
        <v>471645284</v>
      </c>
      <c r="BA386" s="15">
        <v>471645284</v>
      </c>
      <c r="BB386" s="15">
        <v>927567463</v>
      </c>
      <c r="BC386" s="15">
        <v>2518723563</v>
      </c>
      <c r="BD386" s="9" t="s">
        <v>736</v>
      </c>
      <c r="BE386" s="10">
        <v>45393.704039553188</v>
      </c>
      <c r="BF386" s="9"/>
    </row>
    <row r="387" spans="1:65" ht="15" customHeight="1" outlineLevel="3" x14ac:dyDescent="0.2">
      <c r="A387" s="8" t="s">
        <v>164</v>
      </c>
      <c r="B387" s="13" t="s">
        <v>153</v>
      </c>
      <c r="C387" s="13" t="s">
        <v>70</v>
      </c>
      <c r="D387" s="13" t="s">
        <v>72</v>
      </c>
      <c r="E387" s="13" t="s">
        <v>82</v>
      </c>
      <c r="F387" s="13" t="s">
        <v>73</v>
      </c>
      <c r="G387" s="13" t="s">
        <v>72</v>
      </c>
      <c r="H387" s="13" t="s">
        <v>91</v>
      </c>
      <c r="I387" s="13" t="s">
        <v>112</v>
      </c>
      <c r="J387" s="13" t="s">
        <v>147</v>
      </c>
      <c r="K387" s="13" t="s">
        <v>83</v>
      </c>
      <c r="L387" s="13">
        <v>0</v>
      </c>
      <c r="M387" s="13" t="s">
        <v>153</v>
      </c>
      <c r="N387" s="13">
        <v>11101</v>
      </c>
      <c r="O387" s="13" t="s">
        <v>1857</v>
      </c>
      <c r="P387" s="13">
        <v>0</v>
      </c>
      <c r="Q387" s="13">
        <v>0</v>
      </c>
      <c r="R387" s="13" t="s">
        <v>322</v>
      </c>
      <c r="S387" s="13" t="s">
        <v>1757</v>
      </c>
      <c r="T387" s="13" t="s">
        <v>70</v>
      </c>
      <c r="U387" s="13" t="s">
        <v>394</v>
      </c>
      <c r="V387" s="13" t="s">
        <v>422</v>
      </c>
      <c r="W387" s="13" t="s">
        <v>82</v>
      </c>
      <c r="X387" s="13" t="s">
        <v>427</v>
      </c>
      <c r="Y387" s="13" t="s">
        <v>83</v>
      </c>
      <c r="Z387" s="13" t="s">
        <v>153</v>
      </c>
      <c r="AA387" s="13" t="s">
        <v>73</v>
      </c>
      <c r="AB387" s="13" t="s">
        <v>428</v>
      </c>
      <c r="AC387" s="13" t="s">
        <v>436</v>
      </c>
      <c r="AD387" s="13" t="s">
        <v>441</v>
      </c>
      <c r="AE387" s="13" t="s">
        <v>461</v>
      </c>
      <c r="AF387" s="13" t="s">
        <v>487</v>
      </c>
      <c r="AG387" s="13" t="s">
        <v>550</v>
      </c>
      <c r="AH387" s="13" t="s">
        <v>603</v>
      </c>
      <c r="AI387" s="13" t="s">
        <v>657</v>
      </c>
      <c r="AJ387" s="13" t="s">
        <v>1756</v>
      </c>
      <c r="AK387" s="13" t="s">
        <v>720</v>
      </c>
      <c r="AL387" s="13" t="s">
        <v>721</v>
      </c>
      <c r="AM387" s="13" t="s">
        <v>727</v>
      </c>
      <c r="AN387" s="13" t="s">
        <v>833</v>
      </c>
      <c r="AO387" s="13" t="s">
        <v>950</v>
      </c>
      <c r="AP387" s="13" t="s">
        <v>1187</v>
      </c>
      <c r="AQ387" s="13" t="s">
        <v>2648</v>
      </c>
      <c r="AR387" s="15">
        <v>6402107019</v>
      </c>
      <c r="AS387" s="15">
        <v>0</v>
      </c>
      <c r="AT387" s="15">
        <v>0</v>
      </c>
      <c r="AU387" s="15">
        <v>0</v>
      </c>
      <c r="AV387" s="15">
        <v>3064000000</v>
      </c>
      <c r="AW387" s="15">
        <v>3338107019</v>
      </c>
      <c r="AX387" s="15">
        <v>81401304</v>
      </c>
      <c r="AY387" s="15">
        <v>1401304</v>
      </c>
      <c r="AZ387" s="15">
        <v>1401304</v>
      </c>
      <c r="BA387" s="15">
        <v>1401304</v>
      </c>
      <c r="BB387" s="15">
        <v>3256705715</v>
      </c>
      <c r="BC387" s="15">
        <v>80000000</v>
      </c>
      <c r="BD387" s="9" t="s">
        <v>736</v>
      </c>
      <c r="BE387" s="10">
        <v>45393.704039553188</v>
      </c>
      <c r="BF387" s="9"/>
    </row>
    <row r="388" spans="1:65" ht="15" customHeight="1" outlineLevel="3" x14ac:dyDescent="0.2">
      <c r="A388" s="8" t="s">
        <v>164</v>
      </c>
      <c r="B388" s="13" t="s">
        <v>153</v>
      </c>
      <c r="C388" s="13" t="s">
        <v>70</v>
      </c>
      <c r="D388" s="13" t="s">
        <v>72</v>
      </c>
      <c r="E388" s="13" t="s">
        <v>82</v>
      </c>
      <c r="F388" s="13" t="s">
        <v>73</v>
      </c>
      <c r="G388" s="13" t="s">
        <v>72</v>
      </c>
      <c r="H388" s="13" t="s">
        <v>91</v>
      </c>
      <c r="I388" s="13" t="s">
        <v>112</v>
      </c>
      <c r="J388" s="13" t="s">
        <v>72</v>
      </c>
      <c r="K388" s="13" t="s">
        <v>83</v>
      </c>
      <c r="L388" s="13">
        <v>0</v>
      </c>
      <c r="M388" s="13" t="s">
        <v>153</v>
      </c>
      <c r="N388" s="13">
        <v>11101</v>
      </c>
      <c r="O388" s="13" t="s">
        <v>1857</v>
      </c>
      <c r="P388" s="13">
        <v>1</v>
      </c>
      <c r="Q388" s="13">
        <v>1</v>
      </c>
      <c r="R388" s="13" t="s">
        <v>2649</v>
      </c>
      <c r="S388" s="13" t="s">
        <v>2650</v>
      </c>
      <c r="T388" s="13" t="s">
        <v>70</v>
      </c>
      <c r="U388" s="13" t="s">
        <v>394</v>
      </c>
      <c r="V388" s="13" t="s">
        <v>422</v>
      </c>
      <c r="W388" s="13" t="s">
        <v>82</v>
      </c>
      <c r="X388" s="13" t="s">
        <v>427</v>
      </c>
      <c r="Y388" s="13" t="s">
        <v>83</v>
      </c>
      <c r="Z388" s="13" t="s">
        <v>153</v>
      </c>
      <c r="AA388" s="13" t="s">
        <v>73</v>
      </c>
      <c r="AB388" s="13" t="s">
        <v>428</v>
      </c>
      <c r="AC388" s="13" t="s">
        <v>436</v>
      </c>
      <c r="AD388" s="13" t="s">
        <v>441</v>
      </c>
      <c r="AE388" s="13" t="s">
        <v>461</v>
      </c>
      <c r="AF388" s="13" t="s">
        <v>487</v>
      </c>
      <c r="AG388" s="13" t="s">
        <v>550</v>
      </c>
      <c r="AH388" s="13" t="s">
        <v>603</v>
      </c>
      <c r="AI388" s="13" t="s">
        <v>657</v>
      </c>
      <c r="AJ388" s="13" t="s">
        <v>1756</v>
      </c>
      <c r="AK388" s="13" t="s">
        <v>720</v>
      </c>
      <c r="AL388" s="13" t="s">
        <v>721</v>
      </c>
      <c r="AM388" s="13" t="s">
        <v>727</v>
      </c>
      <c r="AN388" s="13" t="s">
        <v>834</v>
      </c>
      <c r="AO388" s="13" t="s">
        <v>951</v>
      </c>
      <c r="AP388" s="13" t="s">
        <v>2651</v>
      </c>
      <c r="AQ388" s="13" t="s">
        <v>2648</v>
      </c>
      <c r="AR388" s="15">
        <v>400000000</v>
      </c>
      <c r="AS388" s="15">
        <v>0</v>
      </c>
      <c r="AT388" s="15">
        <v>0</v>
      </c>
      <c r="AU388" s="15">
        <v>0</v>
      </c>
      <c r="AV388" s="15">
        <v>0</v>
      </c>
      <c r="AW388" s="15">
        <v>400000000</v>
      </c>
      <c r="AX388" s="15">
        <v>192000000</v>
      </c>
      <c r="AY388" s="15">
        <v>0</v>
      </c>
      <c r="AZ388" s="15">
        <v>0</v>
      </c>
      <c r="BA388" s="15">
        <v>0</v>
      </c>
      <c r="BB388" s="15">
        <v>208000000</v>
      </c>
      <c r="BC388" s="15">
        <v>192000000</v>
      </c>
      <c r="BD388" s="9" t="s">
        <v>736</v>
      </c>
      <c r="BE388" s="10">
        <v>45393.704039553188</v>
      </c>
      <c r="BF388" s="9"/>
    </row>
    <row r="389" spans="1:65" ht="15" customHeight="1" outlineLevel="3" x14ac:dyDescent="0.2">
      <c r="A389" s="8" t="s">
        <v>164</v>
      </c>
      <c r="B389" s="13" t="s">
        <v>153</v>
      </c>
      <c r="C389" s="13" t="s">
        <v>70</v>
      </c>
      <c r="D389" s="13" t="s">
        <v>72</v>
      </c>
      <c r="E389" s="13" t="s">
        <v>82</v>
      </c>
      <c r="F389" s="13" t="s">
        <v>73</v>
      </c>
      <c r="G389" s="13" t="s">
        <v>72</v>
      </c>
      <c r="H389" s="13" t="s">
        <v>91</v>
      </c>
      <c r="I389" s="13" t="s">
        <v>112</v>
      </c>
      <c r="J389" s="13" t="s">
        <v>76</v>
      </c>
      <c r="K389" s="13" t="s">
        <v>83</v>
      </c>
      <c r="L389" s="13">
        <v>0</v>
      </c>
      <c r="M389" s="13" t="s">
        <v>153</v>
      </c>
      <c r="N389" s="13">
        <v>11101</v>
      </c>
      <c r="O389" s="13" t="s">
        <v>1857</v>
      </c>
      <c r="P389" s="13">
        <v>2</v>
      </c>
      <c r="Q389" s="13">
        <v>2</v>
      </c>
      <c r="R389" s="13" t="s">
        <v>2652</v>
      </c>
      <c r="S389" s="13" t="s">
        <v>2653</v>
      </c>
      <c r="T389" s="13" t="s">
        <v>70</v>
      </c>
      <c r="U389" s="13" t="s">
        <v>394</v>
      </c>
      <c r="V389" s="13" t="s">
        <v>422</v>
      </c>
      <c r="W389" s="13" t="s">
        <v>82</v>
      </c>
      <c r="X389" s="13" t="s">
        <v>427</v>
      </c>
      <c r="Y389" s="13" t="s">
        <v>83</v>
      </c>
      <c r="Z389" s="13" t="s">
        <v>153</v>
      </c>
      <c r="AA389" s="13" t="s">
        <v>73</v>
      </c>
      <c r="AB389" s="13" t="s">
        <v>428</v>
      </c>
      <c r="AC389" s="13" t="s">
        <v>436</v>
      </c>
      <c r="AD389" s="13" t="s">
        <v>441</v>
      </c>
      <c r="AE389" s="13" t="s">
        <v>461</v>
      </c>
      <c r="AF389" s="13" t="s">
        <v>487</v>
      </c>
      <c r="AG389" s="13" t="s">
        <v>550</v>
      </c>
      <c r="AH389" s="13" t="s">
        <v>603</v>
      </c>
      <c r="AI389" s="13" t="s">
        <v>657</v>
      </c>
      <c r="AJ389" s="13" t="s">
        <v>1756</v>
      </c>
      <c r="AK389" s="13" t="s">
        <v>720</v>
      </c>
      <c r="AL389" s="13" t="s">
        <v>721</v>
      </c>
      <c r="AM389" s="13" t="s">
        <v>727</v>
      </c>
      <c r="AN389" s="13" t="s">
        <v>832</v>
      </c>
      <c r="AO389" s="13" t="s">
        <v>949</v>
      </c>
      <c r="AP389" s="13" t="s">
        <v>2654</v>
      </c>
      <c r="AQ389" s="13" t="s">
        <v>2648</v>
      </c>
      <c r="AR389" s="15">
        <v>1850000000</v>
      </c>
      <c r="AS389" s="15">
        <v>0</v>
      </c>
      <c r="AT389" s="15">
        <v>0</v>
      </c>
      <c r="AU389" s="15">
        <v>0</v>
      </c>
      <c r="AV389" s="15">
        <v>0</v>
      </c>
      <c r="AW389" s="15">
        <v>1850000000</v>
      </c>
      <c r="AX389" s="15">
        <v>602131845</v>
      </c>
      <c r="AY389" s="15">
        <v>325216666</v>
      </c>
      <c r="AZ389" s="15">
        <v>140661557</v>
      </c>
      <c r="BA389" s="15">
        <v>140661557</v>
      </c>
      <c r="BB389" s="15">
        <v>1247868155</v>
      </c>
      <c r="BC389" s="15">
        <v>276915179</v>
      </c>
      <c r="BD389" s="9" t="s">
        <v>736</v>
      </c>
      <c r="BE389" s="10">
        <v>45393.704039553188</v>
      </c>
      <c r="BF389" s="9"/>
    </row>
    <row r="390" spans="1:65" ht="15" customHeight="1" outlineLevel="3" x14ac:dyDescent="0.2">
      <c r="A390" s="8" t="s">
        <v>164</v>
      </c>
      <c r="B390" s="13" t="s">
        <v>153</v>
      </c>
      <c r="C390" s="13" t="s">
        <v>70</v>
      </c>
      <c r="D390" s="13" t="s">
        <v>72</v>
      </c>
      <c r="E390" s="13" t="s">
        <v>82</v>
      </c>
      <c r="F390" s="13" t="s">
        <v>73</v>
      </c>
      <c r="G390" s="13" t="s">
        <v>72</v>
      </c>
      <c r="H390" s="13" t="s">
        <v>91</v>
      </c>
      <c r="I390" s="13" t="s">
        <v>112</v>
      </c>
      <c r="J390" s="13" t="s">
        <v>147</v>
      </c>
      <c r="K390" s="13" t="s">
        <v>83</v>
      </c>
      <c r="L390" s="13">
        <v>0</v>
      </c>
      <c r="M390" s="13" t="s">
        <v>153</v>
      </c>
      <c r="N390" s="13">
        <v>11101</v>
      </c>
      <c r="O390" s="13" t="s">
        <v>1857</v>
      </c>
      <c r="P390" s="13">
        <v>0</v>
      </c>
      <c r="Q390" s="13">
        <v>0</v>
      </c>
      <c r="R390" s="13" t="s">
        <v>2948</v>
      </c>
      <c r="S390" s="13" t="s">
        <v>2949</v>
      </c>
      <c r="T390" s="13" t="s">
        <v>70</v>
      </c>
      <c r="U390" s="13" t="s">
        <v>394</v>
      </c>
      <c r="V390" s="13" t="s">
        <v>422</v>
      </c>
      <c r="W390" s="13" t="s">
        <v>82</v>
      </c>
      <c r="X390" s="13" t="s">
        <v>427</v>
      </c>
      <c r="Y390" s="13" t="s">
        <v>83</v>
      </c>
      <c r="Z390" s="13" t="s">
        <v>153</v>
      </c>
      <c r="AA390" s="13" t="s">
        <v>73</v>
      </c>
      <c r="AB390" s="13" t="s">
        <v>428</v>
      </c>
      <c r="AC390" s="13" t="s">
        <v>436</v>
      </c>
      <c r="AD390" s="13" t="s">
        <v>441</v>
      </c>
      <c r="AE390" s="13" t="s">
        <v>461</v>
      </c>
      <c r="AF390" s="13" t="s">
        <v>487</v>
      </c>
      <c r="AG390" s="13" t="s">
        <v>550</v>
      </c>
      <c r="AH390" s="13" t="s">
        <v>603</v>
      </c>
      <c r="AI390" s="13" t="s">
        <v>657</v>
      </c>
      <c r="AJ390" s="13" t="s">
        <v>1756</v>
      </c>
      <c r="AK390" s="13" t="s">
        <v>720</v>
      </c>
      <c r="AL390" s="13" t="s">
        <v>721</v>
      </c>
      <c r="AM390" s="13" t="s">
        <v>727</v>
      </c>
      <c r="AN390" s="13" t="s">
        <v>834</v>
      </c>
      <c r="AO390" s="13" t="s">
        <v>951</v>
      </c>
      <c r="AP390" s="13" t="s">
        <v>2950</v>
      </c>
      <c r="AQ390" s="13" t="s">
        <v>2951</v>
      </c>
      <c r="AR390" s="15">
        <v>0</v>
      </c>
      <c r="AS390" s="15">
        <v>0</v>
      </c>
      <c r="AT390" s="15">
        <v>0</v>
      </c>
      <c r="AU390" s="15">
        <v>1680000000</v>
      </c>
      <c r="AV390" s="15">
        <v>0</v>
      </c>
      <c r="AW390" s="15">
        <v>1680000000</v>
      </c>
      <c r="AX390" s="15">
        <v>411932000</v>
      </c>
      <c r="AY390" s="15">
        <v>0</v>
      </c>
      <c r="AZ390" s="15">
        <v>0</v>
      </c>
      <c r="BA390" s="15">
        <v>0</v>
      </c>
      <c r="BB390" s="15">
        <v>1268068000</v>
      </c>
      <c r="BC390" s="15">
        <v>411932000</v>
      </c>
      <c r="BD390" s="9" t="s">
        <v>736</v>
      </c>
      <c r="BE390" s="10">
        <v>45393.704039553188</v>
      </c>
      <c r="BF390" s="9"/>
    </row>
    <row r="391" spans="1:65" ht="15" customHeight="1" outlineLevel="3" x14ac:dyDescent="0.2">
      <c r="A391" s="8" t="s">
        <v>164</v>
      </c>
      <c r="B391" s="13" t="s">
        <v>153</v>
      </c>
      <c r="C391" s="13" t="s">
        <v>70</v>
      </c>
      <c r="D391" s="13" t="s">
        <v>72</v>
      </c>
      <c r="E391" s="13" t="s">
        <v>82</v>
      </c>
      <c r="F391" s="13" t="s">
        <v>85</v>
      </c>
      <c r="G391" s="13" t="s">
        <v>72</v>
      </c>
      <c r="H391" s="13" t="s">
        <v>91</v>
      </c>
      <c r="I391" s="13" t="s">
        <v>112</v>
      </c>
      <c r="J391" s="13" t="s">
        <v>147</v>
      </c>
      <c r="K391" s="13" t="s">
        <v>83</v>
      </c>
      <c r="L391" s="13">
        <v>0</v>
      </c>
      <c r="M391" s="13" t="s">
        <v>153</v>
      </c>
      <c r="N391" s="13">
        <v>25101</v>
      </c>
      <c r="O391" s="13" t="s">
        <v>174</v>
      </c>
      <c r="P391" s="13">
        <v>0</v>
      </c>
      <c r="Q391" s="13">
        <v>0</v>
      </c>
      <c r="R391" s="13" t="s">
        <v>2669</v>
      </c>
      <c r="S391" s="13" t="s">
        <v>2670</v>
      </c>
      <c r="T391" s="13" t="s">
        <v>70</v>
      </c>
      <c r="U391" s="13" t="s">
        <v>394</v>
      </c>
      <c r="V391" s="13" t="s">
        <v>422</v>
      </c>
      <c r="W391" s="13" t="s">
        <v>82</v>
      </c>
      <c r="X391" s="13" t="s">
        <v>427</v>
      </c>
      <c r="Y391" s="13" t="s">
        <v>83</v>
      </c>
      <c r="Z391" s="13" t="s">
        <v>153</v>
      </c>
      <c r="AA391" s="13" t="s">
        <v>85</v>
      </c>
      <c r="AB391" s="13" t="s">
        <v>429</v>
      </c>
      <c r="AC391" s="13" t="s">
        <v>436</v>
      </c>
      <c r="AD391" s="13" t="s">
        <v>441</v>
      </c>
      <c r="AE391" s="13" t="s">
        <v>461</v>
      </c>
      <c r="AF391" s="13" t="s">
        <v>487</v>
      </c>
      <c r="AG391" s="13" t="s">
        <v>550</v>
      </c>
      <c r="AH391" s="13" t="s">
        <v>603</v>
      </c>
      <c r="AI391" s="13" t="s">
        <v>657</v>
      </c>
      <c r="AJ391" s="13" t="s">
        <v>1756</v>
      </c>
      <c r="AK391" s="13" t="s">
        <v>720</v>
      </c>
      <c r="AL391" s="13" t="s">
        <v>721</v>
      </c>
      <c r="AM391" s="13" t="s">
        <v>727</v>
      </c>
      <c r="AN391" s="13" t="s">
        <v>833</v>
      </c>
      <c r="AO391" s="13" t="s">
        <v>950</v>
      </c>
      <c r="AP391" s="13" t="s">
        <v>2671</v>
      </c>
      <c r="AQ391" s="13" t="s">
        <v>2648</v>
      </c>
      <c r="AR391" s="15">
        <v>3000000000</v>
      </c>
      <c r="AS391" s="15">
        <v>0</v>
      </c>
      <c r="AT391" s="15">
        <v>0</v>
      </c>
      <c r="AU391" s="15">
        <v>0</v>
      </c>
      <c r="AV391" s="15">
        <v>0</v>
      </c>
      <c r="AW391" s="15">
        <v>3000000000</v>
      </c>
      <c r="AX391" s="15">
        <v>2900000000</v>
      </c>
      <c r="AY391" s="15">
        <v>0</v>
      </c>
      <c r="AZ391" s="15">
        <v>0</v>
      </c>
      <c r="BA391" s="15">
        <v>0</v>
      </c>
      <c r="BB391" s="15">
        <v>100000000</v>
      </c>
      <c r="BC391" s="15">
        <v>2900000000</v>
      </c>
      <c r="BD391" s="9" t="s">
        <v>736</v>
      </c>
      <c r="BE391" s="10">
        <v>45393.704039553188</v>
      </c>
      <c r="BF391" s="9"/>
    </row>
    <row r="392" spans="1:65" ht="15" customHeight="1" outlineLevel="3" x14ac:dyDescent="0.2">
      <c r="A392" s="8" t="s">
        <v>164</v>
      </c>
      <c r="B392" s="13" t="s">
        <v>153</v>
      </c>
      <c r="C392" s="13" t="s">
        <v>70</v>
      </c>
      <c r="D392" s="13" t="s">
        <v>72</v>
      </c>
      <c r="E392" s="13" t="s">
        <v>82</v>
      </c>
      <c r="F392" s="13" t="s">
        <v>85</v>
      </c>
      <c r="G392" s="13" t="s">
        <v>72</v>
      </c>
      <c r="H392" s="13" t="s">
        <v>91</v>
      </c>
      <c r="I392" s="13" t="s">
        <v>112</v>
      </c>
      <c r="J392" s="13" t="s">
        <v>72</v>
      </c>
      <c r="K392" s="13" t="s">
        <v>83</v>
      </c>
      <c r="L392" s="13">
        <v>0</v>
      </c>
      <c r="M392" s="13" t="s">
        <v>153</v>
      </c>
      <c r="N392" s="13">
        <v>25101</v>
      </c>
      <c r="O392" s="13" t="s">
        <v>174</v>
      </c>
      <c r="P392" s="13">
        <v>1</v>
      </c>
      <c r="Q392" s="13">
        <v>1</v>
      </c>
      <c r="R392" s="13" t="s">
        <v>2672</v>
      </c>
      <c r="S392" s="13" t="s">
        <v>2673</v>
      </c>
      <c r="T392" s="13" t="s">
        <v>70</v>
      </c>
      <c r="U392" s="13" t="s">
        <v>394</v>
      </c>
      <c r="V392" s="13" t="s">
        <v>422</v>
      </c>
      <c r="W392" s="13" t="s">
        <v>82</v>
      </c>
      <c r="X392" s="13" t="s">
        <v>427</v>
      </c>
      <c r="Y392" s="13" t="s">
        <v>83</v>
      </c>
      <c r="Z392" s="13" t="s">
        <v>153</v>
      </c>
      <c r="AA392" s="13" t="s">
        <v>85</v>
      </c>
      <c r="AB392" s="13" t="s">
        <v>429</v>
      </c>
      <c r="AC392" s="13" t="s">
        <v>436</v>
      </c>
      <c r="AD392" s="13" t="s">
        <v>441</v>
      </c>
      <c r="AE392" s="13" t="s">
        <v>461</v>
      </c>
      <c r="AF392" s="13" t="s">
        <v>487</v>
      </c>
      <c r="AG392" s="13" t="s">
        <v>550</v>
      </c>
      <c r="AH392" s="13" t="s">
        <v>603</v>
      </c>
      <c r="AI392" s="13" t="s">
        <v>657</v>
      </c>
      <c r="AJ392" s="13" t="s">
        <v>1756</v>
      </c>
      <c r="AK392" s="13" t="s">
        <v>720</v>
      </c>
      <c r="AL392" s="13" t="s">
        <v>721</v>
      </c>
      <c r="AM392" s="13" t="s">
        <v>727</v>
      </c>
      <c r="AN392" s="13" t="s">
        <v>833</v>
      </c>
      <c r="AO392" s="13" t="s">
        <v>950</v>
      </c>
      <c r="AP392" s="13" t="s">
        <v>2674</v>
      </c>
      <c r="AQ392" s="13" t="s">
        <v>2675</v>
      </c>
      <c r="AR392" s="15">
        <v>0</v>
      </c>
      <c r="AS392" s="15">
        <v>2000000000</v>
      </c>
      <c r="AT392" s="15">
        <v>0</v>
      </c>
      <c r="AU392" s="15">
        <v>0</v>
      </c>
      <c r="AV392" s="15">
        <v>0</v>
      </c>
      <c r="AW392" s="15">
        <v>2000000000</v>
      </c>
      <c r="AX392" s="15">
        <v>1492000000</v>
      </c>
      <c r="AY392" s="15">
        <v>0</v>
      </c>
      <c r="AZ392" s="15">
        <v>0</v>
      </c>
      <c r="BA392" s="15">
        <v>0</v>
      </c>
      <c r="BB392" s="15">
        <v>508000000</v>
      </c>
      <c r="BC392" s="15">
        <v>1492000000</v>
      </c>
      <c r="BD392" s="9" t="s">
        <v>736</v>
      </c>
      <c r="BE392" s="10">
        <v>45393.704039553188</v>
      </c>
      <c r="BF392" s="9"/>
    </row>
    <row r="393" spans="1:65" s="11" customFormat="1" ht="15" customHeight="1" outlineLevel="2" x14ac:dyDescent="0.2">
      <c r="B393" s="14" t="s">
        <v>2803</v>
      </c>
      <c r="C393" s="14"/>
      <c r="D393" s="14"/>
      <c r="E393" s="14"/>
      <c r="F393" s="14"/>
      <c r="G393" s="14"/>
      <c r="H393" s="14"/>
      <c r="I393" s="14"/>
      <c r="J393" s="14"/>
      <c r="K393" s="13"/>
      <c r="L393" s="13"/>
      <c r="M393" s="13"/>
      <c r="N393" s="14"/>
      <c r="O393" s="14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4"/>
      <c r="AR393" s="16">
        <f t="shared" ref="AR393:BC393" si="46">SUBTOTAL(9,AR386:AR392)</f>
        <v>14462107019</v>
      </c>
      <c r="AS393" s="15">
        <f t="shared" si="46"/>
        <v>2000000000</v>
      </c>
      <c r="AT393" s="15">
        <f t="shared" si="46"/>
        <v>0</v>
      </c>
      <c r="AU393" s="15">
        <f t="shared" si="46"/>
        <v>3064000000</v>
      </c>
      <c r="AV393" s="15">
        <f t="shared" si="46"/>
        <v>3064000000</v>
      </c>
      <c r="AW393" s="16">
        <f t="shared" si="46"/>
        <v>16462107019</v>
      </c>
      <c r="AX393" s="16">
        <f t="shared" si="46"/>
        <v>8945897686</v>
      </c>
      <c r="AY393" s="16">
        <f t="shared" si="46"/>
        <v>1074326944</v>
      </c>
      <c r="AZ393" s="15">
        <f t="shared" si="46"/>
        <v>613708145</v>
      </c>
      <c r="BA393" s="15">
        <f t="shared" si="46"/>
        <v>613708145</v>
      </c>
      <c r="BB393" s="15">
        <f t="shared" si="46"/>
        <v>7516209333</v>
      </c>
      <c r="BC393" s="16">
        <f t="shared" si="46"/>
        <v>7871570742</v>
      </c>
      <c r="BD393" s="9"/>
      <c r="BE393" s="10"/>
      <c r="BF393" s="9"/>
      <c r="BG393" s="8"/>
      <c r="BH393" s="8"/>
      <c r="BI393" s="8"/>
      <c r="BJ393" s="8"/>
      <c r="BK393" s="8"/>
      <c r="BL393" s="8"/>
      <c r="BM393" s="8"/>
    </row>
    <row r="394" spans="1:65" ht="15" customHeight="1" outlineLevel="3" x14ac:dyDescent="0.2">
      <c r="A394" s="8" t="s">
        <v>164</v>
      </c>
      <c r="B394" s="13" t="s">
        <v>154</v>
      </c>
      <c r="C394" s="13" t="s">
        <v>70</v>
      </c>
      <c r="D394" s="13" t="s">
        <v>72</v>
      </c>
      <c r="E394" s="13" t="s">
        <v>82</v>
      </c>
      <c r="F394" s="13" t="s">
        <v>59</v>
      </c>
      <c r="G394" s="13" t="s">
        <v>72</v>
      </c>
      <c r="H394" s="13" t="s">
        <v>91</v>
      </c>
      <c r="I394" s="13" t="s">
        <v>112</v>
      </c>
      <c r="J394" s="13" t="s">
        <v>147</v>
      </c>
      <c r="K394" s="13" t="s">
        <v>84</v>
      </c>
      <c r="L394" s="13" t="s">
        <v>70</v>
      </c>
      <c r="M394" s="13" t="s">
        <v>164</v>
      </c>
      <c r="N394" s="13">
        <v>11206</v>
      </c>
      <c r="O394" s="13" t="s">
        <v>228</v>
      </c>
      <c r="P394" s="13">
        <v>0</v>
      </c>
      <c r="Q394" s="13">
        <v>0</v>
      </c>
      <c r="R394" s="13" t="s">
        <v>2661</v>
      </c>
      <c r="S394" s="13" t="s">
        <v>2662</v>
      </c>
      <c r="T394" s="13" t="s">
        <v>70</v>
      </c>
      <c r="U394" s="13" t="s">
        <v>394</v>
      </c>
      <c r="V394" s="13" t="s">
        <v>422</v>
      </c>
      <c r="W394" s="13" t="s">
        <v>82</v>
      </c>
      <c r="X394" s="13" t="s">
        <v>427</v>
      </c>
      <c r="Y394" s="13" t="s">
        <v>84</v>
      </c>
      <c r="Z394" s="13" t="s">
        <v>154</v>
      </c>
      <c r="AA394" s="13" t="s">
        <v>59</v>
      </c>
      <c r="AB394" s="13" t="s">
        <v>154</v>
      </c>
      <c r="AC394" s="13" t="s">
        <v>436</v>
      </c>
      <c r="AD394" s="13" t="s">
        <v>441</v>
      </c>
      <c r="AE394" s="13" t="s">
        <v>461</v>
      </c>
      <c r="AF394" s="13" t="s">
        <v>487</v>
      </c>
      <c r="AG394" s="13" t="s">
        <v>550</v>
      </c>
      <c r="AH394" s="13" t="s">
        <v>603</v>
      </c>
      <c r="AI394" s="13" t="s">
        <v>657</v>
      </c>
      <c r="AJ394" s="13" t="s">
        <v>1756</v>
      </c>
      <c r="AK394" s="13" t="s">
        <v>720</v>
      </c>
      <c r="AL394" s="13" t="s">
        <v>721</v>
      </c>
      <c r="AM394" s="13" t="s">
        <v>727</v>
      </c>
      <c r="AN394" s="13" t="s">
        <v>832</v>
      </c>
      <c r="AO394" s="13" t="s">
        <v>949</v>
      </c>
      <c r="AP394" s="13" t="s">
        <v>1190</v>
      </c>
      <c r="AQ394" s="13" t="s">
        <v>2663</v>
      </c>
      <c r="AR394" s="15">
        <v>1141735310</v>
      </c>
      <c r="AS394" s="15">
        <v>0</v>
      </c>
      <c r="AT394" s="15">
        <v>0</v>
      </c>
      <c r="AU394" s="15">
        <v>0</v>
      </c>
      <c r="AV394" s="15">
        <v>0</v>
      </c>
      <c r="AW394" s="15">
        <v>1141735310</v>
      </c>
      <c r="AX394" s="15">
        <v>1141735309.5</v>
      </c>
      <c r="AY394" s="15">
        <v>553469460.5</v>
      </c>
      <c r="AZ394" s="15">
        <v>213288988</v>
      </c>
      <c r="BA394" s="15">
        <v>213288988</v>
      </c>
      <c r="BB394" s="15">
        <v>0.5</v>
      </c>
      <c r="BC394" s="15">
        <v>588265849</v>
      </c>
      <c r="BD394" s="9" t="s">
        <v>736</v>
      </c>
      <c r="BE394" s="10">
        <v>45393.704039553188</v>
      </c>
      <c r="BF394" s="9"/>
    </row>
    <row r="395" spans="1:65" ht="15" customHeight="1" outlineLevel="3" x14ac:dyDescent="0.2">
      <c r="A395" s="8" t="s">
        <v>164</v>
      </c>
      <c r="B395" s="13" t="s">
        <v>154</v>
      </c>
      <c r="C395" s="13" t="s">
        <v>70</v>
      </c>
      <c r="D395" s="13" t="s">
        <v>72</v>
      </c>
      <c r="E395" s="13" t="s">
        <v>82</v>
      </c>
      <c r="F395" s="13" t="s">
        <v>59</v>
      </c>
      <c r="G395" s="13" t="s">
        <v>72</v>
      </c>
      <c r="H395" s="13" t="s">
        <v>91</v>
      </c>
      <c r="I395" s="13" t="s">
        <v>111</v>
      </c>
      <c r="J395" s="13" t="s">
        <v>147</v>
      </c>
      <c r="K395" s="13" t="s">
        <v>84</v>
      </c>
      <c r="L395" s="13" t="s">
        <v>70</v>
      </c>
      <c r="M395" s="13" t="s">
        <v>164</v>
      </c>
      <c r="N395" s="13">
        <v>12106</v>
      </c>
      <c r="O395" s="13" t="s">
        <v>224</v>
      </c>
      <c r="P395" s="13">
        <v>0</v>
      </c>
      <c r="Q395" s="13">
        <v>0</v>
      </c>
      <c r="R395" s="13" t="s">
        <v>323</v>
      </c>
      <c r="S395" s="13" t="s">
        <v>1758</v>
      </c>
      <c r="T395" s="13" t="s">
        <v>70</v>
      </c>
      <c r="U395" s="13" t="s">
        <v>394</v>
      </c>
      <c r="V395" s="13" t="s">
        <v>422</v>
      </c>
      <c r="W395" s="13" t="s">
        <v>82</v>
      </c>
      <c r="X395" s="13" t="s">
        <v>427</v>
      </c>
      <c r="Y395" s="13" t="s">
        <v>84</v>
      </c>
      <c r="Z395" s="13" t="s">
        <v>154</v>
      </c>
      <c r="AA395" s="13" t="s">
        <v>59</v>
      </c>
      <c r="AB395" s="13" t="s">
        <v>154</v>
      </c>
      <c r="AC395" s="13" t="s">
        <v>436</v>
      </c>
      <c r="AD395" s="13" t="s">
        <v>441</v>
      </c>
      <c r="AE395" s="13" t="s">
        <v>461</v>
      </c>
      <c r="AF395" s="13" t="s">
        <v>487</v>
      </c>
      <c r="AG395" s="13" t="s">
        <v>549</v>
      </c>
      <c r="AH395" s="13" t="s">
        <v>602</v>
      </c>
      <c r="AI395" s="13" t="s">
        <v>656</v>
      </c>
      <c r="AJ395" s="13" t="s">
        <v>708</v>
      </c>
      <c r="AK395" s="13" t="s">
        <v>720</v>
      </c>
      <c r="AL395" s="13" t="s">
        <v>721</v>
      </c>
      <c r="AM395" s="13" t="s">
        <v>727</v>
      </c>
      <c r="AN395" s="13" t="s">
        <v>831</v>
      </c>
      <c r="AO395" s="13" t="s">
        <v>948</v>
      </c>
      <c r="AP395" s="13" t="s">
        <v>1188</v>
      </c>
      <c r="AQ395" s="13" t="s">
        <v>2655</v>
      </c>
      <c r="AR395" s="15">
        <v>900000000</v>
      </c>
      <c r="AS395" s="15">
        <v>0</v>
      </c>
      <c r="AT395" s="15">
        <v>0</v>
      </c>
      <c r="AU395" s="15">
        <v>0</v>
      </c>
      <c r="AV395" s="15">
        <v>436551726</v>
      </c>
      <c r="AW395" s="15">
        <v>463448274</v>
      </c>
      <c r="AX395" s="15">
        <v>27922480</v>
      </c>
      <c r="AY395" s="15">
        <v>27922480</v>
      </c>
      <c r="AZ395" s="15">
        <v>0</v>
      </c>
      <c r="BA395" s="15">
        <v>0</v>
      </c>
      <c r="BB395" s="15">
        <v>435525794</v>
      </c>
      <c r="BC395" s="15">
        <v>0</v>
      </c>
      <c r="BD395" s="9" t="s">
        <v>736</v>
      </c>
      <c r="BE395" s="10">
        <v>45393.704039553188</v>
      </c>
      <c r="BF395" s="9"/>
    </row>
    <row r="396" spans="1:65" ht="15" customHeight="1" outlineLevel="3" x14ac:dyDescent="0.2">
      <c r="A396" s="8" t="s">
        <v>164</v>
      </c>
      <c r="B396" s="13" t="s">
        <v>154</v>
      </c>
      <c r="C396" s="13" t="s">
        <v>70</v>
      </c>
      <c r="D396" s="13" t="s">
        <v>72</v>
      </c>
      <c r="E396" s="13" t="s">
        <v>82</v>
      </c>
      <c r="F396" s="13" t="s">
        <v>59</v>
      </c>
      <c r="G396" s="13" t="s">
        <v>72</v>
      </c>
      <c r="H396" s="13" t="s">
        <v>91</v>
      </c>
      <c r="I396" s="13" t="s">
        <v>112</v>
      </c>
      <c r="J396" s="13" t="s">
        <v>72</v>
      </c>
      <c r="K396" s="13" t="s">
        <v>84</v>
      </c>
      <c r="L396" s="13" t="s">
        <v>70</v>
      </c>
      <c r="M396" s="13" t="s">
        <v>164</v>
      </c>
      <c r="N396" s="13">
        <v>12106</v>
      </c>
      <c r="O396" s="13" t="s">
        <v>224</v>
      </c>
      <c r="P396" s="13">
        <v>1</v>
      </c>
      <c r="Q396" s="13">
        <v>1</v>
      </c>
      <c r="R396" s="13" t="s">
        <v>325</v>
      </c>
      <c r="S396" s="13" t="s">
        <v>1760</v>
      </c>
      <c r="T396" s="13" t="s">
        <v>70</v>
      </c>
      <c r="U396" s="13" t="s">
        <v>394</v>
      </c>
      <c r="V396" s="13" t="s">
        <v>422</v>
      </c>
      <c r="W396" s="13" t="s">
        <v>82</v>
      </c>
      <c r="X396" s="13" t="s">
        <v>427</v>
      </c>
      <c r="Y396" s="13" t="s">
        <v>84</v>
      </c>
      <c r="Z396" s="13" t="s">
        <v>154</v>
      </c>
      <c r="AA396" s="13" t="s">
        <v>59</v>
      </c>
      <c r="AB396" s="13" t="s">
        <v>154</v>
      </c>
      <c r="AC396" s="13" t="s">
        <v>436</v>
      </c>
      <c r="AD396" s="13" t="s">
        <v>441</v>
      </c>
      <c r="AE396" s="13" t="s">
        <v>461</v>
      </c>
      <c r="AF396" s="13" t="s">
        <v>487</v>
      </c>
      <c r="AG396" s="13" t="s">
        <v>550</v>
      </c>
      <c r="AH396" s="13" t="s">
        <v>603</v>
      </c>
      <c r="AI396" s="13" t="s">
        <v>657</v>
      </c>
      <c r="AJ396" s="13" t="s">
        <v>1756</v>
      </c>
      <c r="AK396" s="13" t="s">
        <v>720</v>
      </c>
      <c r="AL396" s="13" t="s">
        <v>721</v>
      </c>
      <c r="AM396" s="13" t="s">
        <v>727</v>
      </c>
      <c r="AN396" s="13" t="s">
        <v>834</v>
      </c>
      <c r="AO396" s="13" t="s">
        <v>951</v>
      </c>
      <c r="AP396" s="13" t="s">
        <v>1191</v>
      </c>
      <c r="AQ396" s="13" t="s">
        <v>2664</v>
      </c>
      <c r="AR396" s="15">
        <v>803376064</v>
      </c>
      <c r="AS396" s="15">
        <v>0</v>
      </c>
      <c r="AT396" s="15">
        <v>0</v>
      </c>
      <c r="AU396" s="15">
        <v>288440386</v>
      </c>
      <c r="AV396" s="15">
        <v>199454700</v>
      </c>
      <c r="AW396" s="15">
        <v>892361750</v>
      </c>
      <c r="AX396" s="15">
        <v>573085509</v>
      </c>
      <c r="AY396" s="15">
        <v>60108504</v>
      </c>
      <c r="AZ396" s="15">
        <v>0</v>
      </c>
      <c r="BA396" s="15">
        <v>0</v>
      </c>
      <c r="BB396" s="15">
        <v>319276241</v>
      </c>
      <c r="BC396" s="15">
        <v>512977005</v>
      </c>
      <c r="BD396" s="9" t="s">
        <v>736</v>
      </c>
      <c r="BE396" s="10">
        <v>45393.704039553188</v>
      </c>
      <c r="BF396" s="9"/>
    </row>
    <row r="397" spans="1:65" ht="15" customHeight="1" outlineLevel="3" x14ac:dyDescent="0.2">
      <c r="A397" s="8" t="s">
        <v>164</v>
      </c>
      <c r="B397" s="13" t="s">
        <v>154</v>
      </c>
      <c r="C397" s="13" t="s">
        <v>70</v>
      </c>
      <c r="D397" s="13" t="s">
        <v>72</v>
      </c>
      <c r="E397" s="13" t="s">
        <v>82</v>
      </c>
      <c r="F397" s="13" t="s">
        <v>59</v>
      </c>
      <c r="G397" s="13" t="s">
        <v>72</v>
      </c>
      <c r="H397" s="13" t="s">
        <v>91</v>
      </c>
      <c r="I397" s="13" t="s">
        <v>112</v>
      </c>
      <c r="J397" s="13" t="s">
        <v>72</v>
      </c>
      <c r="K397" s="13" t="s">
        <v>84</v>
      </c>
      <c r="L397" s="13" t="s">
        <v>70</v>
      </c>
      <c r="M397" s="13" t="s">
        <v>164</v>
      </c>
      <c r="N397" s="13">
        <v>12106</v>
      </c>
      <c r="O397" s="13" t="s">
        <v>224</v>
      </c>
      <c r="P397" s="13">
        <v>1</v>
      </c>
      <c r="Q397" s="13">
        <v>1</v>
      </c>
      <c r="R397" s="13" t="s">
        <v>2854</v>
      </c>
      <c r="S397" s="13" t="s">
        <v>2855</v>
      </c>
      <c r="T397" s="13" t="s">
        <v>70</v>
      </c>
      <c r="U397" s="13" t="s">
        <v>394</v>
      </c>
      <c r="V397" s="13" t="s">
        <v>422</v>
      </c>
      <c r="W397" s="13" t="s">
        <v>82</v>
      </c>
      <c r="X397" s="13" t="s">
        <v>427</v>
      </c>
      <c r="Y397" s="13" t="s">
        <v>84</v>
      </c>
      <c r="Z397" s="13" t="s">
        <v>154</v>
      </c>
      <c r="AA397" s="13" t="s">
        <v>59</v>
      </c>
      <c r="AB397" s="13" t="s">
        <v>154</v>
      </c>
      <c r="AC397" s="13" t="s">
        <v>436</v>
      </c>
      <c r="AD397" s="13" t="s">
        <v>441</v>
      </c>
      <c r="AE397" s="13" t="s">
        <v>461</v>
      </c>
      <c r="AF397" s="13" t="s">
        <v>487</v>
      </c>
      <c r="AG397" s="13" t="s">
        <v>550</v>
      </c>
      <c r="AH397" s="13" t="s">
        <v>603</v>
      </c>
      <c r="AI397" s="13" t="s">
        <v>657</v>
      </c>
      <c r="AJ397" s="13" t="s">
        <v>1756</v>
      </c>
      <c r="AK397" s="13" t="s">
        <v>720</v>
      </c>
      <c r="AL397" s="13" t="s">
        <v>721</v>
      </c>
      <c r="AM397" s="13" t="s">
        <v>727</v>
      </c>
      <c r="AN397" s="13" t="s">
        <v>832</v>
      </c>
      <c r="AO397" s="13" t="s">
        <v>949</v>
      </c>
      <c r="AP397" s="13" t="s">
        <v>2856</v>
      </c>
      <c r="AQ397" s="13" t="s">
        <v>2664</v>
      </c>
      <c r="AR397" s="15">
        <v>0</v>
      </c>
      <c r="AS397" s="15">
        <v>0</v>
      </c>
      <c r="AT397" s="15">
        <v>0</v>
      </c>
      <c r="AU397" s="15">
        <v>347566040</v>
      </c>
      <c r="AV397" s="15">
        <v>0</v>
      </c>
      <c r="AW397" s="15">
        <v>347566040</v>
      </c>
      <c r="AX397" s="15">
        <v>145000000</v>
      </c>
      <c r="AY397" s="15">
        <v>0</v>
      </c>
      <c r="AZ397" s="15">
        <v>0</v>
      </c>
      <c r="BA397" s="15">
        <v>0</v>
      </c>
      <c r="BB397" s="15">
        <v>202566040</v>
      </c>
      <c r="BC397" s="15">
        <v>145000000</v>
      </c>
      <c r="BD397" s="9" t="s">
        <v>736</v>
      </c>
      <c r="BE397" s="10">
        <v>45393.704039553188</v>
      </c>
      <c r="BF397" s="9"/>
    </row>
    <row r="398" spans="1:65" ht="15" customHeight="1" outlineLevel="3" x14ac:dyDescent="0.2">
      <c r="A398" s="8" t="s">
        <v>164</v>
      </c>
      <c r="B398" s="13" t="s">
        <v>154</v>
      </c>
      <c r="C398" s="13" t="s">
        <v>70</v>
      </c>
      <c r="D398" s="13" t="s">
        <v>72</v>
      </c>
      <c r="E398" s="13" t="s">
        <v>82</v>
      </c>
      <c r="F398" s="13" t="s">
        <v>59</v>
      </c>
      <c r="G398" s="13" t="s">
        <v>72</v>
      </c>
      <c r="H398" s="13" t="s">
        <v>91</v>
      </c>
      <c r="I398" s="13" t="s">
        <v>112</v>
      </c>
      <c r="J398" s="13" t="s">
        <v>76</v>
      </c>
      <c r="K398" s="13" t="s">
        <v>84</v>
      </c>
      <c r="L398" s="13" t="s">
        <v>70</v>
      </c>
      <c r="M398" s="13" t="s">
        <v>164</v>
      </c>
      <c r="N398" s="13">
        <v>12113</v>
      </c>
      <c r="O398" s="13" t="s">
        <v>227</v>
      </c>
      <c r="P398" s="13">
        <v>2</v>
      </c>
      <c r="Q398" s="13">
        <v>2</v>
      </c>
      <c r="R398" s="13" t="s">
        <v>326</v>
      </c>
      <c r="S398" s="13" t="s">
        <v>1761</v>
      </c>
      <c r="T398" s="13" t="s">
        <v>70</v>
      </c>
      <c r="U398" s="13" t="s">
        <v>394</v>
      </c>
      <c r="V398" s="13" t="s">
        <v>422</v>
      </c>
      <c r="W398" s="13" t="s">
        <v>82</v>
      </c>
      <c r="X398" s="13" t="s">
        <v>427</v>
      </c>
      <c r="Y398" s="13" t="s">
        <v>84</v>
      </c>
      <c r="Z398" s="13" t="s">
        <v>154</v>
      </c>
      <c r="AA398" s="13" t="s">
        <v>59</v>
      </c>
      <c r="AB398" s="13" t="s">
        <v>154</v>
      </c>
      <c r="AC398" s="13" t="s">
        <v>436</v>
      </c>
      <c r="AD398" s="13" t="s">
        <v>441</v>
      </c>
      <c r="AE398" s="13" t="s">
        <v>461</v>
      </c>
      <c r="AF398" s="13" t="s">
        <v>487</v>
      </c>
      <c r="AG398" s="13" t="s">
        <v>550</v>
      </c>
      <c r="AH398" s="13" t="s">
        <v>603</v>
      </c>
      <c r="AI398" s="13" t="s">
        <v>657</v>
      </c>
      <c r="AJ398" s="13" t="s">
        <v>1756</v>
      </c>
      <c r="AK398" s="13" t="s">
        <v>720</v>
      </c>
      <c r="AL398" s="13" t="s">
        <v>721</v>
      </c>
      <c r="AM398" s="13" t="s">
        <v>727</v>
      </c>
      <c r="AN398" s="13" t="s">
        <v>834</v>
      </c>
      <c r="AO398" s="13" t="s">
        <v>951</v>
      </c>
      <c r="AP398" s="13" t="s">
        <v>1192</v>
      </c>
      <c r="AQ398" s="13" t="s">
        <v>2665</v>
      </c>
      <c r="AR398" s="15">
        <v>14661199</v>
      </c>
      <c r="AS398" s="15">
        <v>0</v>
      </c>
      <c r="AT398" s="15">
        <v>0</v>
      </c>
      <c r="AU398" s="15">
        <v>0</v>
      </c>
      <c r="AV398" s="15">
        <v>0</v>
      </c>
      <c r="AW398" s="15">
        <v>14661199</v>
      </c>
      <c r="AX398" s="15">
        <v>0</v>
      </c>
      <c r="AY398" s="15">
        <v>0</v>
      </c>
      <c r="AZ398" s="15">
        <v>0</v>
      </c>
      <c r="BA398" s="15">
        <v>0</v>
      </c>
      <c r="BB398" s="15">
        <v>14661199</v>
      </c>
      <c r="BC398" s="15">
        <v>0</v>
      </c>
      <c r="BD398" s="9" t="s">
        <v>736</v>
      </c>
      <c r="BE398" s="10">
        <v>45393.704039553188</v>
      </c>
      <c r="BF398" s="9"/>
    </row>
    <row r="399" spans="1:65" ht="15" customHeight="1" outlineLevel="3" x14ac:dyDescent="0.2">
      <c r="A399" s="8" t="s">
        <v>164</v>
      </c>
      <c r="B399" s="13" t="s">
        <v>154</v>
      </c>
      <c r="C399" s="13" t="s">
        <v>70</v>
      </c>
      <c r="D399" s="13" t="s">
        <v>72</v>
      </c>
      <c r="E399" s="13" t="s">
        <v>82</v>
      </c>
      <c r="F399" s="13" t="s">
        <v>59</v>
      </c>
      <c r="G399" s="13" t="s">
        <v>72</v>
      </c>
      <c r="H399" s="13" t="s">
        <v>91</v>
      </c>
      <c r="I399" s="13" t="s">
        <v>111</v>
      </c>
      <c r="J399" s="13" t="s">
        <v>72</v>
      </c>
      <c r="K399" s="13" t="s">
        <v>84</v>
      </c>
      <c r="L399" s="13" t="s">
        <v>70</v>
      </c>
      <c r="M399" s="13" t="s">
        <v>164</v>
      </c>
      <c r="N399" s="13">
        <v>13204</v>
      </c>
      <c r="O399" s="13" t="s">
        <v>225</v>
      </c>
      <c r="P399" s="13">
        <v>1</v>
      </c>
      <c r="Q399" s="13">
        <v>1</v>
      </c>
      <c r="R399" s="13" t="s">
        <v>324</v>
      </c>
      <c r="S399" s="13" t="s">
        <v>1759</v>
      </c>
      <c r="T399" s="13" t="s">
        <v>70</v>
      </c>
      <c r="U399" s="13" t="s">
        <v>394</v>
      </c>
      <c r="V399" s="13" t="s">
        <v>422</v>
      </c>
      <c r="W399" s="13" t="s">
        <v>82</v>
      </c>
      <c r="X399" s="13" t="s">
        <v>427</v>
      </c>
      <c r="Y399" s="13" t="s">
        <v>84</v>
      </c>
      <c r="Z399" s="13" t="s">
        <v>154</v>
      </c>
      <c r="AA399" s="13" t="s">
        <v>59</v>
      </c>
      <c r="AB399" s="13" t="s">
        <v>154</v>
      </c>
      <c r="AC399" s="13" t="s">
        <v>436</v>
      </c>
      <c r="AD399" s="13" t="s">
        <v>441</v>
      </c>
      <c r="AE399" s="13" t="s">
        <v>461</v>
      </c>
      <c r="AF399" s="13" t="s">
        <v>487</v>
      </c>
      <c r="AG399" s="13" t="s">
        <v>549</v>
      </c>
      <c r="AH399" s="13" t="s">
        <v>602</v>
      </c>
      <c r="AI399" s="13" t="s">
        <v>656</v>
      </c>
      <c r="AJ399" s="13" t="s">
        <v>708</v>
      </c>
      <c r="AK399" s="13" t="s">
        <v>720</v>
      </c>
      <c r="AL399" s="13" t="s">
        <v>721</v>
      </c>
      <c r="AM399" s="13" t="s">
        <v>727</v>
      </c>
      <c r="AN399" s="13" t="s">
        <v>831</v>
      </c>
      <c r="AO399" s="13" t="s">
        <v>948</v>
      </c>
      <c r="AP399" s="13" t="s">
        <v>1189</v>
      </c>
      <c r="AQ399" s="13" t="s">
        <v>2656</v>
      </c>
      <c r="AR399" s="15">
        <v>329400000</v>
      </c>
      <c r="AS399" s="15">
        <v>0</v>
      </c>
      <c r="AT399" s="15">
        <v>0</v>
      </c>
      <c r="AU399" s="15">
        <v>0</v>
      </c>
      <c r="AV399" s="15">
        <v>0</v>
      </c>
      <c r="AW399" s="15">
        <v>329400000</v>
      </c>
      <c r="AX399" s="15">
        <v>232000000</v>
      </c>
      <c r="AY399" s="15">
        <v>25134000</v>
      </c>
      <c r="AZ399" s="15">
        <v>0</v>
      </c>
      <c r="BA399" s="15">
        <v>0</v>
      </c>
      <c r="BB399" s="15">
        <v>97400000</v>
      </c>
      <c r="BC399" s="15">
        <v>206866000</v>
      </c>
      <c r="BD399" s="9" t="s">
        <v>736</v>
      </c>
      <c r="BE399" s="10">
        <v>45393.704039553188</v>
      </c>
      <c r="BF399" s="9"/>
    </row>
    <row r="400" spans="1:65" ht="15" customHeight="1" outlineLevel="3" x14ac:dyDescent="0.2">
      <c r="A400" s="8" t="s">
        <v>164</v>
      </c>
      <c r="B400" s="13" t="s">
        <v>154</v>
      </c>
      <c r="C400" s="13" t="s">
        <v>70</v>
      </c>
      <c r="D400" s="13" t="s">
        <v>72</v>
      </c>
      <c r="E400" s="13" t="s">
        <v>82</v>
      </c>
      <c r="F400" s="13" t="s">
        <v>59</v>
      </c>
      <c r="G400" s="13" t="s">
        <v>72</v>
      </c>
      <c r="H400" s="13" t="s">
        <v>91</v>
      </c>
      <c r="I400" s="13" t="s">
        <v>112</v>
      </c>
      <c r="J400" s="13" t="s">
        <v>77</v>
      </c>
      <c r="K400" s="13" t="s">
        <v>84</v>
      </c>
      <c r="L400" s="13" t="s">
        <v>70</v>
      </c>
      <c r="M400" s="13" t="s">
        <v>164</v>
      </c>
      <c r="N400" s="13">
        <v>22306</v>
      </c>
      <c r="O400" s="13" t="s">
        <v>226</v>
      </c>
      <c r="P400" s="13">
        <v>3</v>
      </c>
      <c r="Q400" s="13">
        <v>3</v>
      </c>
      <c r="R400" s="13" t="s">
        <v>327</v>
      </c>
      <c r="S400" s="13" t="s">
        <v>1762</v>
      </c>
      <c r="T400" s="13" t="s">
        <v>70</v>
      </c>
      <c r="U400" s="13" t="s">
        <v>394</v>
      </c>
      <c r="V400" s="13" t="s">
        <v>422</v>
      </c>
      <c r="W400" s="13" t="s">
        <v>82</v>
      </c>
      <c r="X400" s="13" t="s">
        <v>427</v>
      </c>
      <c r="Y400" s="13" t="s">
        <v>84</v>
      </c>
      <c r="Z400" s="13" t="s">
        <v>154</v>
      </c>
      <c r="AA400" s="13" t="s">
        <v>59</v>
      </c>
      <c r="AB400" s="13" t="s">
        <v>154</v>
      </c>
      <c r="AC400" s="13" t="s">
        <v>436</v>
      </c>
      <c r="AD400" s="13" t="s">
        <v>441</v>
      </c>
      <c r="AE400" s="13" t="s">
        <v>461</v>
      </c>
      <c r="AF400" s="13" t="s">
        <v>487</v>
      </c>
      <c r="AG400" s="13" t="s">
        <v>550</v>
      </c>
      <c r="AH400" s="13" t="s">
        <v>603</v>
      </c>
      <c r="AI400" s="13" t="s">
        <v>657</v>
      </c>
      <c r="AJ400" s="13" t="s">
        <v>1756</v>
      </c>
      <c r="AK400" s="13" t="s">
        <v>720</v>
      </c>
      <c r="AL400" s="13" t="s">
        <v>721</v>
      </c>
      <c r="AM400" s="13" t="s">
        <v>727</v>
      </c>
      <c r="AN400" s="13" t="s">
        <v>834</v>
      </c>
      <c r="AO400" s="13" t="s">
        <v>951</v>
      </c>
      <c r="AP400" s="13" t="s">
        <v>1193</v>
      </c>
      <c r="AQ400" s="13" t="s">
        <v>2666</v>
      </c>
      <c r="AR400" s="15">
        <v>100000</v>
      </c>
      <c r="AS400" s="15">
        <v>0</v>
      </c>
      <c r="AT400" s="15">
        <v>0</v>
      </c>
      <c r="AU400" s="15">
        <v>0</v>
      </c>
      <c r="AV400" s="15">
        <v>0</v>
      </c>
      <c r="AW400" s="15">
        <v>100000</v>
      </c>
      <c r="AX400" s="15">
        <v>0</v>
      </c>
      <c r="AY400" s="15">
        <v>0</v>
      </c>
      <c r="AZ400" s="15">
        <v>0</v>
      </c>
      <c r="BA400" s="15">
        <v>0</v>
      </c>
      <c r="BB400" s="15">
        <v>100000</v>
      </c>
      <c r="BC400" s="15">
        <v>0</v>
      </c>
      <c r="BD400" s="9" t="s">
        <v>736</v>
      </c>
      <c r="BE400" s="10">
        <v>45393.704039553188</v>
      </c>
      <c r="BF400" s="9"/>
    </row>
    <row r="401" spans="1:65" ht="15" customHeight="1" outlineLevel="3" x14ac:dyDescent="0.2">
      <c r="A401" s="8" t="s">
        <v>164</v>
      </c>
      <c r="B401" s="13" t="s">
        <v>154</v>
      </c>
      <c r="C401" s="13" t="s">
        <v>70</v>
      </c>
      <c r="D401" s="13" t="s">
        <v>72</v>
      </c>
      <c r="E401" s="13" t="s">
        <v>82</v>
      </c>
      <c r="F401" s="13" t="s">
        <v>59</v>
      </c>
      <c r="G401" s="13" t="s">
        <v>72</v>
      </c>
      <c r="H401" s="13" t="s">
        <v>91</v>
      </c>
      <c r="I401" s="13" t="s">
        <v>112</v>
      </c>
      <c r="J401" s="13" t="s">
        <v>74</v>
      </c>
      <c r="K401" s="13" t="s">
        <v>84</v>
      </c>
      <c r="L401" s="13" t="s">
        <v>70</v>
      </c>
      <c r="M401" s="13" t="s">
        <v>164</v>
      </c>
      <c r="N401" s="13">
        <v>22323</v>
      </c>
      <c r="O401" s="13" t="s">
        <v>1457</v>
      </c>
      <c r="P401" s="13">
        <v>4</v>
      </c>
      <c r="Q401" s="13">
        <v>4</v>
      </c>
      <c r="R401" s="13" t="s">
        <v>1763</v>
      </c>
      <c r="S401" s="13" t="s">
        <v>1764</v>
      </c>
      <c r="T401" s="13" t="s">
        <v>70</v>
      </c>
      <c r="U401" s="13" t="s">
        <v>394</v>
      </c>
      <c r="V401" s="13" t="s">
        <v>422</v>
      </c>
      <c r="W401" s="13" t="s">
        <v>82</v>
      </c>
      <c r="X401" s="13" t="s">
        <v>427</v>
      </c>
      <c r="Y401" s="13" t="s">
        <v>84</v>
      </c>
      <c r="Z401" s="13" t="s">
        <v>154</v>
      </c>
      <c r="AA401" s="13" t="s">
        <v>59</v>
      </c>
      <c r="AB401" s="13" t="s">
        <v>154</v>
      </c>
      <c r="AC401" s="13" t="s">
        <v>436</v>
      </c>
      <c r="AD401" s="13" t="s">
        <v>441</v>
      </c>
      <c r="AE401" s="13" t="s">
        <v>461</v>
      </c>
      <c r="AF401" s="13" t="s">
        <v>487</v>
      </c>
      <c r="AG401" s="13" t="s">
        <v>550</v>
      </c>
      <c r="AH401" s="13" t="s">
        <v>603</v>
      </c>
      <c r="AI401" s="13" t="s">
        <v>657</v>
      </c>
      <c r="AJ401" s="13" t="s">
        <v>1756</v>
      </c>
      <c r="AK401" s="13" t="s">
        <v>720</v>
      </c>
      <c r="AL401" s="13" t="s">
        <v>721</v>
      </c>
      <c r="AM401" s="13" t="s">
        <v>727</v>
      </c>
      <c r="AN401" s="13" t="s">
        <v>834</v>
      </c>
      <c r="AO401" s="13" t="s">
        <v>951</v>
      </c>
      <c r="AP401" s="13" t="s">
        <v>1765</v>
      </c>
      <c r="AQ401" s="13" t="s">
        <v>2667</v>
      </c>
      <c r="AR401" s="15">
        <v>11000000</v>
      </c>
      <c r="AS401" s="15">
        <v>0</v>
      </c>
      <c r="AT401" s="15">
        <v>0</v>
      </c>
      <c r="AU401" s="15">
        <v>0</v>
      </c>
      <c r="AV401" s="15">
        <v>0</v>
      </c>
      <c r="AW401" s="15">
        <v>11000000</v>
      </c>
      <c r="AX401" s="15">
        <v>0</v>
      </c>
      <c r="AY401" s="15">
        <v>0</v>
      </c>
      <c r="AZ401" s="15">
        <v>0</v>
      </c>
      <c r="BA401" s="15">
        <v>0</v>
      </c>
      <c r="BB401" s="15">
        <v>11000000</v>
      </c>
      <c r="BC401" s="15">
        <v>0</v>
      </c>
      <c r="BD401" s="9" t="s">
        <v>736</v>
      </c>
      <c r="BE401" s="10">
        <v>45393.704039553188</v>
      </c>
      <c r="BF401" s="9"/>
    </row>
    <row r="402" spans="1:65" ht="15" customHeight="1" outlineLevel="3" x14ac:dyDescent="0.2">
      <c r="A402" s="8" t="s">
        <v>164</v>
      </c>
      <c r="B402" s="13" t="s">
        <v>154</v>
      </c>
      <c r="C402" s="13" t="s">
        <v>70</v>
      </c>
      <c r="D402" s="13" t="s">
        <v>72</v>
      </c>
      <c r="E402" s="13" t="s">
        <v>82</v>
      </c>
      <c r="F402" s="13" t="s">
        <v>59</v>
      </c>
      <c r="G402" s="13" t="s">
        <v>72</v>
      </c>
      <c r="H402" s="13" t="s">
        <v>91</v>
      </c>
      <c r="I402" s="13" t="s">
        <v>111</v>
      </c>
      <c r="J402" s="13" t="s">
        <v>76</v>
      </c>
      <c r="K402" s="13" t="s">
        <v>84</v>
      </c>
      <c r="L402" s="13" t="s">
        <v>70</v>
      </c>
      <c r="M402" s="13" t="s">
        <v>164</v>
      </c>
      <c r="N402" s="13">
        <v>22329</v>
      </c>
      <c r="O402" s="13" t="s">
        <v>1898</v>
      </c>
      <c r="P402" s="13">
        <v>2</v>
      </c>
      <c r="Q402" s="13">
        <v>2</v>
      </c>
      <c r="R402" s="13" t="s">
        <v>2657</v>
      </c>
      <c r="S402" s="13" t="s">
        <v>2658</v>
      </c>
      <c r="T402" s="13" t="s">
        <v>70</v>
      </c>
      <c r="U402" s="13" t="s">
        <v>394</v>
      </c>
      <c r="V402" s="13" t="s">
        <v>422</v>
      </c>
      <c r="W402" s="13" t="s">
        <v>82</v>
      </c>
      <c r="X402" s="13" t="s">
        <v>427</v>
      </c>
      <c r="Y402" s="13" t="s">
        <v>84</v>
      </c>
      <c r="Z402" s="13" t="s">
        <v>154</v>
      </c>
      <c r="AA402" s="13" t="s">
        <v>59</v>
      </c>
      <c r="AB402" s="13" t="s">
        <v>154</v>
      </c>
      <c r="AC402" s="13" t="s">
        <v>436</v>
      </c>
      <c r="AD402" s="13" t="s">
        <v>441</v>
      </c>
      <c r="AE402" s="13" t="s">
        <v>461</v>
      </c>
      <c r="AF402" s="13" t="s">
        <v>487</v>
      </c>
      <c r="AG402" s="13" t="s">
        <v>549</v>
      </c>
      <c r="AH402" s="13" t="s">
        <v>602</v>
      </c>
      <c r="AI402" s="13" t="s">
        <v>656</v>
      </c>
      <c r="AJ402" s="13" t="s">
        <v>708</v>
      </c>
      <c r="AK402" s="13" t="s">
        <v>720</v>
      </c>
      <c r="AL402" s="13" t="s">
        <v>721</v>
      </c>
      <c r="AM402" s="13" t="s">
        <v>727</v>
      </c>
      <c r="AN402" s="13" t="s">
        <v>834</v>
      </c>
      <c r="AO402" s="13" t="s">
        <v>951</v>
      </c>
      <c r="AP402" s="13" t="s">
        <v>2659</v>
      </c>
      <c r="AQ402" s="13" t="s">
        <v>2660</v>
      </c>
      <c r="AR402" s="15">
        <v>4500000</v>
      </c>
      <c r="AS402" s="15">
        <v>0</v>
      </c>
      <c r="AT402" s="15">
        <v>0</v>
      </c>
      <c r="AU402" s="15">
        <v>0</v>
      </c>
      <c r="AV402" s="15">
        <v>4500000</v>
      </c>
      <c r="AW402" s="15">
        <v>0</v>
      </c>
      <c r="AX402" s="15">
        <v>0</v>
      </c>
      <c r="AY402" s="15">
        <v>0</v>
      </c>
      <c r="AZ402" s="15">
        <v>0</v>
      </c>
      <c r="BA402" s="15">
        <v>0</v>
      </c>
      <c r="BB402" s="15">
        <v>0</v>
      </c>
      <c r="BC402" s="15">
        <v>0</v>
      </c>
      <c r="BD402" s="9" t="s">
        <v>736</v>
      </c>
      <c r="BE402" s="10">
        <v>45393.704039553188</v>
      </c>
      <c r="BF402" s="9"/>
    </row>
    <row r="403" spans="1:65" ht="15" customHeight="1" outlineLevel="3" x14ac:dyDescent="0.2">
      <c r="A403" s="8" t="s">
        <v>164</v>
      </c>
      <c r="B403" s="13" t="s">
        <v>154</v>
      </c>
      <c r="C403" s="13" t="s">
        <v>70</v>
      </c>
      <c r="D403" s="13" t="s">
        <v>72</v>
      </c>
      <c r="E403" s="13" t="s">
        <v>82</v>
      </c>
      <c r="F403" s="13" t="s">
        <v>59</v>
      </c>
      <c r="G403" s="13" t="s">
        <v>72</v>
      </c>
      <c r="H403" s="13" t="s">
        <v>91</v>
      </c>
      <c r="I403" s="13" t="s">
        <v>111</v>
      </c>
      <c r="J403" s="13" t="s">
        <v>76</v>
      </c>
      <c r="K403" s="13" t="s">
        <v>84</v>
      </c>
      <c r="L403" s="13" t="s">
        <v>70</v>
      </c>
      <c r="M403" s="13" t="s">
        <v>164</v>
      </c>
      <c r="N403" s="13">
        <v>22329</v>
      </c>
      <c r="O403" s="13" t="s">
        <v>1898</v>
      </c>
      <c r="P403" s="13">
        <v>2</v>
      </c>
      <c r="Q403" s="13">
        <v>2</v>
      </c>
      <c r="R403" s="13" t="s">
        <v>2835</v>
      </c>
      <c r="S403" s="13" t="s">
        <v>2836</v>
      </c>
      <c r="T403" s="13" t="s">
        <v>70</v>
      </c>
      <c r="U403" s="13" t="s">
        <v>394</v>
      </c>
      <c r="V403" s="13" t="s">
        <v>422</v>
      </c>
      <c r="W403" s="13" t="s">
        <v>82</v>
      </c>
      <c r="X403" s="13" t="s">
        <v>427</v>
      </c>
      <c r="Y403" s="13" t="s">
        <v>84</v>
      </c>
      <c r="Z403" s="13" t="s">
        <v>154</v>
      </c>
      <c r="AA403" s="13" t="s">
        <v>59</v>
      </c>
      <c r="AB403" s="13" t="s">
        <v>154</v>
      </c>
      <c r="AC403" s="13" t="s">
        <v>436</v>
      </c>
      <c r="AD403" s="13" t="s">
        <v>441</v>
      </c>
      <c r="AE403" s="13" t="s">
        <v>461</v>
      </c>
      <c r="AF403" s="13" t="s">
        <v>487</v>
      </c>
      <c r="AG403" s="13" t="s">
        <v>549</v>
      </c>
      <c r="AH403" s="13" t="s">
        <v>602</v>
      </c>
      <c r="AI403" s="13" t="s">
        <v>656</v>
      </c>
      <c r="AJ403" s="13" t="s">
        <v>708</v>
      </c>
      <c r="AK403" s="13" t="s">
        <v>720</v>
      </c>
      <c r="AL403" s="13" t="s">
        <v>721</v>
      </c>
      <c r="AM403" s="13" t="s">
        <v>727</v>
      </c>
      <c r="AN403" s="13" t="s">
        <v>831</v>
      </c>
      <c r="AO403" s="13" t="s">
        <v>948</v>
      </c>
      <c r="AP403" s="13" t="s">
        <v>2837</v>
      </c>
      <c r="AQ403" s="13" t="s">
        <v>2838</v>
      </c>
      <c r="AR403" s="15">
        <v>0</v>
      </c>
      <c r="AS403" s="15">
        <v>0</v>
      </c>
      <c r="AT403" s="15">
        <v>0</v>
      </c>
      <c r="AU403" s="15">
        <v>4500000</v>
      </c>
      <c r="AV403" s="15">
        <v>0</v>
      </c>
      <c r="AW403" s="15">
        <v>4500000</v>
      </c>
      <c r="AX403" s="15">
        <v>0</v>
      </c>
      <c r="AY403" s="15">
        <v>0</v>
      </c>
      <c r="AZ403" s="15">
        <v>0</v>
      </c>
      <c r="BA403" s="15">
        <v>0</v>
      </c>
      <c r="BB403" s="15">
        <v>4500000</v>
      </c>
      <c r="BC403" s="15">
        <v>0</v>
      </c>
      <c r="BD403" s="9" t="s">
        <v>736</v>
      </c>
      <c r="BE403" s="10">
        <v>45393.704039553188</v>
      </c>
      <c r="BF403" s="9"/>
    </row>
    <row r="404" spans="1:65" ht="15" customHeight="1" outlineLevel="3" x14ac:dyDescent="0.2">
      <c r="A404" s="8" t="s">
        <v>164</v>
      </c>
      <c r="B404" s="13" t="s">
        <v>154</v>
      </c>
      <c r="C404" s="13" t="s">
        <v>70</v>
      </c>
      <c r="D404" s="13" t="s">
        <v>72</v>
      </c>
      <c r="E404" s="13" t="s">
        <v>82</v>
      </c>
      <c r="F404" s="13" t="s">
        <v>86</v>
      </c>
      <c r="G404" s="13" t="s">
        <v>72</v>
      </c>
      <c r="H404" s="13" t="s">
        <v>91</v>
      </c>
      <c r="I404" s="13" t="s">
        <v>112</v>
      </c>
      <c r="J404" s="13" t="s">
        <v>76</v>
      </c>
      <c r="K404" s="13" t="s">
        <v>84</v>
      </c>
      <c r="L404" s="13" t="s">
        <v>70</v>
      </c>
      <c r="M404" s="13" t="s">
        <v>164</v>
      </c>
      <c r="N404" s="13">
        <v>25305</v>
      </c>
      <c r="O404" s="13" t="s">
        <v>231</v>
      </c>
      <c r="P404" s="13">
        <v>2</v>
      </c>
      <c r="Q404" s="13">
        <v>2</v>
      </c>
      <c r="R404" s="13" t="s">
        <v>2677</v>
      </c>
      <c r="S404" s="13" t="s">
        <v>2678</v>
      </c>
      <c r="T404" s="13" t="s">
        <v>70</v>
      </c>
      <c r="U404" s="13" t="s">
        <v>394</v>
      </c>
      <c r="V404" s="13" t="s">
        <v>422</v>
      </c>
      <c r="W404" s="13" t="s">
        <v>82</v>
      </c>
      <c r="X404" s="13" t="s">
        <v>427</v>
      </c>
      <c r="Y404" s="13" t="s">
        <v>84</v>
      </c>
      <c r="Z404" s="13" t="s">
        <v>154</v>
      </c>
      <c r="AA404" s="13" t="s">
        <v>86</v>
      </c>
      <c r="AB404" s="13" t="s">
        <v>430</v>
      </c>
      <c r="AC404" s="13" t="s">
        <v>436</v>
      </c>
      <c r="AD404" s="13" t="s">
        <v>441</v>
      </c>
      <c r="AE404" s="13" t="s">
        <v>461</v>
      </c>
      <c r="AF404" s="13" t="s">
        <v>487</v>
      </c>
      <c r="AG404" s="13" t="s">
        <v>550</v>
      </c>
      <c r="AH404" s="13" t="s">
        <v>603</v>
      </c>
      <c r="AI404" s="13" t="s">
        <v>657</v>
      </c>
      <c r="AJ404" s="13" t="s">
        <v>1756</v>
      </c>
      <c r="AK404" s="13" t="s">
        <v>720</v>
      </c>
      <c r="AL404" s="13" t="s">
        <v>721</v>
      </c>
      <c r="AM404" s="13" t="s">
        <v>727</v>
      </c>
      <c r="AN404" s="13" t="s">
        <v>834</v>
      </c>
      <c r="AO404" s="13" t="s">
        <v>951</v>
      </c>
      <c r="AP404" s="13" t="s">
        <v>1196</v>
      </c>
      <c r="AQ404" s="13" t="s">
        <v>2679</v>
      </c>
      <c r="AR404" s="15">
        <v>215586496</v>
      </c>
      <c r="AS404" s="15">
        <v>0</v>
      </c>
      <c r="AT404" s="15">
        <v>0</v>
      </c>
      <c r="AU404" s="15">
        <v>0</v>
      </c>
      <c r="AV404" s="15">
        <v>0</v>
      </c>
      <c r="AW404" s="15">
        <v>215586496</v>
      </c>
      <c r="AX404" s="15">
        <v>200623936</v>
      </c>
      <c r="AY404" s="15">
        <v>132000000</v>
      </c>
      <c r="AZ404" s="15">
        <v>0</v>
      </c>
      <c r="BA404" s="15">
        <v>0</v>
      </c>
      <c r="BB404" s="15">
        <v>14962560</v>
      </c>
      <c r="BC404" s="15">
        <v>68623936</v>
      </c>
      <c r="BD404" s="9" t="s">
        <v>736</v>
      </c>
      <c r="BE404" s="10">
        <v>45393.704039553188</v>
      </c>
      <c r="BF404" s="9"/>
    </row>
    <row r="405" spans="1:65" ht="15" customHeight="1" outlineLevel="3" x14ac:dyDescent="0.2">
      <c r="A405" s="8" t="s">
        <v>164</v>
      </c>
      <c r="B405" s="13" t="s">
        <v>154</v>
      </c>
      <c r="C405" s="13" t="s">
        <v>70</v>
      </c>
      <c r="D405" s="13" t="s">
        <v>72</v>
      </c>
      <c r="E405" s="13" t="s">
        <v>82</v>
      </c>
      <c r="F405" s="13" t="s">
        <v>86</v>
      </c>
      <c r="G405" s="13" t="s">
        <v>72</v>
      </c>
      <c r="H405" s="13" t="s">
        <v>91</v>
      </c>
      <c r="I405" s="13" t="s">
        <v>111</v>
      </c>
      <c r="J405" s="13" t="s">
        <v>147</v>
      </c>
      <c r="K405" s="13" t="s">
        <v>84</v>
      </c>
      <c r="L405" s="13" t="s">
        <v>70</v>
      </c>
      <c r="M405" s="13" t="s">
        <v>164</v>
      </c>
      <c r="N405" s="13">
        <v>25323</v>
      </c>
      <c r="O405" s="13" t="s">
        <v>230</v>
      </c>
      <c r="P405" s="13">
        <v>0</v>
      </c>
      <c r="Q405" s="13">
        <v>0</v>
      </c>
      <c r="R405" s="13" t="s">
        <v>329</v>
      </c>
      <c r="S405" s="13" t="s">
        <v>1767</v>
      </c>
      <c r="T405" s="13" t="s">
        <v>70</v>
      </c>
      <c r="U405" s="13" t="s">
        <v>394</v>
      </c>
      <c r="V405" s="13" t="s">
        <v>422</v>
      </c>
      <c r="W405" s="13" t="s">
        <v>82</v>
      </c>
      <c r="X405" s="13" t="s">
        <v>427</v>
      </c>
      <c r="Y405" s="13" t="s">
        <v>84</v>
      </c>
      <c r="Z405" s="13" t="s">
        <v>154</v>
      </c>
      <c r="AA405" s="13" t="s">
        <v>86</v>
      </c>
      <c r="AB405" s="13" t="s">
        <v>430</v>
      </c>
      <c r="AC405" s="13" t="s">
        <v>436</v>
      </c>
      <c r="AD405" s="13" t="s">
        <v>441</v>
      </c>
      <c r="AE405" s="13" t="s">
        <v>461</v>
      </c>
      <c r="AF405" s="13" t="s">
        <v>487</v>
      </c>
      <c r="AG405" s="13" t="s">
        <v>549</v>
      </c>
      <c r="AH405" s="13" t="s">
        <v>602</v>
      </c>
      <c r="AI405" s="13" t="s">
        <v>656</v>
      </c>
      <c r="AJ405" s="13" t="s">
        <v>708</v>
      </c>
      <c r="AK405" s="13" t="s">
        <v>720</v>
      </c>
      <c r="AL405" s="13" t="s">
        <v>721</v>
      </c>
      <c r="AM405" s="13" t="s">
        <v>727</v>
      </c>
      <c r="AN405" s="13" t="s">
        <v>831</v>
      </c>
      <c r="AO405" s="13" t="s">
        <v>948</v>
      </c>
      <c r="AP405" s="13" t="s">
        <v>1195</v>
      </c>
      <c r="AQ405" s="13" t="s">
        <v>2676</v>
      </c>
      <c r="AR405" s="15">
        <v>170315486</v>
      </c>
      <c r="AS405" s="15">
        <v>0</v>
      </c>
      <c r="AT405" s="15">
        <v>0</v>
      </c>
      <c r="AU405" s="15">
        <v>0</v>
      </c>
      <c r="AV405" s="15">
        <v>0</v>
      </c>
      <c r="AW405" s="15">
        <v>170315486</v>
      </c>
      <c r="AX405" s="15">
        <v>25000000</v>
      </c>
      <c r="AY405" s="15">
        <v>0</v>
      </c>
      <c r="AZ405" s="15">
        <v>0</v>
      </c>
      <c r="BA405" s="15">
        <v>0</v>
      </c>
      <c r="BB405" s="15">
        <v>145315486</v>
      </c>
      <c r="BC405" s="15">
        <v>25000000</v>
      </c>
      <c r="BD405" s="9" t="s">
        <v>736</v>
      </c>
      <c r="BE405" s="10">
        <v>45393.704039553188</v>
      </c>
      <c r="BF405" s="9"/>
    </row>
    <row r="406" spans="1:65" s="11" customFormat="1" ht="15" customHeight="1" outlineLevel="2" x14ac:dyDescent="0.2">
      <c r="B406" s="14" t="s">
        <v>2804</v>
      </c>
      <c r="C406" s="14"/>
      <c r="D406" s="14"/>
      <c r="E406" s="14"/>
      <c r="F406" s="14"/>
      <c r="G406" s="14"/>
      <c r="H406" s="14"/>
      <c r="I406" s="14"/>
      <c r="J406" s="14"/>
      <c r="K406" s="13"/>
      <c r="L406" s="13"/>
      <c r="M406" s="13"/>
      <c r="N406" s="14"/>
      <c r="O406" s="14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4"/>
      <c r="AR406" s="16">
        <f t="shared" ref="AR406:BC406" si="47">SUBTOTAL(9,AR394:AR405)</f>
        <v>3590674555</v>
      </c>
      <c r="AS406" s="15">
        <f t="shared" si="47"/>
        <v>0</v>
      </c>
      <c r="AT406" s="15">
        <f t="shared" si="47"/>
        <v>0</v>
      </c>
      <c r="AU406" s="15">
        <f t="shared" si="47"/>
        <v>640506426</v>
      </c>
      <c r="AV406" s="15">
        <f t="shared" si="47"/>
        <v>640506426</v>
      </c>
      <c r="AW406" s="16">
        <f t="shared" si="47"/>
        <v>3590674555</v>
      </c>
      <c r="AX406" s="16">
        <f t="shared" si="47"/>
        <v>2345367234.5</v>
      </c>
      <c r="AY406" s="16">
        <f t="shared" si="47"/>
        <v>798634444.5</v>
      </c>
      <c r="AZ406" s="15">
        <f t="shared" si="47"/>
        <v>213288988</v>
      </c>
      <c r="BA406" s="15">
        <f t="shared" si="47"/>
        <v>213288988</v>
      </c>
      <c r="BB406" s="15">
        <f t="shared" si="47"/>
        <v>1245307320.5</v>
      </c>
      <c r="BC406" s="16">
        <f t="shared" si="47"/>
        <v>1546732790</v>
      </c>
      <c r="BD406" s="9"/>
      <c r="BE406" s="10"/>
      <c r="BF406" s="9"/>
      <c r="BG406" s="8"/>
      <c r="BH406" s="8"/>
      <c r="BI406" s="8"/>
      <c r="BJ406" s="8"/>
      <c r="BK406" s="8"/>
      <c r="BL406" s="8"/>
      <c r="BM406" s="8"/>
    </row>
    <row r="407" spans="1:65" ht="15" customHeight="1" outlineLevel="3" x14ac:dyDescent="0.2">
      <c r="A407" s="8" t="s">
        <v>164</v>
      </c>
      <c r="B407" s="13" t="s">
        <v>155</v>
      </c>
      <c r="C407" s="13" t="s">
        <v>70</v>
      </c>
      <c r="D407" s="13" t="s">
        <v>72</v>
      </c>
      <c r="E407" s="13" t="s">
        <v>82</v>
      </c>
      <c r="F407" s="13" t="s">
        <v>68</v>
      </c>
      <c r="G407" s="13" t="s">
        <v>72</v>
      </c>
      <c r="H407" s="13" t="s">
        <v>91</v>
      </c>
      <c r="I407" s="13" t="s">
        <v>111</v>
      </c>
      <c r="J407" s="13" t="s">
        <v>147</v>
      </c>
      <c r="K407" s="13" t="s">
        <v>82</v>
      </c>
      <c r="L407" s="13" t="s">
        <v>70</v>
      </c>
      <c r="M407" s="13" t="s">
        <v>164</v>
      </c>
      <c r="N407" s="13">
        <v>13161</v>
      </c>
      <c r="O407" s="13" t="s">
        <v>229</v>
      </c>
      <c r="P407" s="13">
        <v>0</v>
      </c>
      <c r="Q407" s="13">
        <v>0</v>
      </c>
      <c r="R407" s="13" t="s">
        <v>328</v>
      </c>
      <c r="S407" s="13" t="s">
        <v>1766</v>
      </c>
      <c r="T407" s="13" t="s">
        <v>70</v>
      </c>
      <c r="U407" s="13" t="s">
        <v>394</v>
      </c>
      <c r="V407" s="13" t="s">
        <v>422</v>
      </c>
      <c r="W407" s="13" t="s">
        <v>82</v>
      </c>
      <c r="X407" s="13" t="s">
        <v>427</v>
      </c>
      <c r="Y407" s="13" t="s">
        <v>82</v>
      </c>
      <c r="Z407" s="13" t="s">
        <v>155</v>
      </c>
      <c r="AA407" s="13" t="s">
        <v>68</v>
      </c>
      <c r="AB407" s="13" t="s">
        <v>431</v>
      </c>
      <c r="AC407" s="13" t="s">
        <v>436</v>
      </c>
      <c r="AD407" s="13" t="s">
        <v>441</v>
      </c>
      <c r="AE407" s="13" t="s">
        <v>461</v>
      </c>
      <c r="AF407" s="13" t="s">
        <v>487</v>
      </c>
      <c r="AG407" s="13" t="s">
        <v>549</v>
      </c>
      <c r="AH407" s="13" t="s">
        <v>602</v>
      </c>
      <c r="AI407" s="13" t="s">
        <v>656</v>
      </c>
      <c r="AJ407" s="13" t="s">
        <v>708</v>
      </c>
      <c r="AK407" s="13" t="s">
        <v>720</v>
      </c>
      <c r="AL407" s="13" t="s">
        <v>721</v>
      </c>
      <c r="AM407" s="13" t="s">
        <v>727</v>
      </c>
      <c r="AN407" s="13" t="s">
        <v>831</v>
      </c>
      <c r="AO407" s="13" t="s">
        <v>948</v>
      </c>
      <c r="AP407" s="13" t="s">
        <v>1194</v>
      </c>
      <c r="AQ407" s="13" t="s">
        <v>2668</v>
      </c>
      <c r="AR407" s="15">
        <v>1677380853</v>
      </c>
      <c r="AS407" s="15">
        <v>0</v>
      </c>
      <c r="AT407" s="15">
        <v>0</v>
      </c>
      <c r="AU407" s="15">
        <v>0</v>
      </c>
      <c r="AV407" s="15">
        <v>0</v>
      </c>
      <c r="AW407" s="15">
        <v>1677380853</v>
      </c>
      <c r="AX407" s="15">
        <v>1676620000</v>
      </c>
      <c r="AY407" s="15">
        <v>679058667</v>
      </c>
      <c r="AZ407" s="15">
        <v>58076664</v>
      </c>
      <c r="BA407" s="15">
        <v>48726664</v>
      </c>
      <c r="BB407" s="15">
        <v>760853</v>
      </c>
      <c r="BC407" s="15">
        <v>997561333</v>
      </c>
      <c r="BD407" s="9" t="s">
        <v>736</v>
      </c>
      <c r="BE407" s="10">
        <v>45393.704039553188</v>
      </c>
      <c r="BF407" s="9"/>
    </row>
    <row r="408" spans="1:65" s="11" customFormat="1" ht="15" customHeight="1" outlineLevel="2" x14ac:dyDescent="0.2">
      <c r="B408" s="14" t="s">
        <v>2805</v>
      </c>
      <c r="C408" s="14"/>
      <c r="D408" s="14"/>
      <c r="E408" s="14"/>
      <c r="F408" s="14"/>
      <c r="G408" s="14"/>
      <c r="H408" s="14"/>
      <c r="I408" s="14"/>
      <c r="J408" s="14"/>
      <c r="K408" s="13"/>
      <c r="L408" s="13"/>
      <c r="M408" s="13"/>
      <c r="N408" s="14"/>
      <c r="O408" s="14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4"/>
      <c r="AR408" s="16">
        <f t="shared" ref="AR408:BC408" si="48">SUBTOTAL(9,AR407:AR407)</f>
        <v>1677380853</v>
      </c>
      <c r="AS408" s="15">
        <f t="shared" si="48"/>
        <v>0</v>
      </c>
      <c r="AT408" s="15">
        <f t="shared" si="48"/>
        <v>0</v>
      </c>
      <c r="AU408" s="15">
        <f t="shared" si="48"/>
        <v>0</v>
      </c>
      <c r="AV408" s="15">
        <f t="shared" si="48"/>
        <v>0</v>
      </c>
      <c r="AW408" s="16">
        <f t="shared" si="48"/>
        <v>1677380853</v>
      </c>
      <c r="AX408" s="16">
        <f t="shared" si="48"/>
        <v>1676620000</v>
      </c>
      <c r="AY408" s="16">
        <f t="shared" si="48"/>
        <v>679058667</v>
      </c>
      <c r="AZ408" s="15">
        <f t="shared" si="48"/>
        <v>58076664</v>
      </c>
      <c r="BA408" s="15">
        <f t="shared" si="48"/>
        <v>48726664</v>
      </c>
      <c r="BB408" s="15">
        <f t="shared" si="48"/>
        <v>760853</v>
      </c>
      <c r="BC408" s="16">
        <f t="shared" si="48"/>
        <v>997561333</v>
      </c>
      <c r="BD408" s="9"/>
      <c r="BE408" s="10"/>
      <c r="BF408" s="9"/>
      <c r="BG408" s="8"/>
      <c r="BH408" s="8"/>
      <c r="BI408" s="8"/>
      <c r="BJ408" s="8"/>
      <c r="BK408" s="8"/>
      <c r="BL408" s="8"/>
      <c r="BM408" s="8"/>
    </row>
    <row r="409" spans="1:65" s="11" customFormat="1" ht="15" customHeight="1" outlineLevel="1" x14ac:dyDescent="0.2">
      <c r="A409" s="20" t="s">
        <v>2820</v>
      </c>
      <c r="B409" s="18"/>
      <c r="C409" s="18"/>
      <c r="D409" s="18"/>
      <c r="E409" s="18"/>
      <c r="F409" s="18"/>
      <c r="G409" s="18"/>
      <c r="H409" s="18"/>
      <c r="I409" s="18"/>
      <c r="J409" s="18"/>
      <c r="K409" s="13"/>
      <c r="L409" s="13"/>
      <c r="M409" s="13"/>
      <c r="N409" s="18"/>
      <c r="O409" s="18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8"/>
      <c r="AR409" s="19">
        <f t="shared" ref="AR409:BC409" si="49">SUBTOTAL(9,AR386:AR407)</f>
        <v>19730162427</v>
      </c>
      <c r="AS409" s="15">
        <f t="shared" si="49"/>
        <v>2000000000</v>
      </c>
      <c r="AT409" s="15">
        <f t="shared" si="49"/>
        <v>0</v>
      </c>
      <c r="AU409" s="15">
        <f t="shared" si="49"/>
        <v>3704506426</v>
      </c>
      <c r="AV409" s="15">
        <f t="shared" si="49"/>
        <v>3704506426</v>
      </c>
      <c r="AW409" s="19">
        <f t="shared" si="49"/>
        <v>21730162427</v>
      </c>
      <c r="AX409" s="19">
        <f t="shared" si="49"/>
        <v>12967884920.5</v>
      </c>
      <c r="AY409" s="19">
        <f t="shared" si="49"/>
        <v>2552020055.5</v>
      </c>
      <c r="AZ409" s="15">
        <f t="shared" si="49"/>
        <v>885073797</v>
      </c>
      <c r="BA409" s="15">
        <f t="shared" si="49"/>
        <v>875723797</v>
      </c>
      <c r="BB409" s="15">
        <f t="shared" si="49"/>
        <v>8762277506.5</v>
      </c>
      <c r="BC409" s="19">
        <f t="shared" si="49"/>
        <v>10415864865</v>
      </c>
      <c r="BD409" s="9"/>
      <c r="BE409" s="10"/>
      <c r="BF409" s="9"/>
      <c r="BG409" s="8"/>
      <c r="BH409" s="8"/>
      <c r="BI409" s="8"/>
      <c r="BJ409" s="8"/>
      <c r="BK409" s="8"/>
      <c r="BL409" s="8"/>
      <c r="BM409" s="8"/>
    </row>
    <row r="410" spans="1:65" ht="15" customHeight="1" outlineLevel="3" x14ac:dyDescent="0.2">
      <c r="A410" s="8" t="s">
        <v>165</v>
      </c>
      <c r="B410" s="13" t="s">
        <v>153</v>
      </c>
      <c r="C410" s="13" t="s">
        <v>71</v>
      </c>
      <c r="D410" s="13" t="s">
        <v>76</v>
      </c>
      <c r="E410" s="13" t="s">
        <v>82</v>
      </c>
      <c r="F410" s="13" t="s">
        <v>73</v>
      </c>
      <c r="G410" s="13" t="s">
        <v>72</v>
      </c>
      <c r="H410" s="13" t="s">
        <v>94</v>
      </c>
      <c r="I410" s="13" t="s">
        <v>113</v>
      </c>
      <c r="J410" s="13" t="s">
        <v>72</v>
      </c>
      <c r="K410" s="13" t="s">
        <v>83</v>
      </c>
      <c r="L410" s="13">
        <v>0</v>
      </c>
      <c r="M410" s="13" t="s">
        <v>153</v>
      </c>
      <c r="N410" s="13">
        <v>11101</v>
      </c>
      <c r="O410" s="13" t="s">
        <v>1857</v>
      </c>
      <c r="P410" s="13">
        <v>1</v>
      </c>
      <c r="Q410" s="13">
        <v>1</v>
      </c>
      <c r="R410" s="13" t="s">
        <v>2698</v>
      </c>
      <c r="S410" s="13" t="s">
        <v>2699</v>
      </c>
      <c r="T410" s="13" t="s">
        <v>71</v>
      </c>
      <c r="U410" s="13" t="s">
        <v>396</v>
      </c>
      <c r="V410" s="13" t="s">
        <v>424</v>
      </c>
      <c r="W410" s="13" t="s">
        <v>82</v>
      </c>
      <c r="X410" s="13" t="s">
        <v>427</v>
      </c>
      <c r="Y410" s="13" t="s">
        <v>83</v>
      </c>
      <c r="Z410" s="13" t="s">
        <v>153</v>
      </c>
      <c r="AA410" s="13" t="s">
        <v>73</v>
      </c>
      <c r="AB410" s="13" t="s">
        <v>428</v>
      </c>
      <c r="AC410" s="13" t="s">
        <v>436</v>
      </c>
      <c r="AD410" s="13" t="s">
        <v>441</v>
      </c>
      <c r="AE410" s="13" t="s">
        <v>460</v>
      </c>
      <c r="AF410" s="13" t="s">
        <v>486</v>
      </c>
      <c r="AG410" s="13" t="s">
        <v>552</v>
      </c>
      <c r="AH410" s="13" t="s">
        <v>605</v>
      </c>
      <c r="AI410" s="13" t="s">
        <v>659</v>
      </c>
      <c r="AJ410" s="13" t="s">
        <v>710</v>
      </c>
      <c r="AK410" s="13" t="s">
        <v>720</v>
      </c>
      <c r="AL410" s="13" t="s">
        <v>721</v>
      </c>
      <c r="AM410" s="13" t="s">
        <v>727</v>
      </c>
      <c r="AN410" s="13" t="s">
        <v>836</v>
      </c>
      <c r="AO410" s="13" t="s">
        <v>867</v>
      </c>
      <c r="AP410" s="13" t="s">
        <v>2700</v>
      </c>
      <c r="AQ410" s="13" t="s">
        <v>1326</v>
      </c>
      <c r="AR410" s="15">
        <v>160000000</v>
      </c>
      <c r="AS410" s="15">
        <v>0</v>
      </c>
      <c r="AT410" s="15">
        <v>0</v>
      </c>
      <c r="AU410" s="15">
        <v>0</v>
      </c>
      <c r="AV410" s="15">
        <v>0</v>
      </c>
      <c r="AW410" s="15">
        <v>160000000</v>
      </c>
      <c r="AX410" s="15">
        <v>142510648</v>
      </c>
      <c r="AY410" s="15">
        <v>142510648</v>
      </c>
      <c r="AZ410" s="15">
        <v>0</v>
      </c>
      <c r="BA410" s="15">
        <v>0</v>
      </c>
      <c r="BB410" s="15">
        <v>17489352</v>
      </c>
      <c r="BC410" s="15">
        <v>0</v>
      </c>
      <c r="BD410" s="9" t="s">
        <v>736</v>
      </c>
      <c r="BE410" s="10">
        <v>45393.704039553188</v>
      </c>
      <c r="BF410" s="9"/>
    </row>
    <row r="411" spans="1:65" ht="15" customHeight="1" outlineLevel="3" x14ac:dyDescent="0.2">
      <c r="A411" s="8" t="s">
        <v>165</v>
      </c>
      <c r="B411" s="13" t="s">
        <v>153</v>
      </c>
      <c r="C411" s="13" t="s">
        <v>71</v>
      </c>
      <c r="D411" s="13" t="s">
        <v>76</v>
      </c>
      <c r="E411" s="13" t="s">
        <v>82</v>
      </c>
      <c r="F411" s="13" t="s">
        <v>73</v>
      </c>
      <c r="G411" s="13" t="s">
        <v>72</v>
      </c>
      <c r="H411" s="13" t="s">
        <v>94</v>
      </c>
      <c r="I411" s="13" t="s">
        <v>113</v>
      </c>
      <c r="J411" s="13" t="s">
        <v>76</v>
      </c>
      <c r="K411" s="13" t="s">
        <v>83</v>
      </c>
      <c r="L411" s="13">
        <v>0</v>
      </c>
      <c r="M411" s="13" t="s">
        <v>153</v>
      </c>
      <c r="N411" s="13">
        <v>11101</v>
      </c>
      <c r="O411" s="13" t="s">
        <v>1857</v>
      </c>
      <c r="P411" s="13">
        <v>2</v>
      </c>
      <c r="Q411" s="13">
        <v>2</v>
      </c>
      <c r="R411" s="13" t="s">
        <v>2701</v>
      </c>
      <c r="S411" s="13" t="s">
        <v>2702</v>
      </c>
      <c r="T411" s="13" t="s">
        <v>71</v>
      </c>
      <c r="U411" s="13" t="s">
        <v>396</v>
      </c>
      <c r="V411" s="13" t="s">
        <v>424</v>
      </c>
      <c r="W411" s="13" t="s">
        <v>82</v>
      </c>
      <c r="X411" s="13" t="s">
        <v>427</v>
      </c>
      <c r="Y411" s="13" t="s">
        <v>83</v>
      </c>
      <c r="Z411" s="13" t="s">
        <v>153</v>
      </c>
      <c r="AA411" s="13" t="s">
        <v>73</v>
      </c>
      <c r="AB411" s="13" t="s">
        <v>428</v>
      </c>
      <c r="AC411" s="13" t="s">
        <v>436</v>
      </c>
      <c r="AD411" s="13" t="s">
        <v>441</v>
      </c>
      <c r="AE411" s="13" t="s">
        <v>460</v>
      </c>
      <c r="AF411" s="13" t="s">
        <v>486</v>
      </c>
      <c r="AG411" s="13" t="s">
        <v>552</v>
      </c>
      <c r="AH411" s="13" t="s">
        <v>605</v>
      </c>
      <c r="AI411" s="13" t="s">
        <v>659</v>
      </c>
      <c r="AJ411" s="13" t="s">
        <v>710</v>
      </c>
      <c r="AK411" s="13" t="s">
        <v>720</v>
      </c>
      <c r="AL411" s="13" t="s">
        <v>721</v>
      </c>
      <c r="AM411" s="13" t="s">
        <v>727</v>
      </c>
      <c r="AN411" s="13" t="s">
        <v>838</v>
      </c>
      <c r="AO411" s="13" t="s">
        <v>954</v>
      </c>
      <c r="AP411" s="13" t="s">
        <v>2703</v>
      </c>
      <c r="AQ411" s="13" t="s">
        <v>1780</v>
      </c>
      <c r="AR411" s="15">
        <v>17229123</v>
      </c>
      <c r="AS411" s="15">
        <v>0</v>
      </c>
      <c r="AT411" s="15">
        <v>0</v>
      </c>
      <c r="AU411" s="15">
        <v>0</v>
      </c>
      <c r="AV411" s="15">
        <v>0</v>
      </c>
      <c r="AW411" s="15">
        <v>17229123</v>
      </c>
      <c r="AX411" s="15">
        <v>0</v>
      </c>
      <c r="AY411" s="15">
        <v>0</v>
      </c>
      <c r="AZ411" s="15">
        <v>0</v>
      </c>
      <c r="BA411" s="15">
        <v>0</v>
      </c>
      <c r="BB411" s="15">
        <v>17229123</v>
      </c>
      <c r="BC411" s="15">
        <v>0</v>
      </c>
      <c r="BD411" s="9" t="s">
        <v>736</v>
      </c>
      <c r="BE411" s="10">
        <v>45393.704039553188</v>
      </c>
      <c r="BF411" s="9"/>
    </row>
    <row r="412" spans="1:65" ht="15" customHeight="1" outlineLevel="3" x14ac:dyDescent="0.2">
      <c r="A412" s="8" t="s">
        <v>165</v>
      </c>
      <c r="B412" s="13" t="s">
        <v>153</v>
      </c>
      <c r="C412" s="13" t="s">
        <v>71</v>
      </c>
      <c r="D412" s="13" t="s">
        <v>76</v>
      </c>
      <c r="E412" s="13" t="s">
        <v>82</v>
      </c>
      <c r="F412" s="13" t="s">
        <v>73</v>
      </c>
      <c r="G412" s="13" t="s">
        <v>72</v>
      </c>
      <c r="H412" s="13" t="s">
        <v>94</v>
      </c>
      <c r="I412" s="13" t="s">
        <v>113</v>
      </c>
      <c r="J412" s="13" t="s">
        <v>77</v>
      </c>
      <c r="K412" s="13" t="s">
        <v>83</v>
      </c>
      <c r="L412" s="13">
        <v>0</v>
      </c>
      <c r="M412" s="13" t="s">
        <v>153</v>
      </c>
      <c r="N412" s="13">
        <v>11101</v>
      </c>
      <c r="O412" s="13" t="s">
        <v>1857</v>
      </c>
      <c r="P412" s="13">
        <v>3</v>
      </c>
      <c r="Q412" s="13">
        <v>3</v>
      </c>
      <c r="R412" s="13" t="s">
        <v>2704</v>
      </c>
      <c r="S412" s="13" t="s">
        <v>2705</v>
      </c>
      <c r="T412" s="13" t="s">
        <v>71</v>
      </c>
      <c r="U412" s="13" t="s">
        <v>396</v>
      </c>
      <c r="V412" s="13" t="s">
        <v>424</v>
      </c>
      <c r="W412" s="13" t="s">
        <v>82</v>
      </c>
      <c r="X412" s="13" t="s">
        <v>427</v>
      </c>
      <c r="Y412" s="13" t="s">
        <v>83</v>
      </c>
      <c r="Z412" s="13" t="s">
        <v>153</v>
      </c>
      <c r="AA412" s="13" t="s">
        <v>73</v>
      </c>
      <c r="AB412" s="13" t="s">
        <v>428</v>
      </c>
      <c r="AC412" s="13" t="s">
        <v>436</v>
      </c>
      <c r="AD412" s="13" t="s">
        <v>441</v>
      </c>
      <c r="AE412" s="13" t="s">
        <v>460</v>
      </c>
      <c r="AF412" s="13" t="s">
        <v>486</v>
      </c>
      <c r="AG412" s="13" t="s">
        <v>552</v>
      </c>
      <c r="AH412" s="13" t="s">
        <v>605</v>
      </c>
      <c r="AI412" s="13" t="s">
        <v>659</v>
      </c>
      <c r="AJ412" s="13" t="s">
        <v>710</v>
      </c>
      <c r="AK412" s="13" t="s">
        <v>720</v>
      </c>
      <c r="AL412" s="13" t="s">
        <v>721</v>
      </c>
      <c r="AM412" s="13" t="s">
        <v>727</v>
      </c>
      <c r="AN412" s="13" t="s">
        <v>837</v>
      </c>
      <c r="AO412" s="13" t="s">
        <v>953</v>
      </c>
      <c r="AP412" s="13" t="s">
        <v>2706</v>
      </c>
      <c r="AQ412" s="13" t="s">
        <v>1327</v>
      </c>
      <c r="AR412" s="15">
        <v>273281525</v>
      </c>
      <c r="AS412" s="15">
        <v>0</v>
      </c>
      <c r="AT412" s="15">
        <v>0</v>
      </c>
      <c r="AU412" s="15">
        <v>0</v>
      </c>
      <c r="AV412" s="15">
        <v>100000000</v>
      </c>
      <c r="AW412" s="15">
        <v>173281525</v>
      </c>
      <c r="AX412" s="15">
        <v>48000000</v>
      </c>
      <c r="AY412" s="15">
        <v>48000000</v>
      </c>
      <c r="AZ412" s="15">
        <v>0</v>
      </c>
      <c r="BA412" s="15">
        <v>0</v>
      </c>
      <c r="BB412" s="15">
        <v>125281525</v>
      </c>
      <c r="BC412" s="15">
        <v>0</v>
      </c>
      <c r="BD412" s="9" t="s">
        <v>736</v>
      </c>
      <c r="BE412" s="10">
        <v>45393.704039553188</v>
      </c>
      <c r="BF412" s="9"/>
    </row>
    <row r="413" spans="1:65" ht="15" customHeight="1" outlineLevel="3" x14ac:dyDescent="0.2">
      <c r="A413" s="8" t="s">
        <v>165</v>
      </c>
      <c r="B413" s="13" t="s">
        <v>153</v>
      </c>
      <c r="C413" s="13" t="s">
        <v>71</v>
      </c>
      <c r="D413" s="13" t="s">
        <v>76</v>
      </c>
      <c r="E413" s="13" t="s">
        <v>82</v>
      </c>
      <c r="F413" s="13" t="s">
        <v>73</v>
      </c>
      <c r="G413" s="13" t="s">
        <v>72</v>
      </c>
      <c r="H413" s="13" t="s">
        <v>94</v>
      </c>
      <c r="I413" s="13" t="s">
        <v>113</v>
      </c>
      <c r="J413" s="13" t="s">
        <v>77</v>
      </c>
      <c r="K413" s="13" t="s">
        <v>83</v>
      </c>
      <c r="L413" s="13">
        <v>0</v>
      </c>
      <c r="M413" s="13" t="s">
        <v>153</v>
      </c>
      <c r="N413" s="13">
        <v>11101</v>
      </c>
      <c r="O413" s="13" t="s">
        <v>1857</v>
      </c>
      <c r="P413" s="13">
        <v>3</v>
      </c>
      <c r="Q413" s="13">
        <v>3</v>
      </c>
      <c r="R413" s="13" t="s">
        <v>2707</v>
      </c>
      <c r="S413" s="13" t="s">
        <v>2708</v>
      </c>
      <c r="T413" s="13" t="s">
        <v>71</v>
      </c>
      <c r="U413" s="13" t="s">
        <v>396</v>
      </c>
      <c r="V413" s="13" t="s">
        <v>424</v>
      </c>
      <c r="W413" s="13" t="s">
        <v>82</v>
      </c>
      <c r="X413" s="13" t="s">
        <v>427</v>
      </c>
      <c r="Y413" s="13" t="s">
        <v>83</v>
      </c>
      <c r="Z413" s="13" t="s">
        <v>153</v>
      </c>
      <c r="AA413" s="13" t="s">
        <v>73</v>
      </c>
      <c r="AB413" s="13" t="s">
        <v>428</v>
      </c>
      <c r="AC413" s="13" t="s">
        <v>436</v>
      </c>
      <c r="AD413" s="13" t="s">
        <v>441</v>
      </c>
      <c r="AE413" s="13" t="s">
        <v>460</v>
      </c>
      <c r="AF413" s="13" t="s">
        <v>486</v>
      </c>
      <c r="AG413" s="13" t="s">
        <v>552</v>
      </c>
      <c r="AH413" s="13" t="s">
        <v>605</v>
      </c>
      <c r="AI413" s="13" t="s">
        <v>659</v>
      </c>
      <c r="AJ413" s="13" t="s">
        <v>710</v>
      </c>
      <c r="AK413" s="13" t="s">
        <v>720</v>
      </c>
      <c r="AL413" s="13" t="s">
        <v>721</v>
      </c>
      <c r="AM413" s="13" t="s">
        <v>727</v>
      </c>
      <c r="AN413" s="13" t="s">
        <v>838</v>
      </c>
      <c r="AO413" s="13" t="s">
        <v>954</v>
      </c>
      <c r="AP413" s="13" t="s">
        <v>2709</v>
      </c>
      <c r="AQ413" s="13" t="s">
        <v>1780</v>
      </c>
      <c r="AR413" s="15">
        <v>0</v>
      </c>
      <c r="AS413" s="15">
        <v>0</v>
      </c>
      <c r="AT413" s="15">
        <v>0</v>
      </c>
      <c r="AU413" s="15">
        <v>100000000</v>
      </c>
      <c r="AV413" s="15">
        <v>0</v>
      </c>
      <c r="AW413" s="15">
        <v>100000000</v>
      </c>
      <c r="AX413" s="15">
        <v>100000000</v>
      </c>
      <c r="AY413" s="15">
        <v>100000000</v>
      </c>
      <c r="AZ413" s="15">
        <v>0</v>
      </c>
      <c r="BA413" s="15">
        <v>0</v>
      </c>
      <c r="BB413" s="15">
        <v>0</v>
      </c>
      <c r="BC413" s="15">
        <v>0</v>
      </c>
      <c r="BD413" s="9" t="s">
        <v>736</v>
      </c>
      <c r="BE413" s="10">
        <v>45393.704039553188</v>
      </c>
      <c r="BF413" s="9"/>
    </row>
    <row r="414" spans="1:65" ht="15" customHeight="1" outlineLevel="3" x14ac:dyDescent="0.2">
      <c r="A414" s="8" t="s">
        <v>165</v>
      </c>
      <c r="B414" s="13" t="s">
        <v>153</v>
      </c>
      <c r="C414" s="13" t="s">
        <v>71</v>
      </c>
      <c r="D414" s="13" t="s">
        <v>76</v>
      </c>
      <c r="E414" s="13" t="s">
        <v>82</v>
      </c>
      <c r="F414" s="13" t="s">
        <v>73</v>
      </c>
      <c r="G414" s="13" t="s">
        <v>72</v>
      </c>
      <c r="H414" s="13" t="s">
        <v>94</v>
      </c>
      <c r="I414" s="13" t="s">
        <v>134</v>
      </c>
      <c r="J414" s="13" t="s">
        <v>147</v>
      </c>
      <c r="K414" s="13" t="s">
        <v>83</v>
      </c>
      <c r="L414" s="13">
        <v>0</v>
      </c>
      <c r="M414" s="13" t="s">
        <v>153</v>
      </c>
      <c r="N414" s="13">
        <v>11101</v>
      </c>
      <c r="O414" s="13" t="s">
        <v>1857</v>
      </c>
      <c r="P414" s="13">
        <v>0</v>
      </c>
      <c r="Q414" s="13">
        <v>0</v>
      </c>
      <c r="R414" s="13" t="s">
        <v>341</v>
      </c>
      <c r="S414" s="13" t="s">
        <v>1781</v>
      </c>
      <c r="T414" s="13" t="s">
        <v>71</v>
      </c>
      <c r="U414" s="13" t="s">
        <v>396</v>
      </c>
      <c r="V414" s="13" t="s">
        <v>424</v>
      </c>
      <c r="W414" s="13" t="s">
        <v>82</v>
      </c>
      <c r="X414" s="13" t="s">
        <v>427</v>
      </c>
      <c r="Y414" s="13" t="s">
        <v>83</v>
      </c>
      <c r="Z414" s="13" t="s">
        <v>153</v>
      </c>
      <c r="AA414" s="13" t="s">
        <v>73</v>
      </c>
      <c r="AB414" s="13" t="s">
        <v>428</v>
      </c>
      <c r="AC414" s="13" t="s">
        <v>436</v>
      </c>
      <c r="AD414" s="13" t="s">
        <v>441</v>
      </c>
      <c r="AE414" s="13" t="s">
        <v>460</v>
      </c>
      <c r="AF414" s="13" t="s">
        <v>486</v>
      </c>
      <c r="AG414" s="13" t="s">
        <v>553</v>
      </c>
      <c r="AH414" s="13" t="s">
        <v>606</v>
      </c>
      <c r="AI414" s="13" t="s">
        <v>660</v>
      </c>
      <c r="AJ414" s="13" t="s">
        <v>1782</v>
      </c>
      <c r="AK414" s="13" t="s">
        <v>720</v>
      </c>
      <c r="AL414" s="13" t="s">
        <v>721</v>
      </c>
      <c r="AM414" s="13" t="s">
        <v>727</v>
      </c>
      <c r="AN414" s="13" t="s">
        <v>839</v>
      </c>
      <c r="AO414" s="13" t="s">
        <v>955</v>
      </c>
      <c r="AP414" s="13" t="s">
        <v>1209</v>
      </c>
      <c r="AQ414" s="13" t="s">
        <v>1783</v>
      </c>
      <c r="AR414" s="15">
        <v>461601785</v>
      </c>
      <c r="AS414" s="15">
        <v>0</v>
      </c>
      <c r="AT414" s="15">
        <v>0</v>
      </c>
      <c r="AU414" s="15">
        <v>0</v>
      </c>
      <c r="AV414" s="15">
        <v>0</v>
      </c>
      <c r="AW414" s="15">
        <v>461601785</v>
      </c>
      <c r="AX414" s="15">
        <v>351601785</v>
      </c>
      <c r="AY414" s="15">
        <v>0</v>
      </c>
      <c r="AZ414" s="15">
        <v>0</v>
      </c>
      <c r="BA414" s="15">
        <v>0</v>
      </c>
      <c r="BB414" s="15">
        <v>110000000</v>
      </c>
      <c r="BC414" s="15">
        <v>351601785</v>
      </c>
      <c r="BD414" s="9" t="s">
        <v>736</v>
      </c>
      <c r="BE414" s="10">
        <v>45393.704039553188</v>
      </c>
      <c r="BF414" s="9"/>
    </row>
    <row r="415" spans="1:65" ht="15" customHeight="1" outlineLevel="3" x14ac:dyDescent="0.2">
      <c r="A415" s="8" t="s">
        <v>165</v>
      </c>
      <c r="B415" s="13" t="s">
        <v>153</v>
      </c>
      <c r="C415" s="13" t="s">
        <v>71</v>
      </c>
      <c r="D415" s="13" t="s">
        <v>76</v>
      </c>
      <c r="E415" s="13" t="s">
        <v>82</v>
      </c>
      <c r="F415" s="13" t="s">
        <v>73</v>
      </c>
      <c r="G415" s="13" t="s">
        <v>72</v>
      </c>
      <c r="H415" s="13" t="s">
        <v>94</v>
      </c>
      <c r="I415" s="13" t="s">
        <v>137</v>
      </c>
      <c r="J415" s="13" t="s">
        <v>147</v>
      </c>
      <c r="K415" s="13" t="s">
        <v>83</v>
      </c>
      <c r="L415" s="13">
        <v>0</v>
      </c>
      <c r="M415" s="13" t="s">
        <v>153</v>
      </c>
      <c r="N415" s="13">
        <v>11101</v>
      </c>
      <c r="O415" s="13" t="s">
        <v>1857</v>
      </c>
      <c r="P415" s="13">
        <v>0</v>
      </c>
      <c r="Q415" s="13">
        <v>0</v>
      </c>
      <c r="R415" s="13" t="s">
        <v>342</v>
      </c>
      <c r="S415" s="13" t="s">
        <v>1785</v>
      </c>
      <c r="T415" s="13" t="s">
        <v>71</v>
      </c>
      <c r="U415" s="13" t="s">
        <v>396</v>
      </c>
      <c r="V415" s="13" t="s">
        <v>424</v>
      </c>
      <c r="W415" s="13" t="s">
        <v>82</v>
      </c>
      <c r="X415" s="13" t="s">
        <v>427</v>
      </c>
      <c r="Y415" s="13" t="s">
        <v>83</v>
      </c>
      <c r="Z415" s="13" t="s">
        <v>153</v>
      </c>
      <c r="AA415" s="13" t="s">
        <v>73</v>
      </c>
      <c r="AB415" s="13" t="s">
        <v>428</v>
      </c>
      <c r="AC415" s="13" t="s">
        <v>436</v>
      </c>
      <c r="AD415" s="13" t="s">
        <v>441</v>
      </c>
      <c r="AE415" s="13" t="s">
        <v>460</v>
      </c>
      <c r="AF415" s="13" t="s">
        <v>486</v>
      </c>
      <c r="AG415" s="13" t="s">
        <v>556</v>
      </c>
      <c r="AH415" s="13" t="s">
        <v>609</v>
      </c>
      <c r="AI415" s="13" t="s">
        <v>663</v>
      </c>
      <c r="AJ415" s="13" t="s">
        <v>1786</v>
      </c>
      <c r="AK415" s="13" t="s">
        <v>720</v>
      </c>
      <c r="AL415" s="13" t="s">
        <v>721</v>
      </c>
      <c r="AM415" s="13" t="s">
        <v>727</v>
      </c>
      <c r="AN415" s="13" t="s">
        <v>840</v>
      </c>
      <c r="AO415" s="13" t="s">
        <v>956</v>
      </c>
      <c r="AP415" s="13" t="s">
        <v>1210</v>
      </c>
      <c r="AQ415" s="13" t="s">
        <v>2710</v>
      </c>
      <c r="AR415" s="15">
        <v>27374796</v>
      </c>
      <c r="AS415" s="15">
        <v>0</v>
      </c>
      <c r="AT415" s="15">
        <v>0</v>
      </c>
      <c r="AU415" s="15">
        <v>0</v>
      </c>
      <c r="AV415" s="15">
        <v>0</v>
      </c>
      <c r="AW415" s="15">
        <v>27374796</v>
      </c>
      <c r="AX415" s="15">
        <v>0</v>
      </c>
      <c r="AY415" s="15">
        <v>0</v>
      </c>
      <c r="AZ415" s="15">
        <v>0</v>
      </c>
      <c r="BA415" s="15">
        <v>0</v>
      </c>
      <c r="BB415" s="15">
        <v>27374796</v>
      </c>
      <c r="BC415" s="15">
        <v>0</v>
      </c>
      <c r="BD415" s="9" t="s">
        <v>736</v>
      </c>
      <c r="BE415" s="10">
        <v>45393.704039553188</v>
      </c>
      <c r="BF415" s="9"/>
    </row>
    <row r="416" spans="1:65" ht="15" customHeight="1" outlineLevel="3" x14ac:dyDescent="0.2">
      <c r="A416" s="8" t="s">
        <v>165</v>
      </c>
      <c r="B416" s="13" t="s">
        <v>153</v>
      </c>
      <c r="C416" s="13" t="s">
        <v>71</v>
      </c>
      <c r="D416" s="13" t="s">
        <v>76</v>
      </c>
      <c r="E416" s="13" t="s">
        <v>82</v>
      </c>
      <c r="F416" s="13" t="s">
        <v>73</v>
      </c>
      <c r="G416" s="13" t="s">
        <v>72</v>
      </c>
      <c r="H416" s="13" t="s">
        <v>94</v>
      </c>
      <c r="I416" s="13" t="s">
        <v>137</v>
      </c>
      <c r="J416" s="13" t="s">
        <v>72</v>
      </c>
      <c r="K416" s="13" t="s">
        <v>83</v>
      </c>
      <c r="L416" s="13">
        <v>0</v>
      </c>
      <c r="M416" s="13" t="s">
        <v>153</v>
      </c>
      <c r="N416" s="13">
        <v>11101</v>
      </c>
      <c r="O416" s="13" t="s">
        <v>1857</v>
      </c>
      <c r="P416" s="13">
        <v>1</v>
      </c>
      <c r="Q416" s="13">
        <v>1</v>
      </c>
      <c r="R416" s="13" t="s">
        <v>2711</v>
      </c>
      <c r="S416" s="13" t="s">
        <v>2712</v>
      </c>
      <c r="T416" s="13" t="s">
        <v>71</v>
      </c>
      <c r="U416" s="13" t="s">
        <v>396</v>
      </c>
      <c r="V416" s="13" t="s">
        <v>424</v>
      </c>
      <c r="W416" s="13" t="s">
        <v>82</v>
      </c>
      <c r="X416" s="13" t="s">
        <v>427</v>
      </c>
      <c r="Y416" s="13" t="s">
        <v>83</v>
      </c>
      <c r="Z416" s="13" t="s">
        <v>153</v>
      </c>
      <c r="AA416" s="13" t="s">
        <v>73</v>
      </c>
      <c r="AB416" s="13" t="s">
        <v>428</v>
      </c>
      <c r="AC416" s="13" t="s">
        <v>436</v>
      </c>
      <c r="AD416" s="13" t="s">
        <v>441</v>
      </c>
      <c r="AE416" s="13" t="s">
        <v>460</v>
      </c>
      <c r="AF416" s="13" t="s">
        <v>486</v>
      </c>
      <c r="AG416" s="13" t="s">
        <v>556</v>
      </c>
      <c r="AH416" s="13" t="s">
        <v>609</v>
      </c>
      <c r="AI416" s="13" t="s">
        <v>663</v>
      </c>
      <c r="AJ416" s="13" t="s">
        <v>1786</v>
      </c>
      <c r="AK416" s="13" t="s">
        <v>720</v>
      </c>
      <c r="AL416" s="13" t="s">
        <v>721</v>
      </c>
      <c r="AM416" s="13" t="s">
        <v>727</v>
      </c>
      <c r="AN416" s="13" t="s">
        <v>836</v>
      </c>
      <c r="AO416" s="13" t="s">
        <v>867</v>
      </c>
      <c r="AP416" s="13" t="s">
        <v>2713</v>
      </c>
      <c r="AQ416" s="13" t="s">
        <v>1438</v>
      </c>
      <c r="AR416" s="15">
        <v>2625204</v>
      </c>
      <c r="AS416" s="15">
        <v>0</v>
      </c>
      <c r="AT416" s="15">
        <v>0</v>
      </c>
      <c r="AU416" s="15">
        <v>0</v>
      </c>
      <c r="AV416" s="15">
        <v>0</v>
      </c>
      <c r="AW416" s="15">
        <v>2625204</v>
      </c>
      <c r="AX416" s="15">
        <v>0</v>
      </c>
      <c r="AY416" s="15">
        <v>0</v>
      </c>
      <c r="AZ416" s="15">
        <v>0</v>
      </c>
      <c r="BA416" s="15">
        <v>0</v>
      </c>
      <c r="BB416" s="15">
        <v>2625204</v>
      </c>
      <c r="BC416" s="15">
        <v>0</v>
      </c>
      <c r="BD416" s="9" t="s">
        <v>736</v>
      </c>
      <c r="BE416" s="10">
        <v>45393.704039553188</v>
      </c>
      <c r="BF416" s="9"/>
    </row>
    <row r="417" spans="1:58" ht="15" customHeight="1" outlineLevel="3" x14ac:dyDescent="0.2">
      <c r="A417" s="8" t="s">
        <v>165</v>
      </c>
      <c r="B417" s="13" t="s">
        <v>153</v>
      </c>
      <c r="C417" s="13" t="s">
        <v>71</v>
      </c>
      <c r="D417" s="13" t="s">
        <v>76</v>
      </c>
      <c r="E417" s="13" t="s">
        <v>82</v>
      </c>
      <c r="F417" s="13" t="s">
        <v>73</v>
      </c>
      <c r="G417" s="13" t="s">
        <v>72</v>
      </c>
      <c r="H417" s="13" t="s">
        <v>94</v>
      </c>
      <c r="I417" s="13" t="s">
        <v>138</v>
      </c>
      <c r="J417" s="13" t="s">
        <v>147</v>
      </c>
      <c r="K417" s="13" t="s">
        <v>83</v>
      </c>
      <c r="L417" s="13">
        <v>0</v>
      </c>
      <c r="M417" s="13" t="s">
        <v>153</v>
      </c>
      <c r="N417" s="13">
        <v>11101</v>
      </c>
      <c r="O417" s="13" t="s">
        <v>1857</v>
      </c>
      <c r="P417" s="13">
        <v>0</v>
      </c>
      <c r="Q417" s="13">
        <v>0</v>
      </c>
      <c r="R417" s="13" t="s">
        <v>1787</v>
      </c>
      <c r="S417" s="13" t="s">
        <v>1788</v>
      </c>
      <c r="T417" s="13" t="s">
        <v>71</v>
      </c>
      <c r="U417" s="13" t="s">
        <v>396</v>
      </c>
      <c r="V417" s="13" t="s">
        <v>424</v>
      </c>
      <c r="W417" s="13" t="s">
        <v>82</v>
      </c>
      <c r="X417" s="13" t="s">
        <v>427</v>
      </c>
      <c r="Y417" s="13" t="s">
        <v>83</v>
      </c>
      <c r="Z417" s="13" t="s">
        <v>153</v>
      </c>
      <c r="AA417" s="13" t="s">
        <v>73</v>
      </c>
      <c r="AB417" s="13" t="s">
        <v>428</v>
      </c>
      <c r="AC417" s="13" t="s">
        <v>436</v>
      </c>
      <c r="AD417" s="13" t="s">
        <v>441</v>
      </c>
      <c r="AE417" s="13" t="s">
        <v>460</v>
      </c>
      <c r="AF417" s="13" t="s">
        <v>486</v>
      </c>
      <c r="AG417" s="13" t="s">
        <v>557</v>
      </c>
      <c r="AH417" s="13" t="s">
        <v>610</v>
      </c>
      <c r="AI417" s="13" t="s">
        <v>664</v>
      </c>
      <c r="AJ417" s="13" t="s">
        <v>1789</v>
      </c>
      <c r="AK417" s="13" t="s">
        <v>720</v>
      </c>
      <c r="AL417" s="13" t="s">
        <v>721</v>
      </c>
      <c r="AM417" s="13" t="s">
        <v>727</v>
      </c>
      <c r="AN417" s="13" t="s">
        <v>843</v>
      </c>
      <c r="AO417" s="13" t="s">
        <v>865</v>
      </c>
      <c r="AP417" s="13" t="s">
        <v>1790</v>
      </c>
      <c r="AQ417" s="13" t="s">
        <v>2714</v>
      </c>
      <c r="AR417" s="15">
        <v>120080000</v>
      </c>
      <c r="AS417" s="15">
        <v>0</v>
      </c>
      <c r="AT417" s="15">
        <v>0</v>
      </c>
      <c r="AU417" s="15">
        <v>0</v>
      </c>
      <c r="AV417" s="15">
        <v>0</v>
      </c>
      <c r="AW417" s="15">
        <v>120080000</v>
      </c>
      <c r="AX417" s="15">
        <v>70080000</v>
      </c>
      <c r="AY417" s="15">
        <v>70080000</v>
      </c>
      <c r="AZ417" s="15">
        <v>0</v>
      </c>
      <c r="BA417" s="15">
        <v>0</v>
      </c>
      <c r="BB417" s="15">
        <v>50000000</v>
      </c>
      <c r="BC417" s="15">
        <v>0</v>
      </c>
      <c r="BD417" s="9" t="s">
        <v>736</v>
      </c>
      <c r="BE417" s="10">
        <v>45393.704039553188</v>
      </c>
      <c r="BF417" s="9"/>
    </row>
    <row r="418" spans="1:58" ht="15" customHeight="1" outlineLevel="3" x14ac:dyDescent="0.2">
      <c r="A418" s="8" t="s">
        <v>165</v>
      </c>
      <c r="B418" s="13" t="s">
        <v>153</v>
      </c>
      <c r="C418" s="13" t="s">
        <v>71</v>
      </c>
      <c r="D418" s="13" t="s">
        <v>76</v>
      </c>
      <c r="E418" s="13" t="s">
        <v>82</v>
      </c>
      <c r="F418" s="13" t="s">
        <v>73</v>
      </c>
      <c r="G418" s="13" t="s">
        <v>72</v>
      </c>
      <c r="H418" s="13" t="s">
        <v>94</v>
      </c>
      <c r="I418" s="13" t="s">
        <v>139</v>
      </c>
      <c r="J418" s="13" t="s">
        <v>147</v>
      </c>
      <c r="K418" s="13" t="s">
        <v>83</v>
      </c>
      <c r="L418" s="13">
        <v>0</v>
      </c>
      <c r="M418" s="13" t="s">
        <v>153</v>
      </c>
      <c r="N418" s="13">
        <v>11101</v>
      </c>
      <c r="O418" s="13" t="s">
        <v>1857</v>
      </c>
      <c r="P418" s="13">
        <v>0</v>
      </c>
      <c r="Q418" s="13">
        <v>0</v>
      </c>
      <c r="R418" s="13" t="s">
        <v>1448</v>
      </c>
      <c r="S418" s="13" t="s">
        <v>1791</v>
      </c>
      <c r="T418" s="13" t="s">
        <v>71</v>
      </c>
      <c r="U418" s="13" t="s">
        <v>396</v>
      </c>
      <c r="V418" s="13" t="s">
        <v>424</v>
      </c>
      <c r="W418" s="13" t="s">
        <v>82</v>
      </c>
      <c r="X418" s="13" t="s">
        <v>427</v>
      </c>
      <c r="Y418" s="13" t="s">
        <v>83</v>
      </c>
      <c r="Z418" s="13" t="s">
        <v>153</v>
      </c>
      <c r="AA418" s="13" t="s">
        <v>73</v>
      </c>
      <c r="AB418" s="13" t="s">
        <v>428</v>
      </c>
      <c r="AC418" s="13" t="s">
        <v>436</v>
      </c>
      <c r="AD418" s="13" t="s">
        <v>441</v>
      </c>
      <c r="AE418" s="13" t="s">
        <v>460</v>
      </c>
      <c r="AF418" s="13" t="s">
        <v>486</v>
      </c>
      <c r="AG418" s="13" t="s">
        <v>558</v>
      </c>
      <c r="AH418" s="13" t="s">
        <v>611</v>
      </c>
      <c r="AI418" s="13" t="s">
        <v>665</v>
      </c>
      <c r="AJ418" s="13" t="s">
        <v>713</v>
      </c>
      <c r="AK418" s="13" t="s">
        <v>720</v>
      </c>
      <c r="AL418" s="13" t="s">
        <v>721</v>
      </c>
      <c r="AM418" s="13" t="s">
        <v>727</v>
      </c>
      <c r="AN418" s="13" t="s">
        <v>840</v>
      </c>
      <c r="AO418" s="13" t="s">
        <v>956</v>
      </c>
      <c r="AP418" s="13" t="s">
        <v>1211</v>
      </c>
      <c r="AQ418" s="13" t="s">
        <v>2715</v>
      </c>
      <c r="AR418" s="15">
        <v>30565103</v>
      </c>
      <c r="AS418" s="15">
        <v>0</v>
      </c>
      <c r="AT418" s="15">
        <v>0</v>
      </c>
      <c r="AU418" s="15">
        <v>0</v>
      </c>
      <c r="AV418" s="15">
        <v>0</v>
      </c>
      <c r="AW418" s="15">
        <v>30565103</v>
      </c>
      <c r="AX418" s="15">
        <v>0</v>
      </c>
      <c r="AY418" s="15">
        <v>0</v>
      </c>
      <c r="AZ418" s="15">
        <v>0</v>
      </c>
      <c r="BA418" s="15">
        <v>0</v>
      </c>
      <c r="BB418" s="15">
        <v>30565103</v>
      </c>
      <c r="BC418" s="15">
        <v>0</v>
      </c>
      <c r="BD418" s="9" t="s">
        <v>736</v>
      </c>
      <c r="BE418" s="10">
        <v>45393.704039553188</v>
      </c>
      <c r="BF418" s="9"/>
    </row>
    <row r="419" spans="1:58" ht="15" customHeight="1" outlineLevel="3" x14ac:dyDescent="0.2">
      <c r="A419" s="8" t="s">
        <v>165</v>
      </c>
      <c r="B419" s="13" t="s">
        <v>153</v>
      </c>
      <c r="C419" s="13" t="s">
        <v>71</v>
      </c>
      <c r="D419" s="13" t="s">
        <v>76</v>
      </c>
      <c r="E419" s="13" t="s">
        <v>82</v>
      </c>
      <c r="F419" s="13" t="s">
        <v>73</v>
      </c>
      <c r="G419" s="13" t="s">
        <v>72</v>
      </c>
      <c r="H419" s="13" t="s">
        <v>94</v>
      </c>
      <c r="I419" s="13" t="s">
        <v>140</v>
      </c>
      <c r="J419" s="13" t="s">
        <v>147</v>
      </c>
      <c r="K419" s="13" t="s">
        <v>83</v>
      </c>
      <c r="L419" s="13">
        <v>0</v>
      </c>
      <c r="M419" s="13" t="s">
        <v>153</v>
      </c>
      <c r="N419" s="13">
        <v>11101</v>
      </c>
      <c r="O419" s="13" t="s">
        <v>1857</v>
      </c>
      <c r="P419" s="13">
        <v>0</v>
      </c>
      <c r="Q419" s="13">
        <v>0</v>
      </c>
      <c r="R419" s="13" t="s">
        <v>343</v>
      </c>
      <c r="S419" s="13" t="s">
        <v>1792</v>
      </c>
      <c r="T419" s="13" t="s">
        <v>71</v>
      </c>
      <c r="U419" s="13" t="s">
        <v>396</v>
      </c>
      <c r="V419" s="13" t="s">
        <v>424</v>
      </c>
      <c r="W419" s="13" t="s">
        <v>82</v>
      </c>
      <c r="X419" s="13" t="s">
        <v>427</v>
      </c>
      <c r="Y419" s="13" t="s">
        <v>83</v>
      </c>
      <c r="Z419" s="13" t="s">
        <v>153</v>
      </c>
      <c r="AA419" s="13" t="s">
        <v>73</v>
      </c>
      <c r="AB419" s="13" t="s">
        <v>428</v>
      </c>
      <c r="AC419" s="13" t="s">
        <v>436</v>
      </c>
      <c r="AD419" s="13" t="s">
        <v>441</v>
      </c>
      <c r="AE419" s="13" t="s">
        <v>460</v>
      </c>
      <c r="AF419" s="13" t="s">
        <v>486</v>
      </c>
      <c r="AG419" s="13" t="s">
        <v>559</v>
      </c>
      <c r="AH419" s="13" t="s">
        <v>612</v>
      </c>
      <c r="AI419" s="13" t="s">
        <v>666</v>
      </c>
      <c r="AJ419" s="13" t="s">
        <v>714</v>
      </c>
      <c r="AK419" s="13" t="s">
        <v>720</v>
      </c>
      <c r="AL419" s="13" t="s">
        <v>721</v>
      </c>
      <c r="AM419" s="13" t="s">
        <v>727</v>
      </c>
      <c r="AN419" s="13" t="s">
        <v>840</v>
      </c>
      <c r="AO419" s="13" t="s">
        <v>956</v>
      </c>
      <c r="AP419" s="13" t="s">
        <v>1212</v>
      </c>
      <c r="AQ419" s="13" t="s">
        <v>1793</v>
      </c>
      <c r="AR419" s="15">
        <v>15000000</v>
      </c>
      <c r="AS419" s="15">
        <v>0</v>
      </c>
      <c r="AT419" s="15">
        <v>0</v>
      </c>
      <c r="AU419" s="15">
        <v>0</v>
      </c>
      <c r="AV419" s="15">
        <v>0</v>
      </c>
      <c r="AW419" s="15">
        <v>15000000</v>
      </c>
      <c r="AX419" s="15">
        <v>9000000</v>
      </c>
      <c r="AY419" s="15">
        <v>0</v>
      </c>
      <c r="AZ419" s="15">
        <v>0</v>
      </c>
      <c r="BA419" s="15">
        <v>0</v>
      </c>
      <c r="BB419" s="15">
        <v>6000000</v>
      </c>
      <c r="BC419" s="15">
        <v>9000000</v>
      </c>
      <c r="BD419" s="9" t="s">
        <v>736</v>
      </c>
      <c r="BE419" s="10">
        <v>45393.704039553188</v>
      </c>
      <c r="BF419" s="9"/>
    </row>
    <row r="420" spans="1:58" ht="15" customHeight="1" outlineLevel="3" x14ac:dyDescent="0.2">
      <c r="A420" s="8" t="s">
        <v>165</v>
      </c>
      <c r="B420" s="13" t="s">
        <v>153</v>
      </c>
      <c r="C420" s="13" t="s">
        <v>71</v>
      </c>
      <c r="D420" s="13" t="s">
        <v>76</v>
      </c>
      <c r="E420" s="13" t="s">
        <v>82</v>
      </c>
      <c r="F420" s="13" t="s">
        <v>73</v>
      </c>
      <c r="G420" s="13" t="s">
        <v>72</v>
      </c>
      <c r="H420" s="13" t="s">
        <v>94</v>
      </c>
      <c r="I420" s="13" t="s">
        <v>140</v>
      </c>
      <c r="J420" s="13" t="s">
        <v>72</v>
      </c>
      <c r="K420" s="13" t="s">
        <v>83</v>
      </c>
      <c r="L420" s="13">
        <v>0</v>
      </c>
      <c r="M420" s="13" t="s">
        <v>153</v>
      </c>
      <c r="N420" s="13">
        <v>11101</v>
      </c>
      <c r="O420" s="13" t="s">
        <v>1857</v>
      </c>
      <c r="P420" s="13">
        <v>1</v>
      </c>
      <c r="Q420" s="13">
        <v>1</v>
      </c>
      <c r="R420" s="13" t="s">
        <v>2716</v>
      </c>
      <c r="S420" s="13" t="s">
        <v>2717</v>
      </c>
      <c r="T420" s="13" t="s">
        <v>71</v>
      </c>
      <c r="U420" s="13" t="s">
        <v>396</v>
      </c>
      <c r="V420" s="13" t="s">
        <v>424</v>
      </c>
      <c r="W420" s="13" t="s">
        <v>82</v>
      </c>
      <c r="X420" s="13" t="s">
        <v>427</v>
      </c>
      <c r="Y420" s="13" t="s">
        <v>83</v>
      </c>
      <c r="Z420" s="13" t="s">
        <v>153</v>
      </c>
      <c r="AA420" s="13" t="s">
        <v>73</v>
      </c>
      <c r="AB420" s="13" t="s">
        <v>428</v>
      </c>
      <c r="AC420" s="13" t="s">
        <v>436</v>
      </c>
      <c r="AD420" s="13" t="s">
        <v>441</v>
      </c>
      <c r="AE420" s="13" t="s">
        <v>460</v>
      </c>
      <c r="AF420" s="13" t="s">
        <v>486</v>
      </c>
      <c r="AG420" s="13" t="s">
        <v>559</v>
      </c>
      <c r="AH420" s="13" t="s">
        <v>612</v>
      </c>
      <c r="AI420" s="13" t="s">
        <v>666</v>
      </c>
      <c r="AJ420" s="13" t="s">
        <v>714</v>
      </c>
      <c r="AK420" s="13" t="s">
        <v>720</v>
      </c>
      <c r="AL420" s="13" t="s">
        <v>721</v>
      </c>
      <c r="AM420" s="13" t="s">
        <v>727</v>
      </c>
      <c r="AN420" s="13" t="s">
        <v>840</v>
      </c>
      <c r="AO420" s="13" t="s">
        <v>956</v>
      </c>
      <c r="AP420" s="13" t="s">
        <v>2718</v>
      </c>
      <c r="AQ420" s="13" t="s">
        <v>1829</v>
      </c>
      <c r="AR420" s="15">
        <v>43157830</v>
      </c>
      <c r="AS420" s="15">
        <v>0</v>
      </c>
      <c r="AT420" s="15">
        <v>0</v>
      </c>
      <c r="AU420" s="15">
        <v>0</v>
      </c>
      <c r="AV420" s="15">
        <v>0</v>
      </c>
      <c r="AW420" s="15">
        <v>43157830</v>
      </c>
      <c r="AX420" s="15">
        <v>43157830</v>
      </c>
      <c r="AY420" s="15">
        <v>38842047</v>
      </c>
      <c r="AZ420" s="15">
        <v>0</v>
      </c>
      <c r="BA420" s="15">
        <v>0</v>
      </c>
      <c r="BB420" s="15">
        <v>0</v>
      </c>
      <c r="BC420" s="15">
        <v>4315783</v>
      </c>
      <c r="BD420" s="9" t="s">
        <v>736</v>
      </c>
      <c r="BE420" s="10">
        <v>45393.704039553188</v>
      </c>
      <c r="BF420" s="9"/>
    </row>
    <row r="421" spans="1:58" ht="15" customHeight="1" outlineLevel="3" x14ac:dyDescent="0.2">
      <c r="A421" s="8" t="s">
        <v>165</v>
      </c>
      <c r="B421" s="13" t="s">
        <v>153</v>
      </c>
      <c r="C421" s="13" t="s">
        <v>71</v>
      </c>
      <c r="D421" s="13" t="s">
        <v>76</v>
      </c>
      <c r="E421" s="13" t="s">
        <v>82</v>
      </c>
      <c r="F421" s="13" t="s">
        <v>73</v>
      </c>
      <c r="G421" s="13" t="s">
        <v>72</v>
      </c>
      <c r="H421" s="13" t="s">
        <v>94</v>
      </c>
      <c r="I421" s="13" t="s">
        <v>140</v>
      </c>
      <c r="J421" s="13" t="s">
        <v>76</v>
      </c>
      <c r="K421" s="13" t="s">
        <v>83</v>
      </c>
      <c r="L421" s="13">
        <v>0</v>
      </c>
      <c r="M421" s="13" t="s">
        <v>153</v>
      </c>
      <c r="N421" s="13">
        <v>11101</v>
      </c>
      <c r="O421" s="13" t="s">
        <v>1857</v>
      </c>
      <c r="P421" s="13">
        <v>2</v>
      </c>
      <c r="Q421" s="13">
        <v>2</v>
      </c>
      <c r="R421" s="13" t="s">
        <v>2719</v>
      </c>
      <c r="S421" s="13" t="s">
        <v>2720</v>
      </c>
      <c r="T421" s="13" t="s">
        <v>71</v>
      </c>
      <c r="U421" s="13" t="s">
        <v>396</v>
      </c>
      <c r="V421" s="13" t="s">
        <v>424</v>
      </c>
      <c r="W421" s="13" t="s">
        <v>82</v>
      </c>
      <c r="X421" s="13" t="s">
        <v>427</v>
      </c>
      <c r="Y421" s="13" t="s">
        <v>83</v>
      </c>
      <c r="Z421" s="13" t="s">
        <v>153</v>
      </c>
      <c r="AA421" s="13" t="s">
        <v>73</v>
      </c>
      <c r="AB421" s="13" t="s">
        <v>428</v>
      </c>
      <c r="AC421" s="13" t="s">
        <v>436</v>
      </c>
      <c r="AD421" s="13" t="s">
        <v>441</v>
      </c>
      <c r="AE421" s="13" t="s">
        <v>460</v>
      </c>
      <c r="AF421" s="13" t="s">
        <v>486</v>
      </c>
      <c r="AG421" s="13" t="s">
        <v>559</v>
      </c>
      <c r="AH421" s="13" t="s">
        <v>612</v>
      </c>
      <c r="AI421" s="13" t="s">
        <v>666</v>
      </c>
      <c r="AJ421" s="13" t="s">
        <v>714</v>
      </c>
      <c r="AK421" s="13" t="s">
        <v>720</v>
      </c>
      <c r="AL421" s="13" t="s">
        <v>721</v>
      </c>
      <c r="AM421" s="13" t="s">
        <v>727</v>
      </c>
      <c r="AN421" s="13" t="s">
        <v>848</v>
      </c>
      <c r="AO421" s="13" t="s">
        <v>963</v>
      </c>
      <c r="AP421" s="13" t="s">
        <v>2721</v>
      </c>
      <c r="AQ421" s="13" t="s">
        <v>1793</v>
      </c>
      <c r="AR421" s="15">
        <v>100000000</v>
      </c>
      <c r="AS421" s="15">
        <v>0</v>
      </c>
      <c r="AT421" s="15">
        <v>0</v>
      </c>
      <c r="AU421" s="15">
        <v>0</v>
      </c>
      <c r="AV421" s="15">
        <v>0</v>
      </c>
      <c r="AW421" s="15">
        <v>100000000</v>
      </c>
      <c r="AX421" s="15">
        <v>100000000</v>
      </c>
      <c r="AY421" s="15">
        <v>0</v>
      </c>
      <c r="AZ421" s="15">
        <v>0</v>
      </c>
      <c r="BA421" s="15">
        <v>0</v>
      </c>
      <c r="BB421" s="15">
        <v>0</v>
      </c>
      <c r="BC421" s="15">
        <v>100000000</v>
      </c>
      <c r="BD421" s="9" t="s">
        <v>736</v>
      </c>
      <c r="BE421" s="10">
        <v>45393.704039553188</v>
      </c>
      <c r="BF421" s="9"/>
    </row>
    <row r="422" spans="1:58" ht="15" customHeight="1" outlineLevel="3" x14ac:dyDescent="0.2">
      <c r="A422" s="8" t="s">
        <v>165</v>
      </c>
      <c r="B422" s="13" t="s">
        <v>153</v>
      </c>
      <c r="C422" s="13" t="s">
        <v>71</v>
      </c>
      <c r="D422" s="13" t="s">
        <v>76</v>
      </c>
      <c r="E422" s="13" t="s">
        <v>82</v>
      </c>
      <c r="F422" s="13" t="s">
        <v>73</v>
      </c>
      <c r="G422" s="13" t="s">
        <v>72</v>
      </c>
      <c r="H422" s="13" t="s">
        <v>94</v>
      </c>
      <c r="I422" s="13" t="s">
        <v>141</v>
      </c>
      <c r="J422" s="13" t="s">
        <v>147</v>
      </c>
      <c r="K422" s="13" t="s">
        <v>83</v>
      </c>
      <c r="L422" s="13">
        <v>0</v>
      </c>
      <c r="M422" s="13" t="s">
        <v>153</v>
      </c>
      <c r="N422" s="13">
        <v>11101</v>
      </c>
      <c r="O422" s="13" t="s">
        <v>1857</v>
      </c>
      <c r="P422" s="13">
        <v>0</v>
      </c>
      <c r="Q422" s="13">
        <v>0</v>
      </c>
      <c r="R422" s="13" t="s">
        <v>344</v>
      </c>
      <c r="S422" s="13" t="s">
        <v>1794</v>
      </c>
      <c r="T422" s="13" t="s">
        <v>71</v>
      </c>
      <c r="U422" s="13" t="s">
        <v>396</v>
      </c>
      <c r="V422" s="13" t="s">
        <v>424</v>
      </c>
      <c r="W422" s="13" t="s">
        <v>82</v>
      </c>
      <c r="X422" s="13" t="s">
        <v>427</v>
      </c>
      <c r="Y422" s="13" t="s">
        <v>83</v>
      </c>
      <c r="Z422" s="13" t="s">
        <v>153</v>
      </c>
      <c r="AA422" s="13" t="s">
        <v>73</v>
      </c>
      <c r="AB422" s="13" t="s">
        <v>428</v>
      </c>
      <c r="AC422" s="13" t="s">
        <v>436</v>
      </c>
      <c r="AD422" s="13" t="s">
        <v>441</v>
      </c>
      <c r="AE422" s="13" t="s">
        <v>460</v>
      </c>
      <c r="AF422" s="13" t="s">
        <v>486</v>
      </c>
      <c r="AG422" s="13" t="s">
        <v>560</v>
      </c>
      <c r="AH422" s="13" t="s">
        <v>613</v>
      </c>
      <c r="AI422" s="13" t="s">
        <v>667</v>
      </c>
      <c r="AJ422" s="13" t="s">
        <v>715</v>
      </c>
      <c r="AK422" s="13" t="s">
        <v>720</v>
      </c>
      <c r="AL422" s="13" t="s">
        <v>721</v>
      </c>
      <c r="AM422" s="13" t="s">
        <v>727</v>
      </c>
      <c r="AN422" s="13" t="s">
        <v>844</v>
      </c>
      <c r="AO422" s="13" t="s">
        <v>959</v>
      </c>
      <c r="AP422" s="13" t="s">
        <v>1213</v>
      </c>
      <c r="AQ422" s="13" t="s">
        <v>2722</v>
      </c>
      <c r="AR422" s="15">
        <v>10000000</v>
      </c>
      <c r="AS422" s="15">
        <v>0</v>
      </c>
      <c r="AT422" s="15">
        <v>0</v>
      </c>
      <c r="AU422" s="15">
        <v>0</v>
      </c>
      <c r="AV422" s="15">
        <v>0</v>
      </c>
      <c r="AW422" s="15">
        <v>10000000</v>
      </c>
      <c r="AX422" s="15">
        <v>0</v>
      </c>
      <c r="AY422" s="15">
        <v>0</v>
      </c>
      <c r="AZ422" s="15">
        <v>0</v>
      </c>
      <c r="BA422" s="15">
        <v>0</v>
      </c>
      <c r="BB422" s="15">
        <v>10000000</v>
      </c>
      <c r="BC422" s="15">
        <v>0</v>
      </c>
      <c r="BD422" s="9" t="s">
        <v>736</v>
      </c>
      <c r="BE422" s="10">
        <v>45393.704039553188</v>
      </c>
      <c r="BF422" s="9"/>
    </row>
    <row r="423" spans="1:58" ht="15" customHeight="1" outlineLevel="3" x14ac:dyDescent="0.2">
      <c r="A423" s="8" t="s">
        <v>165</v>
      </c>
      <c r="B423" s="13" t="s">
        <v>153</v>
      </c>
      <c r="C423" s="13" t="s">
        <v>71</v>
      </c>
      <c r="D423" s="13" t="s">
        <v>76</v>
      </c>
      <c r="E423" s="13" t="s">
        <v>82</v>
      </c>
      <c r="F423" s="13" t="s">
        <v>73</v>
      </c>
      <c r="G423" s="13" t="s">
        <v>72</v>
      </c>
      <c r="H423" s="13" t="s">
        <v>95</v>
      </c>
      <c r="I423" s="13" t="s">
        <v>142</v>
      </c>
      <c r="J423" s="13" t="s">
        <v>147</v>
      </c>
      <c r="K423" s="13" t="s">
        <v>83</v>
      </c>
      <c r="L423" s="13">
        <v>0</v>
      </c>
      <c r="M423" s="13" t="s">
        <v>153</v>
      </c>
      <c r="N423" s="13">
        <v>11101</v>
      </c>
      <c r="O423" s="13" t="s">
        <v>1857</v>
      </c>
      <c r="P423" s="13">
        <v>0</v>
      </c>
      <c r="Q423" s="13">
        <v>0</v>
      </c>
      <c r="R423" s="13" t="s">
        <v>345</v>
      </c>
      <c r="S423" s="13" t="s">
        <v>1795</v>
      </c>
      <c r="T423" s="13" t="s">
        <v>71</v>
      </c>
      <c r="U423" s="13" t="s">
        <v>396</v>
      </c>
      <c r="V423" s="13" t="s">
        <v>424</v>
      </c>
      <c r="W423" s="13" t="s">
        <v>82</v>
      </c>
      <c r="X423" s="13" t="s">
        <v>427</v>
      </c>
      <c r="Y423" s="13" t="s">
        <v>83</v>
      </c>
      <c r="Z423" s="13" t="s">
        <v>153</v>
      </c>
      <c r="AA423" s="13" t="s">
        <v>73</v>
      </c>
      <c r="AB423" s="13" t="s">
        <v>428</v>
      </c>
      <c r="AC423" s="13" t="s">
        <v>436</v>
      </c>
      <c r="AD423" s="13" t="s">
        <v>441</v>
      </c>
      <c r="AE423" s="13" t="s">
        <v>452</v>
      </c>
      <c r="AF423" s="13" t="s">
        <v>478</v>
      </c>
      <c r="AG423" s="13" t="s">
        <v>561</v>
      </c>
      <c r="AH423" s="13" t="s">
        <v>614</v>
      </c>
      <c r="AI423" s="13" t="s">
        <v>668</v>
      </c>
      <c r="AJ423" s="13" t="s">
        <v>716</v>
      </c>
      <c r="AK423" s="13" t="s">
        <v>720</v>
      </c>
      <c r="AL423" s="13" t="s">
        <v>721</v>
      </c>
      <c r="AM423" s="13" t="s">
        <v>727</v>
      </c>
      <c r="AN423" s="13" t="s">
        <v>842</v>
      </c>
      <c r="AO423" s="13" t="s">
        <v>958</v>
      </c>
      <c r="AP423" s="13" t="s">
        <v>1214</v>
      </c>
      <c r="AQ423" s="13" t="s">
        <v>2723</v>
      </c>
      <c r="AR423" s="15">
        <v>138252610</v>
      </c>
      <c r="AS423" s="15">
        <v>0</v>
      </c>
      <c r="AT423" s="15">
        <v>0</v>
      </c>
      <c r="AU423" s="15">
        <v>0</v>
      </c>
      <c r="AV423" s="15">
        <v>0</v>
      </c>
      <c r="AW423" s="15">
        <v>138252610</v>
      </c>
      <c r="AX423" s="15">
        <v>103578792</v>
      </c>
      <c r="AY423" s="15">
        <v>0</v>
      </c>
      <c r="AZ423" s="15">
        <v>0</v>
      </c>
      <c r="BA423" s="15">
        <v>0</v>
      </c>
      <c r="BB423" s="15">
        <v>34673818</v>
      </c>
      <c r="BC423" s="15">
        <v>103578792</v>
      </c>
      <c r="BD423" s="9" t="s">
        <v>736</v>
      </c>
      <c r="BE423" s="10">
        <v>45393.704039553188</v>
      </c>
      <c r="BF423" s="9"/>
    </row>
    <row r="424" spans="1:58" ht="15" customHeight="1" outlineLevel="3" x14ac:dyDescent="0.2">
      <c r="A424" s="8" t="s">
        <v>165</v>
      </c>
      <c r="B424" s="13" t="s">
        <v>153</v>
      </c>
      <c r="C424" s="13" t="s">
        <v>71</v>
      </c>
      <c r="D424" s="13" t="s">
        <v>76</v>
      </c>
      <c r="E424" s="13" t="s">
        <v>82</v>
      </c>
      <c r="F424" s="13" t="s">
        <v>73</v>
      </c>
      <c r="G424" s="13" t="s">
        <v>72</v>
      </c>
      <c r="H424" s="13" t="s">
        <v>95</v>
      </c>
      <c r="I424" s="13" t="s">
        <v>143</v>
      </c>
      <c r="J424" s="13" t="s">
        <v>147</v>
      </c>
      <c r="K424" s="13" t="s">
        <v>83</v>
      </c>
      <c r="L424" s="13">
        <v>0</v>
      </c>
      <c r="M424" s="13" t="s">
        <v>153</v>
      </c>
      <c r="N424" s="13">
        <v>11101</v>
      </c>
      <c r="O424" s="13" t="s">
        <v>1857</v>
      </c>
      <c r="P424" s="13">
        <v>0</v>
      </c>
      <c r="Q424" s="13">
        <v>0</v>
      </c>
      <c r="R424" s="13" t="s">
        <v>1796</v>
      </c>
      <c r="S424" s="13" t="s">
        <v>1797</v>
      </c>
      <c r="T424" s="13" t="s">
        <v>71</v>
      </c>
      <c r="U424" s="13" t="s">
        <v>396</v>
      </c>
      <c r="V424" s="13" t="s">
        <v>424</v>
      </c>
      <c r="W424" s="13" t="s">
        <v>82</v>
      </c>
      <c r="X424" s="13" t="s">
        <v>427</v>
      </c>
      <c r="Y424" s="13" t="s">
        <v>83</v>
      </c>
      <c r="Z424" s="13" t="s">
        <v>153</v>
      </c>
      <c r="AA424" s="13" t="s">
        <v>73</v>
      </c>
      <c r="AB424" s="13" t="s">
        <v>428</v>
      </c>
      <c r="AC424" s="13" t="s">
        <v>436</v>
      </c>
      <c r="AD424" s="13" t="s">
        <v>441</v>
      </c>
      <c r="AE424" s="13" t="s">
        <v>452</v>
      </c>
      <c r="AF424" s="13" t="s">
        <v>478</v>
      </c>
      <c r="AG424" s="13" t="s">
        <v>562</v>
      </c>
      <c r="AH424" s="13" t="s">
        <v>615</v>
      </c>
      <c r="AI424" s="13" t="s">
        <v>669</v>
      </c>
      <c r="AJ424" s="13" t="s">
        <v>717</v>
      </c>
      <c r="AK424" s="13" t="s">
        <v>720</v>
      </c>
      <c r="AL424" s="13" t="s">
        <v>721</v>
      </c>
      <c r="AM424" s="13" t="s">
        <v>727</v>
      </c>
      <c r="AN424" s="13" t="s">
        <v>849</v>
      </c>
      <c r="AO424" s="13" t="s">
        <v>964</v>
      </c>
      <c r="AP424" s="13" t="s">
        <v>1215</v>
      </c>
      <c r="AQ424" s="13" t="s">
        <v>2724</v>
      </c>
      <c r="AR424" s="15">
        <v>141494390</v>
      </c>
      <c r="AS424" s="15">
        <v>0</v>
      </c>
      <c r="AT424" s="15">
        <v>0</v>
      </c>
      <c r="AU424" s="15">
        <v>0</v>
      </c>
      <c r="AV424" s="15">
        <v>0</v>
      </c>
      <c r="AW424" s="15">
        <v>141494390</v>
      </c>
      <c r="AX424" s="15">
        <v>52405484</v>
      </c>
      <c r="AY424" s="15">
        <v>0</v>
      </c>
      <c r="AZ424" s="15">
        <v>0</v>
      </c>
      <c r="BA424" s="15">
        <v>0</v>
      </c>
      <c r="BB424" s="15">
        <v>89088906</v>
      </c>
      <c r="BC424" s="15">
        <v>52405484</v>
      </c>
      <c r="BD424" s="9" t="s">
        <v>736</v>
      </c>
      <c r="BE424" s="10">
        <v>45393.704039553188</v>
      </c>
      <c r="BF424" s="9"/>
    </row>
    <row r="425" spans="1:58" ht="15" customHeight="1" outlineLevel="3" x14ac:dyDescent="0.2">
      <c r="A425" s="8" t="s">
        <v>165</v>
      </c>
      <c r="B425" s="13" t="s">
        <v>153</v>
      </c>
      <c r="C425" s="13" t="s">
        <v>71</v>
      </c>
      <c r="D425" s="13" t="s">
        <v>74</v>
      </c>
      <c r="E425" s="13" t="s">
        <v>82</v>
      </c>
      <c r="F425" s="13" t="s">
        <v>73</v>
      </c>
      <c r="G425" s="13" t="s">
        <v>72</v>
      </c>
      <c r="H425" s="13" t="s">
        <v>94</v>
      </c>
      <c r="I425" s="13" t="s">
        <v>145</v>
      </c>
      <c r="J425" s="13" t="s">
        <v>147</v>
      </c>
      <c r="K425" s="13" t="s">
        <v>83</v>
      </c>
      <c r="L425" s="13">
        <v>0</v>
      </c>
      <c r="M425" s="13" t="s">
        <v>153</v>
      </c>
      <c r="N425" s="13">
        <v>11101</v>
      </c>
      <c r="O425" s="13" t="s">
        <v>1857</v>
      </c>
      <c r="P425" s="13">
        <v>0</v>
      </c>
      <c r="Q425" s="13">
        <v>0</v>
      </c>
      <c r="R425" s="13" t="s">
        <v>1823</v>
      </c>
      <c r="S425" s="13" t="s">
        <v>1824</v>
      </c>
      <c r="T425" s="13" t="s">
        <v>71</v>
      </c>
      <c r="U425" s="13" t="s">
        <v>398</v>
      </c>
      <c r="V425" s="13" t="s">
        <v>426</v>
      </c>
      <c r="W425" s="13" t="s">
        <v>82</v>
      </c>
      <c r="X425" s="13" t="s">
        <v>427</v>
      </c>
      <c r="Y425" s="13" t="s">
        <v>83</v>
      </c>
      <c r="Z425" s="13" t="s">
        <v>153</v>
      </c>
      <c r="AA425" s="13" t="s">
        <v>73</v>
      </c>
      <c r="AB425" s="13" t="s">
        <v>428</v>
      </c>
      <c r="AC425" s="13" t="s">
        <v>436</v>
      </c>
      <c r="AD425" s="13" t="s">
        <v>441</v>
      </c>
      <c r="AE425" s="13" t="s">
        <v>460</v>
      </c>
      <c r="AF425" s="13" t="s">
        <v>486</v>
      </c>
      <c r="AG425" s="13" t="s">
        <v>565</v>
      </c>
      <c r="AH425" s="13" t="s">
        <v>618</v>
      </c>
      <c r="AI425" s="13" t="s">
        <v>672</v>
      </c>
      <c r="AJ425" s="13" t="s">
        <v>1825</v>
      </c>
      <c r="AK425" s="13" t="s">
        <v>720</v>
      </c>
      <c r="AL425" s="13" t="s">
        <v>721</v>
      </c>
      <c r="AM425" s="13" t="s">
        <v>727</v>
      </c>
      <c r="AN425" s="13" t="s">
        <v>850</v>
      </c>
      <c r="AO425" s="13" t="s">
        <v>965</v>
      </c>
      <c r="AP425" s="13" t="s">
        <v>1826</v>
      </c>
      <c r="AQ425" s="13" t="s">
        <v>1827</v>
      </c>
      <c r="AR425" s="15">
        <v>6837054967</v>
      </c>
      <c r="AS425" s="15">
        <v>0</v>
      </c>
      <c r="AT425" s="15">
        <v>0</v>
      </c>
      <c r="AU425" s="15">
        <v>0</v>
      </c>
      <c r="AV425" s="15">
        <v>0</v>
      </c>
      <c r="AW425" s="15">
        <v>6837054967</v>
      </c>
      <c r="AX425" s="15">
        <v>0</v>
      </c>
      <c r="AY425" s="15">
        <v>0</v>
      </c>
      <c r="AZ425" s="15">
        <v>0</v>
      </c>
      <c r="BA425" s="15">
        <v>0</v>
      </c>
      <c r="BB425" s="15">
        <v>6837054967</v>
      </c>
      <c r="BC425" s="15">
        <v>0</v>
      </c>
      <c r="BD425" s="9" t="s">
        <v>736</v>
      </c>
      <c r="BE425" s="10">
        <v>45393.704039553188</v>
      </c>
      <c r="BF425" s="9"/>
    </row>
    <row r="426" spans="1:58" ht="15" customHeight="1" outlineLevel="3" x14ac:dyDescent="0.2">
      <c r="A426" s="8" t="s">
        <v>165</v>
      </c>
      <c r="B426" s="13" t="s">
        <v>153</v>
      </c>
      <c r="C426" s="13" t="s">
        <v>71</v>
      </c>
      <c r="D426" s="13" t="s">
        <v>74</v>
      </c>
      <c r="E426" s="13" t="s">
        <v>82</v>
      </c>
      <c r="F426" s="13" t="s">
        <v>73</v>
      </c>
      <c r="G426" s="13" t="s">
        <v>72</v>
      </c>
      <c r="H426" s="13" t="s">
        <v>94</v>
      </c>
      <c r="I426" s="13" t="s">
        <v>120</v>
      </c>
      <c r="J426" s="13" t="s">
        <v>147</v>
      </c>
      <c r="K426" s="13" t="s">
        <v>83</v>
      </c>
      <c r="L426" s="13">
        <v>0</v>
      </c>
      <c r="M426" s="13" t="s">
        <v>153</v>
      </c>
      <c r="N426" s="13">
        <v>11101</v>
      </c>
      <c r="O426" s="13" t="s">
        <v>1857</v>
      </c>
      <c r="P426" s="13">
        <v>0</v>
      </c>
      <c r="Q426" s="13">
        <v>0</v>
      </c>
      <c r="R426" s="13" t="s">
        <v>360</v>
      </c>
      <c r="S426" s="13" t="s">
        <v>1828</v>
      </c>
      <c r="T426" s="13" t="s">
        <v>71</v>
      </c>
      <c r="U426" s="13" t="s">
        <v>398</v>
      </c>
      <c r="V426" s="13" t="s">
        <v>426</v>
      </c>
      <c r="W426" s="13" t="s">
        <v>82</v>
      </c>
      <c r="X426" s="13" t="s">
        <v>427</v>
      </c>
      <c r="Y426" s="13" t="s">
        <v>83</v>
      </c>
      <c r="Z426" s="13" t="s">
        <v>153</v>
      </c>
      <c r="AA426" s="13" t="s">
        <v>73</v>
      </c>
      <c r="AB426" s="13" t="s">
        <v>428</v>
      </c>
      <c r="AC426" s="13" t="s">
        <v>436</v>
      </c>
      <c r="AD426" s="13" t="s">
        <v>441</v>
      </c>
      <c r="AE426" s="13" t="s">
        <v>460</v>
      </c>
      <c r="AF426" s="13" t="s">
        <v>486</v>
      </c>
      <c r="AG426" s="13" t="s">
        <v>564</v>
      </c>
      <c r="AH426" s="13" t="s">
        <v>617</v>
      </c>
      <c r="AI426" s="13" t="s">
        <v>671</v>
      </c>
      <c r="AJ426" s="13" t="s">
        <v>719</v>
      </c>
      <c r="AK426" s="13" t="s">
        <v>720</v>
      </c>
      <c r="AL426" s="13" t="s">
        <v>721</v>
      </c>
      <c r="AM426" s="13" t="s">
        <v>727</v>
      </c>
      <c r="AN426" s="13" t="s">
        <v>835</v>
      </c>
      <c r="AO426" s="13" t="s">
        <v>952</v>
      </c>
      <c r="AP426" s="13" t="s">
        <v>1239</v>
      </c>
      <c r="AQ426" s="13" t="s">
        <v>2776</v>
      </c>
      <c r="AR426" s="15">
        <v>270326803</v>
      </c>
      <c r="AS426" s="15">
        <v>0</v>
      </c>
      <c r="AT426" s="15">
        <v>0</v>
      </c>
      <c r="AU426" s="15">
        <v>0</v>
      </c>
      <c r="AV426" s="15">
        <v>60000000</v>
      </c>
      <c r="AW426" s="15">
        <v>210326803</v>
      </c>
      <c r="AX426" s="15">
        <v>180462480</v>
      </c>
      <c r="AY426" s="15">
        <v>29647433</v>
      </c>
      <c r="AZ426" s="15">
        <v>29647433</v>
      </c>
      <c r="BA426" s="15">
        <v>19764955</v>
      </c>
      <c r="BB426" s="15">
        <v>29864323</v>
      </c>
      <c r="BC426" s="15">
        <v>150815047</v>
      </c>
      <c r="BD426" s="9" t="s">
        <v>736</v>
      </c>
      <c r="BE426" s="10">
        <v>45393.704039553188</v>
      </c>
      <c r="BF426" s="9"/>
    </row>
    <row r="427" spans="1:58" ht="15" customHeight="1" outlineLevel="3" x14ac:dyDescent="0.2">
      <c r="A427" s="8" t="s">
        <v>165</v>
      </c>
      <c r="B427" s="13" t="s">
        <v>153</v>
      </c>
      <c r="C427" s="13" t="s">
        <v>71</v>
      </c>
      <c r="D427" s="13" t="s">
        <v>74</v>
      </c>
      <c r="E427" s="13" t="s">
        <v>82</v>
      </c>
      <c r="F427" s="13" t="s">
        <v>73</v>
      </c>
      <c r="G427" s="13" t="s">
        <v>72</v>
      </c>
      <c r="H427" s="13" t="s">
        <v>94</v>
      </c>
      <c r="I427" s="13" t="s">
        <v>146</v>
      </c>
      <c r="J427" s="13" t="s">
        <v>147</v>
      </c>
      <c r="K427" s="13" t="s">
        <v>83</v>
      </c>
      <c r="L427" s="13">
        <v>0</v>
      </c>
      <c r="M427" s="13" t="s">
        <v>153</v>
      </c>
      <c r="N427" s="13">
        <v>11101</v>
      </c>
      <c r="O427" s="13" t="s">
        <v>1857</v>
      </c>
      <c r="P427" s="13">
        <v>0</v>
      </c>
      <c r="Q427" s="13">
        <v>0</v>
      </c>
      <c r="R427" s="13" t="s">
        <v>2777</v>
      </c>
      <c r="S427" s="13" t="s">
        <v>2778</v>
      </c>
      <c r="T427" s="13" t="s">
        <v>71</v>
      </c>
      <c r="U427" s="13" t="s">
        <v>398</v>
      </c>
      <c r="V427" s="13" t="s">
        <v>426</v>
      </c>
      <c r="W427" s="13" t="s">
        <v>82</v>
      </c>
      <c r="X427" s="13" t="s">
        <v>427</v>
      </c>
      <c r="Y427" s="13" t="s">
        <v>83</v>
      </c>
      <c r="Z427" s="13" t="s">
        <v>153</v>
      </c>
      <c r="AA427" s="13" t="s">
        <v>73</v>
      </c>
      <c r="AB427" s="13" t="s">
        <v>428</v>
      </c>
      <c r="AC427" s="13" t="s">
        <v>436</v>
      </c>
      <c r="AD427" s="13" t="s">
        <v>441</v>
      </c>
      <c r="AE427" s="13" t="s">
        <v>460</v>
      </c>
      <c r="AF427" s="13" t="s">
        <v>486</v>
      </c>
      <c r="AG427" s="13" t="s">
        <v>566</v>
      </c>
      <c r="AH427" s="13" t="s">
        <v>619</v>
      </c>
      <c r="AI427" s="13" t="s">
        <v>673</v>
      </c>
      <c r="AJ427" s="13" t="s">
        <v>1847</v>
      </c>
      <c r="AK427" s="13" t="s">
        <v>720</v>
      </c>
      <c r="AL427" s="13" t="s">
        <v>721</v>
      </c>
      <c r="AM427" s="13" t="s">
        <v>727</v>
      </c>
      <c r="AN427" s="13" t="s">
        <v>838</v>
      </c>
      <c r="AO427" s="13" t="s">
        <v>954</v>
      </c>
      <c r="AP427" s="13" t="s">
        <v>2779</v>
      </c>
      <c r="AQ427" s="13" t="s">
        <v>2780</v>
      </c>
      <c r="AR427" s="15">
        <v>461157953</v>
      </c>
      <c r="AS427" s="15">
        <v>0</v>
      </c>
      <c r="AT427" s="15">
        <v>0</v>
      </c>
      <c r="AU427" s="15">
        <v>0</v>
      </c>
      <c r="AV427" s="15">
        <v>0</v>
      </c>
      <c r="AW427" s="15">
        <v>461157953</v>
      </c>
      <c r="AX427" s="15">
        <v>261157306</v>
      </c>
      <c r="AY427" s="15">
        <v>261157306</v>
      </c>
      <c r="AZ427" s="15">
        <v>0</v>
      </c>
      <c r="BA427" s="15">
        <v>0</v>
      </c>
      <c r="BB427" s="15">
        <v>200000647</v>
      </c>
      <c r="BC427" s="15">
        <v>0</v>
      </c>
      <c r="BD427" s="9" t="s">
        <v>736</v>
      </c>
      <c r="BE427" s="10">
        <v>45393.704039553188</v>
      </c>
      <c r="BF427" s="9"/>
    </row>
    <row r="428" spans="1:58" ht="15" customHeight="1" outlineLevel="3" x14ac:dyDescent="0.2">
      <c r="A428" s="8" t="s">
        <v>165</v>
      </c>
      <c r="B428" s="13" t="s">
        <v>153</v>
      </c>
      <c r="C428" s="13" t="s">
        <v>71</v>
      </c>
      <c r="D428" s="13" t="s">
        <v>74</v>
      </c>
      <c r="E428" s="13" t="s">
        <v>82</v>
      </c>
      <c r="F428" s="13" t="s">
        <v>73</v>
      </c>
      <c r="G428" s="13" t="s">
        <v>72</v>
      </c>
      <c r="H428" s="13" t="s">
        <v>94</v>
      </c>
      <c r="I428" s="13" t="s">
        <v>146</v>
      </c>
      <c r="J428" s="13" t="s">
        <v>76</v>
      </c>
      <c r="K428" s="13" t="s">
        <v>83</v>
      </c>
      <c r="L428" s="13">
        <v>0</v>
      </c>
      <c r="M428" s="13" t="s">
        <v>153</v>
      </c>
      <c r="N428" s="13">
        <v>11101</v>
      </c>
      <c r="O428" s="13" t="s">
        <v>1857</v>
      </c>
      <c r="P428" s="13">
        <v>2</v>
      </c>
      <c r="Q428" s="13">
        <v>2</v>
      </c>
      <c r="R428" s="13" t="s">
        <v>2781</v>
      </c>
      <c r="S428" s="13" t="s">
        <v>2782</v>
      </c>
      <c r="T428" s="13" t="s">
        <v>71</v>
      </c>
      <c r="U428" s="13" t="s">
        <v>398</v>
      </c>
      <c r="V428" s="13" t="s">
        <v>426</v>
      </c>
      <c r="W428" s="13" t="s">
        <v>82</v>
      </c>
      <c r="X428" s="13" t="s">
        <v>427</v>
      </c>
      <c r="Y428" s="13" t="s">
        <v>83</v>
      </c>
      <c r="Z428" s="13" t="s">
        <v>153</v>
      </c>
      <c r="AA428" s="13" t="s">
        <v>73</v>
      </c>
      <c r="AB428" s="13" t="s">
        <v>428</v>
      </c>
      <c r="AC428" s="13" t="s">
        <v>436</v>
      </c>
      <c r="AD428" s="13" t="s">
        <v>441</v>
      </c>
      <c r="AE428" s="13" t="s">
        <v>460</v>
      </c>
      <c r="AF428" s="13" t="s">
        <v>486</v>
      </c>
      <c r="AG428" s="13" t="s">
        <v>566</v>
      </c>
      <c r="AH428" s="13" t="s">
        <v>619</v>
      </c>
      <c r="AI428" s="13" t="s">
        <v>673</v>
      </c>
      <c r="AJ428" s="13" t="s">
        <v>1847</v>
      </c>
      <c r="AK428" s="13" t="s">
        <v>720</v>
      </c>
      <c r="AL428" s="13" t="s">
        <v>721</v>
      </c>
      <c r="AM428" s="13" t="s">
        <v>727</v>
      </c>
      <c r="AN428" s="13" t="s">
        <v>836</v>
      </c>
      <c r="AO428" s="13" t="s">
        <v>867</v>
      </c>
      <c r="AP428" s="13" t="s">
        <v>2783</v>
      </c>
      <c r="AQ428" s="13" t="s">
        <v>2784</v>
      </c>
      <c r="AR428" s="15">
        <v>38842047</v>
      </c>
      <c r="AS428" s="15">
        <v>0</v>
      </c>
      <c r="AT428" s="15">
        <v>0</v>
      </c>
      <c r="AU428" s="15">
        <v>0</v>
      </c>
      <c r="AV428" s="15">
        <v>0</v>
      </c>
      <c r="AW428" s="15">
        <v>38842047</v>
      </c>
      <c r="AX428" s="15">
        <v>38842047</v>
      </c>
      <c r="AY428" s="15">
        <v>38842047</v>
      </c>
      <c r="AZ428" s="15">
        <v>0</v>
      </c>
      <c r="BA428" s="15">
        <v>0</v>
      </c>
      <c r="BB428" s="15">
        <v>0</v>
      </c>
      <c r="BC428" s="15">
        <v>0</v>
      </c>
      <c r="BD428" s="9" t="s">
        <v>736</v>
      </c>
      <c r="BE428" s="10">
        <v>45393.704039553188</v>
      </c>
      <c r="BF428" s="9"/>
    </row>
    <row r="429" spans="1:58" ht="15" customHeight="1" outlineLevel="3" x14ac:dyDescent="0.2">
      <c r="A429" s="8" t="s">
        <v>165</v>
      </c>
      <c r="B429" s="13" t="s">
        <v>153</v>
      </c>
      <c r="C429" s="13" t="s">
        <v>71</v>
      </c>
      <c r="D429" s="13" t="s">
        <v>74</v>
      </c>
      <c r="E429" s="13" t="s">
        <v>82</v>
      </c>
      <c r="F429" s="13" t="s">
        <v>73</v>
      </c>
      <c r="G429" s="13" t="s">
        <v>72</v>
      </c>
      <c r="H429" s="13" t="s">
        <v>94</v>
      </c>
      <c r="I429" s="13" t="s">
        <v>133</v>
      </c>
      <c r="J429" s="13" t="s">
        <v>147</v>
      </c>
      <c r="K429" s="13" t="s">
        <v>83</v>
      </c>
      <c r="L429" s="13">
        <v>0</v>
      </c>
      <c r="M429" s="13" t="s">
        <v>153</v>
      </c>
      <c r="N429" s="13">
        <v>11101</v>
      </c>
      <c r="O429" s="13" t="s">
        <v>1857</v>
      </c>
      <c r="P429" s="13">
        <v>0</v>
      </c>
      <c r="Q429" s="13">
        <v>0</v>
      </c>
      <c r="R429" s="13" t="s">
        <v>361</v>
      </c>
      <c r="S429" s="13" t="s">
        <v>1830</v>
      </c>
      <c r="T429" s="13" t="s">
        <v>71</v>
      </c>
      <c r="U429" s="13" t="s">
        <v>398</v>
      </c>
      <c r="V429" s="13" t="s">
        <v>426</v>
      </c>
      <c r="W429" s="13" t="s">
        <v>82</v>
      </c>
      <c r="X429" s="13" t="s">
        <v>427</v>
      </c>
      <c r="Y429" s="13" t="s">
        <v>83</v>
      </c>
      <c r="Z429" s="13" t="s">
        <v>153</v>
      </c>
      <c r="AA429" s="13" t="s">
        <v>73</v>
      </c>
      <c r="AB429" s="13" t="s">
        <v>428</v>
      </c>
      <c r="AC429" s="13" t="s">
        <v>436</v>
      </c>
      <c r="AD429" s="13" t="s">
        <v>441</v>
      </c>
      <c r="AE429" s="13" t="s">
        <v>460</v>
      </c>
      <c r="AF429" s="13" t="s">
        <v>486</v>
      </c>
      <c r="AG429" s="13" t="s">
        <v>551</v>
      </c>
      <c r="AH429" s="13" t="s">
        <v>604</v>
      </c>
      <c r="AI429" s="13" t="s">
        <v>658</v>
      </c>
      <c r="AJ429" s="13" t="s">
        <v>709</v>
      </c>
      <c r="AK429" s="13" t="s">
        <v>720</v>
      </c>
      <c r="AL429" s="13" t="s">
        <v>721</v>
      </c>
      <c r="AM429" s="13" t="s">
        <v>727</v>
      </c>
      <c r="AN429" s="13" t="s">
        <v>835</v>
      </c>
      <c r="AO429" s="13" t="s">
        <v>952</v>
      </c>
      <c r="AP429" s="13" t="s">
        <v>1240</v>
      </c>
      <c r="AQ429" s="13" t="s">
        <v>1831</v>
      </c>
      <c r="AR429" s="15">
        <v>412621690</v>
      </c>
      <c r="AS429" s="15">
        <v>0</v>
      </c>
      <c r="AT429" s="15">
        <v>0</v>
      </c>
      <c r="AU429" s="15">
        <v>0</v>
      </c>
      <c r="AV429" s="15">
        <v>0</v>
      </c>
      <c r="AW429" s="15">
        <v>412621690</v>
      </c>
      <c r="AX429" s="15">
        <v>307504071</v>
      </c>
      <c r="AY429" s="15">
        <v>212723004</v>
      </c>
      <c r="AZ429" s="15">
        <v>12947349</v>
      </c>
      <c r="BA429" s="15">
        <v>12947349</v>
      </c>
      <c r="BB429" s="15">
        <v>105117619</v>
      </c>
      <c r="BC429" s="15">
        <v>94781067</v>
      </c>
      <c r="BD429" s="9" t="s">
        <v>736</v>
      </c>
      <c r="BE429" s="10">
        <v>45393.704039553188</v>
      </c>
      <c r="BF429" s="9"/>
    </row>
    <row r="430" spans="1:58" ht="15" customHeight="1" outlineLevel="3" x14ac:dyDescent="0.2">
      <c r="A430" s="8" t="s">
        <v>165</v>
      </c>
      <c r="B430" s="13" t="s">
        <v>153</v>
      </c>
      <c r="C430" s="13" t="s">
        <v>71</v>
      </c>
      <c r="D430" s="13" t="s">
        <v>74</v>
      </c>
      <c r="E430" s="13" t="s">
        <v>82</v>
      </c>
      <c r="F430" s="13" t="s">
        <v>73</v>
      </c>
      <c r="G430" s="13" t="s">
        <v>72</v>
      </c>
      <c r="H430" s="13" t="s">
        <v>94</v>
      </c>
      <c r="I430" s="13" t="s">
        <v>133</v>
      </c>
      <c r="J430" s="13" t="s">
        <v>72</v>
      </c>
      <c r="K430" s="13" t="s">
        <v>83</v>
      </c>
      <c r="L430" s="13">
        <v>0</v>
      </c>
      <c r="M430" s="13" t="s">
        <v>153</v>
      </c>
      <c r="N430" s="13">
        <v>11101</v>
      </c>
      <c r="O430" s="13" t="s">
        <v>1857</v>
      </c>
      <c r="P430" s="13">
        <v>1</v>
      </c>
      <c r="Q430" s="13">
        <v>1</v>
      </c>
      <c r="R430" s="13" t="s">
        <v>1832</v>
      </c>
      <c r="S430" s="13" t="s">
        <v>1833</v>
      </c>
      <c r="T430" s="13" t="s">
        <v>71</v>
      </c>
      <c r="U430" s="13" t="s">
        <v>398</v>
      </c>
      <c r="V430" s="13" t="s">
        <v>426</v>
      </c>
      <c r="W430" s="13" t="s">
        <v>82</v>
      </c>
      <c r="X430" s="13" t="s">
        <v>427</v>
      </c>
      <c r="Y430" s="13" t="s">
        <v>83</v>
      </c>
      <c r="Z430" s="13" t="s">
        <v>153</v>
      </c>
      <c r="AA430" s="13" t="s">
        <v>73</v>
      </c>
      <c r="AB430" s="13" t="s">
        <v>428</v>
      </c>
      <c r="AC430" s="13" t="s">
        <v>436</v>
      </c>
      <c r="AD430" s="13" t="s">
        <v>441</v>
      </c>
      <c r="AE430" s="13" t="s">
        <v>460</v>
      </c>
      <c r="AF430" s="13" t="s">
        <v>486</v>
      </c>
      <c r="AG430" s="13" t="s">
        <v>551</v>
      </c>
      <c r="AH430" s="13" t="s">
        <v>604</v>
      </c>
      <c r="AI430" s="13" t="s">
        <v>658</v>
      </c>
      <c r="AJ430" s="13" t="s">
        <v>709</v>
      </c>
      <c r="AK430" s="13" t="s">
        <v>720</v>
      </c>
      <c r="AL430" s="13" t="s">
        <v>721</v>
      </c>
      <c r="AM430" s="13" t="s">
        <v>727</v>
      </c>
      <c r="AN430" s="13" t="s">
        <v>835</v>
      </c>
      <c r="AO430" s="13" t="s">
        <v>952</v>
      </c>
      <c r="AP430" s="13" t="s">
        <v>1834</v>
      </c>
      <c r="AQ430" s="13" t="s">
        <v>2785</v>
      </c>
      <c r="AR430" s="15">
        <v>3392169246</v>
      </c>
      <c r="AS430" s="15">
        <v>0</v>
      </c>
      <c r="AT430" s="15">
        <v>0</v>
      </c>
      <c r="AU430" s="15">
        <v>0</v>
      </c>
      <c r="AV430" s="15">
        <v>0</v>
      </c>
      <c r="AW430" s="15">
        <v>3392169246</v>
      </c>
      <c r="AX430" s="15">
        <v>674750827</v>
      </c>
      <c r="AY430" s="15">
        <v>674750827</v>
      </c>
      <c r="AZ430" s="15">
        <v>674750827</v>
      </c>
      <c r="BA430" s="15">
        <v>674750827</v>
      </c>
      <c r="BB430" s="15">
        <v>2717418419</v>
      </c>
      <c r="BC430" s="15">
        <v>0</v>
      </c>
      <c r="BD430" s="9" t="s">
        <v>736</v>
      </c>
      <c r="BE430" s="10">
        <v>45393.704039553188</v>
      </c>
      <c r="BF430" s="9"/>
    </row>
    <row r="431" spans="1:58" ht="15" customHeight="1" outlineLevel="3" x14ac:dyDescent="0.2">
      <c r="A431" s="8" t="s">
        <v>165</v>
      </c>
      <c r="B431" s="13" t="s">
        <v>153</v>
      </c>
      <c r="C431" s="13" t="s">
        <v>71</v>
      </c>
      <c r="D431" s="13" t="s">
        <v>74</v>
      </c>
      <c r="E431" s="13" t="s">
        <v>82</v>
      </c>
      <c r="F431" s="13" t="s">
        <v>73</v>
      </c>
      <c r="G431" s="13" t="s">
        <v>72</v>
      </c>
      <c r="H431" s="13" t="s">
        <v>94</v>
      </c>
      <c r="I431" s="13" t="s">
        <v>1835</v>
      </c>
      <c r="J431" s="13" t="s">
        <v>147</v>
      </c>
      <c r="K431" s="13" t="s">
        <v>83</v>
      </c>
      <c r="L431" s="13">
        <v>0</v>
      </c>
      <c r="M431" s="13" t="s">
        <v>153</v>
      </c>
      <c r="N431" s="13">
        <v>11101</v>
      </c>
      <c r="O431" s="13" t="s">
        <v>1857</v>
      </c>
      <c r="P431" s="13">
        <v>0</v>
      </c>
      <c r="Q431" s="13">
        <v>0</v>
      </c>
      <c r="R431" s="13" t="s">
        <v>1836</v>
      </c>
      <c r="S431" s="13" t="s">
        <v>1837</v>
      </c>
      <c r="T431" s="13" t="s">
        <v>71</v>
      </c>
      <c r="U431" s="13" t="s">
        <v>398</v>
      </c>
      <c r="V431" s="13" t="s">
        <v>426</v>
      </c>
      <c r="W431" s="13" t="s">
        <v>82</v>
      </c>
      <c r="X431" s="13" t="s">
        <v>427</v>
      </c>
      <c r="Y431" s="13" t="s">
        <v>83</v>
      </c>
      <c r="Z431" s="13" t="s">
        <v>153</v>
      </c>
      <c r="AA431" s="13" t="s">
        <v>73</v>
      </c>
      <c r="AB431" s="13" t="s">
        <v>428</v>
      </c>
      <c r="AC431" s="13" t="s">
        <v>436</v>
      </c>
      <c r="AD431" s="13" t="s">
        <v>441</v>
      </c>
      <c r="AE431" s="13" t="s">
        <v>460</v>
      </c>
      <c r="AF431" s="13" t="s">
        <v>486</v>
      </c>
      <c r="AG431" s="13" t="s">
        <v>1838</v>
      </c>
      <c r="AH431" s="13" t="s">
        <v>1839</v>
      </c>
      <c r="AI431" s="13" t="s">
        <v>1840</v>
      </c>
      <c r="AJ431" s="13" t="s">
        <v>1841</v>
      </c>
      <c r="AK431" s="13" t="s">
        <v>720</v>
      </c>
      <c r="AL431" s="13" t="s">
        <v>721</v>
      </c>
      <c r="AM431" s="13" t="s">
        <v>727</v>
      </c>
      <c r="AN431" s="13" t="s">
        <v>843</v>
      </c>
      <c r="AO431" s="13" t="s">
        <v>865</v>
      </c>
      <c r="AP431" s="13" t="s">
        <v>1842</v>
      </c>
      <c r="AQ431" s="13" t="s">
        <v>1843</v>
      </c>
      <c r="AR431" s="15">
        <v>226578608</v>
      </c>
      <c r="AS431" s="15">
        <v>0</v>
      </c>
      <c r="AT431" s="15">
        <v>0</v>
      </c>
      <c r="AU431" s="15">
        <v>0</v>
      </c>
      <c r="AV431" s="15">
        <v>0</v>
      </c>
      <c r="AW431" s="15">
        <v>226578608</v>
      </c>
      <c r="AX431" s="15">
        <v>38842047</v>
      </c>
      <c r="AY431" s="15">
        <v>38842047</v>
      </c>
      <c r="AZ431" s="15">
        <v>4315783</v>
      </c>
      <c r="BA431" s="15">
        <v>4315783</v>
      </c>
      <c r="BB431" s="15">
        <v>187736561</v>
      </c>
      <c r="BC431" s="15">
        <v>0</v>
      </c>
      <c r="BD431" s="9" t="s">
        <v>736</v>
      </c>
      <c r="BE431" s="10">
        <v>45393.704039553188</v>
      </c>
      <c r="BF431" s="9"/>
    </row>
    <row r="432" spans="1:58" ht="15" customHeight="1" outlineLevel="3" x14ac:dyDescent="0.2">
      <c r="A432" s="8" t="s">
        <v>165</v>
      </c>
      <c r="B432" s="13" t="s">
        <v>153</v>
      </c>
      <c r="C432" s="13" t="s">
        <v>71</v>
      </c>
      <c r="D432" s="13" t="s">
        <v>74</v>
      </c>
      <c r="E432" s="13" t="s">
        <v>82</v>
      </c>
      <c r="F432" s="13" t="s">
        <v>73</v>
      </c>
      <c r="G432" s="13" t="s">
        <v>72</v>
      </c>
      <c r="H432" s="13" t="s">
        <v>94</v>
      </c>
      <c r="I432" s="13" t="s">
        <v>2952</v>
      </c>
      <c r="J432" s="13" t="s">
        <v>147</v>
      </c>
      <c r="K432" s="13" t="s">
        <v>83</v>
      </c>
      <c r="L432" s="13">
        <v>0</v>
      </c>
      <c r="M432" s="13" t="s">
        <v>153</v>
      </c>
      <c r="N432" s="13">
        <v>11101</v>
      </c>
      <c r="O432" s="13" t="s">
        <v>1857</v>
      </c>
      <c r="P432" s="13">
        <v>0</v>
      </c>
      <c r="Q432" s="13">
        <v>0</v>
      </c>
      <c r="R432" s="13" t="s">
        <v>2961</v>
      </c>
      <c r="S432" s="13" t="s">
        <v>2962</v>
      </c>
      <c r="T432" s="13" t="s">
        <v>71</v>
      </c>
      <c r="U432" s="13" t="s">
        <v>398</v>
      </c>
      <c r="V432" s="13" t="s">
        <v>426</v>
      </c>
      <c r="W432" s="13" t="s">
        <v>82</v>
      </c>
      <c r="X432" s="13" t="s">
        <v>427</v>
      </c>
      <c r="Y432" s="13" t="s">
        <v>83</v>
      </c>
      <c r="Z432" s="13" t="s">
        <v>153</v>
      </c>
      <c r="AA432" s="13" t="s">
        <v>73</v>
      </c>
      <c r="AB432" s="13" t="s">
        <v>428</v>
      </c>
      <c r="AC432" s="13" t="s">
        <v>436</v>
      </c>
      <c r="AD432" s="13" t="s">
        <v>441</v>
      </c>
      <c r="AE432" s="13" t="s">
        <v>460</v>
      </c>
      <c r="AF432" s="13" t="s">
        <v>486</v>
      </c>
      <c r="AG432" s="13" t="s">
        <v>2955</v>
      </c>
      <c r="AH432" s="13" t="s">
        <v>2956</v>
      </c>
      <c r="AI432" s="13">
        <v>0</v>
      </c>
      <c r="AJ432" s="13"/>
      <c r="AK432" s="13" t="s">
        <v>720</v>
      </c>
      <c r="AL432" s="13" t="s">
        <v>721</v>
      </c>
      <c r="AM432" s="13" t="s">
        <v>727</v>
      </c>
      <c r="AN432" s="13" t="s">
        <v>2957</v>
      </c>
      <c r="AO432" s="13" t="s">
        <v>2958</v>
      </c>
      <c r="AP432" s="13" t="s">
        <v>2963</v>
      </c>
      <c r="AQ432" s="13" t="s">
        <v>2964</v>
      </c>
      <c r="AR432" s="15">
        <v>0</v>
      </c>
      <c r="AS432" s="15">
        <v>0</v>
      </c>
      <c r="AT432" s="15">
        <v>0</v>
      </c>
      <c r="AU432" s="15">
        <v>60000000</v>
      </c>
      <c r="AV432" s="15">
        <v>0</v>
      </c>
      <c r="AW432" s="15">
        <v>60000000</v>
      </c>
      <c r="AX432" s="15">
        <v>0</v>
      </c>
      <c r="AY432" s="15">
        <v>0</v>
      </c>
      <c r="AZ432" s="15">
        <v>0</v>
      </c>
      <c r="BA432" s="15">
        <v>0</v>
      </c>
      <c r="BB432" s="15">
        <v>60000000</v>
      </c>
      <c r="BC432" s="15">
        <v>0</v>
      </c>
      <c r="BD432" s="9" t="s">
        <v>736</v>
      </c>
      <c r="BE432" s="10">
        <v>45393.704039553188</v>
      </c>
      <c r="BF432" s="9"/>
    </row>
    <row r="433" spans="1:65" ht="15" customHeight="1" outlineLevel="3" x14ac:dyDescent="0.2">
      <c r="A433" s="8" t="s">
        <v>165</v>
      </c>
      <c r="B433" s="13" t="s">
        <v>153</v>
      </c>
      <c r="C433" s="13" t="s">
        <v>71</v>
      </c>
      <c r="D433" s="13" t="s">
        <v>72</v>
      </c>
      <c r="E433" s="13" t="s">
        <v>82</v>
      </c>
      <c r="F433" s="13" t="s">
        <v>85</v>
      </c>
      <c r="G433" s="13" t="s">
        <v>72</v>
      </c>
      <c r="H433" s="13" t="s">
        <v>94</v>
      </c>
      <c r="I433" s="13" t="s">
        <v>133</v>
      </c>
      <c r="J433" s="13" t="s">
        <v>147</v>
      </c>
      <c r="K433" s="13" t="s">
        <v>83</v>
      </c>
      <c r="L433" s="13">
        <v>0</v>
      </c>
      <c r="M433" s="13" t="s">
        <v>153</v>
      </c>
      <c r="N433" s="13">
        <v>25101</v>
      </c>
      <c r="O433" s="13" t="s">
        <v>174</v>
      </c>
      <c r="P433" s="13">
        <v>0</v>
      </c>
      <c r="Q433" s="13">
        <v>0</v>
      </c>
      <c r="R433" s="13" t="s">
        <v>340</v>
      </c>
      <c r="S433" s="13" t="s">
        <v>1779</v>
      </c>
      <c r="T433" s="13" t="s">
        <v>71</v>
      </c>
      <c r="U433" s="13" t="s">
        <v>395</v>
      </c>
      <c r="V433" s="13" t="s">
        <v>423</v>
      </c>
      <c r="W433" s="13" t="s">
        <v>82</v>
      </c>
      <c r="X433" s="13" t="s">
        <v>427</v>
      </c>
      <c r="Y433" s="13" t="s">
        <v>83</v>
      </c>
      <c r="Z433" s="13" t="s">
        <v>153</v>
      </c>
      <c r="AA433" s="13" t="s">
        <v>85</v>
      </c>
      <c r="AB433" s="13" t="s">
        <v>429</v>
      </c>
      <c r="AC433" s="13" t="s">
        <v>436</v>
      </c>
      <c r="AD433" s="13" t="s">
        <v>441</v>
      </c>
      <c r="AE433" s="13" t="s">
        <v>460</v>
      </c>
      <c r="AF433" s="13" t="s">
        <v>486</v>
      </c>
      <c r="AG433" s="13" t="s">
        <v>551</v>
      </c>
      <c r="AH433" s="13" t="s">
        <v>604</v>
      </c>
      <c r="AI433" s="13" t="s">
        <v>658</v>
      </c>
      <c r="AJ433" s="13" t="s">
        <v>709</v>
      </c>
      <c r="AK433" s="13" t="s">
        <v>720</v>
      </c>
      <c r="AL433" s="13" t="s">
        <v>721</v>
      </c>
      <c r="AM433" s="13" t="s">
        <v>727</v>
      </c>
      <c r="AN433" s="13" t="s">
        <v>835</v>
      </c>
      <c r="AO433" s="13" t="s">
        <v>952</v>
      </c>
      <c r="AP433" s="13" t="s">
        <v>1208</v>
      </c>
      <c r="AQ433" s="13" t="s">
        <v>2689</v>
      </c>
      <c r="AR433" s="15">
        <v>58018458</v>
      </c>
      <c r="AS433" s="15">
        <v>0</v>
      </c>
      <c r="AT433" s="15">
        <v>0</v>
      </c>
      <c r="AU433" s="15">
        <v>0</v>
      </c>
      <c r="AV433" s="15">
        <v>0</v>
      </c>
      <c r="AW433" s="15">
        <v>58018458</v>
      </c>
      <c r="AX433" s="15">
        <v>0</v>
      </c>
      <c r="AY433" s="15">
        <v>0</v>
      </c>
      <c r="AZ433" s="15">
        <v>0</v>
      </c>
      <c r="BA433" s="15">
        <v>0</v>
      </c>
      <c r="BB433" s="15">
        <v>58018458</v>
      </c>
      <c r="BC433" s="15">
        <v>0</v>
      </c>
      <c r="BD433" s="9" t="s">
        <v>736</v>
      </c>
      <c r="BE433" s="10">
        <v>45393.704039553188</v>
      </c>
      <c r="BF433" s="9"/>
    </row>
    <row r="434" spans="1:65" s="11" customFormat="1" ht="15" customHeight="1" outlineLevel="2" x14ac:dyDescent="0.2">
      <c r="B434" s="14" t="s">
        <v>2803</v>
      </c>
      <c r="C434" s="14"/>
      <c r="D434" s="14"/>
      <c r="E434" s="14"/>
      <c r="F434" s="14"/>
      <c r="G434" s="14"/>
      <c r="H434" s="14"/>
      <c r="I434" s="14"/>
      <c r="J434" s="14"/>
      <c r="K434" s="13"/>
      <c r="L434" s="13"/>
      <c r="M434" s="13"/>
      <c r="N434" s="14"/>
      <c r="O434" s="14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4"/>
      <c r="AR434" s="16">
        <f t="shared" ref="AR434:BC434" si="50">SUBTOTAL(9,AR410:AR433)</f>
        <v>13237432138</v>
      </c>
      <c r="AS434" s="15">
        <f t="shared" si="50"/>
        <v>0</v>
      </c>
      <c r="AT434" s="15">
        <f t="shared" si="50"/>
        <v>0</v>
      </c>
      <c r="AU434" s="15">
        <f t="shared" si="50"/>
        <v>160000000</v>
      </c>
      <c r="AV434" s="15">
        <f t="shared" si="50"/>
        <v>160000000</v>
      </c>
      <c r="AW434" s="16">
        <f t="shared" si="50"/>
        <v>13237432138</v>
      </c>
      <c r="AX434" s="16">
        <f t="shared" si="50"/>
        <v>2521893317</v>
      </c>
      <c r="AY434" s="16">
        <f t="shared" si="50"/>
        <v>1655395359</v>
      </c>
      <c r="AZ434" s="15">
        <f t="shared" si="50"/>
        <v>721661392</v>
      </c>
      <c r="BA434" s="15">
        <f t="shared" si="50"/>
        <v>711778914</v>
      </c>
      <c r="BB434" s="15">
        <f t="shared" si="50"/>
        <v>10715538821</v>
      </c>
      <c r="BC434" s="16">
        <f t="shared" si="50"/>
        <v>866497958</v>
      </c>
      <c r="BD434" s="9"/>
      <c r="BE434" s="10"/>
      <c r="BF434" s="9"/>
      <c r="BG434" s="8"/>
      <c r="BH434" s="8"/>
      <c r="BI434" s="8"/>
      <c r="BJ434" s="8"/>
      <c r="BK434" s="8"/>
      <c r="BL434" s="8"/>
      <c r="BM434" s="8"/>
    </row>
    <row r="435" spans="1:65" ht="15" customHeight="1" outlineLevel="3" x14ac:dyDescent="0.2">
      <c r="A435" s="8" t="s">
        <v>165</v>
      </c>
      <c r="B435" s="13" t="s">
        <v>154</v>
      </c>
      <c r="C435" s="13" t="s">
        <v>71</v>
      </c>
      <c r="D435" s="13" t="s">
        <v>72</v>
      </c>
      <c r="E435" s="13" t="s">
        <v>82</v>
      </c>
      <c r="F435" s="13" t="s">
        <v>59</v>
      </c>
      <c r="G435" s="13" t="s">
        <v>72</v>
      </c>
      <c r="H435" s="13" t="s">
        <v>94</v>
      </c>
      <c r="I435" s="13" t="s">
        <v>133</v>
      </c>
      <c r="J435" s="13" t="s">
        <v>148</v>
      </c>
      <c r="K435" s="13" t="s">
        <v>84</v>
      </c>
      <c r="L435" s="13" t="s">
        <v>71</v>
      </c>
      <c r="M435" s="13" t="s">
        <v>165</v>
      </c>
      <c r="N435" s="13">
        <v>41140</v>
      </c>
      <c r="O435" s="13" t="s">
        <v>1921</v>
      </c>
      <c r="P435" s="13">
        <v>7</v>
      </c>
      <c r="Q435" s="13">
        <v>7</v>
      </c>
      <c r="R435" s="13" t="s">
        <v>337</v>
      </c>
      <c r="S435" s="13" t="s">
        <v>1776</v>
      </c>
      <c r="T435" s="13" t="s">
        <v>71</v>
      </c>
      <c r="U435" s="13" t="s">
        <v>395</v>
      </c>
      <c r="V435" s="13" t="s">
        <v>423</v>
      </c>
      <c r="W435" s="13" t="s">
        <v>82</v>
      </c>
      <c r="X435" s="13" t="s">
        <v>427</v>
      </c>
      <c r="Y435" s="13" t="s">
        <v>84</v>
      </c>
      <c r="Z435" s="13" t="s">
        <v>154</v>
      </c>
      <c r="AA435" s="13" t="s">
        <v>59</v>
      </c>
      <c r="AB435" s="13" t="s">
        <v>154</v>
      </c>
      <c r="AC435" s="13" t="s">
        <v>436</v>
      </c>
      <c r="AD435" s="13" t="s">
        <v>441</v>
      </c>
      <c r="AE435" s="13" t="s">
        <v>460</v>
      </c>
      <c r="AF435" s="13" t="s">
        <v>486</v>
      </c>
      <c r="AG435" s="13" t="s">
        <v>551</v>
      </c>
      <c r="AH435" s="13" t="s">
        <v>604</v>
      </c>
      <c r="AI435" s="13" t="s">
        <v>658</v>
      </c>
      <c r="AJ435" s="13" t="s">
        <v>709</v>
      </c>
      <c r="AK435" s="13" t="s">
        <v>720</v>
      </c>
      <c r="AL435" s="13" t="s">
        <v>721</v>
      </c>
      <c r="AM435" s="13" t="s">
        <v>727</v>
      </c>
      <c r="AN435" s="13" t="s">
        <v>835</v>
      </c>
      <c r="AO435" s="13" t="s">
        <v>952</v>
      </c>
      <c r="AP435" s="13" t="s">
        <v>1205</v>
      </c>
      <c r="AQ435" s="13" t="s">
        <v>2686</v>
      </c>
      <c r="AR435" s="15">
        <v>4588204621</v>
      </c>
      <c r="AS435" s="15">
        <v>0</v>
      </c>
      <c r="AT435" s="15">
        <v>0</v>
      </c>
      <c r="AU435" s="15">
        <v>0</v>
      </c>
      <c r="AV435" s="15">
        <v>0</v>
      </c>
      <c r="AW435" s="15">
        <v>4588204621</v>
      </c>
      <c r="AX435" s="15">
        <v>4588204621</v>
      </c>
      <c r="AY435" s="15">
        <v>1486889106.1900001</v>
      </c>
      <c r="AZ435" s="15">
        <v>1486889106.1900001</v>
      </c>
      <c r="BA435" s="15">
        <v>1486889106.1900001</v>
      </c>
      <c r="BB435" s="15">
        <v>0</v>
      </c>
      <c r="BC435" s="15">
        <v>3101315514.8099999</v>
      </c>
      <c r="BD435" s="9" t="s">
        <v>736</v>
      </c>
      <c r="BE435" s="10">
        <v>45393.704039553188</v>
      </c>
      <c r="BF435" s="9"/>
    </row>
    <row r="436" spans="1:65" ht="15" customHeight="1" outlineLevel="3" x14ac:dyDescent="0.2">
      <c r="A436" s="8" t="s">
        <v>165</v>
      </c>
      <c r="B436" s="13" t="s">
        <v>154</v>
      </c>
      <c r="C436" s="13" t="s">
        <v>71</v>
      </c>
      <c r="D436" s="13" t="s">
        <v>72</v>
      </c>
      <c r="E436" s="13" t="s">
        <v>82</v>
      </c>
      <c r="F436" s="13" t="s">
        <v>59</v>
      </c>
      <c r="G436" s="13" t="s">
        <v>72</v>
      </c>
      <c r="H436" s="13" t="s">
        <v>94</v>
      </c>
      <c r="I436" s="13" t="s">
        <v>133</v>
      </c>
      <c r="J436" s="13" t="s">
        <v>76</v>
      </c>
      <c r="K436" s="13" t="s">
        <v>84</v>
      </c>
      <c r="L436" s="13" t="s">
        <v>71</v>
      </c>
      <c r="M436" s="13" t="s">
        <v>165</v>
      </c>
      <c r="N436" s="13">
        <v>41143</v>
      </c>
      <c r="O436" s="13" t="s">
        <v>232</v>
      </c>
      <c r="P436" s="13">
        <v>2</v>
      </c>
      <c r="Q436" s="13">
        <v>2</v>
      </c>
      <c r="R436" s="13" t="s">
        <v>332</v>
      </c>
      <c r="S436" s="13" t="s">
        <v>1771</v>
      </c>
      <c r="T436" s="13" t="s">
        <v>71</v>
      </c>
      <c r="U436" s="13" t="s">
        <v>395</v>
      </c>
      <c r="V436" s="13" t="s">
        <v>423</v>
      </c>
      <c r="W436" s="13" t="s">
        <v>82</v>
      </c>
      <c r="X436" s="13" t="s">
        <v>427</v>
      </c>
      <c r="Y436" s="13" t="s">
        <v>84</v>
      </c>
      <c r="Z436" s="13" t="s">
        <v>154</v>
      </c>
      <c r="AA436" s="13" t="s">
        <v>59</v>
      </c>
      <c r="AB436" s="13" t="s">
        <v>154</v>
      </c>
      <c r="AC436" s="13" t="s">
        <v>436</v>
      </c>
      <c r="AD436" s="13" t="s">
        <v>441</v>
      </c>
      <c r="AE436" s="13" t="s">
        <v>460</v>
      </c>
      <c r="AF436" s="13" t="s">
        <v>486</v>
      </c>
      <c r="AG436" s="13" t="s">
        <v>551</v>
      </c>
      <c r="AH436" s="13" t="s">
        <v>604</v>
      </c>
      <c r="AI436" s="13" t="s">
        <v>658</v>
      </c>
      <c r="AJ436" s="13" t="s">
        <v>709</v>
      </c>
      <c r="AK436" s="13" t="s">
        <v>720</v>
      </c>
      <c r="AL436" s="13" t="s">
        <v>721</v>
      </c>
      <c r="AM436" s="13" t="s">
        <v>727</v>
      </c>
      <c r="AN436" s="13" t="s">
        <v>835</v>
      </c>
      <c r="AO436" s="13" t="s">
        <v>952</v>
      </c>
      <c r="AP436" s="13" t="s">
        <v>1200</v>
      </c>
      <c r="AQ436" s="13" t="s">
        <v>2681</v>
      </c>
      <c r="AR436" s="15">
        <v>96006870863</v>
      </c>
      <c r="AS436" s="15">
        <v>0</v>
      </c>
      <c r="AT436" s="15">
        <v>0</v>
      </c>
      <c r="AU436" s="15">
        <v>0</v>
      </c>
      <c r="AV436" s="15">
        <v>0</v>
      </c>
      <c r="AW436" s="15">
        <v>96006870863</v>
      </c>
      <c r="AX436" s="15">
        <v>96006870863</v>
      </c>
      <c r="AY436" s="15">
        <v>24407146316.040001</v>
      </c>
      <c r="AZ436" s="15">
        <v>24407146316.040001</v>
      </c>
      <c r="BA436" s="15">
        <v>24407146316.040001</v>
      </c>
      <c r="BB436" s="15">
        <v>0</v>
      </c>
      <c r="BC436" s="15">
        <v>71599724546.960007</v>
      </c>
      <c r="BD436" s="9" t="s">
        <v>736</v>
      </c>
      <c r="BE436" s="10">
        <v>45393.704039553188</v>
      </c>
      <c r="BF436" s="9"/>
    </row>
    <row r="437" spans="1:65" ht="15" customHeight="1" outlineLevel="3" x14ac:dyDescent="0.2">
      <c r="A437" s="8" t="s">
        <v>165</v>
      </c>
      <c r="B437" s="13" t="s">
        <v>154</v>
      </c>
      <c r="C437" s="13" t="s">
        <v>71</v>
      </c>
      <c r="D437" s="13" t="s">
        <v>72</v>
      </c>
      <c r="E437" s="13" t="s">
        <v>82</v>
      </c>
      <c r="F437" s="13" t="s">
        <v>59</v>
      </c>
      <c r="G437" s="13" t="s">
        <v>72</v>
      </c>
      <c r="H437" s="13" t="s">
        <v>94</v>
      </c>
      <c r="I437" s="13" t="s">
        <v>133</v>
      </c>
      <c r="J437" s="13" t="s">
        <v>77</v>
      </c>
      <c r="K437" s="13" t="s">
        <v>84</v>
      </c>
      <c r="L437" s="13" t="s">
        <v>71</v>
      </c>
      <c r="M437" s="13" t="s">
        <v>165</v>
      </c>
      <c r="N437" s="13">
        <v>41145</v>
      </c>
      <c r="O437" s="13" t="s">
        <v>234</v>
      </c>
      <c r="P437" s="13">
        <v>3</v>
      </c>
      <c r="Q437" s="13">
        <v>3</v>
      </c>
      <c r="R437" s="13" t="s">
        <v>333</v>
      </c>
      <c r="S437" s="13" t="s">
        <v>1772</v>
      </c>
      <c r="T437" s="13" t="s">
        <v>71</v>
      </c>
      <c r="U437" s="13" t="s">
        <v>395</v>
      </c>
      <c r="V437" s="13" t="s">
        <v>423</v>
      </c>
      <c r="W437" s="13" t="s">
        <v>82</v>
      </c>
      <c r="X437" s="13" t="s">
        <v>427</v>
      </c>
      <c r="Y437" s="13" t="s">
        <v>84</v>
      </c>
      <c r="Z437" s="13" t="s">
        <v>154</v>
      </c>
      <c r="AA437" s="13" t="s">
        <v>59</v>
      </c>
      <c r="AB437" s="13" t="s">
        <v>154</v>
      </c>
      <c r="AC437" s="13" t="s">
        <v>436</v>
      </c>
      <c r="AD437" s="13" t="s">
        <v>441</v>
      </c>
      <c r="AE437" s="13" t="s">
        <v>460</v>
      </c>
      <c r="AF437" s="13" t="s">
        <v>486</v>
      </c>
      <c r="AG437" s="13" t="s">
        <v>551</v>
      </c>
      <c r="AH437" s="13" t="s">
        <v>604</v>
      </c>
      <c r="AI437" s="13" t="s">
        <v>658</v>
      </c>
      <c r="AJ437" s="13" t="s">
        <v>709</v>
      </c>
      <c r="AK437" s="13" t="s">
        <v>720</v>
      </c>
      <c r="AL437" s="13" t="s">
        <v>721</v>
      </c>
      <c r="AM437" s="13" t="s">
        <v>727</v>
      </c>
      <c r="AN437" s="13" t="s">
        <v>835</v>
      </c>
      <c r="AO437" s="13" t="s">
        <v>952</v>
      </c>
      <c r="AP437" s="13" t="s">
        <v>1201</v>
      </c>
      <c r="AQ437" s="13" t="s">
        <v>2682</v>
      </c>
      <c r="AR437" s="15">
        <v>672820454</v>
      </c>
      <c r="AS437" s="15">
        <v>0</v>
      </c>
      <c r="AT437" s="15">
        <v>0</v>
      </c>
      <c r="AU437" s="15">
        <v>0</v>
      </c>
      <c r="AV437" s="15">
        <v>0</v>
      </c>
      <c r="AW437" s="15">
        <v>672820454</v>
      </c>
      <c r="AX437" s="15">
        <v>672820454</v>
      </c>
      <c r="AY437" s="15">
        <v>0</v>
      </c>
      <c r="AZ437" s="15">
        <v>0</v>
      </c>
      <c r="BA437" s="15">
        <v>0</v>
      </c>
      <c r="BB437" s="15">
        <v>0</v>
      </c>
      <c r="BC437" s="15">
        <v>672820454</v>
      </c>
      <c r="BD437" s="9" t="s">
        <v>736</v>
      </c>
      <c r="BE437" s="10">
        <v>45393.704039553188</v>
      </c>
      <c r="BF437" s="9"/>
    </row>
    <row r="438" spans="1:65" ht="15" customHeight="1" outlineLevel="3" x14ac:dyDescent="0.2">
      <c r="A438" s="8" t="s">
        <v>165</v>
      </c>
      <c r="B438" s="13" t="s">
        <v>154</v>
      </c>
      <c r="C438" s="13" t="s">
        <v>71</v>
      </c>
      <c r="D438" s="13" t="s">
        <v>72</v>
      </c>
      <c r="E438" s="13" t="s">
        <v>82</v>
      </c>
      <c r="F438" s="13" t="s">
        <v>59</v>
      </c>
      <c r="G438" s="13" t="s">
        <v>72</v>
      </c>
      <c r="H438" s="13" t="s">
        <v>94</v>
      </c>
      <c r="I438" s="13" t="s">
        <v>133</v>
      </c>
      <c r="J438" s="13" t="s">
        <v>74</v>
      </c>
      <c r="K438" s="13" t="s">
        <v>84</v>
      </c>
      <c r="L438" s="13" t="s">
        <v>71</v>
      </c>
      <c r="M438" s="13" t="s">
        <v>165</v>
      </c>
      <c r="N438" s="13">
        <v>41151</v>
      </c>
      <c r="O438" s="13" t="s">
        <v>235</v>
      </c>
      <c r="P438" s="13">
        <v>4</v>
      </c>
      <c r="Q438" s="13">
        <v>4</v>
      </c>
      <c r="R438" s="13" t="s">
        <v>334</v>
      </c>
      <c r="S438" s="13" t="s">
        <v>1773</v>
      </c>
      <c r="T438" s="13" t="s">
        <v>71</v>
      </c>
      <c r="U438" s="13" t="s">
        <v>395</v>
      </c>
      <c r="V438" s="13" t="s">
        <v>423</v>
      </c>
      <c r="W438" s="13" t="s">
        <v>82</v>
      </c>
      <c r="X438" s="13" t="s">
        <v>427</v>
      </c>
      <c r="Y438" s="13" t="s">
        <v>84</v>
      </c>
      <c r="Z438" s="13" t="s">
        <v>154</v>
      </c>
      <c r="AA438" s="13" t="s">
        <v>59</v>
      </c>
      <c r="AB438" s="13" t="s">
        <v>154</v>
      </c>
      <c r="AC438" s="13" t="s">
        <v>436</v>
      </c>
      <c r="AD438" s="13" t="s">
        <v>441</v>
      </c>
      <c r="AE438" s="13" t="s">
        <v>460</v>
      </c>
      <c r="AF438" s="13" t="s">
        <v>486</v>
      </c>
      <c r="AG438" s="13" t="s">
        <v>551</v>
      </c>
      <c r="AH438" s="13" t="s">
        <v>604</v>
      </c>
      <c r="AI438" s="13" t="s">
        <v>658</v>
      </c>
      <c r="AJ438" s="13" t="s">
        <v>709</v>
      </c>
      <c r="AK438" s="13" t="s">
        <v>720</v>
      </c>
      <c r="AL438" s="13" t="s">
        <v>721</v>
      </c>
      <c r="AM438" s="13" t="s">
        <v>727</v>
      </c>
      <c r="AN438" s="13" t="s">
        <v>835</v>
      </c>
      <c r="AO438" s="13" t="s">
        <v>952</v>
      </c>
      <c r="AP438" s="13" t="s">
        <v>1202</v>
      </c>
      <c r="AQ438" s="13" t="s">
        <v>2683</v>
      </c>
      <c r="AR438" s="15">
        <v>19742066758</v>
      </c>
      <c r="AS438" s="15">
        <v>0</v>
      </c>
      <c r="AT438" s="15">
        <v>0</v>
      </c>
      <c r="AU438" s="15">
        <v>0</v>
      </c>
      <c r="AV438" s="15">
        <v>0</v>
      </c>
      <c r="AW438" s="15">
        <v>19742066758</v>
      </c>
      <c r="AX438" s="15">
        <v>19742066758</v>
      </c>
      <c r="AY438" s="15">
        <v>4966864000.6999998</v>
      </c>
      <c r="AZ438" s="15">
        <v>4966864000.6999998</v>
      </c>
      <c r="BA438" s="15">
        <v>4966864000.6999998</v>
      </c>
      <c r="BB438" s="15">
        <v>0</v>
      </c>
      <c r="BC438" s="15">
        <v>14775202757.299999</v>
      </c>
      <c r="BD438" s="9" t="s">
        <v>736</v>
      </c>
      <c r="BE438" s="10">
        <v>45393.704039553188</v>
      </c>
      <c r="BF438" s="9"/>
    </row>
    <row r="439" spans="1:65" ht="15" customHeight="1" outlineLevel="3" x14ac:dyDescent="0.2">
      <c r="A439" s="8" t="s">
        <v>165</v>
      </c>
      <c r="B439" s="13" t="s">
        <v>154</v>
      </c>
      <c r="C439" s="13" t="s">
        <v>71</v>
      </c>
      <c r="D439" s="13" t="s">
        <v>72</v>
      </c>
      <c r="E439" s="13" t="s">
        <v>82</v>
      </c>
      <c r="F439" s="13" t="s">
        <v>59</v>
      </c>
      <c r="G439" s="13" t="s">
        <v>72</v>
      </c>
      <c r="H439" s="13" t="s">
        <v>94</v>
      </c>
      <c r="I439" s="13" t="s">
        <v>133</v>
      </c>
      <c r="J439" s="13" t="s">
        <v>75</v>
      </c>
      <c r="K439" s="13" t="s">
        <v>84</v>
      </c>
      <c r="L439" s="13" t="s">
        <v>71</v>
      </c>
      <c r="M439" s="13" t="s">
        <v>165</v>
      </c>
      <c r="N439" s="13">
        <v>41162</v>
      </c>
      <c r="O439" s="13" t="s">
        <v>236</v>
      </c>
      <c r="P439" s="13">
        <v>5</v>
      </c>
      <c r="Q439" s="13">
        <v>5</v>
      </c>
      <c r="R439" s="13" t="s">
        <v>335</v>
      </c>
      <c r="S439" s="13" t="s">
        <v>1774</v>
      </c>
      <c r="T439" s="13" t="s">
        <v>71</v>
      </c>
      <c r="U439" s="13" t="s">
        <v>395</v>
      </c>
      <c r="V439" s="13" t="s">
        <v>423</v>
      </c>
      <c r="W439" s="13" t="s">
        <v>82</v>
      </c>
      <c r="X439" s="13" t="s">
        <v>427</v>
      </c>
      <c r="Y439" s="13" t="s">
        <v>84</v>
      </c>
      <c r="Z439" s="13" t="s">
        <v>154</v>
      </c>
      <c r="AA439" s="13" t="s">
        <v>59</v>
      </c>
      <c r="AB439" s="13" t="s">
        <v>154</v>
      </c>
      <c r="AC439" s="13" t="s">
        <v>436</v>
      </c>
      <c r="AD439" s="13" t="s">
        <v>441</v>
      </c>
      <c r="AE439" s="13" t="s">
        <v>460</v>
      </c>
      <c r="AF439" s="13" t="s">
        <v>486</v>
      </c>
      <c r="AG439" s="13" t="s">
        <v>551</v>
      </c>
      <c r="AH439" s="13" t="s">
        <v>604</v>
      </c>
      <c r="AI439" s="13" t="s">
        <v>658</v>
      </c>
      <c r="AJ439" s="13" t="s">
        <v>709</v>
      </c>
      <c r="AK439" s="13" t="s">
        <v>720</v>
      </c>
      <c r="AL439" s="13" t="s">
        <v>721</v>
      </c>
      <c r="AM439" s="13" t="s">
        <v>727</v>
      </c>
      <c r="AN439" s="13" t="s">
        <v>835</v>
      </c>
      <c r="AO439" s="13" t="s">
        <v>952</v>
      </c>
      <c r="AP439" s="13" t="s">
        <v>1203</v>
      </c>
      <c r="AQ439" s="13" t="s">
        <v>2684</v>
      </c>
      <c r="AR439" s="15">
        <v>2364401358</v>
      </c>
      <c r="AS439" s="15">
        <v>0</v>
      </c>
      <c r="AT439" s="15">
        <v>0</v>
      </c>
      <c r="AU439" s="15">
        <v>0</v>
      </c>
      <c r="AV439" s="15">
        <v>0</v>
      </c>
      <c r="AW439" s="15">
        <v>2364401358</v>
      </c>
      <c r="AX439" s="15">
        <v>2364401358</v>
      </c>
      <c r="AY439" s="15">
        <v>691561244.38</v>
      </c>
      <c r="AZ439" s="15">
        <v>691561244.38</v>
      </c>
      <c r="BA439" s="15">
        <v>691561244.38</v>
      </c>
      <c r="BB439" s="15">
        <v>0</v>
      </c>
      <c r="BC439" s="15">
        <v>1672840113.6199999</v>
      </c>
      <c r="BD439" s="9" t="s">
        <v>736</v>
      </c>
      <c r="BE439" s="10">
        <v>45393.704039553188</v>
      </c>
      <c r="BF439" s="9"/>
    </row>
    <row r="440" spans="1:65" ht="15" customHeight="1" outlineLevel="3" x14ac:dyDescent="0.2">
      <c r="A440" s="8" t="s">
        <v>165</v>
      </c>
      <c r="B440" s="13" t="s">
        <v>154</v>
      </c>
      <c r="C440" s="13" t="s">
        <v>71</v>
      </c>
      <c r="D440" s="13" t="s">
        <v>72</v>
      </c>
      <c r="E440" s="13" t="s">
        <v>82</v>
      </c>
      <c r="F440" s="13" t="s">
        <v>59</v>
      </c>
      <c r="G440" s="13" t="s">
        <v>72</v>
      </c>
      <c r="H440" s="13" t="s">
        <v>94</v>
      </c>
      <c r="I440" s="13" t="s">
        <v>133</v>
      </c>
      <c r="J440" s="13" t="s">
        <v>78</v>
      </c>
      <c r="K440" s="13" t="s">
        <v>84</v>
      </c>
      <c r="L440" s="13" t="s">
        <v>71</v>
      </c>
      <c r="M440" s="13" t="s">
        <v>165</v>
      </c>
      <c r="N440" s="13">
        <v>41163</v>
      </c>
      <c r="O440" s="13" t="s">
        <v>1922</v>
      </c>
      <c r="P440" s="13">
        <v>6</v>
      </c>
      <c r="Q440" s="13">
        <v>6</v>
      </c>
      <c r="R440" s="13" t="s">
        <v>336</v>
      </c>
      <c r="S440" s="13" t="s">
        <v>1775</v>
      </c>
      <c r="T440" s="13" t="s">
        <v>71</v>
      </c>
      <c r="U440" s="13" t="s">
        <v>395</v>
      </c>
      <c r="V440" s="13" t="s">
        <v>423</v>
      </c>
      <c r="W440" s="13" t="s">
        <v>82</v>
      </c>
      <c r="X440" s="13" t="s">
        <v>427</v>
      </c>
      <c r="Y440" s="13" t="s">
        <v>84</v>
      </c>
      <c r="Z440" s="13" t="s">
        <v>154</v>
      </c>
      <c r="AA440" s="13" t="s">
        <v>59</v>
      </c>
      <c r="AB440" s="13" t="s">
        <v>154</v>
      </c>
      <c r="AC440" s="13" t="s">
        <v>436</v>
      </c>
      <c r="AD440" s="13" t="s">
        <v>441</v>
      </c>
      <c r="AE440" s="13" t="s">
        <v>460</v>
      </c>
      <c r="AF440" s="13" t="s">
        <v>486</v>
      </c>
      <c r="AG440" s="13" t="s">
        <v>551</v>
      </c>
      <c r="AH440" s="13" t="s">
        <v>604</v>
      </c>
      <c r="AI440" s="13" t="s">
        <v>658</v>
      </c>
      <c r="AJ440" s="13" t="s">
        <v>709</v>
      </c>
      <c r="AK440" s="13" t="s">
        <v>720</v>
      </c>
      <c r="AL440" s="13" t="s">
        <v>721</v>
      </c>
      <c r="AM440" s="13" t="s">
        <v>727</v>
      </c>
      <c r="AN440" s="13" t="s">
        <v>835</v>
      </c>
      <c r="AO440" s="13" t="s">
        <v>952</v>
      </c>
      <c r="AP440" s="13" t="s">
        <v>1204</v>
      </c>
      <c r="AQ440" s="13" t="s">
        <v>2685</v>
      </c>
      <c r="AR440" s="15">
        <v>1204518976</v>
      </c>
      <c r="AS440" s="15">
        <v>0</v>
      </c>
      <c r="AT440" s="15">
        <v>0</v>
      </c>
      <c r="AU440" s="15">
        <v>0</v>
      </c>
      <c r="AV440" s="15">
        <v>0</v>
      </c>
      <c r="AW440" s="15">
        <v>1204518976</v>
      </c>
      <c r="AX440" s="15">
        <v>1204518976</v>
      </c>
      <c r="AY440" s="15">
        <v>372101567.77999997</v>
      </c>
      <c r="AZ440" s="15">
        <v>372101567.77999997</v>
      </c>
      <c r="BA440" s="15">
        <v>372101567.77999997</v>
      </c>
      <c r="BB440" s="15">
        <v>0</v>
      </c>
      <c r="BC440" s="15">
        <v>832417408.22000003</v>
      </c>
      <c r="BD440" s="9" t="s">
        <v>736</v>
      </c>
      <c r="BE440" s="10">
        <v>45393.704039553188</v>
      </c>
      <c r="BF440" s="9"/>
    </row>
    <row r="441" spans="1:65" ht="15" customHeight="1" outlineLevel="3" x14ac:dyDescent="0.2">
      <c r="A441" s="8" t="s">
        <v>165</v>
      </c>
      <c r="B441" s="13" t="s">
        <v>154</v>
      </c>
      <c r="C441" s="13" t="s">
        <v>71</v>
      </c>
      <c r="D441" s="13" t="s">
        <v>74</v>
      </c>
      <c r="E441" s="13" t="s">
        <v>82</v>
      </c>
      <c r="F441" s="13" t="s">
        <v>59</v>
      </c>
      <c r="G441" s="13" t="s">
        <v>72</v>
      </c>
      <c r="H441" s="13" t="s">
        <v>94</v>
      </c>
      <c r="I441" s="13" t="s">
        <v>2952</v>
      </c>
      <c r="J441" s="13" t="s">
        <v>147</v>
      </c>
      <c r="K441" s="13" t="s">
        <v>84</v>
      </c>
      <c r="L441" s="13" t="s">
        <v>71</v>
      </c>
      <c r="M441" s="13" t="s">
        <v>165</v>
      </c>
      <c r="N441" s="13">
        <v>41174</v>
      </c>
      <c r="O441" s="13" t="s">
        <v>2925</v>
      </c>
      <c r="P441" s="13">
        <v>0</v>
      </c>
      <c r="Q441" s="13">
        <v>0</v>
      </c>
      <c r="R441" s="13" t="s">
        <v>2953</v>
      </c>
      <c r="S441" s="13" t="s">
        <v>2954</v>
      </c>
      <c r="T441" s="13" t="s">
        <v>71</v>
      </c>
      <c r="U441" s="13" t="s">
        <v>398</v>
      </c>
      <c r="V441" s="13" t="s">
        <v>426</v>
      </c>
      <c r="W441" s="13" t="s">
        <v>82</v>
      </c>
      <c r="X441" s="13" t="s">
        <v>427</v>
      </c>
      <c r="Y441" s="13" t="s">
        <v>84</v>
      </c>
      <c r="Z441" s="13" t="s">
        <v>154</v>
      </c>
      <c r="AA441" s="13" t="s">
        <v>59</v>
      </c>
      <c r="AB441" s="13" t="s">
        <v>154</v>
      </c>
      <c r="AC441" s="13" t="s">
        <v>436</v>
      </c>
      <c r="AD441" s="13" t="s">
        <v>441</v>
      </c>
      <c r="AE441" s="13" t="s">
        <v>460</v>
      </c>
      <c r="AF441" s="13" t="s">
        <v>486</v>
      </c>
      <c r="AG441" s="13" t="s">
        <v>2955</v>
      </c>
      <c r="AH441" s="13" t="s">
        <v>2956</v>
      </c>
      <c r="AI441" s="13">
        <v>0</v>
      </c>
      <c r="AJ441" s="13"/>
      <c r="AK441" s="13" t="s">
        <v>720</v>
      </c>
      <c r="AL441" s="13" t="s">
        <v>721</v>
      </c>
      <c r="AM441" s="13" t="s">
        <v>727</v>
      </c>
      <c r="AN441" s="13" t="s">
        <v>2957</v>
      </c>
      <c r="AO441" s="13" t="s">
        <v>2958</v>
      </c>
      <c r="AP441" s="13" t="s">
        <v>2959</v>
      </c>
      <c r="AQ441" s="13" t="s">
        <v>2960</v>
      </c>
      <c r="AR441" s="15">
        <v>0</v>
      </c>
      <c r="AS441" s="15">
        <v>695870100</v>
      </c>
      <c r="AT441" s="15">
        <v>0</v>
      </c>
      <c r="AU441" s="15">
        <v>0</v>
      </c>
      <c r="AV441" s="15">
        <v>0</v>
      </c>
      <c r="AW441" s="15">
        <v>695870100</v>
      </c>
      <c r="AX441" s="15">
        <v>0</v>
      </c>
      <c r="AY441" s="15">
        <v>0</v>
      </c>
      <c r="AZ441" s="15">
        <v>0</v>
      </c>
      <c r="BA441" s="15">
        <v>0</v>
      </c>
      <c r="BB441" s="15">
        <v>695870100</v>
      </c>
      <c r="BC441" s="15">
        <v>0</v>
      </c>
      <c r="BD441" s="9" t="s">
        <v>736</v>
      </c>
      <c r="BE441" s="10">
        <v>45393.704039553188</v>
      </c>
      <c r="BF441" s="9"/>
    </row>
    <row r="442" spans="1:65" ht="15" customHeight="1" outlineLevel="3" x14ac:dyDescent="0.2">
      <c r="A442" s="8" t="s">
        <v>165</v>
      </c>
      <c r="B442" s="13" t="s">
        <v>154</v>
      </c>
      <c r="C442" s="13" t="s">
        <v>71</v>
      </c>
      <c r="D442" s="13" t="s">
        <v>72</v>
      </c>
      <c r="E442" s="13" t="s">
        <v>82</v>
      </c>
      <c r="F442" s="13" t="s">
        <v>59</v>
      </c>
      <c r="G442" s="13" t="s">
        <v>72</v>
      </c>
      <c r="H442" s="13" t="s">
        <v>94</v>
      </c>
      <c r="I442" s="13" t="s">
        <v>133</v>
      </c>
      <c r="J442" s="13" t="s">
        <v>79</v>
      </c>
      <c r="K442" s="13" t="s">
        <v>84</v>
      </c>
      <c r="L442" s="13" t="s">
        <v>71</v>
      </c>
      <c r="M442" s="13" t="s">
        <v>165</v>
      </c>
      <c r="N442" s="13">
        <v>41227</v>
      </c>
      <c r="O442" s="13" t="s">
        <v>233</v>
      </c>
      <c r="P442" s="13">
        <v>8</v>
      </c>
      <c r="Q442" s="13">
        <v>8</v>
      </c>
      <c r="R442" s="13" t="s">
        <v>338</v>
      </c>
      <c r="S442" s="13" t="s">
        <v>1777</v>
      </c>
      <c r="T442" s="13" t="s">
        <v>71</v>
      </c>
      <c r="U442" s="13" t="s">
        <v>395</v>
      </c>
      <c r="V442" s="13" t="s">
        <v>423</v>
      </c>
      <c r="W442" s="13" t="s">
        <v>82</v>
      </c>
      <c r="X442" s="13" t="s">
        <v>427</v>
      </c>
      <c r="Y442" s="13" t="s">
        <v>84</v>
      </c>
      <c r="Z442" s="13" t="s">
        <v>154</v>
      </c>
      <c r="AA442" s="13" t="s">
        <v>59</v>
      </c>
      <c r="AB442" s="13" t="s">
        <v>154</v>
      </c>
      <c r="AC442" s="13" t="s">
        <v>436</v>
      </c>
      <c r="AD442" s="13" t="s">
        <v>441</v>
      </c>
      <c r="AE442" s="13" t="s">
        <v>460</v>
      </c>
      <c r="AF442" s="13" t="s">
        <v>486</v>
      </c>
      <c r="AG442" s="13" t="s">
        <v>551</v>
      </c>
      <c r="AH442" s="13" t="s">
        <v>604</v>
      </c>
      <c r="AI442" s="13" t="s">
        <v>658</v>
      </c>
      <c r="AJ442" s="13" t="s">
        <v>709</v>
      </c>
      <c r="AK442" s="13" t="s">
        <v>720</v>
      </c>
      <c r="AL442" s="13" t="s">
        <v>721</v>
      </c>
      <c r="AM442" s="13" t="s">
        <v>727</v>
      </c>
      <c r="AN442" s="13" t="s">
        <v>835</v>
      </c>
      <c r="AO442" s="13" t="s">
        <v>952</v>
      </c>
      <c r="AP442" s="13" t="s">
        <v>1206</v>
      </c>
      <c r="AQ442" s="13" t="s">
        <v>2687</v>
      </c>
      <c r="AR442" s="15">
        <v>12456000</v>
      </c>
      <c r="AS442" s="15">
        <v>0</v>
      </c>
      <c r="AT442" s="15">
        <v>0</v>
      </c>
      <c r="AU442" s="15">
        <v>0</v>
      </c>
      <c r="AV442" s="15">
        <v>0</v>
      </c>
      <c r="AW442" s="15">
        <v>12456000</v>
      </c>
      <c r="AX442" s="15">
        <v>0</v>
      </c>
      <c r="AY442" s="15">
        <v>0</v>
      </c>
      <c r="AZ442" s="15">
        <v>0</v>
      </c>
      <c r="BA442" s="15">
        <v>0</v>
      </c>
      <c r="BB442" s="15">
        <v>12456000</v>
      </c>
      <c r="BC442" s="15">
        <v>0</v>
      </c>
      <c r="BD442" s="9" t="s">
        <v>736</v>
      </c>
      <c r="BE442" s="10">
        <v>45393.704039553188</v>
      </c>
      <c r="BF442" s="9"/>
    </row>
    <row r="443" spans="1:65" ht="15" customHeight="1" outlineLevel="3" x14ac:dyDescent="0.2">
      <c r="A443" s="8" t="s">
        <v>165</v>
      </c>
      <c r="B443" s="13" t="s">
        <v>154</v>
      </c>
      <c r="C443" s="13" t="s">
        <v>71</v>
      </c>
      <c r="D443" s="13" t="s">
        <v>72</v>
      </c>
      <c r="E443" s="13" t="s">
        <v>82</v>
      </c>
      <c r="F443" s="13" t="s">
        <v>59</v>
      </c>
      <c r="G443" s="13" t="s">
        <v>72</v>
      </c>
      <c r="H443" s="13" t="s">
        <v>94</v>
      </c>
      <c r="I443" s="13" t="s">
        <v>133</v>
      </c>
      <c r="J443" s="13" t="s">
        <v>147</v>
      </c>
      <c r="K443" s="13" t="s">
        <v>84</v>
      </c>
      <c r="L443" s="13" t="s">
        <v>71</v>
      </c>
      <c r="M443" s="13" t="s">
        <v>165</v>
      </c>
      <c r="N443" s="13">
        <v>41228</v>
      </c>
      <c r="O443" s="13" t="s">
        <v>1923</v>
      </c>
      <c r="P443" s="13">
        <v>0</v>
      </c>
      <c r="Q443" s="13">
        <v>0</v>
      </c>
      <c r="R443" s="13" t="s">
        <v>330</v>
      </c>
      <c r="S443" s="13" t="s">
        <v>1768</v>
      </c>
      <c r="T443" s="13" t="s">
        <v>71</v>
      </c>
      <c r="U443" s="13" t="s">
        <v>395</v>
      </c>
      <c r="V443" s="13" t="s">
        <v>423</v>
      </c>
      <c r="W443" s="13" t="s">
        <v>82</v>
      </c>
      <c r="X443" s="13" t="s">
        <v>427</v>
      </c>
      <c r="Y443" s="13" t="s">
        <v>84</v>
      </c>
      <c r="Z443" s="13" t="s">
        <v>154</v>
      </c>
      <c r="AA443" s="13" t="s">
        <v>59</v>
      </c>
      <c r="AB443" s="13" t="s">
        <v>154</v>
      </c>
      <c r="AC443" s="13" t="s">
        <v>436</v>
      </c>
      <c r="AD443" s="13" t="s">
        <v>441</v>
      </c>
      <c r="AE443" s="13" t="s">
        <v>460</v>
      </c>
      <c r="AF443" s="13" t="s">
        <v>486</v>
      </c>
      <c r="AG443" s="13" t="s">
        <v>551</v>
      </c>
      <c r="AH443" s="13" t="s">
        <v>604</v>
      </c>
      <c r="AI443" s="13" t="s">
        <v>658</v>
      </c>
      <c r="AJ443" s="13" t="s">
        <v>709</v>
      </c>
      <c r="AK443" s="13" t="s">
        <v>720</v>
      </c>
      <c r="AL443" s="13" t="s">
        <v>721</v>
      </c>
      <c r="AM443" s="13" t="s">
        <v>727</v>
      </c>
      <c r="AN443" s="13" t="s">
        <v>835</v>
      </c>
      <c r="AO443" s="13" t="s">
        <v>952</v>
      </c>
      <c r="AP443" s="13" t="s">
        <v>1198</v>
      </c>
      <c r="AQ443" s="13" t="s">
        <v>2680</v>
      </c>
      <c r="AR443" s="15">
        <v>12280709</v>
      </c>
      <c r="AS443" s="15">
        <v>0</v>
      </c>
      <c r="AT443" s="15">
        <v>0</v>
      </c>
      <c r="AU443" s="15">
        <v>0</v>
      </c>
      <c r="AV443" s="15">
        <v>0</v>
      </c>
      <c r="AW443" s="15">
        <v>12280709</v>
      </c>
      <c r="AX443" s="15">
        <v>12280709</v>
      </c>
      <c r="AY443" s="15">
        <v>0</v>
      </c>
      <c r="AZ443" s="15">
        <v>0</v>
      </c>
      <c r="BA443" s="15">
        <v>0</v>
      </c>
      <c r="BB443" s="15">
        <v>0</v>
      </c>
      <c r="BC443" s="15">
        <v>12280709</v>
      </c>
      <c r="BD443" s="9" t="s">
        <v>736</v>
      </c>
      <c r="BE443" s="10">
        <v>45393.704039553188</v>
      </c>
      <c r="BF443" s="9"/>
    </row>
    <row r="444" spans="1:65" ht="15" customHeight="1" outlineLevel="3" x14ac:dyDescent="0.2">
      <c r="A444" s="8" t="s">
        <v>165</v>
      </c>
      <c r="B444" s="13" t="s">
        <v>154</v>
      </c>
      <c r="C444" s="13" t="s">
        <v>71</v>
      </c>
      <c r="D444" s="13" t="s">
        <v>72</v>
      </c>
      <c r="E444" s="13" t="s">
        <v>82</v>
      </c>
      <c r="F444" s="13" t="s">
        <v>59</v>
      </c>
      <c r="G444" s="13" t="s">
        <v>72</v>
      </c>
      <c r="H444" s="13" t="s">
        <v>94</v>
      </c>
      <c r="I444" s="13" t="s">
        <v>133</v>
      </c>
      <c r="J444" s="13" t="s">
        <v>72</v>
      </c>
      <c r="K444" s="13" t="s">
        <v>84</v>
      </c>
      <c r="L444" s="13" t="s">
        <v>71</v>
      </c>
      <c r="M444" s="13" t="s">
        <v>165</v>
      </c>
      <c r="N444" s="13">
        <v>41229</v>
      </c>
      <c r="O444" s="13" t="s">
        <v>1924</v>
      </c>
      <c r="P444" s="13">
        <v>1</v>
      </c>
      <c r="Q444" s="13">
        <v>1</v>
      </c>
      <c r="R444" s="13" t="s">
        <v>331</v>
      </c>
      <c r="S444" s="13" t="s">
        <v>1769</v>
      </c>
      <c r="T444" s="13" t="s">
        <v>71</v>
      </c>
      <c r="U444" s="13" t="s">
        <v>395</v>
      </c>
      <c r="V444" s="13" t="s">
        <v>423</v>
      </c>
      <c r="W444" s="13" t="s">
        <v>82</v>
      </c>
      <c r="X444" s="13" t="s">
        <v>427</v>
      </c>
      <c r="Y444" s="13" t="s">
        <v>84</v>
      </c>
      <c r="Z444" s="13" t="s">
        <v>154</v>
      </c>
      <c r="AA444" s="13" t="s">
        <v>59</v>
      </c>
      <c r="AB444" s="13" t="s">
        <v>154</v>
      </c>
      <c r="AC444" s="13" t="s">
        <v>436</v>
      </c>
      <c r="AD444" s="13" t="s">
        <v>441</v>
      </c>
      <c r="AE444" s="13" t="s">
        <v>460</v>
      </c>
      <c r="AF444" s="13" t="s">
        <v>486</v>
      </c>
      <c r="AG444" s="13" t="s">
        <v>551</v>
      </c>
      <c r="AH444" s="13" t="s">
        <v>604</v>
      </c>
      <c r="AI444" s="13" t="s">
        <v>658</v>
      </c>
      <c r="AJ444" s="13" t="s">
        <v>709</v>
      </c>
      <c r="AK444" s="13" t="s">
        <v>720</v>
      </c>
      <c r="AL444" s="13" t="s">
        <v>721</v>
      </c>
      <c r="AM444" s="13" t="s">
        <v>727</v>
      </c>
      <c r="AN444" s="13" t="s">
        <v>835</v>
      </c>
      <c r="AO444" s="13" t="s">
        <v>952</v>
      </c>
      <c r="AP444" s="13" t="s">
        <v>1199</v>
      </c>
      <c r="AQ444" s="13" t="s">
        <v>1770</v>
      </c>
      <c r="AR444" s="15">
        <v>5480379</v>
      </c>
      <c r="AS444" s="15">
        <v>0</v>
      </c>
      <c r="AT444" s="15">
        <v>0</v>
      </c>
      <c r="AU444" s="15">
        <v>0</v>
      </c>
      <c r="AV444" s="15">
        <v>0</v>
      </c>
      <c r="AW444" s="15">
        <v>5480379</v>
      </c>
      <c r="AX444" s="15">
        <v>5480379</v>
      </c>
      <c r="AY444" s="15">
        <v>0</v>
      </c>
      <c r="AZ444" s="15">
        <v>0</v>
      </c>
      <c r="BA444" s="15">
        <v>0</v>
      </c>
      <c r="BB444" s="15">
        <v>0</v>
      </c>
      <c r="BC444" s="15">
        <v>5480379</v>
      </c>
      <c r="BD444" s="9" t="s">
        <v>736</v>
      </c>
      <c r="BE444" s="10">
        <v>45393.704039553188</v>
      </c>
      <c r="BF444" s="9"/>
    </row>
    <row r="445" spans="1:65" ht="15" customHeight="1" outlineLevel="3" x14ac:dyDescent="0.2">
      <c r="A445" s="8" t="s">
        <v>165</v>
      </c>
      <c r="B445" s="13" t="s">
        <v>154</v>
      </c>
      <c r="C445" s="13" t="s">
        <v>71</v>
      </c>
      <c r="D445" s="13" t="s">
        <v>72</v>
      </c>
      <c r="E445" s="13" t="s">
        <v>82</v>
      </c>
      <c r="F445" s="13" t="s">
        <v>86</v>
      </c>
      <c r="G445" s="13" t="s">
        <v>72</v>
      </c>
      <c r="H445" s="13" t="s">
        <v>94</v>
      </c>
      <c r="I445" s="13" t="s">
        <v>133</v>
      </c>
      <c r="J445" s="13" t="s">
        <v>72</v>
      </c>
      <c r="K445" s="13" t="s">
        <v>84</v>
      </c>
      <c r="L445" s="13" t="s">
        <v>71</v>
      </c>
      <c r="M445" s="13" t="s">
        <v>165</v>
      </c>
      <c r="N445" s="13">
        <v>41266</v>
      </c>
      <c r="O445" s="13" t="s">
        <v>238</v>
      </c>
      <c r="P445" s="13">
        <v>1</v>
      </c>
      <c r="Q445" s="13">
        <v>1</v>
      </c>
      <c r="R445" s="13" t="s">
        <v>2690</v>
      </c>
      <c r="S445" s="13" t="s">
        <v>2691</v>
      </c>
      <c r="T445" s="13" t="s">
        <v>71</v>
      </c>
      <c r="U445" s="13" t="s">
        <v>395</v>
      </c>
      <c r="V445" s="13" t="s">
        <v>423</v>
      </c>
      <c r="W445" s="13" t="s">
        <v>82</v>
      </c>
      <c r="X445" s="13" t="s">
        <v>427</v>
      </c>
      <c r="Y445" s="13" t="s">
        <v>84</v>
      </c>
      <c r="Z445" s="13" t="s">
        <v>154</v>
      </c>
      <c r="AA445" s="13" t="s">
        <v>86</v>
      </c>
      <c r="AB445" s="13" t="s">
        <v>430</v>
      </c>
      <c r="AC445" s="13" t="s">
        <v>436</v>
      </c>
      <c r="AD445" s="13" t="s">
        <v>441</v>
      </c>
      <c r="AE445" s="13" t="s">
        <v>460</v>
      </c>
      <c r="AF445" s="13" t="s">
        <v>486</v>
      </c>
      <c r="AG445" s="13" t="s">
        <v>551</v>
      </c>
      <c r="AH445" s="13" t="s">
        <v>604</v>
      </c>
      <c r="AI445" s="13" t="s">
        <v>658</v>
      </c>
      <c r="AJ445" s="13" t="s">
        <v>709</v>
      </c>
      <c r="AK445" s="13" t="s">
        <v>720</v>
      </c>
      <c r="AL445" s="13" t="s">
        <v>721</v>
      </c>
      <c r="AM445" s="13" t="s">
        <v>727</v>
      </c>
      <c r="AN445" s="13" t="s">
        <v>835</v>
      </c>
      <c r="AO445" s="13" t="s">
        <v>952</v>
      </c>
      <c r="AP445" s="13" t="s">
        <v>2692</v>
      </c>
      <c r="AQ445" s="13" t="s">
        <v>2693</v>
      </c>
      <c r="AR445" s="15">
        <v>702303698</v>
      </c>
      <c r="AS445" s="15">
        <v>0</v>
      </c>
      <c r="AT445" s="15">
        <v>0</v>
      </c>
      <c r="AU445" s="15">
        <v>0</v>
      </c>
      <c r="AV445" s="15">
        <v>0</v>
      </c>
      <c r="AW445" s="15">
        <v>702303698</v>
      </c>
      <c r="AX445" s="15">
        <v>0</v>
      </c>
      <c r="AY445" s="15">
        <v>0</v>
      </c>
      <c r="AZ445" s="15">
        <v>0</v>
      </c>
      <c r="BA445" s="15">
        <v>0</v>
      </c>
      <c r="BB445" s="15">
        <v>702303698</v>
      </c>
      <c r="BC445" s="15">
        <v>0</v>
      </c>
      <c r="BD445" s="9" t="s">
        <v>736</v>
      </c>
      <c r="BE445" s="10">
        <v>45393.704039553188</v>
      </c>
      <c r="BF445" s="9"/>
    </row>
    <row r="446" spans="1:65" ht="15" customHeight="1" outlineLevel="3" x14ac:dyDescent="0.2">
      <c r="A446" s="8" t="s">
        <v>165</v>
      </c>
      <c r="B446" s="13" t="s">
        <v>154</v>
      </c>
      <c r="C446" s="13" t="s">
        <v>71</v>
      </c>
      <c r="D446" s="13" t="s">
        <v>72</v>
      </c>
      <c r="E446" s="13" t="s">
        <v>82</v>
      </c>
      <c r="F446" s="13" t="s">
        <v>86</v>
      </c>
      <c r="G446" s="13" t="s">
        <v>72</v>
      </c>
      <c r="H446" s="13" t="s">
        <v>94</v>
      </c>
      <c r="I446" s="13" t="s">
        <v>133</v>
      </c>
      <c r="J446" s="13" t="s">
        <v>76</v>
      </c>
      <c r="K446" s="13" t="s">
        <v>84</v>
      </c>
      <c r="L446" s="13" t="s">
        <v>71</v>
      </c>
      <c r="M446" s="13" t="s">
        <v>165</v>
      </c>
      <c r="N446" s="13">
        <v>41267</v>
      </c>
      <c r="O446" s="13" t="s">
        <v>1925</v>
      </c>
      <c r="P446" s="13">
        <v>2</v>
      </c>
      <c r="Q446" s="13">
        <v>2</v>
      </c>
      <c r="R446" s="13" t="s">
        <v>2694</v>
      </c>
      <c r="S446" s="13" t="s">
        <v>2695</v>
      </c>
      <c r="T446" s="13" t="s">
        <v>71</v>
      </c>
      <c r="U446" s="13" t="s">
        <v>395</v>
      </c>
      <c r="V446" s="13" t="s">
        <v>423</v>
      </c>
      <c r="W446" s="13" t="s">
        <v>82</v>
      </c>
      <c r="X446" s="13" t="s">
        <v>427</v>
      </c>
      <c r="Y446" s="13" t="s">
        <v>84</v>
      </c>
      <c r="Z446" s="13" t="s">
        <v>154</v>
      </c>
      <c r="AA446" s="13" t="s">
        <v>86</v>
      </c>
      <c r="AB446" s="13" t="s">
        <v>430</v>
      </c>
      <c r="AC446" s="13" t="s">
        <v>436</v>
      </c>
      <c r="AD446" s="13" t="s">
        <v>441</v>
      </c>
      <c r="AE446" s="13" t="s">
        <v>460</v>
      </c>
      <c r="AF446" s="13" t="s">
        <v>486</v>
      </c>
      <c r="AG446" s="13" t="s">
        <v>551</v>
      </c>
      <c r="AH446" s="13" t="s">
        <v>604</v>
      </c>
      <c r="AI446" s="13" t="s">
        <v>658</v>
      </c>
      <c r="AJ446" s="13" t="s">
        <v>709</v>
      </c>
      <c r="AK446" s="13" t="s">
        <v>720</v>
      </c>
      <c r="AL446" s="13" t="s">
        <v>721</v>
      </c>
      <c r="AM446" s="13" t="s">
        <v>727</v>
      </c>
      <c r="AN446" s="13" t="s">
        <v>835</v>
      </c>
      <c r="AO446" s="13" t="s">
        <v>952</v>
      </c>
      <c r="AP446" s="13" t="s">
        <v>2696</v>
      </c>
      <c r="AQ446" s="13" t="s">
        <v>2697</v>
      </c>
      <c r="AR446" s="15">
        <v>423714193</v>
      </c>
      <c r="AS446" s="15">
        <v>0</v>
      </c>
      <c r="AT446" s="15">
        <v>0</v>
      </c>
      <c r="AU446" s="15">
        <v>0</v>
      </c>
      <c r="AV446" s="15">
        <v>0</v>
      </c>
      <c r="AW446" s="15">
        <v>423714193</v>
      </c>
      <c r="AX446" s="15">
        <v>0</v>
      </c>
      <c r="AY446" s="15">
        <v>0</v>
      </c>
      <c r="AZ446" s="15">
        <v>0</v>
      </c>
      <c r="BA446" s="15">
        <v>0</v>
      </c>
      <c r="BB446" s="15">
        <v>423714193</v>
      </c>
      <c r="BC446" s="15">
        <v>0</v>
      </c>
      <c r="BD446" s="9" t="s">
        <v>736</v>
      </c>
      <c r="BE446" s="10">
        <v>45393.704039553188</v>
      </c>
      <c r="BF446" s="9"/>
    </row>
    <row r="447" spans="1:65" ht="15" customHeight="1" outlineLevel="3" x14ac:dyDescent="0.2">
      <c r="A447" s="8" t="s">
        <v>165</v>
      </c>
      <c r="B447" s="13" t="s">
        <v>154</v>
      </c>
      <c r="C447" s="13" t="s">
        <v>71</v>
      </c>
      <c r="D447" s="13" t="s">
        <v>77</v>
      </c>
      <c r="E447" s="13" t="s">
        <v>82</v>
      </c>
      <c r="F447" s="13" t="s">
        <v>59</v>
      </c>
      <c r="G447" s="13" t="s">
        <v>72</v>
      </c>
      <c r="H447" s="13" t="s">
        <v>94</v>
      </c>
      <c r="I447" s="13" t="s">
        <v>120</v>
      </c>
      <c r="J447" s="13" t="s">
        <v>147</v>
      </c>
      <c r="K447" s="13" t="s">
        <v>84</v>
      </c>
      <c r="L447" s="13" t="s">
        <v>71</v>
      </c>
      <c r="M447" s="13" t="s">
        <v>165</v>
      </c>
      <c r="N447" s="13">
        <v>43219</v>
      </c>
      <c r="O447" s="13" t="s">
        <v>240</v>
      </c>
      <c r="P447" s="13">
        <v>0</v>
      </c>
      <c r="Q447" s="13">
        <v>0</v>
      </c>
      <c r="R447" s="13" t="s">
        <v>359</v>
      </c>
      <c r="S447" s="13" t="s">
        <v>1822</v>
      </c>
      <c r="T447" s="13" t="s">
        <v>71</v>
      </c>
      <c r="U447" s="13" t="s">
        <v>397</v>
      </c>
      <c r="V447" s="13" t="s">
        <v>425</v>
      </c>
      <c r="W447" s="13" t="s">
        <v>82</v>
      </c>
      <c r="X447" s="13" t="s">
        <v>427</v>
      </c>
      <c r="Y447" s="13" t="s">
        <v>84</v>
      </c>
      <c r="Z447" s="13" t="s">
        <v>154</v>
      </c>
      <c r="AA447" s="13" t="s">
        <v>59</v>
      </c>
      <c r="AB447" s="13" t="s">
        <v>154</v>
      </c>
      <c r="AC447" s="13" t="s">
        <v>436</v>
      </c>
      <c r="AD447" s="13" t="s">
        <v>441</v>
      </c>
      <c r="AE447" s="13" t="s">
        <v>460</v>
      </c>
      <c r="AF447" s="13" t="s">
        <v>486</v>
      </c>
      <c r="AG447" s="13" t="s">
        <v>564</v>
      </c>
      <c r="AH447" s="13" t="s">
        <v>617</v>
      </c>
      <c r="AI447" s="13" t="s">
        <v>671</v>
      </c>
      <c r="AJ447" s="13" t="s">
        <v>719</v>
      </c>
      <c r="AK447" s="13" t="s">
        <v>720</v>
      </c>
      <c r="AL447" s="13" t="s">
        <v>721</v>
      </c>
      <c r="AM447" s="13" t="s">
        <v>727</v>
      </c>
      <c r="AN447" s="13" t="s">
        <v>835</v>
      </c>
      <c r="AO447" s="13" t="s">
        <v>952</v>
      </c>
      <c r="AP447" s="13" t="s">
        <v>1231</v>
      </c>
      <c r="AQ447" s="13" t="s">
        <v>2768</v>
      </c>
      <c r="AR447" s="15">
        <v>69000</v>
      </c>
      <c r="AS447" s="15">
        <v>0</v>
      </c>
      <c r="AT447" s="15">
        <v>0</v>
      </c>
      <c r="AU447" s="15">
        <v>0</v>
      </c>
      <c r="AV447" s="15">
        <v>0</v>
      </c>
      <c r="AW447" s="15">
        <v>69000</v>
      </c>
      <c r="AX447" s="15">
        <v>69000</v>
      </c>
      <c r="AY447" s="15">
        <v>0</v>
      </c>
      <c r="AZ447" s="15">
        <v>0</v>
      </c>
      <c r="BA447" s="15">
        <v>0</v>
      </c>
      <c r="BB447" s="15">
        <v>0</v>
      </c>
      <c r="BC447" s="15">
        <v>69000</v>
      </c>
      <c r="BD447" s="9" t="s">
        <v>736</v>
      </c>
      <c r="BE447" s="10">
        <v>45393.704039553188</v>
      </c>
      <c r="BF447" s="9"/>
    </row>
    <row r="448" spans="1:65" ht="15" customHeight="1" outlineLevel="3" x14ac:dyDescent="0.2">
      <c r="A448" s="8" t="s">
        <v>165</v>
      </c>
      <c r="B448" s="13" t="s">
        <v>154</v>
      </c>
      <c r="C448" s="13" t="s">
        <v>71</v>
      </c>
      <c r="D448" s="13" t="s">
        <v>74</v>
      </c>
      <c r="E448" s="13" t="s">
        <v>82</v>
      </c>
      <c r="F448" s="13" t="s">
        <v>59</v>
      </c>
      <c r="G448" s="13" t="s">
        <v>72</v>
      </c>
      <c r="H448" s="13" t="s">
        <v>94</v>
      </c>
      <c r="I448" s="13" t="s">
        <v>146</v>
      </c>
      <c r="J448" s="13" t="s">
        <v>72</v>
      </c>
      <c r="K448" s="13" t="s">
        <v>84</v>
      </c>
      <c r="L448" s="13" t="s">
        <v>71</v>
      </c>
      <c r="M448" s="13" t="s">
        <v>165</v>
      </c>
      <c r="N448" s="13">
        <v>44120</v>
      </c>
      <c r="O448" s="13" t="s">
        <v>180</v>
      </c>
      <c r="P448" s="13">
        <v>1</v>
      </c>
      <c r="Q448" s="13">
        <v>1</v>
      </c>
      <c r="R448" s="13" t="s">
        <v>1849</v>
      </c>
      <c r="S448" s="13" t="s">
        <v>1850</v>
      </c>
      <c r="T448" s="13" t="s">
        <v>71</v>
      </c>
      <c r="U448" s="13" t="s">
        <v>398</v>
      </c>
      <c r="V448" s="13" t="s">
        <v>426</v>
      </c>
      <c r="W448" s="13" t="s">
        <v>82</v>
      </c>
      <c r="X448" s="13" t="s">
        <v>427</v>
      </c>
      <c r="Y448" s="13" t="s">
        <v>84</v>
      </c>
      <c r="Z448" s="13" t="s">
        <v>154</v>
      </c>
      <c r="AA448" s="13" t="s">
        <v>59</v>
      </c>
      <c r="AB448" s="13" t="s">
        <v>154</v>
      </c>
      <c r="AC448" s="13" t="s">
        <v>436</v>
      </c>
      <c r="AD448" s="13" t="s">
        <v>441</v>
      </c>
      <c r="AE448" s="13" t="s">
        <v>460</v>
      </c>
      <c r="AF448" s="13" t="s">
        <v>486</v>
      </c>
      <c r="AG448" s="13" t="s">
        <v>566</v>
      </c>
      <c r="AH448" s="13" t="s">
        <v>619</v>
      </c>
      <c r="AI448" s="13" t="s">
        <v>673</v>
      </c>
      <c r="AJ448" s="13" t="s">
        <v>1847</v>
      </c>
      <c r="AK448" s="13" t="s">
        <v>720</v>
      </c>
      <c r="AL448" s="13" t="s">
        <v>721</v>
      </c>
      <c r="AM448" s="13" t="s">
        <v>727</v>
      </c>
      <c r="AN448" s="13" t="s">
        <v>838</v>
      </c>
      <c r="AO448" s="13" t="s">
        <v>954</v>
      </c>
      <c r="AP448" s="13" t="s">
        <v>1242</v>
      </c>
      <c r="AQ448" s="13" t="s">
        <v>2788</v>
      </c>
      <c r="AR448" s="15">
        <v>65880000</v>
      </c>
      <c r="AS448" s="15">
        <v>0</v>
      </c>
      <c r="AT448" s="15">
        <v>0</v>
      </c>
      <c r="AU448" s="15">
        <v>0</v>
      </c>
      <c r="AV448" s="15">
        <v>0</v>
      </c>
      <c r="AW448" s="15">
        <v>65880000</v>
      </c>
      <c r="AX448" s="15">
        <v>0</v>
      </c>
      <c r="AY448" s="15">
        <v>0</v>
      </c>
      <c r="AZ448" s="15">
        <v>0</v>
      </c>
      <c r="BA448" s="15">
        <v>0</v>
      </c>
      <c r="BB448" s="15">
        <v>65880000</v>
      </c>
      <c r="BC448" s="15">
        <v>0</v>
      </c>
      <c r="BD448" s="9" t="s">
        <v>736</v>
      </c>
      <c r="BE448" s="10">
        <v>45393.704039553188</v>
      </c>
      <c r="BF448" s="9"/>
    </row>
    <row r="449" spans="1:65" ht="15" customHeight="1" outlineLevel="3" x14ac:dyDescent="0.2">
      <c r="A449" s="8" t="s">
        <v>165</v>
      </c>
      <c r="B449" s="13" t="s">
        <v>154</v>
      </c>
      <c r="C449" s="13" t="s">
        <v>71</v>
      </c>
      <c r="D449" s="13" t="s">
        <v>74</v>
      </c>
      <c r="E449" s="13" t="s">
        <v>82</v>
      </c>
      <c r="F449" s="13" t="s">
        <v>59</v>
      </c>
      <c r="G449" s="13" t="s">
        <v>72</v>
      </c>
      <c r="H449" s="13" t="s">
        <v>94</v>
      </c>
      <c r="I449" s="13" t="s">
        <v>146</v>
      </c>
      <c r="J449" s="13" t="s">
        <v>147</v>
      </c>
      <c r="K449" s="13" t="s">
        <v>84</v>
      </c>
      <c r="L449" s="13" t="s">
        <v>71</v>
      </c>
      <c r="M449" s="13" t="s">
        <v>165</v>
      </c>
      <c r="N449" s="13">
        <v>44219</v>
      </c>
      <c r="O449" s="13" t="s">
        <v>241</v>
      </c>
      <c r="P449" s="13">
        <v>0</v>
      </c>
      <c r="Q449" s="13">
        <v>0</v>
      </c>
      <c r="R449" s="13" t="s">
        <v>362</v>
      </c>
      <c r="S449" s="13" t="s">
        <v>1848</v>
      </c>
      <c r="T449" s="13" t="s">
        <v>71</v>
      </c>
      <c r="U449" s="13" t="s">
        <v>398</v>
      </c>
      <c r="V449" s="13" t="s">
        <v>426</v>
      </c>
      <c r="W449" s="13" t="s">
        <v>82</v>
      </c>
      <c r="X449" s="13" t="s">
        <v>427</v>
      </c>
      <c r="Y449" s="13" t="s">
        <v>84</v>
      </c>
      <c r="Z449" s="13" t="s">
        <v>154</v>
      </c>
      <c r="AA449" s="13" t="s">
        <v>59</v>
      </c>
      <c r="AB449" s="13" t="s">
        <v>154</v>
      </c>
      <c r="AC449" s="13" t="s">
        <v>436</v>
      </c>
      <c r="AD449" s="13" t="s">
        <v>441</v>
      </c>
      <c r="AE449" s="13" t="s">
        <v>460</v>
      </c>
      <c r="AF449" s="13" t="s">
        <v>486</v>
      </c>
      <c r="AG449" s="13" t="s">
        <v>566</v>
      </c>
      <c r="AH449" s="13" t="s">
        <v>619</v>
      </c>
      <c r="AI449" s="13" t="s">
        <v>673</v>
      </c>
      <c r="AJ449" s="13" t="s">
        <v>1847</v>
      </c>
      <c r="AK449" s="13" t="s">
        <v>720</v>
      </c>
      <c r="AL449" s="13" t="s">
        <v>721</v>
      </c>
      <c r="AM449" s="13" t="s">
        <v>727</v>
      </c>
      <c r="AN449" s="13" t="s">
        <v>838</v>
      </c>
      <c r="AO449" s="13" t="s">
        <v>954</v>
      </c>
      <c r="AP449" s="13" t="s">
        <v>1241</v>
      </c>
      <c r="AQ449" s="13" t="s">
        <v>2787</v>
      </c>
      <c r="AR449" s="15">
        <v>10000000</v>
      </c>
      <c r="AS449" s="15">
        <v>0</v>
      </c>
      <c r="AT449" s="15">
        <v>0</v>
      </c>
      <c r="AU449" s="15">
        <v>0</v>
      </c>
      <c r="AV449" s="15">
        <v>0</v>
      </c>
      <c r="AW449" s="15">
        <v>10000000</v>
      </c>
      <c r="AX449" s="15">
        <v>0</v>
      </c>
      <c r="AY449" s="15">
        <v>0</v>
      </c>
      <c r="AZ449" s="15">
        <v>0</v>
      </c>
      <c r="BA449" s="15">
        <v>0</v>
      </c>
      <c r="BB449" s="15">
        <v>10000000</v>
      </c>
      <c r="BC449" s="15">
        <v>0</v>
      </c>
      <c r="BD449" s="9" t="s">
        <v>736</v>
      </c>
      <c r="BE449" s="10">
        <v>45393.704039553188</v>
      </c>
      <c r="BF449" s="9"/>
    </row>
    <row r="450" spans="1:65" ht="15" customHeight="1" outlineLevel="3" x14ac:dyDescent="0.2">
      <c r="A450" s="8" t="s">
        <v>165</v>
      </c>
      <c r="B450" s="13" t="s">
        <v>154</v>
      </c>
      <c r="C450" s="13" t="s">
        <v>71</v>
      </c>
      <c r="D450" s="13" t="s">
        <v>74</v>
      </c>
      <c r="E450" s="13" t="s">
        <v>82</v>
      </c>
      <c r="F450" s="13" t="s">
        <v>59</v>
      </c>
      <c r="G450" s="13" t="s">
        <v>72</v>
      </c>
      <c r="H450" s="13" t="s">
        <v>94</v>
      </c>
      <c r="I450" s="13" t="s">
        <v>145</v>
      </c>
      <c r="J450" s="13" t="s">
        <v>147</v>
      </c>
      <c r="K450" s="13" t="s">
        <v>84</v>
      </c>
      <c r="L450" s="13" t="s">
        <v>71</v>
      </c>
      <c r="M450" s="13" t="s">
        <v>165</v>
      </c>
      <c r="N450" s="13">
        <v>44220</v>
      </c>
      <c r="O450" s="13" t="s">
        <v>1929</v>
      </c>
      <c r="P450" s="13">
        <v>0</v>
      </c>
      <c r="Q450" s="13">
        <v>0</v>
      </c>
      <c r="R450" s="13" t="s">
        <v>1844</v>
      </c>
      <c r="S450" s="13" t="s">
        <v>1845</v>
      </c>
      <c r="T450" s="13" t="s">
        <v>71</v>
      </c>
      <c r="U450" s="13" t="s">
        <v>398</v>
      </c>
      <c r="V450" s="13" t="s">
        <v>426</v>
      </c>
      <c r="W450" s="13" t="s">
        <v>82</v>
      </c>
      <c r="X450" s="13" t="s">
        <v>427</v>
      </c>
      <c r="Y450" s="13" t="s">
        <v>84</v>
      </c>
      <c r="Z450" s="13" t="s">
        <v>154</v>
      </c>
      <c r="AA450" s="13" t="s">
        <v>59</v>
      </c>
      <c r="AB450" s="13" t="s">
        <v>154</v>
      </c>
      <c r="AC450" s="13" t="s">
        <v>436</v>
      </c>
      <c r="AD450" s="13" t="s">
        <v>441</v>
      </c>
      <c r="AE450" s="13" t="s">
        <v>460</v>
      </c>
      <c r="AF450" s="13" t="s">
        <v>486</v>
      </c>
      <c r="AG450" s="13" t="s">
        <v>565</v>
      </c>
      <c r="AH450" s="13" t="s">
        <v>618</v>
      </c>
      <c r="AI450" s="13" t="s">
        <v>672</v>
      </c>
      <c r="AJ450" s="13" t="s">
        <v>1825</v>
      </c>
      <c r="AK450" s="13" t="s">
        <v>720</v>
      </c>
      <c r="AL450" s="13" t="s">
        <v>721</v>
      </c>
      <c r="AM450" s="13" t="s">
        <v>727</v>
      </c>
      <c r="AN450" s="13" t="s">
        <v>850</v>
      </c>
      <c r="AO450" s="13" t="s">
        <v>965</v>
      </c>
      <c r="AP450" s="13" t="s">
        <v>1846</v>
      </c>
      <c r="AQ450" s="13" t="s">
        <v>2786</v>
      </c>
      <c r="AR450" s="15">
        <v>500000000</v>
      </c>
      <c r="AS450" s="15">
        <v>0</v>
      </c>
      <c r="AT450" s="15">
        <v>0</v>
      </c>
      <c r="AU450" s="15">
        <v>0</v>
      </c>
      <c r="AV450" s="15">
        <v>0</v>
      </c>
      <c r="AW450" s="15">
        <v>500000000</v>
      </c>
      <c r="AX450" s="15">
        <v>0</v>
      </c>
      <c r="AY450" s="15">
        <v>0</v>
      </c>
      <c r="AZ450" s="15">
        <v>0</v>
      </c>
      <c r="BA450" s="15">
        <v>0</v>
      </c>
      <c r="BB450" s="15">
        <v>500000000</v>
      </c>
      <c r="BC450" s="15">
        <v>0</v>
      </c>
      <c r="BD450" s="9" t="s">
        <v>736</v>
      </c>
      <c r="BE450" s="10">
        <v>45393.704039553188</v>
      </c>
      <c r="BF450" s="9"/>
    </row>
    <row r="451" spans="1:65" ht="15" customHeight="1" outlineLevel="3" x14ac:dyDescent="0.2">
      <c r="A451" s="8" t="s">
        <v>165</v>
      </c>
      <c r="B451" s="13" t="s">
        <v>154</v>
      </c>
      <c r="C451" s="13" t="s">
        <v>71</v>
      </c>
      <c r="D451" s="13" t="s">
        <v>74</v>
      </c>
      <c r="E451" s="13" t="s">
        <v>82</v>
      </c>
      <c r="F451" s="13" t="s">
        <v>86</v>
      </c>
      <c r="G451" s="13" t="s">
        <v>72</v>
      </c>
      <c r="H451" s="13" t="s">
        <v>94</v>
      </c>
      <c r="I451" s="13" t="s">
        <v>146</v>
      </c>
      <c r="J451" s="13" t="s">
        <v>147</v>
      </c>
      <c r="K451" s="13" t="s">
        <v>84</v>
      </c>
      <c r="L451" s="13" t="s">
        <v>71</v>
      </c>
      <c r="M451" s="13" t="s">
        <v>165</v>
      </c>
      <c r="N451" s="13">
        <v>44267</v>
      </c>
      <c r="O451" s="13" t="s">
        <v>242</v>
      </c>
      <c r="P451" s="13">
        <v>0</v>
      </c>
      <c r="Q451" s="13">
        <v>0</v>
      </c>
      <c r="R451" s="13" t="s">
        <v>363</v>
      </c>
      <c r="S451" s="13" t="s">
        <v>1851</v>
      </c>
      <c r="T451" s="13" t="s">
        <v>71</v>
      </c>
      <c r="U451" s="13" t="s">
        <v>398</v>
      </c>
      <c r="V451" s="13" t="s">
        <v>426</v>
      </c>
      <c r="W451" s="13" t="s">
        <v>82</v>
      </c>
      <c r="X451" s="13" t="s">
        <v>427</v>
      </c>
      <c r="Y451" s="13" t="s">
        <v>84</v>
      </c>
      <c r="Z451" s="13" t="s">
        <v>154</v>
      </c>
      <c r="AA451" s="13" t="s">
        <v>86</v>
      </c>
      <c r="AB451" s="13" t="s">
        <v>430</v>
      </c>
      <c r="AC451" s="13" t="s">
        <v>436</v>
      </c>
      <c r="AD451" s="13" t="s">
        <v>441</v>
      </c>
      <c r="AE451" s="13" t="s">
        <v>460</v>
      </c>
      <c r="AF451" s="13" t="s">
        <v>486</v>
      </c>
      <c r="AG451" s="13" t="s">
        <v>566</v>
      </c>
      <c r="AH451" s="13" t="s">
        <v>619</v>
      </c>
      <c r="AI451" s="13" t="s">
        <v>673</v>
      </c>
      <c r="AJ451" s="13" t="s">
        <v>1847</v>
      </c>
      <c r="AK451" s="13" t="s">
        <v>720</v>
      </c>
      <c r="AL451" s="13" t="s">
        <v>721</v>
      </c>
      <c r="AM451" s="13" t="s">
        <v>727</v>
      </c>
      <c r="AN451" s="13" t="s">
        <v>838</v>
      </c>
      <c r="AO451" s="13" t="s">
        <v>954</v>
      </c>
      <c r="AP451" s="13" t="s">
        <v>1243</v>
      </c>
      <c r="AQ451" s="13" t="s">
        <v>2796</v>
      </c>
      <c r="AR451" s="15">
        <v>154452624</v>
      </c>
      <c r="AS451" s="15">
        <v>0</v>
      </c>
      <c r="AT451" s="15">
        <v>0</v>
      </c>
      <c r="AU451" s="15">
        <v>0</v>
      </c>
      <c r="AV451" s="15">
        <v>0</v>
      </c>
      <c r="AW451" s="15">
        <v>154452624</v>
      </c>
      <c r="AX451" s="15">
        <v>154452624</v>
      </c>
      <c r="AY451" s="15">
        <v>154452624</v>
      </c>
      <c r="AZ451" s="15">
        <v>0</v>
      </c>
      <c r="BA451" s="15">
        <v>0</v>
      </c>
      <c r="BB451" s="15">
        <v>0</v>
      </c>
      <c r="BC451" s="15">
        <v>0</v>
      </c>
      <c r="BD451" s="9" t="s">
        <v>736</v>
      </c>
      <c r="BE451" s="10">
        <v>45393.704039553188</v>
      </c>
      <c r="BF451" s="9"/>
    </row>
    <row r="452" spans="1:65" s="11" customFormat="1" ht="15" customHeight="1" outlineLevel="2" x14ac:dyDescent="0.2">
      <c r="B452" s="14" t="s">
        <v>2804</v>
      </c>
      <c r="C452" s="14"/>
      <c r="D452" s="14"/>
      <c r="E452" s="14"/>
      <c r="F452" s="14"/>
      <c r="G452" s="14"/>
      <c r="H452" s="14"/>
      <c r="I452" s="14"/>
      <c r="J452" s="14"/>
      <c r="K452" s="13"/>
      <c r="L452" s="13"/>
      <c r="M452" s="13"/>
      <c r="N452" s="14"/>
      <c r="O452" s="14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4"/>
      <c r="AR452" s="16">
        <f t="shared" ref="AR452:BC452" si="51">SUBTOTAL(9,AR435:AR451)</f>
        <v>126465519633</v>
      </c>
      <c r="AS452" s="15">
        <f t="shared" si="51"/>
        <v>695870100</v>
      </c>
      <c r="AT452" s="15">
        <f t="shared" si="51"/>
        <v>0</v>
      </c>
      <c r="AU452" s="15">
        <f t="shared" si="51"/>
        <v>0</v>
      </c>
      <c r="AV452" s="15">
        <f t="shared" si="51"/>
        <v>0</v>
      </c>
      <c r="AW452" s="16">
        <f t="shared" si="51"/>
        <v>127161389733</v>
      </c>
      <c r="AX452" s="16">
        <f t="shared" si="51"/>
        <v>124751165742</v>
      </c>
      <c r="AY452" s="16">
        <f t="shared" si="51"/>
        <v>32079014859.09</v>
      </c>
      <c r="AZ452" s="15">
        <f t="shared" si="51"/>
        <v>31924562235.09</v>
      </c>
      <c r="BA452" s="15">
        <f t="shared" si="51"/>
        <v>31924562235.09</v>
      </c>
      <c r="BB452" s="15">
        <f t="shared" si="51"/>
        <v>2410223991</v>
      </c>
      <c r="BC452" s="16">
        <f t="shared" si="51"/>
        <v>92672150882.910004</v>
      </c>
      <c r="BD452" s="9"/>
      <c r="BE452" s="10"/>
      <c r="BF452" s="9"/>
      <c r="BG452" s="8"/>
      <c r="BH452" s="8"/>
      <c r="BI452" s="8"/>
      <c r="BJ452" s="8"/>
      <c r="BK452" s="8"/>
      <c r="BL452" s="8"/>
      <c r="BM452" s="8"/>
    </row>
    <row r="453" spans="1:65" ht="15" customHeight="1" outlineLevel="3" x14ac:dyDescent="0.2">
      <c r="A453" s="8" t="s">
        <v>165</v>
      </c>
      <c r="B453" s="13" t="s">
        <v>155</v>
      </c>
      <c r="C453" s="13" t="s">
        <v>71</v>
      </c>
      <c r="D453" s="13" t="s">
        <v>72</v>
      </c>
      <c r="E453" s="13" t="s">
        <v>82</v>
      </c>
      <c r="F453" s="13" t="s">
        <v>68</v>
      </c>
      <c r="G453" s="13" t="s">
        <v>72</v>
      </c>
      <c r="H453" s="13" t="s">
        <v>94</v>
      </c>
      <c r="I453" s="13" t="s">
        <v>133</v>
      </c>
      <c r="J453" s="13" t="s">
        <v>147</v>
      </c>
      <c r="K453" s="13" t="s">
        <v>82</v>
      </c>
      <c r="L453" s="13" t="s">
        <v>71</v>
      </c>
      <c r="M453" s="13" t="s">
        <v>165</v>
      </c>
      <c r="N453" s="13">
        <v>41131</v>
      </c>
      <c r="O453" s="13" t="s">
        <v>237</v>
      </c>
      <c r="P453" s="13">
        <v>0</v>
      </c>
      <c r="Q453" s="13">
        <v>0</v>
      </c>
      <c r="R453" s="13" t="s">
        <v>339</v>
      </c>
      <c r="S453" s="13" t="s">
        <v>1778</v>
      </c>
      <c r="T453" s="13" t="s">
        <v>71</v>
      </c>
      <c r="U453" s="13" t="s">
        <v>395</v>
      </c>
      <c r="V453" s="13" t="s">
        <v>423</v>
      </c>
      <c r="W453" s="13" t="s">
        <v>82</v>
      </c>
      <c r="X453" s="13" t="s">
        <v>427</v>
      </c>
      <c r="Y453" s="13" t="s">
        <v>82</v>
      </c>
      <c r="Z453" s="13" t="s">
        <v>155</v>
      </c>
      <c r="AA453" s="13" t="s">
        <v>68</v>
      </c>
      <c r="AB453" s="13" t="s">
        <v>431</v>
      </c>
      <c r="AC453" s="13" t="s">
        <v>436</v>
      </c>
      <c r="AD453" s="13" t="s">
        <v>441</v>
      </c>
      <c r="AE453" s="13" t="s">
        <v>460</v>
      </c>
      <c r="AF453" s="13" t="s">
        <v>486</v>
      </c>
      <c r="AG453" s="13" t="s">
        <v>551</v>
      </c>
      <c r="AH453" s="13" t="s">
        <v>604</v>
      </c>
      <c r="AI453" s="13" t="s">
        <v>658</v>
      </c>
      <c r="AJ453" s="13" t="s">
        <v>709</v>
      </c>
      <c r="AK453" s="13" t="s">
        <v>720</v>
      </c>
      <c r="AL453" s="13" t="s">
        <v>721</v>
      </c>
      <c r="AM453" s="13" t="s">
        <v>727</v>
      </c>
      <c r="AN453" s="13" t="s">
        <v>835</v>
      </c>
      <c r="AO453" s="13" t="s">
        <v>952</v>
      </c>
      <c r="AP453" s="13" t="s">
        <v>1207</v>
      </c>
      <c r="AQ453" s="13" t="s">
        <v>2688</v>
      </c>
      <c r="AR453" s="15">
        <v>45552608030</v>
      </c>
      <c r="AS453" s="15">
        <v>0</v>
      </c>
      <c r="AT453" s="15">
        <v>0</v>
      </c>
      <c r="AU453" s="15">
        <v>0</v>
      </c>
      <c r="AV453" s="15">
        <v>0</v>
      </c>
      <c r="AW453" s="15">
        <v>45552608030</v>
      </c>
      <c r="AX453" s="15">
        <v>45552608030</v>
      </c>
      <c r="AY453" s="15">
        <v>14883195553.620001</v>
      </c>
      <c r="AZ453" s="15">
        <v>14883195553.620001</v>
      </c>
      <c r="BA453" s="15">
        <v>14883195553.620001</v>
      </c>
      <c r="BB453" s="15">
        <v>0</v>
      </c>
      <c r="BC453" s="15">
        <v>30669412476.380001</v>
      </c>
      <c r="BD453" s="9" t="s">
        <v>736</v>
      </c>
      <c r="BE453" s="10">
        <v>45393.704039553188</v>
      </c>
      <c r="BF453" s="9"/>
    </row>
    <row r="454" spans="1:65" ht="15" customHeight="1" outlineLevel="3" x14ac:dyDescent="0.2">
      <c r="A454" s="8" t="s">
        <v>165</v>
      </c>
      <c r="B454" s="13" t="s">
        <v>155</v>
      </c>
      <c r="C454" s="13" t="s">
        <v>71</v>
      </c>
      <c r="D454" s="13" t="s">
        <v>76</v>
      </c>
      <c r="E454" s="13" t="s">
        <v>82</v>
      </c>
      <c r="F454" s="13" t="s">
        <v>68</v>
      </c>
      <c r="G454" s="13" t="s">
        <v>72</v>
      </c>
      <c r="H454" s="13" t="s">
        <v>94</v>
      </c>
      <c r="I454" s="13" t="s">
        <v>113</v>
      </c>
      <c r="J454" s="13" t="s">
        <v>147</v>
      </c>
      <c r="K454" s="13" t="s">
        <v>82</v>
      </c>
      <c r="L454" s="13" t="s">
        <v>71</v>
      </c>
      <c r="M454" s="13" t="s">
        <v>165</v>
      </c>
      <c r="N454" s="13">
        <v>42130</v>
      </c>
      <c r="O454" s="13" t="s">
        <v>239</v>
      </c>
      <c r="P454" s="13">
        <v>0</v>
      </c>
      <c r="Q454" s="13">
        <v>0</v>
      </c>
      <c r="R454" s="13" t="s">
        <v>346</v>
      </c>
      <c r="S454" s="13" t="s">
        <v>1798</v>
      </c>
      <c r="T454" s="13" t="s">
        <v>71</v>
      </c>
      <c r="U454" s="13" t="s">
        <v>396</v>
      </c>
      <c r="V454" s="13" t="s">
        <v>424</v>
      </c>
      <c r="W454" s="13" t="s">
        <v>82</v>
      </c>
      <c r="X454" s="13" t="s">
        <v>427</v>
      </c>
      <c r="Y454" s="13" t="s">
        <v>82</v>
      </c>
      <c r="Z454" s="13" t="s">
        <v>155</v>
      </c>
      <c r="AA454" s="13" t="s">
        <v>68</v>
      </c>
      <c r="AB454" s="13" t="s">
        <v>431</v>
      </c>
      <c r="AC454" s="13" t="s">
        <v>436</v>
      </c>
      <c r="AD454" s="13" t="s">
        <v>441</v>
      </c>
      <c r="AE454" s="13" t="s">
        <v>460</v>
      </c>
      <c r="AF454" s="13" t="s">
        <v>486</v>
      </c>
      <c r="AG454" s="13" t="s">
        <v>552</v>
      </c>
      <c r="AH454" s="13" t="s">
        <v>605</v>
      </c>
      <c r="AI454" s="13" t="s">
        <v>659</v>
      </c>
      <c r="AJ454" s="13" t="s">
        <v>710</v>
      </c>
      <c r="AK454" s="13" t="s">
        <v>720</v>
      </c>
      <c r="AL454" s="13" t="s">
        <v>721</v>
      </c>
      <c r="AM454" s="13" t="s">
        <v>727</v>
      </c>
      <c r="AN454" s="13" t="s">
        <v>836</v>
      </c>
      <c r="AO454" s="13" t="s">
        <v>867</v>
      </c>
      <c r="AP454" s="13" t="s">
        <v>1216</v>
      </c>
      <c r="AQ454" s="13" t="s">
        <v>1326</v>
      </c>
      <c r="AR454" s="15">
        <v>317810036</v>
      </c>
      <c r="AS454" s="15">
        <v>0</v>
      </c>
      <c r="AT454" s="15">
        <v>0</v>
      </c>
      <c r="AU454" s="15">
        <v>0</v>
      </c>
      <c r="AV454" s="15">
        <v>0</v>
      </c>
      <c r="AW454" s="15">
        <v>317810036</v>
      </c>
      <c r="AX454" s="15">
        <v>311336362</v>
      </c>
      <c r="AY454" s="15">
        <v>201283895</v>
      </c>
      <c r="AZ454" s="15">
        <v>0</v>
      </c>
      <c r="BA454" s="15">
        <v>0</v>
      </c>
      <c r="BB454" s="15">
        <v>6473674</v>
      </c>
      <c r="BC454" s="15">
        <v>110052467</v>
      </c>
      <c r="BD454" s="9" t="s">
        <v>736</v>
      </c>
      <c r="BE454" s="10">
        <v>45393.704039553188</v>
      </c>
      <c r="BF454" s="9"/>
    </row>
    <row r="455" spans="1:65" ht="15" customHeight="1" outlineLevel="3" x14ac:dyDescent="0.2">
      <c r="A455" s="8" t="s">
        <v>165</v>
      </c>
      <c r="B455" s="13" t="s">
        <v>155</v>
      </c>
      <c r="C455" s="13" t="s">
        <v>71</v>
      </c>
      <c r="D455" s="13" t="s">
        <v>76</v>
      </c>
      <c r="E455" s="13" t="s">
        <v>82</v>
      </c>
      <c r="F455" s="13" t="s">
        <v>68</v>
      </c>
      <c r="G455" s="13" t="s">
        <v>72</v>
      </c>
      <c r="H455" s="13" t="s">
        <v>94</v>
      </c>
      <c r="I455" s="13" t="s">
        <v>113</v>
      </c>
      <c r="J455" s="13" t="s">
        <v>72</v>
      </c>
      <c r="K455" s="13" t="s">
        <v>82</v>
      </c>
      <c r="L455" s="13" t="s">
        <v>71</v>
      </c>
      <c r="M455" s="13" t="s">
        <v>165</v>
      </c>
      <c r="N455" s="13">
        <v>42130</v>
      </c>
      <c r="O455" s="13" t="s">
        <v>239</v>
      </c>
      <c r="P455" s="13">
        <v>1</v>
      </c>
      <c r="Q455" s="13">
        <v>1</v>
      </c>
      <c r="R455" s="13" t="s">
        <v>1799</v>
      </c>
      <c r="S455" s="13" t="s">
        <v>1800</v>
      </c>
      <c r="T455" s="13" t="s">
        <v>71</v>
      </c>
      <c r="U455" s="13" t="s">
        <v>396</v>
      </c>
      <c r="V455" s="13" t="s">
        <v>424</v>
      </c>
      <c r="W455" s="13" t="s">
        <v>82</v>
      </c>
      <c r="X455" s="13" t="s">
        <v>427</v>
      </c>
      <c r="Y455" s="13" t="s">
        <v>82</v>
      </c>
      <c r="Z455" s="13" t="s">
        <v>155</v>
      </c>
      <c r="AA455" s="13" t="s">
        <v>68</v>
      </c>
      <c r="AB455" s="13" t="s">
        <v>431</v>
      </c>
      <c r="AC455" s="13" t="s">
        <v>436</v>
      </c>
      <c r="AD455" s="13" t="s">
        <v>441</v>
      </c>
      <c r="AE455" s="13" t="s">
        <v>460</v>
      </c>
      <c r="AF455" s="13" t="s">
        <v>486</v>
      </c>
      <c r="AG455" s="13" t="s">
        <v>552</v>
      </c>
      <c r="AH455" s="13" t="s">
        <v>605</v>
      </c>
      <c r="AI455" s="13" t="s">
        <v>659</v>
      </c>
      <c r="AJ455" s="13" t="s">
        <v>710</v>
      </c>
      <c r="AK455" s="13" t="s">
        <v>720</v>
      </c>
      <c r="AL455" s="13" t="s">
        <v>721</v>
      </c>
      <c r="AM455" s="13" t="s">
        <v>727</v>
      </c>
      <c r="AN455" s="13" t="s">
        <v>838</v>
      </c>
      <c r="AO455" s="13" t="s">
        <v>954</v>
      </c>
      <c r="AP455" s="13" t="s">
        <v>1801</v>
      </c>
      <c r="AQ455" s="13" t="s">
        <v>1780</v>
      </c>
      <c r="AR455" s="15">
        <v>331638499</v>
      </c>
      <c r="AS455" s="15">
        <v>0</v>
      </c>
      <c r="AT455" s="15">
        <v>0</v>
      </c>
      <c r="AU455" s="15">
        <v>0</v>
      </c>
      <c r="AV455" s="15">
        <v>0</v>
      </c>
      <c r="AW455" s="15">
        <v>331638499</v>
      </c>
      <c r="AX455" s="15">
        <v>331638499</v>
      </c>
      <c r="AY455" s="15">
        <v>331638499</v>
      </c>
      <c r="AZ455" s="15">
        <v>0</v>
      </c>
      <c r="BA455" s="15">
        <v>0</v>
      </c>
      <c r="BB455" s="15">
        <v>0</v>
      </c>
      <c r="BC455" s="15">
        <v>0</v>
      </c>
      <c r="BD455" s="9" t="s">
        <v>736</v>
      </c>
      <c r="BE455" s="10">
        <v>45393.704039553188</v>
      </c>
      <c r="BF455" s="9"/>
    </row>
    <row r="456" spans="1:65" ht="15" customHeight="1" outlineLevel="3" x14ac:dyDescent="0.2">
      <c r="A456" s="8" t="s">
        <v>165</v>
      </c>
      <c r="B456" s="13" t="s">
        <v>155</v>
      </c>
      <c r="C456" s="13" t="s">
        <v>71</v>
      </c>
      <c r="D456" s="13" t="s">
        <v>76</v>
      </c>
      <c r="E456" s="13" t="s">
        <v>82</v>
      </c>
      <c r="F456" s="13" t="s">
        <v>68</v>
      </c>
      <c r="G456" s="13" t="s">
        <v>72</v>
      </c>
      <c r="H456" s="13" t="s">
        <v>94</v>
      </c>
      <c r="I456" s="13" t="s">
        <v>113</v>
      </c>
      <c r="J456" s="13" t="s">
        <v>74</v>
      </c>
      <c r="K456" s="13" t="s">
        <v>82</v>
      </c>
      <c r="L456" s="13" t="s">
        <v>71</v>
      </c>
      <c r="M456" s="13" t="s">
        <v>165</v>
      </c>
      <c r="N456" s="13">
        <v>42130</v>
      </c>
      <c r="O456" s="13" t="s">
        <v>239</v>
      </c>
      <c r="P456" s="13">
        <v>4</v>
      </c>
      <c r="Q456" s="13">
        <v>4</v>
      </c>
      <c r="R456" s="13" t="s">
        <v>2725</v>
      </c>
      <c r="S456" s="13" t="s">
        <v>2726</v>
      </c>
      <c r="T456" s="13" t="s">
        <v>71</v>
      </c>
      <c r="U456" s="13" t="s">
        <v>396</v>
      </c>
      <c r="V456" s="13" t="s">
        <v>424</v>
      </c>
      <c r="W456" s="13" t="s">
        <v>82</v>
      </c>
      <c r="X456" s="13" t="s">
        <v>427</v>
      </c>
      <c r="Y456" s="13" t="s">
        <v>82</v>
      </c>
      <c r="Z456" s="13" t="s">
        <v>155</v>
      </c>
      <c r="AA456" s="13" t="s">
        <v>68</v>
      </c>
      <c r="AB456" s="13" t="s">
        <v>431</v>
      </c>
      <c r="AC456" s="13" t="s">
        <v>436</v>
      </c>
      <c r="AD456" s="13" t="s">
        <v>441</v>
      </c>
      <c r="AE456" s="13" t="s">
        <v>460</v>
      </c>
      <c r="AF456" s="13" t="s">
        <v>486</v>
      </c>
      <c r="AG456" s="13" t="s">
        <v>552</v>
      </c>
      <c r="AH456" s="13" t="s">
        <v>605</v>
      </c>
      <c r="AI456" s="13" t="s">
        <v>659</v>
      </c>
      <c r="AJ456" s="13" t="s">
        <v>710</v>
      </c>
      <c r="AK456" s="13" t="s">
        <v>720</v>
      </c>
      <c r="AL456" s="13" t="s">
        <v>721</v>
      </c>
      <c r="AM456" s="13" t="s">
        <v>727</v>
      </c>
      <c r="AN456" s="13" t="s">
        <v>837</v>
      </c>
      <c r="AO456" s="13" t="s">
        <v>953</v>
      </c>
      <c r="AP456" s="13" t="s">
        <v>2727</v>
      </c>
      <c r="AQ456" s="13" t="s">
        <v>1327</v>
      </c>
      <c r="AR456" s="15">
        <v>56300000</v>
      </c>
      <c r="AS456" s="15">
        <v>0</v>
      </c>
      <c r="AT456" s="15">
        <v>0</v>
      </c>
      <c r="AU456" s="15">
        <v>0</v>
      </c>
      <c r="AV456" s="15">
        <v>0</v>
      </c>
      <c r="AW456" s="15">
        <v>56300000</v>
      </c>
      <c r="AX456" s="15">
        <v>56300000</v>
      </c>
      <c r="AY456" s="15">
        <v>56300000</v>
      </c>
      <c r="AZ456" s="15">
        <v>0</v>
      </c>
      <c r="BA456" s="15">
        <v>0</v>
      </c>
      <c r="BB456" s="15">
        <v>0</v>
      </c>
      <c r="BC456" s="15">
        <v>0</v>
      </c>
      <c r="BD456" s="9" t="s">
        <v>736</v>
      </c>
      <c r="BE456" s="10">
        <v>45393.704039553188</v>
      </c>
      <c r="BF456" s="9"/>
    </row>
    <row r="457" spans="1:65" ht="15" customHeight="1" outlineLevel="3" x14ac:dyDescent="0.2">
      <c r="A457" s="8" t="s">
        <v>165</v>
      </c>
      <c r="B457" s="13" t="s">
        <v>155</v>
      </c>
      <c r="C457" s="13" t="s">
        <v>71</v>
      </c>
      <c r="D457" s="13" t="s">
        <v>76</v>
      </c>
      <c r="E457" s="13" t="s">
        <v>82</v>
      </c>
      <c r="F457" s="13" t="s">
        <v>68</v>
      </c>
      <c r="G457" s="13" t="s">
        <v>72</v>
      </c>
      <c r="H457" s="13" t="s">
        <v>94</v>
      </c>
      <c r="I457" s="13" t="s">
        <v>134</v>
      </c>
      <c r="J457" s="13" t="s">
        <v>147</v>
      </c>
      <c r="K457" s="13" t="s">
        <v>82</v>
      </c>
      <c r="L457" s="13" t="s">
        <v>71</v>
      </c>
      <c r="M457" s="13" t="s">
        <v>165</v>
      </c>
      <c r="N457" s="13">
        <v>42130</v>
      </c>
      <c r="O457" s="13" t="s">
        <v>239</v>
      </c>
      <c r="P457" s="13">
        <v>0</v>
      </c>
      <c r="Q457" s="13">
        <v>0</v>
      </c>
      <c r="R457" s="13" t="s">
        <v>347</v>
      </c>
      <c r="S457" s="13" t="s">
        <v>1802</v>
      </c>
      <c r="T457" s="13" t="s">
        <v>71</v>
      </c>
      <c r="U457" s="13" t="s">
        <v>396</v>
      </c>
      <c r="V457" s="13" t="s">
        <v>424</v>
      </c>
      <c r="W457" s="13" t="s">
        <v>82</v>
      </c>
      <c r="X457" s="13" t="s">
        <v>427</v>
      </c>
      <c r="Y457" s="13" t="s">
        <v>82</v>
      </c>
      <c r="Z457" s="13" t="s">
        <v>155</v>
      </c>
      <c r="AA457" s="13" t="s">
        <v>68</v>
      </c>
      <c r="AB457" s="13" t="s">
        <v>431</v>
      </c>
      <c r="AC457" s="13" t="s">
        <v>436</v>
      </c>
      <c r="AD457" s="13" t="s">
        <v>441</v>
      </c>
      <c r="AE457" s="13" t="s">
        <v>460</v>
      </c>
      <c r="AF457" s="13" t="s">
        <v>486</v>
      </c>
      <c r="AG457" s="13" t="s">
        <v>553</v>
      </c>
      <c r="AH457" s="13" t="s">
        <v>606</v>
      </c>
      <c r="AI457" s="13" t="s">
        <v>660</v>
      </c>
      <c r="AJ457" s="13" t="s">
        <v>1782</v>
      </c>
      <c r="AK457" s="13" t="s">
        <v>720</v>
      </c>
      <c r="AL457" s="13" t="s">
        <v>721</v>
      </c>
      <c r="AM457" s="13" t="s">
        <v>727</v>
      </c>
      <c r="AN457" s="13" t="s">
        <v>840</v>
      </c>
      <c r="AO457" s="13" t="s">
        <v>956</v>
      </c>
      <c r="AP457" s="13" t="s">
        <v>1217</v>
      </c>
      <c r="AQ457" s="13" t="s">
        <v>1803</v>
      </c>
      <c r="AR457" s="15">
        <v>77684094</v>
      </c>
      <c r="AS457" s="15">
        <v>0</v>
      </c>
      <c r="AT457" s="15">
        <v>0</v>
      </c>
      <c r="AU457" s="15">
        <v>0</v>
      </c>
      <c r="AV457" s="15">
        <v>0</v>
      </c>
      <c r="AW457" s="15">
        <v>77684094</v>
      </c>
      <c r="AX457" s="15">
        <v>77684094</v>
      </c>
      <c r="AY457" s="15">
        <v>0</v>
      </c>
      <c r="AZ457" s="15">
        <v>0</v>
      </c>
      <c r="BA457" s="15">
        <v>0</v>
      </c>
      <c r="BB457" s="15">
        <v>0</v>
      </c>
      <c r="BC457" s="15">
        <v>77684094</v>
      </c>
      <c r="BD457" s="9" t="s">
        <v>736</v>
      </c>
      <c r="BE457" s="10">
        <v>45393.704039553188</v>
      </c>
      <c r="BF457" s="9"/>
    </row>
    <row r="458" spans="1:65" ht="15" customHeight="1" outlineLevel="3" x14ac:dyDescent="0.2">
      <c r="A458" s="8" t="s">
        <v>165</v>
      </c>
      <c r="B458" s="13" t="s">
        <v>155</v>
      </c>
      <c r="C458" s="13" t="s">
        <v>71</v>
      </c>
      <c r="D458" s="13" t="s">
        <v>76</v>
      </c>
      <c r="E458" s="13" t="s">
        <v>82</v>
      </c>
      <c r="F458" s="13" t="s">
        <v>68</v>
      </c>
      <c r="G458" s="13" t="s">
        <v>72</v>
      </c>
      <c r="H458" s="13" t="s">
        <v>94</v>
      </c>
      <c r="I458" s="13" t="s">
        <v>135</v>
      </c>
      <c r="J458" s="13" t="s">
        <v>147</v>
      </c>
      <c r="K458" s="13" t="s">
        <v>82</v>
      </c>
      <c r="L458" s="13" t="s">
        <v>71</v>
      </c>
      <c r="M458" s="13" t="s">
        <v>165</v>
      </c>
      <c r="N458" s="13">
        <v>42130</v>
      </c>
      <c r="O458" s="13" t="s">
        <v>239</v>
      </c>
      <c r="P458" s="13">
        <v>0</v>
      </c>
      <c r="Q458" s="13">
        <v>0</v>
      </c>
      <c r="R458" s="13" t="s">
        <v>348</v>
      </c>
      <c r="S458" s="13" t="s">
        <v>1804</v>
      </c>
      <c r="T458" s="13" t="s">
        <v>71</v>
      </c>
      <c r="U458" s="13" t="s">
        <v>396</v>
      </c>
      <c r="V458" s="13" t="s">
        <v>424</v>
      </c>
      <c r="W458" s="13" t="s">
        <v>82</v>
      </c>
      <c r="X458" s="13" t="s">
        <v>427</v>
      </c>
      <c r="Y458" s="13" t="s">
        <v>82</v>
      </c>
      <c r="Z458" s="13" t="s">
        <v>155</v>
      </c>
      <c r="AA458" s="13" t="s">
        <v>68</v>
      </c>
      <c r="AB458" s="13" t="s">
        <v>431</v>
      </c>
      <c r="AC458" s="13" t="s">
        <v>436</v>
      </c>
      <c r="AD458" s="13" t="s">
        <v>441</v>
      </c>
      <c r="AE458" s="13" t="s">
        <v>460</v>
      </c>
      <c r="AF458" s="13" t="s">
        <v>486</v>
      </c>
      <c r="AG458" s="13" t="s">
        <v>554</v>
      </c>
      <c r="AH458" s="13" t="s">
        <v>607</v>
      </c>
      <c r="AI458" s="13" t="s">
        <v>661</v>
      </c>
      <c r="AJ458" s="13" t="s">
        <v>711</v>
      </c>
      <c r="AK458" s="13" t="s">
        <v>720</v>
      </c>
      <c r="AL458" s="13" t="s">
        <v>721</v>
      </c>
      <c r="AM458" s="13" t="s">
        <v>727</v>
      </c>
      <c r="AN458" s="13" t="s">
        <v>841</v>
      </c>
      <c r="AO458" s="13" t="s">
        <v>957</v>
      </c>
      <c r="AP458" s="13" t="s">
        <v>1218</v>
      </c>
      <c r="AQ458" s="13" t="s">
        <v>2728</v>
      </c>
      <c r="AR458" s="15">
        <v>193185094</v>
      </c>
      <c r="AS458" s="15">
        <v>0</v>
      </c>
      <c r="AT458" s="15">
        <v>0</v>
      </c>
      <c r="AU458" s="15">
        <v>0</v>
      </c>
      <c r="AV458" s="15">
        <v>0</v>
      </c>
      <c r="AW458" s="15">
        <v>193185094</v>
      </c>
      <c r="AX458" s="15">
        <v>193185094</v>
      </c>
      <c r="AY458" s="15">
        <v>8631566</v>
      </c>
      <c r="AZ458" s="15">
        <v>0</v>
      </c>
      <c r="BA458" s="15">
        <v>0</v>
      </c>
      <c r="BB458" s="15">
        <v>0</v>
      </c>
      <c r="BC458" s="15">
        <v>184553528</v>
      </c>
      <c r="BD458" s="9" t="s">
        <v>736</v>
      </c>
      <c r="BE458" s="10">
        <v>45393.704039553188</v>
      </c>
      <c r="BF458" s="9"/>
    </row>
    <row r="459" spans="1:65" ht="15" customHeight="1" outlineLevel="3" x14ac:dyDescent="0.2">
      <c r="A459" s="8" t="s">
        <v>165</v>
      </c>
      <c r="B459" s="13" t="s">
        <v>155</v>
      </c>
      <c r="C459" s="13" t="s">
        <v>71</v>
      </c>
      <c r="D459" s="13" t="s">
        <v>76</v>
      </c>
      <c r="E459" s="13" t="s">
        <v>82</v>
      </c>
      <c r="F459" s="13" t="s">
        <v>68</v>
      </c>
      <c r="G459" s="13" t="s">
        <v>72</v>
      </c>
      <c r="H459" s="13" t="s">
        <v>94</v>
      </c>
      <c r="I459" s="13" t="s">
        <v>144</v>
      </c>
      <c r="J459" s="13" t="s">
        <v>147</v>
      </c>
      <c r="K459" s="13" t="s">
        <v>82</v>
      </c>
      <c r="L459" s="13" t="s">
        <v>71</v>
      </c>
      <c r="M459" s="13" t="s">
        <v>165</v>
      </c>
      <c r="N459" s="13">
        <v>42130</v>
      </c>
      <c r="O459" s="13" t="s">
        <v>239</v>
      </c>
      <c r="P459" s="13">
        <v>0</v>
      </c>
      <c r="Q459" s="13">
        <v>0</v>
      </c>
      <c r="R459" s="13" t="s">
        <v>349</v>
      </c>
      <c r="S459" s="13" t="s">
        <v>1805</v>
      </c>
      <c r="T459" s="13" t="s">
        <v>71</v>
      </c>
      <c r="U459" s="13" t="s">
        <v>396</v>
      </c>
      <c r="V459" s="13" t="s">
        <v>424</v>
      </c>
      <c r="W459" s="13" t="s">
        <v>82</v>
      </c>
      <c r="X459" s="13" t="s">
        <v>427</v>
      </c>
      <c r="Y459" s="13" t="s">
        <v>82</v>
      </c>
      <c r="Z459" s="13" t="s">
        <v>155</v>
      </c>
      <c r="AA459" s="13" t="s">
        <v>68</v>
      </c>
      <c r="AB459" s="13" t="s">
        <v>431</v>
      </c>
      <c r="AC459" s="13" t="s">
        <v>436</v>
      </c>
      <c r="AD459" s="13" t="s">
        <v>441</v>
      </c>
      <c r="AE459" s="13" t="s">
        <v>460</v>
      </c>
      <c r="AF459" s="13" t="s">
        <v>486</v>
      </c>
      <c r="AG459" s="13" t="s">
        <v>563</v>
      </c>
      <c r="AH459" s="13" t="s">
        <v>616</v>
      </c>
      <c r="AI459" s="13" t="s">
        <v>670</v>
      </c>
      <c r="AJ459" s="13" t="s">
        <v>718</v>
      </c>
      <c r="AK459" s="13" t="s">
        <v>720</v>
      </c>
      <c r="AL459" s="13" t="s">
        <v>721</v>
      </c>
      <c r="AM459" s="13" t="s">
        <v>727</v>
      </c>
      <c r="AN459" s="13" t="s">
        <v>846</v>
      </c>
      <c r="AO459" s="13" t="s">
        <v>961</v>
      </c>
      <c r="AP459" s="13" t="s">
        <v>1219</v>
      </c>
      <c r="AQ459" s="13" t="s">
        <v>2729</v>
      </c>
      <c r="AR459" s="15">
        <v>302420839</v>
      </c>
      <c r="AS459" s="15">
        <v>0</v>
      </c>
      <c r="AT459" s="15">
        <v>0</v>
      </c>
      <c r="AU459" s="15">
        <v>0</v>
      </c>
      <c r="AV459" s="15">
        <v>0</v>
      </c>
      <c r="AW459" s="15">
        <v>302420839</v>
      </c>
      <c r="AX459" s="15">
        <v>292420839</v>
      </c>
      <c r="AY459" s="15">
        <v>197473613</v>
      </c>
      <c r="AZ459" s="15">
        <v>11508754</v>
      </c>
      <c r="BA459" s="15">
        <v>7192971</v>
      </c>
      <c r="BB459" s="15">
        <v>10000000</v>
      </c>
      <c r="BC459" s="15">
        <v>94947226</v>
      </c>
      <c r="BD459" s="9" t="s">
        <v>736</v>
      </c>
      <c r="BE459" s="10">
        <v>45393.704039553188</v>
      </c>
      <c r="BF459" s="9"/>
    </row>
    <row r="460" spans="1:65" ht="15" customHeight="1" outlineLevel="3" x14ac:dyDescent="0.2">
      <c r="A460" s="8" t="s">
        <v>165</v>
      </c>
      <c r="B460" s="13" t="s">
        <v>155</v>
      </c>
      <c r="C460" s="13" t="s">
        <v>71</v>
      </c>
      <c r="D460" s="13" t="s">
        <v>76</v>
      </c>
      <c r="E460" s="13" t="s">
        <v>82</v>
      </c>
      <c r="F460" s="13" t="s">
        <v>68</v>
      </c>
      <c r="G460" s="13" t="s">
        <v>72</v>
      </c>
      <c r="H460" s="13" t="s">
        <v>94</v>
      </c>
      <c r="I460" s="13" t="s">
        <v>144</v>
      </c>
      <c r="J460" s="13" t="s">
        <v>72</v>
      </c>
      <c r="K460" s="13" t="s">
        <v>82</v>
      </c>
      <c r="L460" s="13" t="s">
        <v>71</v>
      </c>
      <c r="M460" s="13" t="s">
        <v>165</v>
      </c>
      <c r="N460" s="13">
        <v>42130</v>
      </c>
      <c r="O460" s="13" t="s">
        <v>239</v>
      </c>
      <c r="P460" s="13">
        <v>1</v>
      </c>
      <c r="Q460" s="13">
        <v>1</v>
      </c>
      <c r="R460" s="13" t="s">
        <v>2730</v>
      </c>
      <c r="S460" s="13" t="s">
        <v>2731</v>
      </c>
      <c r="T460" s="13" t="s">
        <v>71</v>
      </c>
      <c r="U460" s="13" t="s">
        <v>396</v>
      </c>
      <c r="V460" s="13" t="s">
        <v>424</v>
      </c>
      <c r="W460" s="13" t="s">
        <v>82</v>
      </c>
      <c r="X460" s="13" t="s">
        <v>427</v>
      </c>
      <c r="Y460" s="13" t="s">
        <v>82</v>
      </c>
      <c r="Z460" s="13" t="s">
        <v>155</v>
      </c>
      <c r="AA460" s="13" t="s">
        <v>68</v>
      </c>
      <c r="AB460" s="13" t="s">
        <v>431</v>
      </c>
      <c r="AC460" s="13" t="s">
        <v>436</v>
      </c>
      <c r="AD460" s="13" t="s">
        <v>441</v>
      </c>
      <c r="AE460" s="13" t="s">
        <v>460</v>
      </c>
      <c r="AF460" s="13" t="s">
        <v>486</v>
      </c>
      <c r="AG460" s="13" t="s">
        <v>563</v>
      </c>
      <c r="AH460" s="13" t="s">
        <v>616</v>
      </c>
      <c r="AI460" s="13" t="s">
        <v>670</v>
      </c>
      <c r="AJ460" s="13" t="s">
        <v>718</v>
      </c>
      <c r="AK460" s="13" t="s">
        <v>720</v>
      </c>
      <c r="AL460" s="13" t="s">
        <v>721</v>
      </c>
      <c r="AM460" s="13" t="s">
        <v>727</v>
      </c>
      <c r="AN460" s="13" t="s">
        <v>847</v>
      </c>
      <c r="AO460" s="13" t="s">
        <v>962</v>
      </c>
      <c r="AP460" s="13" t="s">
        <v>2732</v>
      </c>
      <c r="AQ460" s="13" t="s">
        <v>2729</v>
      </c>
      <c r="AR460" s="15">
        <v>89019812</v>
      </c>
      <c r="AS460" s="15">
        <v>0</v>
      </c>
      <c r="AT460" s="15">
        <v>0</v>
      </c>
      <c r="AU460" s="15">
        <v>0</v>
      </c>
      <c r="AV460" s="15">
        <v>0</v>
      </c>
      <c r="AW460" s="15">
        <v>89019812</v>
      </c>
      <c r="AX460" s="15">
        <v>88905129</v>
      </c>
      <c r="AY460" s="15">
        <v>84589345</v>
      </c>
      <c r="AZ460" s="15">
        <v>19564882</v>
      </c>
      <c r="BA460" s="15">
        <v>19564882</v>
      </c>
      <c r="BB460" s="15">
        <v>114683</v>
      </c>
      <c r="BC460" s="15">
        <v>4315784</v>
      </c>
      <c r="BD460" s="9" t="s">
        <v>736</v>
      </c>
      <c r="BE460" s="10">
        <v>45393.704039553188</v>
      </c>
      <c r="BF460" s="9"/>
    </row>
    <row r="461" spans="1:65" ht="15" customHeight="1" outlineLevel="3" x14ac:dyDescent="0.2">
      <c r="A461" s="8" t="s">
        <v>165</v>
      </c>
      <c r="B461" s="13" t="s">
        <v>155</v>
      </c>
      <c r="C461" s="13" t="s">
        <v>71</v>
      </c>
      <c r="D461" s="13" t="s">
        <v>76</v>
      </c>
      <c r="E461" s="13" t="s">
        <v>82</v>
      </c>
      <c r="F461" s="13" t="s">
        <v>68</v>
      </c>
      <c r="G461" s="13" t="s">
        <v>72</v>
      </c>
      <c r="H461" s="13" t="s">
        <v>94</v>
      </c>
      <c r="I461" s="13" t="s">
        <v>136</v>
      </c>
      <c r="J461" s="13" t="s">
        <v>147</v>
      </c>
      <c r="K461" s="13" t="s">
        <v>82</v>
      </c>
      <c r="L461" s="13" t="s">
        <v>71</v>
      </c>
      <c r="M461" s="13" t="s">
        <v>165</v>
      </c>
      <c r="N461" s="13">
        <v>42130</v>
      </c>
      <c r="O461" s="13" t="s">
        <v>239</v>
      </c>
      <c r="P461" s="13">
        <v>0</v>
      </c>
      <c r="Q461" s="13">
        <v>0</v>
      </c>
      <c r="R461" s="13" t="s">
        <v>350</v>
      </c>
      <c r="S461" s="13" t="s">
        <v>1806</v>
      </c>
      <c r="T461" s="13" t="s">
        <v>71</v>
      </c>
      <c r="U461" s="13" t="s">
        <v>396</v>
      </c>
      <c r="V461" s="13" t="s">
        <v>424</v>
      </c>
      <c r="W461" s="13" t="s">
        <v>82</v>
      </c>
      <c r="X461" s="13" t="s">
        <v>427</v>
      </c>
      <c r="Y461" s="13" t="s">
        <v>82</v>
      </c>
      <c r="Z461" s="13" t="s">
        <v>155</v>
      </c>
      <c r="AA461" s="13" t="s">
        <v>68</v>
      </c>
      <c r="AB461" s="13" t="s">
        <v>431</v>
      </c>
      <c r="AC461" s="13" t="s">
        <v>436</v>
      </c>
      <c r="AD461" s="13" t="s">
        <v>441</v>
      </c>
      <c r="AE461" s="13" t="s">
        <v>460</v>
      </c>
      <c r="AF461" s="13" t="s">
        <v>486</v>
      </c>
      <c r="AG461" s="13" t="s">
        <v>555</v>
      </c>
      <c r="AH461" s="13" t="s">
        <v>608</v>
      </c>
      <c r="AI461" s="13" t="s">
        <v>662</v>
      </c>
      <c r="AJ461" s="13" t="s">
        <v>712</v>
      </c>
      <c r="AK461" s="13" t="s">
        <v>720</v>
      </c>
      <c r="AL461" s="13" t="s">
        <v>721</v>
      </c>
      <c r="AM461" s="13" t="s">
        <v>727</v>
      </c>
      <c r="AN461" s="13" t="s">
        <v>840</v>
      </c>
      <c r="AO461" s="13" t="s">
        <v>956</v>
      </c>
      <c r="AP461" s="13" t="s">
        <v>1220</v>
      </c>
      <c r="AQ461" s="13" t="s">
        <v>1784</v>
      </c>
      <c r="AR461" s="15">
        <v>235789150</v>
      </c>
      <c r="AS461" s="15">
        <v>0</v>
      </c>
      <c r="AT461" s="15">
        <v>0</v>
      </c>
      <c r="AU461" s="15">
        <v>0</v>
      </c>
      <c r="AV461" s="15">
        <v>0</v>
      </c>
      <c r="AW461" s="15">
        <v>235789150</v>
      </c>
      <c r="AX461" s="15">
        <v>230894391</v>
      </c>
      <c r="AY461" s="15">
        <v>38842047</v>
      </c>
      <c r="AZ461" s="15">
        <v>4315783</v>
      </c>
      <c r="BA461" s="15">
        <v>4315783</v>
      </c>
      <c r="BB461" s="15">
        <v>4894759</v>
      </c>
      <c r="BC461" s="15">
        <v>192052344</v>
      </c>
      <c r="BD461" s="9" t="s">
        <v>736</v>
      </c>
      <c r="BE461" s="10">
        <v>45393.704039553188</v>
      </c>
      <c r="BF461" s="9"/>
    </row>
    <row r="462" spans="1:65" ht="15" customHeight="1" outlineLevel="3" x14ac:dyDescent="0.2">
      <c r="A462" s="8" t="s">
        <v>165</v>
      </c>
      <c r="B462" s="13" t="s">
        <v>155</v>
      </c>
      <c r="C462" s="13" t="s">
        <v>71</v>
      </c>
      <c r="D462" s="13" t="s">
        <v>76</v>
      </c>
      <c r="E462" s="13" t="s">
        <v>82</v>
      </c>
      <c r="F462" s="13" t="s">
        <v>68</v>
      </c>
      <c r="G462" s="13" t="s">
        <v>72</v>
      </c>
      <c r="H462" s="13" t="s">
        <v>94</v>
      </c>
      <c r="I462" s="13" t="s">
        <v>137</v>
      </c>
      <c r="J462" s="13" t="s">
        <v>147</v>
      </c>
      <c r="K462" s="13" t="s">
        <v>82</v>
      </c>
      <c r="L462" s="13" t="s">
        <v>71</v>
      </c>
      <c r="M462" s="13" t="s">
        <v>165</v>
      </c>
      <c r="N462" s="13">
        <v>42130</v>
      </c>
      <c r="O462" s="13" t="s">
        <v>239</v>
      </c>
      <c r="P462" s="13">
        <v>0</v>
      </c>
      <c r="Q462" s="13">
        <v>0</v>
      </c>
      <c r="R462" s="13" t="s">
        <v>351</v>
      </c>
      <c r="S462" s="13" t="s">
        <v>1807</v>
      </c>
      <c r="T462" s="13" t="s">
        <v>71</v>
      </c>
      <c r="U462" s="13" t="s">
        <v>396</v>
      </c>
      <c r="V462" s="13" t="s">
        <v>424</v>
      </c>
      <c r="W462" s="13" t="s">
        <v>82</v>
      </c>
      <c r="X462" s="13" t="s">
        <v>427</v>
      </c>
      <c r="Y462" s="13" t="s">
        <v>82</v>
      </c>
      <c r="Z462" s="13" t="s">
        <v>155</v>
      </c>
      <c r="AA462" s="13" t="s">
        <v>68</v>
      </c>
      <c r="AB462" s="13" t="s">
        <v>431</v>
      </c>
      <c r="AC462" s="13" t="s">
        <v>436</v>
      </c>
      <c r="AD462" s="13" t="s">
        <v>441</v>
      </c>
      <c r="AE462" s="13" t="s">
        <v>460</v>
      </c>
      <c r="AF462" s="13" t="s">
        <v>486</v>
      </c>
      <c r="AG462" s="13" t="s">
        <v>556</v>
      </c>
      <c r="AH462" s="13" t="s">
        <v>609</v>
      </c>
      <c r="AI462" s="13" t="s">
        <v>663</v>
      </c>
      <c r="AJ462" s="13" t="s">
        <v>1786</v>
      </c>
      <c r="AK462" s="13" t="s">
        <v>720</v>
      </c>
      <c r="AL462" s="13" t="s">
        <v>721</v>
      </c>
      <c r="AM462" s="13" t="s">
        <v>727</v>
      </c>
      <c r="AN462" s="13" t="s">
        <v>836</v>
      </c>
      <c r="AO462" s="13" t="s">
        <v>867</v>
      </c>
      <c r="AP462" s="13" t="s">
        <v>1221</v>
      </c>
      <c r="AQ462" s="13" t="s">
        <v>1438</v>
      </c>
      <c r="AR462" s="15">
        <v>6573667</v>
      </c>
      <c r="AS462" s="15">
        <v>0</v>
      </c>
      <c r="AT462" s="15">
        <v>0</v>
      </c>
      <c r="AU462" s="15">
        <v>0</v>
      </c>
      <c r="AV462" s="15">
        <v>0</v>
      </c>
      <c r="AW462" s="15">
        <v>6573667</v>
      </c>
      <c r="AX462" s="15">
        <v>5407260</v>
      </c>
      <c r="AY462" s="15">
        <v>1049213</v>
      </c>
      <c r="AZ462" s="15">
        <v>0</v>
      </c>
      <c r="BA462" s="15">
        <v>0</v>
      </c>
      <c r="BB462" s="15">
        <v>1166407</v>
      </c>
      <c r="BC462" s="15">
        <v>4358047</v>
      </c>
      <c r="BD462" s="9" t="s">
        <v>736</v>
      </c>
      <c r="BE462" s="10">
        <v>45393.704039553188</v>
      </c>
      <c r="BF462" s="9"/>
    </row>
    <row r="463" spans="1:65" ht="15" customHeight="1" outlineLevel="3" x14ac:dyDescent="0.2">
      <c r="A463" s="8" t="s">
        <v>165</v>
      </c>
      <c r="B463" s="13" t="s">
        <v>155</v>
      </c>
      <c r="C463" s="13" t="s">
        <v>71</v>
      </c>
      <c r="D463" s="13" t="s">
        <v>76</v>
      </c>
      <c r="E463" s="13" t="s">
        <v>82</v>
      </c>
      <c r="F463" s="13" t="s">
        <v>68</v>
      </c>
      <c r="G463" s="13" t="s">
        <v>72</v>
      </c>
      <c r="H463" s="13" t="s">
        <v>94</v>
      </c>
      <c r="I463" s="13" t="s">
        <v>138</v>
      </c>
      <c r="J463" s="13" t="s">
        <v>147</v>
      </c>
      <c r="K463" s="13" t="s">
        <v>82</v>
      </c>
      <c r="L463" s="13" t="s">
        <v>71</v>
      </c>
      <c r="M463" s="13" t="s">
        <v>165</v>
      </c>
      <c r="N463" s="13">
        <v>42130</v>
      </c>
      <c r="O463" s="13" t="s">
        <v>239</v>
      </c>
      <c r="P463" s="13">
        <v>0</v>
      </c>
      <c r="Q463" s="13">
        <v>0</v>
      </c>
      <c r="R463" s="13" t="s">
        <v>352</v>
      </c>
      <c r="S463" s="13" t="s">
        <v>1808</v>
      </c>
      <c r="T463" s="13" t="s">
        <v>71</v>
      </c>
      <c r="U463" s="13" t="s">
        <v>396</v>
      </c>
      <c r="V463" s="13" t="s">
        <v>424</v>
      </c>
      <c r="W463" s="13" t="s">
        <v>82</v>
      </c>
      <c r="X463" s="13" t="s">
        <v>427</v>
      </c>
      <c r="Y463" s="13" t="s">
        <v>82</v>
      </c>
      <c r="Z463" s="13" t="s">
        <v>155</v>
      </c>
      <c r="AA463" s="13" t="s">
        <v>68</v>
      </c>
      <c r="AB463" s="13" t="s">
        <v>431</v>
      </c>
      <c r="AC463" s="13" t="s">
        <v>436</v>
      </c>
      <c r="AD463" s="13" t="s">
        <v>441</v>
      </c>
      <c r="AE463" s="13" t="s">
        <v>460</v>
      </c>
      <c r="AF463" s="13" t="s">
        <v>486</v>
      </c>
      <c r="AG463" s="13" t="s">
        <v>557</v>
      </c>
      <c r="AH463" s="13" t="s">
        <v>610</v>
      </c>
      <c r="AI463" s="13" t="s">
        <v>664</v>
      </c>
      <c r="AJ463" s="13" t="s">
        <v>1789</v>
      </c>
      <c r="AK463" s="13" t="s">
        <v>720</v>
      </c>
      <c r="AL463" s="13" t="s">
        <v>721</v>
      </c>
      <c r="AM463" s="13" t="s">
        <v>727</v>
      </c>
      <c r="AN463" s="13" t="s">
        <v>842</v>
      </c>
      <c r="AO463" s="13" t="s">
        <v>958</v>
      </c>
      <c r="AP463" s="13" t="s">
        <v>1223</v>
      </c>
      <c r="AQ463" s="13" t="s">
        <v>2736</v>
      </c>
      <c r="AR463" s="15">
        <v>1277339143</v>
      </c>
      <c r="AS463" s="15">
        <v>0</v>
      </c>
      <c r="AT463" s="15">
        <v>0</v>
      </c>
      <c r="AU463" s="15">
        <v>0</v>
      </c>
      <c r="AV463" s="15">
        <v>0</v>
      </c>
      <c r="AW463" s="15">
        <v>1277339143</v>
      </c>
      <c r="AX463" s="15">
        <v>1277339143</v>
      </c>
      <c r="AY463" s="15">
        <v>1277339143</v>
      </c>
      <c r="AZ463" s="15">
        <v>0</v>
      </c>
      <c r="BA463" s="15">
        <v>0</v>
      </c>
      <c r="BB463" s="15">
        <v>0</v>
      </c>
      <c r="BC463" s="15">
        <v>0</v>
      </c>
      <c r="BD463" s="9" t="s">
        <v>736</v>
      </c>
      <c r="BE463" s="10">
        <v>45393.704039553188</v>
      </c>
      <c r="BF463" s="9"/>
    </row>
    <row r="464" spans="1:65" ht="15" customHeight="1" outlineLevel="3" x14ac:dyDescent="0.2">
      <c r="A464" s="8" t="s">
        <v>165</v>
      </c>
      <c r="B464" s="13" t="s">
        <v>155</v>
      </c>
      <c r="C464" s="13" t="s">
        <v>71</v>
      </c>
      <c r="D464" s="13" t="s">
        <v>76</v>
      </c>
      <c r="E464" s="13" t="s">
        <v>82</v>
      </c>
      <c r="F464" s="13" t="s">
        <v>68</v>
      </c>
      <c r="G464" s="13" t="s">
        <v>72</v>
      </c>
      <c r="H464" s="13" t="s">
        <v>94</v>
      </c>
      <c r="I464" s="13" t="s">
        <v>138</v>
      </c>
      <c r="J464" s="13" t="s">
        <v>72</v>
      </c>
      <c r="K464" s="13" t="s">
        <v>82</v>
      </c>
      <c r="L464" s="13" t="s">
        <v>71</v>
      </c>
      <c r="M464" s="13" t="s">
        <v>165</v>
      </c>
      <c r="N464" s="13">
        <v>42130</v>
      </c>
      <c r="O464" s="13" t="s">
        <v>239</v>
      </c>
      <c r="P464" s="13">
        <v>1</v>
      </c>
      <c r="Q464" s="13">
        <v>1</v>
      </c>
      <c r="R464" s="13" t="s">
        <v>2737</v>
      </c>
      <c r="S464" s="13" t="s">
        <v>2738</v>
      </c>
      <c r="T464" s="13" t="s">
        <v>71</v>
      </c>
      <c r="U464" s="13" t="s">
        <v>396</v>
      </c>
      <c r="V464" s="13" t="s">
        <v>424</v>
      </c>
      <c r="W464" s="13" t="s">
        <v>82</v>
      </c>
      <c r="X464" s="13" t="s">
        <v>427</v>
      </c>
      <c r="Y464" s="13" t="s">
        <v>82</v>
      </c>
      <c r="Z464" s="13" t="s">
        <v>155</v>
      </c>
      <c r="AA464" s="13" t="s">
        <v>68</v>
      </c>
      <c r="AB464" s="13" t="s">
        <v>431</v>
      </c>
      <c r="AC464" s="13" t="s">
        <v>436</v>
      </c>
      <c r="AD464" s="13" t="s">
        <v>441</v>
      </c>
      <c r="AE464" s="13" t="s">
        <v>460</v>
      </c>
      <c r="AF464" s="13" t="s">
        <v>486</v>
      </c>
      <c r="AG464" s="13" t="s">
        <v>557</v>
      </c>
      <c r="AH464" s="13" t="s">
        <v>610</v>
      </c>
      <c r="AI464" s="13" t="s">
        <v>664</v>
      </c>
      <c r="AJ464" s="13" t="s">
        <v>1789</v>
      </c>
      <c r="AK464" s="13" t="s">
        <v>720</v>
      </c>
      <c r="AL464" s="13" t="s">
        <v>721</v>
      </c>
      <c r="AM464" s="13" t="s">
        <v>727</v>
      </c>
      <c r="AN464" s="13" t="s">
        <v>842</v>
      </c>
      <c r="AO464" s="13" t="s">
        <v>958</v>
      </c>
      <c r="AP464" s="13" t="s">
        <v>2739</v>
      </c>
      <c r="AQ464" s="13" t="s">
        <v>2740</v>
      </c>
      <c r="AR464" s="15">
        <v>310383164</v>
      </c>
      <c r="AS464" s="15">
        <v>0</v>
      </c>
      <c r="AT464" s="15">
        <v>0</v>
      </c>
      <c r="AU464" s="15">
        <v>0</v>
      </c>
      <c r="AV464" s="15">
        <v>0</v>
      </c>
      <c r="AW464" s="15">
        <v>310383164</v>
      </c>
      <c r="AX464" s="15">
        <v>310383164</v>
      </c>
      <c r="AY464" s="15">
        <v>310383164</v>
      </c>
      <c r="AZ464" s="15">
        <v>0</v>
      </c>
      <c r="BA464" s="15">
        <v>0</v>
      </c>
      <c r="BB464" s="15">
        <v>0</v>
      </c>
      <c r="BC464" s="15">
        <v>0</v>
      </c>
      <c r="BD464" s="9" t="s">
        <v>736</v>
      </c>
      <c r="BE464" s="10">
        <v>45393.704039553188</v>
      </c>
      <c r="BF464" s="9"/>
    </row>
    <row r="465" spans="1:58" ht="15" customHeight="1" outlineLevel="3" x14ac:dyDescent="0.2">
      <c r="A465" s="8" t="s">
        <v>165</v>
      </c>
      <c r="B465" s="13" t="s">
        <v>155</v>
      </c>
      <c r="C465" s="13" t="s">
        <v>71</v>
      </c>
      <c r="D465" s="13" t="s">
        <v>76</v>
      </c>
      <c r="E465" s="13" t="s">
        <v>82</v>
      </c>
      <c r="F465" s="13" t="s">
        <v>68</v>
      </c>
      <c r="G465" s="13" t="s">
        <v>72</v>
      </c>
      <c r="H465" s="13" t="s">
        <v>94</v>
      </c>
      <c r="I465" s="13" t="s">
        <v>138</v>
      </c>
      <c r="J465" s="13" t="s">
        <v>76</v>
      </c>
      <c r="K465" s="13" t="s">
        <v>82</v>
      </c>
      <c r="L465" s="13" t="s">
        <v>71</v>
      </c>
      <c r="M465" s="13" t="s">
        <v>165</v>
      </c>
      <c r="N465" s="13">
        <v>42130</v>
      </c>
      <c r="O465" s="13" t="s">
        <v>239</v>
      </c>
      <c r="P465" s="13">
        <v>2</v>
      </c>
      <c r="Q465" s="13">
        <v>2</v>
      </c>
      <c r="R465" s="13" t="s">
        <v>2741</v>
      </c>
      <c r="S465" s="13" t="s">
        <v>2742</v>
      </c>
      <c r="T465" s="13" t="s">
        <v>71</v>
      </c>
      <c r="U465" s="13" t="s">
        <v>396</v>
      </c>
      <c r="V465" s="13" t="s">
        <v>424</v>
      </c>
      <c r="W465" s="13" t="s">
        <v>82</v>
      </c>
      <c r="X465" s="13" t="s">
        <v>427</v>
      </c>
      <c r="Y465" s="13" t="s">
        <v>82</v>
      </c>
      <c r="Z465" s="13" t="s">
        <v>155</v>
      </c>
      <c r="AA465" s="13" t="s">
        <v>68</v>
      </c>
      <c r="AB465" s="13" t="s">
        <v>431</v>
      </c>
      <c r="AC465" s="13" t="s">
        <v>436</v>
      </c>
      <c r="AD465" s="13" t="s">
        <v>441</v>
      </c>
      <c r="AE465" s="13" t="s">
        <v>460</v>
      </c>
      <c r="AF465" s="13" t="s">
        <v>486</v>
      </c>
      <c r="AG465" s="13" t="s">
        <v>557</v>
      </c>
      <c r="AH465" s="13" t="s">
        <v>610</v>
      </c>
      <c r="AI465" s="13" t="s">
        <v>664</v>
      </c>
      <c r="AJ465" s="13" t="s">
        <v>1789</v>
      </c>
      <c r="AK465" s="13" t="s">
        <v>720</v>
      </c>
      <c r="AL465" s="13" t="s">
        <v>721</v>
      </c>
      <c r="AM465" s="13" t="s">
        <v>727</v>
      </c>
      <c r="AN465" s="13" t="s">
        <v>843</v>
      </c>
      <c r="AO465" s="13" t="s">
        <v>865</v>
      </c>
      <c r="AP465" s="13" t="s">
        <v>2743</v>
      </c>
      <c r="AQ465" s="13" t="s">
        <v>2714</v>
      </c>
      <c r="AR465" s="15">
        <v>169191979</v>
      </c>
      <c r="AS465" s="15">
        <v>0</v>
      </c>
      <c r="AT465" s="15">
        <v>0</v>
      </c>
      <c r="AU465" s="15">
        <v>0</v>
      </c>
      <c r="AV465" s="15">
        <v>0</v>
      </c>
      <c r="AW465" s="15">
        <v>169191979</v>
      </c>
      <c r="AX465" s="15">
        <v>167753376</v>
      </c>
      <c r="AY465" s="15">
        <v>124595546</v>
      </c>
      <c r="AZ465" s="15">
        <v>5610518</v>
      </c>
      <c r="BA465" s="15">
        <v>0</v>
      </c>
      <c r="BB465" s="15">
        <v>1438603</v>
      </c>
      <c r="BC465" s="15">
        <v>43157830</v>
      </c>
      <c r="BD465" s="9" t="s">
        <v>736</v>
      </c>
      <c r="BE465" s="10">
        <v>45393.704039553188</v>
      </c>
      <c r="BF465" s="9"/>
    </row>
    <row r="466" spans="1:58" ht="15" customHeight="1" outlineLevel="3" x14ac:dyDescent="0.2">
      <c r="A466" s="8" t="s">
        <v>165</v>
      </c>
      <c r="B466" s="13" t="s">
        <v>155</v>
      </c>
      <c r="C466" s="13" t="s">
        <v>71</v>
      </c>
      <c r="D466" s="13" t="s">
        <v>76</v>
      </c>
      <c r="E466" s="13" t="s">
        <v>82</v>
      </c>
      <c r="F466" s="13" t="s">
        <v>68</v>
      </c>
      <c r="G466" s="13" t="s">
        <v>72</v>
      </c>
      <c r="H466" s="13" t="s">
        <v>94</v>
      </c>
      <c r="I466" s="13" t="s">
        <v>138</v>
      </c>
      <c r="J466" s="13" t="s">
        <v>77</v>
      </c>
      <c r="K466" s="13" t="s">
        <v>82</v>
      </c>
      <c r="L466" s="13" t="s">
        <v>71</v>
      </c>
      <c r="M466" s="13" t="s">
        <v>165</v>
      </c>
      <c r="N466" s="13">
        <v>42130</v>
      </c>
      <c r="O466" s="13" t="s">
        <v>239</v>
      </c>
      <c r="P466" s="13">
        <v>3</v>
      </c>
      <c r="Q466" s="13">
        <v>3</v>
      </c>
      <c r="R466" s="13" t="s">
        <v>2744</v>
      </c>
      <c r="S466" s="13" t="s">
        <v>2745</v>
      </c>
      <c r="T466" s="13" t="s">
        <v>71</v>
      </c>
      <c r="U466" s="13" t="s">
        <v>396</v>
      </c>
      <c r="V466" s="13" t="s">
        <v>424</v>
      </c>
      <c r="W466" s="13" t="s">
        <v>82</v>
      </c>
      <c r="X466" s="13" t="s">
        <v>427</v>
      </c>
      <c r="Y466" s="13" t="s">
        <v>82</v>
      </c>
      <c r="Z466" s="13" t="s">
        <v>155</v>
      </c>
      <c r="AA466" s="13" t="s">
        <v>68</v>
      </c>
      <c r="AB466" s="13" t="s">
        <v>431</v>
      </c>
      <c r="AC466" s="13" t="s">
        <v>436</v>
      </c>
      <c r="AD466" s="13" t="s">
        <v>441</v>
      </c>
      <c r="AE466" s="13" t="s">
        <v>460</v>
      </c>
      <c r="AF466" s="13" t="s">
        <v>486</v>
      </c>
      <c r="AG466" s="13" t="s">
        <v>557</v>
      </c>
      <c r="AH466" s="13" t="s">
        <v>610</v>
      </c>
      <c r="AI466" s="13" t="s">
        <v>664</v>
      </c>
      <c r="AJ466" s="13" t="s">
        <v>1789</v>
      </c>
      <c r="AK466" s="13" t="s">
        <v>720</v>
      </c>
      <c r="AL466" s="13" t="s">
        <v>721</v>
      </c>
      <c r="AM466" s="13" t="s">
        <v>727</v>
      </c>
      <c r="AN466" s="13" t="s">
        <v>838</v>
      </c>
      <c r="AO466" s="13" t="s">
        <v>954</v>
      </c>
      <c r="AP466" s="13" t="s">
        <v>2746</v>
      </c>
      <c r="AQ466" s="13" t="s">
        <v>2747</v>
      </c>
      <c r="AR466" s="15">
        <v>560574951</v>
      </c>
      <c r="AS466" s="15">
        <v>0</v>
      </c>
      <c r="AT466" s="15">
        <v>0</v>
      </c>
      <c r="AU466" s="15">
        <v>0</v>
      </c>
      <c r="AV466" s="15">
        <v>0</v>
      </c>
      <c r="AW466" s="15">
        <v>560574951</v>
      </c>
      <c r="AX466" s="15">
        <v>560574951</v>
      </c>
      <c r="AY466" s="15">
        <v>560574951</v>
      </c>
      <c r="AZ466" s="15">
        <v>0</v>
      </c>
      <c r="BA466" s="15">
        <v>0</v>
      </c>
      <c r="BB466" s="15">
        <v>0</v>
      </c>
      <c r="BC466" s="15">
        <v>0</v>
      </c>
      <c r="BD466" s="9" t="s">
        <v>736</v>
      </c>
      <c r="BE466" s="10">
        <v>45393.704039553188</v>
      </c>
      <c r="BF466" s="9"/>
    </row>
    <row r="467" spans="1:58" ht="15" customHeight="1" outlineLevel="3" x14ac:dyDescent="0.2">
      <c r="A467" s="8" t="s">
        <v>165</v>
      </c>
      <c r="B467" s="13" t="s">
        <v>155</v>
      </c>
      <c r="C467" s="13" t="s">
        <v>71</v>
      </c>
      <c r="D467" s="13" t="s">
        <v>76</v>
      </c>
      <c r="E467" s="13" t="s">
        <v>82</v>
      </c>
      <c r="F467" s="13" t="s">
        <v>68</v>
      </c>
      <c r="G467" s="13" t="s">
        <v>72</v>
      </c>
      <c r="H467" s="13" t="s">
        <v>94</v>
      </c>
      <c r="I467" s="13" t="s">
        <v>138</v>
      </c>
      <c r="J467" s="13" t="s">
        <v>74</v>
      </c>
      <c r="K467" s="13" t="s">
        <v>82</v>
      </c>
      <c r="L467" s="13" t="s">
        <v>71</v>
      </c>
      <c r="M467" s="13" t="s">
        <v>165</v>
      </c>
      <c r="N467" s="13">
        <v>42130</v>
      </c>
      <c r="O467" s="13" t="s">
        <v>239</v>
      </c>
      <c r="P467" s="13">
        <v>4</v>
      </c>
      <c r="Q467" s="13">
        <v>4</v>
      </c>
      <c r="R467" s="13" t="s">
        <v>2748</v>
      </c>
      <c r="S467" s="13" t="s">
        <v>2749</v>
      </c>
      <c r="T467" s="13" t="s">
        <v>71</v>
      </c>
      <c r="U467" s="13" t="s">
        <v>396</v>
      </c>
      <c r="V467" s="13" t="s">
        <v>424</v>
      </c>
      <c r="W467" s="13" t="s">
        <v>82</v>
      </c>
      <c r="X467" s="13" t="s">
        <v>427</v>
      </c>
      <c r="Y467" s="13" t="s">
        <v>82</v>
      </c>
      <c r="Z467" s="13" t="s">
        <v>155</v>
      </c>
      <c r="AA467" s="13" t="s">
        <v>68</v>
      </c>
      <c r="AB467" s="13" t="s">
        <v>431</v>
      </c>
      <c r="AC467" s="13" t="s">
        <v>436</v>
      </c>
      <c r="AD467" s="13" t="s">
        <v>441</v>
      </c>
      <c r="AE467" s="13" t="s">
        <v>460</v>
      </c>
      <c r="AF467" s="13" t="s">
        <v>486</v>
      </c>
      <c r="AG467" s="13" t="s">
        <v>557</v>
      </c>
      <c r="AH467" s="13" t="s">
        <v>610</v>
      </c>
      <c r="AI467" s="13" t="s">
        <v>664</v>
      </c>
      <c r="AJ467" s="13" t="s">
        <v>1789</v>
      </c>
      <c r="AK467" s="13" t="s">
        <v>720</v>
      </c>
      <c r="AL467" s="13" t="s">
        <v>721</v>
      </c>
      <c r="AM467" s="13" t="s">
        <v>727</v>
      </c>
      <c r="AN467" s="13" t="s">
        <v>843</v>
      </c>
      <c r="AO467" s="13" t="s">
        <v>865</v>
      </c>
      <c r="AP467" s="13" t="s">
        <v>2750</v>
      </c>
      <c r="AQ467" s="13" t="s">
        <v>2751</v>
      </c>
      <c r="AR467" s="15">
        <v>72315906</v>
      </c>
      <c r="AS467" s="15">
        <v>0</v>
      </c>
      <c r="AT467" s="15">
        <v>0</v>
      </c>
      <c r="AU467" s="15">
        <v>0</v>
      </c>
      <c r="AV467" s="15">
        <v>0</v>
      </c>
      <c r="AW467" s="15">
        <v>72315906</v>
      </c>
      <c r="AX467" s="15">
        <v>72315906</v>
      </c>
      <c r="AY467" s="15">
        <v>72315906</v>
      </c>
      <c r="AZ467" s="15">
        <v>0</v>
      </c>
      <c r="BA467" s="15">
        <v>0</v>
      </c>
      <c r="BB467" s="15">
        <v>0</v>
      </c>
      <c r="BC467" s="15">
        <v>0</v>
      </c>
      <c r="BD467" s="9" t="s">
        <v>736</v>
      </c>
      <c r="BE467" s="10">
        <v>45393.704039553188</v>
      </c>
      <c r="BF467" s="9"/>
    </row>
    <row r="468" spans="1:58" ht="15" customHeight="1" outlineLevel="3" x14ac:dyDescent="0.2">
      <c r="A468" s="8" t="s">
        <v>165</v>
      </c>
      <c r="B468" s="13" t="s">
        <v>155</v>
      </c>
      <c r="C468" s="13" t="s">
        <v>71</v>
      </c>
      <c r="D468" s="13" t="s">
        <v>76</v>
      </c>
      <c r="E468" s="13" t="s">
        <v>82</v>
      </c>
      <c r="F468" s="13" t="s">
        <v>68</v>
      </c>
      <c r="G468" s="13" t="s">
        <v>72</v>
      </c>
      <c r="H468" s="13" t="s">
        <v>94</v>
      </c>
      <c r="I468" s="13" t="s">
        <v>139</v>
      </c>
      <c r="J468" s="13" t="s">
        <v>147</v>
      </c>
      <c r="K468" s="13" t="s">
        <v>82</v>
      </c>
      <c r="L468" s="13" t="s">
        <v>71</v>
      </c>
      <c r="M468" s="13" t="s">
        <v>165</v>
      </c>
      <c r="N468" s="13">
        <v>42130</v>
      </c>
      <c r="O468" s="13" t="s">
        <v>239</v>
      </c>
      <c r="P468" s="13">
        <v>0</v>
      </c>
      <c r="Q468" s="13">
        <v>0</v>
      </c>
      <c r="R468" s="13" t="s">
        <v>1809</v>
      </c>
      <c r="S468" s="13" t="s">
        <v>1810</v>
      </c>
      <c r="T468" s="13" t="s">
        <v>71</v>
      </c>
      <c r="U468" s="13" t="s">
        <v>396</v>
      </c>
      <c r="V468" s="13" t="s">
        <v>424</v>
      </c>
      <c r="W468" s="13" t="s">
        <v>82</v>
      </c>
      <c r="X468" s="13" t="s">
        <v>427</v>
      </c>
      <c r="Y468" s="13" t="s">
        <v>82</v>
      </c>
      <c r="Z468" s="13" t="s">
        <v>155</v>
      </c>
      <c r="AA468" s="13" t="s">
        <v>68</v>
      </c>
      <c r="AB468" s="13" t="s">
        <v>431</v>
      </c>
      <c r="AC468" s="13" t="s">
        <v>436</v>
      </c>
      <c r="AD468" s="13" t="s">
        <v>441</v>
      </c>
      <c r="AE468" s="13" t="s">
        <v>460</v>
      </c>
      <c r="AF468" s="13" t="s">
        <v>486</v>
      </c>
      <c r="AG468" s="13" t="s">
        <v>558</v>
      </c>
      <c r="AH468" s="13" t="s">
        <v>611</v>
      </c>
      <c r="AI468" s="13" t="s">
        <v>665</v>
      </c>
      <c r="AJ468" s="13" t="s">
        <v>713</v>
      </c>
      <c r="AK468" s="13" t="s">
        <v>720</v>
      </c>
      <c r="AL468" s="13" t="s">
        <v>721</v>
      </c>
      <c r="AM468" s="13" t="s">
        <v>727</v>
      </c>
      <c r="AN468" s="13" t="s">
        <v>840</v>
      </c>
      <c r="AO468" s="13" t="s">
        <v>956</v>
      </c>
      <c r="AP468" s="13" t="s">
        <v>1811</v>
      </c>
      <c r="AQ468" s="13" t="s">
        <v>2715</v>
      </c>
      <c r="AR468" s="15">
        <v>70000000</v>
      </c>
      <c r="AS468" s="15">
        <v>0</v>
      </c>
      <c r="AT468" s="15">
        <v>0</v>
      </c>
      <c r="AU468" s="15">
        <v>0</v>
      </c>
      <c r="AV468" s="15">
        <v>0</v>
      </c>
      <c r="AW468" s="15">
        <v>70000000</v>
      </c>
      <c r="AX468" s="15">
        <v>70000000</v>
      </c>
      <c r="AY468" s="15">
        <v>70000000</v>
      </c>
      <c r="AZ468" s="15">
        <v>0</v>
      </c>
      <c r="BA468" s="15">
        <v>0</v>
      </c>
      <c r="BB468" s="15">
        <v>0</v>
      </c>
      <c r="BC468" s="15">
        <v>0</v>
      </c>
      <c r="BD468" s="9" t="s">
        <v>736</v>
      </c>
      <c r="BE468" s="10">
        <v>45393.704039553188</v>
      </c>
      <c r="BF468" s="9"/>
    </row>
    <row r="469" spans="1:58" ht="15" customHeight="1" outlineLevel="3" x14ac:dyDescent="0.2">
      <c r="A469" s="8" t="s">
        <v>165</v>
      </c>
      <c r="B469" s="13" t="s">
        <v>155</v>
      </c>
      <c r="C469" s="13" t="s">
        <v>71</v>
      </c>
      <c r="D469" s="13" t="s">
        <v>76</v>
      </c>
      <c r="E469" s="13" t="s">
        <v>82</v>
      </c>
      <c r="F469" s="13" t="s">
        <v>68</v>
      </c>
      <c r="G469" s="13" t="s">
        <v>72</v>
      </c>
      <c r="H469" s="13" t="s">
        <v>94</v>
      </c>
      <c r="I469" s="13" t="s">
        <v>140</v>
      </c>
      <c r="J469" s="13" t="s">
        <v>147</v>
      </c>
      <c r="K469" s="13" t="s">
        <v>82</v>
      </c>
      <c r="L469" s="13" t="s">
        <v>71</v>
      </c>
      <c r="M469" s="13" t="s">
        <v>165</v>
      </c>
      <c r="N469" s="13">
        <v>42130</v>
      </c>
      <c r="O469" s="13" t="s">
        <v>239</v>
      </c>
      <c r="P469" s="13">
        <v>0</v>
      </c>
      <c r="Q469" s="13">
        <v>0</v>
      </c>
      <c r="R469" s="13" t="s">
        <v>1812</v>
      </c>
      <c r="S469" s="13" t="s">
        <v>1813</v>
      </c>
      <c r="T469" s="13" t="s">
        <v>71</v>
      </c>
      <c r="U469" s="13" t="s">
        <v>396</v>
      </c>
      <c r="V469" s="13" t="s">
        <v>424</v>
      </c>
      <c r="W469" s="13" t="s">
        <v>82</v>
      </c>
      <c r="X469" s="13" t="s">
        <v>427</v>
      </c>
      <c r="Y469" s="13" t="s">
        <v>82</v>
      </c>
      <c r="Z469" s="13" t="s">
        <v>155</v>
      </c>
      <c r="AA469" s="13" t="s">
        <v>68</v>
      </c>
      <c r="AB469" s="13" t="s">
        <v>431</v>
      </c>
      <c r="AC469" s="13" t="s">
        <v>436</v>
      </c>
      <c r="AD469" s="13" t="s">
        <v>441</v>
      </c>
      <c r="AE469" s="13" t="s">
        <v>460</v>
      </c>
      <c r="AF469" s="13" t="s">
        <v>486</v>
      </c>
      <c r="AG469" s="13" t="s">
        <v>559</v>
      </c>
      <c r="AH469" s="13" t="s">
        <v>612</v>
      </c>
      <c r="AI469" s="13" t="s">
        <v>666</v>
      </c>
      <c r="AJ469" s="13" t="s">
        <v>714</v>
      </c>
      <c r="AK469" s="13" t="s">
        <v>720</v>
      </c>
      <c r="AL469" s="13" t="s">
        <v>721</v>
      </c>
      <c r="AM469" s="13" t="s">
        <v>727</v>
      </c>
      <c r="AN469" s="13" t="s">
        <v>836</v>
      </c>
      <c r="AO469" s="13" t="s">
        <v>867</v>
      </c>
      <c r="AP469" s="13" t="s">
        <v>1224</v>
      </c>
      <c r="AQ469" s="13" t="s">
        <v>2752</v>
      </c>
      <c r="AR469" s="15">
        <v>38842047</v>
      </c>
      <c r="AS469" s="15">
        <v>0</v>
      </c>
      <c r="AT469" s="15">
        <v>0</v>
      </c>
      <c r="AU469" s="15">
        <v>0</v>
      </c>
      <c r="AV469" s="15">
        <v>0</v>
      </c>
      <c r="AW469" s="15">
        <v>38842047</v>
      </c>
      <c r="AX469" s="15">
        <v>38842047</v>
      </c>
      <c r="AY469" s="15">
        <v>38842047</v>
      </c>
      <c r="AZ469" s="15">
        <v>4315783</v>
      </c>
      <c r="BA469" s="15">
        <v>4315783</v>
      </c>
      <c r="BB469" s="15">
        <v>0</v>
      </c>
      <c r="BC469" s="15">
        <v>0</v>
      </c>
      <c r="BD469" s="9" t="s">
        <v>736</v>
      </c>
      <c r="BE469" s="10">
        <v>45393.704039553188</v>
      </c>
      <c r="BF469" s="9"/>
    </row>
    <row r="470" spans="1:58" ht="15" customHeight="1" outlineLevel="3" x14ac:dyDescent="0.2">
      <c r="A470" s="8" t="s">
        <v>165</v>
      </c>
      <c r="B470" s="13" t="s">
        <v>155</v>
      </c>
      <c r="C470" s="13" t="s">
        <v>71</v>
      </c>
      <c r="D470" s="13" t="s">
        <v>76</v>
      </c>
      <c r="E470" s="13" t="s">
        <v>82</v>
      </c>
      <c r="F470" s="13" t="s">
        <v>68</v>
      </c>
      <c r="G470" s="13" t="s">
        <v>72</v>
      </c>
      <c r="H470" s="13" t="s">
        <v>94</v>
      </c>
      <c r="I470" s="13" t="s">
        <v>140</v>
      </c>
      <c r="J470" s="13" t="s">
        <v>72</v>
      </c>
      <c r="K470" s="13" t="s">
        <v>82</v>
      </c>
      <c r="L470" s="13" t="s">
        <v>71</v>
      </c>
      <c r="M470" s="13" t="s">
        <v>165</v>
      </c>
      <c r="N470" s="13">
        <v>42130</v>
      </c>
      <c r="O470" s="13" t="s">
        <v>239</v>
      </c>
      <c r="P470" s="13">
        <v>1</v>
      </c>
      <c r="Q470" s="13">
        <v>1</v>
      </c>
      <c r="R470" s="13" t="s">
        <v>2753</v>
      </c>
      <c r="S470" s="13" t="s">
        <v>2754</v>
      </c>
      <c r="T470" s="13" t="s">
        <v>71</v>
      </c>
      <c r="U470" s="13" t="s">
        <v>396</v>
      </c>
      <c r="V470" s="13" t="s">
        <v>424</v>
      </c>
      <c r="W470" s="13" t="s">
        <v>82</v>
      </c>
      <c r="X470" s="13" t="s">
        <v>427</v>
      </c>
      <c r="Y470" s="13" t="s">
        <v>82</v>
      </c>
      <c r="Z470" s="13" t="s">
        <v>155</v>
      </c>
      <c r="AA470" s="13" t="s">
        <v>68</v>
      </c>
      <c r="AB470" s="13" t="s">
        <v>431</v>
      </c>
      <c r="AC470" s="13" t="s">
        <v>436</v>
      </c>
      <c r="AD470" s="13" t="s">
        <v>441</v>
      </c>
      <c r="AE470" s="13" t="s">
        <v>460</v>
      </c>
      <c r="AF470" s="13" t="s">
        <v>486</v>
      </c>
      <c r="AG470" s="13" t="s">
        <v>559</v>
      </c>
      <c r="AH470" s="13" t="s">
        <v>612</v>
      </c>
      <c r="AI470" s="13" t="s">
        <v>666</v>
      </c>
      <c r="AJ470" s="13" t="s">
        <v>714</v>
      </c>
      <c r="AK470" s="13" t="s">
        <v>720</v>
      </c>
      <c r="AL470" s="13" t="s">
        <v>721</v>
      </c>
      <c r="AM470" s="13" t="s">
        <v>727</v>
      </c>
      <c r="AN470" s="13" t="s">
        <v>840</v>
      </c>
      <c r="AO470" s="13" t="s">
        <v>956</v>
      </c>
      <c r="AP470" s="13" t="s">
        <v>2755</v>
      </c>
      <c r="AQ470" s="13" t="s">
        <v>2752</v>
      </c>
      <c r="AR470" s="15">
        <v>379033154</v>
      </c>
      <c r="AS470" s="15">
        <v>0</v>
      </c>
      <c r="AT470" s="15">
        <v>0</v>
      </c>
      <c r="AU470" s="15">
        <v>0</v>
      </c>
      <c r="AV470" s="15">
        <v>0</v>
      </c>
      <c r="AW470" s="15">
        <v>379033154</v>
      </c>
      <c r="AX470" s="15">
        <v>374857418</v>
      </c>
      <c r="AY470" s="15">
        <v>172370125</v>
      </c>
      <c r="AZ470" s="15">
        <v>22585931</v>
      </c>
      <c r="BA470" s="15">
        <v>22585931</v>
      </c>
      <c r="BB470" s="15">
        <v>4175736</v>
      </c>
      <c r="BC470" s="15">
        <v>202487293</v>
      </c>
      <c r="BD470" s="9" t="s">
        <v>736</v>
      </c>
      <c r="BE470" s="10">
        <v>45393.704039553188</v>
      </c>
      <c r="BF470" s="9"/>
    </row>
    <row r="471" spans="1:58" ht="15" customHeight="1" outlineLevel="3" x14ac:dyDescent="0.2">
      <c r="A471" s="8" t="s">
        <v>165</v>
      </c>
      <c r="B471" s="13" t="s">
        <v>155</v>
      </c>
      <c r="C471" s="13" t="s">
        <v>71</v>
      </c>
      <c r="D471" s="13" t="s">
        <v>76</v>
      </c>
      <c r="E471" s="13" t="s">
        <v>82</v>
      </c>
      <c r="F471" s="13" t="s">
        <v>68</v>
      </c>
      <c r="G471" s="13" t="s">
        <v>72</v>
      </c>
      <c r="H471" s="13" t="s">
        <v>94</v>
      </c>
      <c r="I471" s="13" t="s">
        <v>141</v>
      </c>
      <c r="J471" s="13" t="s">
        <v>147</v>
      </c>
      <c r="K471" s="13" t="s">
        <v>82</v>
      </c>
      <c r="L471" s="13" t="s">
        <v>71</v>
      </c>
      <c r="M471" s="13" t="s">
        <v>165</v>
      </c>
      <c r="N471" s="13">
        <v>42130</v>
      </c>
      <c r="O471" s="13" t="s">
        <v>239</v>
      </c>
      <c r="P471" s="13">
        <v>0</v>
      </c>
      <c r="Q471" s="13">
        <v>0</v>
      </c>
      <c r="R471" s="13" t="s">
        <v>353</v>
      </c>
      <c r="S471" s="13" t="s">
        <v>1814</v>
      </c>
      <c r="T471" s="13" t="s">
        <v>71</v>
      </c>
      <c r="U471" s="13" t="s">
        <v>396</v>
      </c>
      <c r="V471" s="13" t="s">
        <v>424</v>
      </c>
      <c r="W471" s="13" t="s">
        <v>82</v>
      </c>
      <c r="X471" s="13" t="s">
        <v>427</v>
      </c>
      <c r="Y471" s="13" t="s">
        <v>82</v>
      </c>
      <c r="Z471" s="13" t="s">
        <v>155</v>
      </c>
      <c r="AA471" s="13" t="s">
        <v>68</v>
      </c>
      <c r="AB471" s="13" t="s">
        <v>431</v>
      </c>
      <c r="AC471" s="13" t="s">
        <v>436</v>
      </c>
      <c r="AD471" s="13" t="s">
        <v>441</v>
      </c>
      <c r="AE471" s="13" t="s">
        <v>460</v>
      </c>
      <c r="AF471" s="13" t="s">
        <v>486</v>
      </c>
      <c r="AG471" s="13" t="s">
        <v>560</v>
      </c>
      <c r="AH471" s="13" t="s">
        <v>613</v>
      </c>
      <c r="AI471" s="13" t="s">
        <v>667</v>
      </c>
      <c r="AJ471" s="13" t="s">
        <v>715</v>
      </c>
      <c r="AK471" s="13" t="s">
        <v>720</v>
      </c>
      <c r="AL471" s="13" t="s">
        <v>721</v>
      </c>
      <c r="AM471" s="13" t="s">
        <v>727</v>
      </c>
      <c r="AN471" s="13" t="s">
        <v>844</v>
      </c>
      <c r="AO471" s="13" t="s">
        <v>959</v>
      </c>
      <c r="AP471" s="13" t="s">
        <v>1225</v>
      </c>
      <c r="AQ471" s="13" t="s">
        <v>1328</v>
      </c>
      <c r="AR471" s="15">
        <v>43157830</v>
      </c>
      <c r="AS471" s="15">
        <v>0</v>
      </c>
      <c r="AT471" s="15">
        <v>0</v>
      </c>
      <c r="AU471" s="15">
        <v>0</v>
      </c>
      <c r="AV471" s="15">
        <v>0</v>
      </c>
      <c r="AW471" s="15">
        <v>43157830</v>
      </c>
      <c r="AX471" s="15">
        <v>38842047</v>
      </c>
      <c r="AY471" s="15">
        <v>0</v>
      </c>
      <c r="AZ471" s="15">
        <v>0</v>
      </c>
      <c r="BA471" s="15">
        <v>0</v>
      </c>
      <c r="BB471" s="15">
        <v>4315783</v>
      </c>
      <c r="BC471" s="15">
        <v>38842047</v>
      </c>
      <c r="BD471" s="9" t="s">
        <v>736</v>
      </c>
      <c r="BE471" s="10">
        <v>45393.704039553188</v>
      </c>
      <c r="BF471" s="9"/>
    </row>
    <row r="472" spans="1:58" ht="15" customHeight="1" outlineLevel="3" x14ac:dyDescent="0.2">
      <c r="A472" s="8" t="s">
        <v>165</v>
      </c>
      <c r="B472" s="13" t="s">
        <v>155</v>
      </c>
      <c r="C472" s="13" t="s">
        <v>71</v>
      </c>
      <c r="D472" s="13" t="s">
        <v>76</v>
      </c>
      <c r="E472" s="13" t="s">
        <v>82</v>
      </c>
      <c r="F472" s="13" t="s">
        <v>68</v>
      </c>
      <c r="G472" s="13" t="s">
        <v>72</v>
      </c>
      <c r="H472" s="13" t="s">
        <v>95</v>
      </c>
      <c r="I472" s="13" t="s">
        <v>142</v>
      </c>
      <c r="J472" s="13" t="s">
        <v>147</v>
      </c>
      <c r="K472" s="13" t="s">
        <v>82</v>
      </c>
      <c r="L472" s="13" t="s">
        <v>71</v>
      </c>
      <c r="M472" s="13" t="s">
        <v>165</v>
      </c>
      <c r="N472" s="13">
        <v>42130</v>
      </c>
      <c r="O472" s="13" t="s">
        <v>239</v>
      </c>
      <c r="P472" s="13">
        <v>0</v>
      </c>
      <c r="Q472" s="13">
        <v>0</v>
      </c>
      <c r="R472" s="13" t="s">
        <v>354</v>
      </c>
      <c r="S472" s="13" t="s">
        <v>1815</v>
      </c>
      <c r="T472" s="13" t="s">
        <v>71</v>
      </c>
      <c r="U472" s="13" t="s">
        <v>396</v>
      </c>
      <c r="V472" s="13" t="s">
        <v>424</v>
      </c>
      <c r="W472" s="13" t="s">
        <v>82</v>
      </c>
      <c r="X472" s="13" t="s">
        <v>427</v>
      </c>
      <c r="Y472" s="13" t="s">
        <v>82</v>
      </c>
      <c r="Z472" s="13" t="s">
        <v>155</v>
      </c>
      <c r="AA472" s="13" t="s">
        <v>68</v>
      </c>
      <c r="AB472" s="13" t="s">
        <v>431</v>
      </c>
      <c r="AC472" s="13" t="s">
        <v>436</v>
      </c>
      <c r="AD472" s="13" t="s">
        <v>441</v>
      </c>
      <c r="AE472" s="13" t="s">
        <v>452</v>
      </c>
      <c r="AF472" s="13" t="s">
        <v>478</v>
      </c>
      <c r="AG472" s="13" t="s">
        <v>561</v>
      </c>
      <c r="AH472" s="13" t="s">
        <v>614</v>
      </c>
      <c r="AI472" s="13" t="s">
        <v>668</v>
      </c>
      <c r="AJ472" s="13" t="s">
        <v>716</v>
      </c>
      <c r="AK472" s="13" t="s">
        <v>720</v>
      </c>
      <c r="AL472" s="13" t="s">
        <v>721</v>
      </c>
      <c r="AM472" s="13" t="s">
        <v>727</v>
      </c>
      <c r="AN472" s="13" t="s">
        <v>836</v>
      </c>
      <c r="AO472" s="13" t="s">
        <v>867</v>
      </c>
      <c r="AP472" s="13" t="s">
        <v>1226</v>
      </c>
      <c r="AQ472" s="13" t="s">
        <v>2756</v>
      </c>
      <c r="AR472" s="15">
        <v>53157830</v>
      </c>
      <c r="AS472" s="15">
        <v>0</v>
      </c>
      <c r="AT472" s="15">
        <v>0</v>
      </c>
      <c r="AU472" s="15">
        <v>0</v>
      </c>
      <c r="AV472" s="15">
        <v>0</v>
      </c>
      <c r="AW472" s="15">
        <v>53157830</v>
      </c>
      <c r="AX472" s="15">
        <v>53157830</v>
      </c>
      <c r="AY472" s="15">
        <v>14315783</v>
      </c>
      <c r="AZ472" s="15">
        <v>0</v>
      </c>
      <c r="BA472" s="15">
        <v>0</v>
      </c>
      <c r="BB472" s="15">
        <v>0</v>
      </c>
      <c r="BC472" s="15">
        <v>38842047</v>
      </c>
      <c r="BD472" s="9" t="s">
        <v>736</v>
      </c>
      <c r="BE472" s="10">
        <v>45393.704039553188</v>
      </c>
      <c r="BF472" s="9"/>
    </row>
    <row r="473" spans="1:58" ht="15" customHeight="1" outlineLevel="3" x14ac:dyDescent="0.2">
      <c r="A473" s="8" t="s">
        <v>165</v>
      </c>
      <c r="B473" s="13" t="s">
        <v>155</v>
      </c>
      <c r="C473" s="13" t="s">
        <v>71</v>
      </c>
      <c r="D473" s="13" t="s">
        <v>76</v>
      </c>
      <c r="E473" s="13" t="s">
        <v>82</v>
      </c>
      <c r="F473" s="13" t="s">
        <v>68</v>
      </c>
      <c r="G473" s="13" t="s">
        <v>72</v>
      </c>
      <c r="H473" s="13" t="s">
        <v>95</v>
      </c>
      <c r="I473" s="13" t="s">
        <v>142</v>
      </c>
      <c r="J473" s="13" t="s">
        <v>72</v>
      </c>
      <c r="K473" s="13" t="s">
        <v>82</v>
      </c>
      <c r="L473" s="13" t="s">
        <v>71</v>
      </c>
      <c r="M473" s="13" t="s">
        <v>165</v>
      </c>
      <c r="N473" s="13">
        <v>42130</v>
      </c>
      <c r="O473" s="13" t="s">
        <v>239</v>
      </c>
      <c r="P473" s="13">
        <v>1</v>
      </c>
      <c r="Q473" s="13">
        <v>1</v>
      </c>
      <c r="R473" s="13" t="s">
        <v>2757</v>
      </c>
      <c r="S473" s="13" t="s">
        <v>2758</v>
      </c>
      <c r="T473" s="13" t="s">
        <v>71</v>
      </c>
      <c r="U473" s="13" t="s">
        <v>396</v>
      </c>
      <c r="V473" s="13" t="s">
        <v>424</v>
      </c>
      <c r="W473" s="13" t="s">
        <v>82</v>
      </c>
      <c r="X473" s="13" t="s">
        <v>427</v>
      </c>
      <c r="Y473" s="13" t="s">
        <v>82</v>
      </c>
      <c r="Z473" s="13" t="s">
        <v>155</v>
      </c>
      <c r="AA473" s="13" t="s">
        <v>68</v>
      </c>
      <c r="AB473" s="13" t="s">
        <v>431</v>
      </c>
      <c r="AC473" s="13" t="s">
        <v>436</v>
      </c>
      <c r="AD473" s="13" t="s">
        <v>441</v>
      </c>
      <c r="AE473" s="13" t="s">
        <v>452</v>
      </c>
      <c r="AF473" s="13" t="s">
        <v>478</v>
      </c>
      <c r="AG473" s="13" t="s">
        <v>561</v>
      </c>
      <c r="AH473" s="13" t="s">
        <v>614</v>
      </c>
      <c r="AI473" s="13" t="s">
        <v>668</v>
      </c>
      <c r="AJ473" s="13" t="s">
        <v>716</v>
      </c>
      <c r="AK473" s="13" t="s">
        <v>720</v>
      </c>
      <c r="AL473" s="13" t="s">
        <v>721</v>
      </c>
      <c r="AM473" s="13" t="s">
        <v>727</v>
      </c>
      <c r="AN473" s="13" t="s">
        <v>838</v>
      </c>
      <c r="AO473" s="13" t="s">
        <v>954</v>
      </c>
      <c r="AP473" s="13" t="s">
        <v>2759</v>
      </c>
      <c r="AQ473" s="13" t="s">
        <v>2760</v>
      </c>
      <c r="AR473" s="15">
        <v>31794524</v>
      </c>
      <c r="AS473" s="15">
        <v>0</v>
      </c>
      <c r="AT473" s="15">
        <v>0</v>
      </c>
      <c r="AU473" s="15">
        <v>0</v>
      </c>
      <c r="AV473" s="15">
        <v>0</v>
      </c>
      <c r="AW473" s="15">
        <v>31794524</v>
      </c>
      <c r="AX473" s="15">
        <v>31794524</v>
      </c>
      <c r="AY473" s="15">
        <v>31794524</v>
      </c>
      <c r="AZ473" s="15">
        <v>0</v>
      </c>
      <c r="BA473" s="15">
        <v>0</v>
      </c>
      <c r="BB473" s="15">
        <v>0</v>
      </c>
      <c r="BC473" s="15">
        <v>0</v>
      </c>
      <c r="BD473" s="9" t="s">
        <v>736</v>
      </c>
      <c r="BE473" s="10">
        <v>45393.704039553188</v>
      </c>
      <c r="BF473" s="9"/>
    </row>
    <row r="474" spans="1:58" ht="15" customHeight="1" outlineLevel="3" x14ac:dyDescent="0.2">
      <c r="A474" s="8" t="s">
        <v>165</v>
      </c>
      <c r="B474" s="13" t="s">
        <v>155</v>
      </c>
      <c r="C474" s="13" t="s">
        <v>71</v>
      </c>
      <c r="D474" s="13" t="s">
        <v>74</v>
      </c>
      <c r="E474" s="13" t="s">
        <v>82</v>
      </c>
      <c r="F474" s="13" t="s">
        <v>68</v>
      </c>
      <c r="G474" s="13" t="s">
        <v>72</v>
      </c>
      <c r="H474" s="13" t="s">
        <v>94</v>
      </c>
      <c r="I474" s="13" t="s">
        <v>146</v>
      </c>
      <c r="J474" s="13" t="s">
        <v>147</v>
      </c>
      <c r="K474" s="13" t="s">
        <v>82</v>
      </c>
      <c r="L474" s="13" t="s">
        <v>71</v>
      </c>
      <c r="M474" s="13" t="s">
        <v>165</v>
      </c>
      <c r="N474" s="13">
        <v>42130</v>
      </c>
      <c r="O474" s="13" t="s">
        <v>239</v>
      </c>
      <c r="P474" s="13">
        <v>0</v>
      </c>
      <c r="Q474" s="13">
        <v>0</v>
      </c>
      <c r="R474" s="13" t="s">
        <v>2789</v>
      </c>
      <c r="S474" s="13" t="s">
        <v>2790</v>
      </c>
      <c r="T474" s="13" t="s">
        <v>71</v>
      </c>
      <c r="U474" s="13" t="s">
        <v>398</v>
      </c>
      <c r="V474" s="13" t="s">
        <v>426</v>
      </c>
      <c r="W474" s="13" t="s">
        <v>82</v>
      </c>
      <c r="X474" s="13" t="s">
        <v>427</v>
      </c>
      <c r="Y474" s="13" t="s">
        <v>82</v>
      </c>
      <c r="Z474" s="13" t="s">
        <v>155</v>
      </c>
      <c r="AA474" s="13" t="s">
        <v>68</v>
      </c>
      <c r="AB474" s="13" t="s">
        <v>431</v>
      </c>
      <c r="AC474" s="13" t="s">
        <v>436</v>
      </c>
      <c r="AD474" s="13" t="s">
        <v>441</v>
      </c>
      <c r="AE474" s="13" t="s">
        <v>460</v>
      </c>
      <c r="AF474" s="13" t="s">
        <v>486</v>
      </c>
      <c r="AG474" s="13" t="s">
        <v>566</v>
      </c>
      <c r="AH474" s="13" t="s">
        <v>619</v>
      </c>
      <c r="AI474" s="13" t="s">
        <v>673</v>
      </c>
      <c r="AJ474" s="13" t="s">
        <v>1847</v>
      </c>
      <c r="AK474" s="13" t="s">
        <v>720</v>
      </c>
      <c r="AL474" s="13" t="s">
        <v>721</v>
      </c>
      <c r="AM474" s="13" t="s">
        <v>727</v>
      </c>
      <c r="AN474" s="13" t="s">
        <v>838</v>
      </c>
      <c r="AO474" s="13" t="s">
        <v>954</v>
      </c>
      <c r="AP474" s="13" t="s">
        <v>2791</v>
      </c>
      <c r="AQ474" s="13" t="s">
        <v>2792</v>
      </c>
      <c r="AR474" s="15">
        <v>55000000</v>
      </c>
      <c r="AS474" s="15">
        <v>0</v>
      </c>
      <c r="AT474" s="15">
        <v>0</v>
      </c>
      <c r="AU474" s="15">
        <v>0</v>
      </c>
      <c r="AV474" s="15">
        <v>0</v>
      </c>
      <c r="AW474" s="15">
        <v>55000000</v>
      </c>
      <c r="AX474" s="15">
        <v>55000000</v>
      </c>
      <c r="AY474" s="15">
        <v>55000000</v>
      </c>
      <c r="AZ474" s="15">
        <v>0</v>
      </c>
      <c r="BA474" s="15">
        <v>0</v>
      </c>
      <c r="BB474" s="15">
        <v>0</v>
      </c>
      <c r="BC474" s="15">
        <v>0</v>
      </c>
      <c r="BD474" s="9" t="s">
        <v>736</v>
      </c>
      <c r="BE474" s="10">
        <v>45393.704039553188</v>
      </c>
      <c r="BF474" s="9"/>
    </row>
    <row r="475" spans="1:58" ht="15" customHeight="1" outlineLevel="3" x14ac:dyDescent="0.2">
      <c r="A475" s="8" t="s">
        <v>165</v>
      </c>
      <c r="B475" s="13" t="s">
        <v>155</v>
      </c>
      <c r="C475" s="13" t="s">
        <v>71</v>
      </c>
      <c r="D475" s="13" t="s">
        <v>74</v>
      </c>
      <c r="E475" s="13" t="s">
        <v>82</v>
      </c>
      <c r="F475" s="13" t="s">
        <v>68</v>
      </c>
      <c r="G475" s="13" t="s">
        <v>72</v>
      </c>
      <c r="H475" s="13" t="s">
        <v>94</v>
      </c>
      <c r="I475" s="13" t="s">
        <v>146</v>
      </c>
      <c r="J475" s="13" t="s">
        <v>72</v>
      </c>
      <c r="K475" s="13" t="s">
        <v>82</v>
      </c>
      <c r="L475" s="13" t="s">
        <v>71</v>
      </c>
      <c r="M475" s="13" t="s">
        <v>165</v>
      </c>
      <c r="N475" s="13">
        <v>42130</v>
      </c>
      <c r="O475" s="13" t="s">
        <v>239</v>
      </c>
      <c r="P475" s="13">
        <v>1</v>
      </c>
      <c r="Q475" s="13">
        <v>1</v>
      </c>
      <c r="R475" s="13" t="s">
        <v>2793</v>
      </c>
      <c r="S475" s="13" t="s">
        <v>2794</v>
      </c>
      <c r="T475" s="13" t="s">
        <v>71</v>
      </c>
      <c r="U475" s="13" t="s">
        <v>398</v>
      </c>
      <c r="V475" s="13" t="s">
        <v>426</v>
      </c>
      <c r="W475" s="13" t="s">
        <v>82</v>
      </c>
      <c r="X475" s="13" t="s">
        <v>427</v>
      </c>
      <c r="Y475" s="13" t="s">
        <v>82</v>
      </c>
      <c r="Z475" s="13" t="s">
        <v>155</v>
      </c>
      <c r="AA475" s="13" t="s">
        <v>68</v>
      </c>
      <c r="AB475" s="13" t="s">
        <v>431</v>
      </c>
      <c r="AC475" s="13" t="s">
        <v>436</v>
      </c>
      <c r="AD475" s="13" t="s">
        <v>441</v>
      </c>
      <c r="AE475" s="13" t="s">
        <v>460</v>
      </c>
      <c r="AF475" s="13" t="s">
        <v>486</v>
      </c>
      <c r="AG475" s="13" t="s">
        <v>566</v>
      </c>
      <c r="AH475" s="13" t="s">
        <v>619</v>
      </c>
      <c r="AI475" s="13" t="s">
        <v>673</v>
      </c>
      <c r="AJ475" s="13" t="s">
        <v>1847</v>
      </c>
      <c r="AK475" s="13" t="s">
        <v>720</v>
      </c>
      <c r="AL475" s="13" t="s">
        <v>721</v>
      </c>
      <c r="AM475" s="13" t="s">
        <v>727</v>
      </c>
      <c r="AN475" s="13" t="s">
        <v>842</v>
      </c>
      <c r="AO475" s="13" t="s">
        <v>958</v>
      </c>
      <c r="AP475" s="13" t="s">
        <v>2795</v>
      </c>
      <c r="AQ475" s="13" t="s">
        <v>2780</v>
      </c>
      <c r="AR475" s="15">
        <v>33000000</v>
      </c>
      <c r="AS475" s="15">
        <v>0</v>
      </c>
      <c r="AT475" s="15">
        <v>0</v>
      </c>
      <c r="AU475" s="15">
        <v>0</v>
      </c>
      <c r="AV475" s="15">
        <v>0</v>
      </c>
      <c r="AW475" s="15">
        <v>33000000</v>
      </c>
      <c r="AX475" s="15">
        <v>33000000</v>
      </c>
      <c r="AY475" s="15">
        <v>33000000</v>
      </c>
      <c r="AZ475" s="15">
        <v>0</v>
      </c>
      <c r="BA475" s="15">
        <v>0</v>
      </c>
      <c r="BB475" s="15">
        <v>0</v>
      </c>
      <c r="BC475" s="15">
        <v>0</v>
      </c>
      <c r="BD475" s="9" t="s">
        <v>736</v>
      </c>
      <c r="BE475" s="10">
        <v>45393.704039553188</v>
      </c>
      <c r="BF475" s="9"/>
    </row>
    <row r="476" spans="1:58" ht="15" customHeight="1" outlineLevel="3" x14ac:dyDescent="0.2">
      <c r="A476" s="8" t="s">
        <v>165</v>
      </c>
      <c r="B476" s="13" t="s">
        <v>155</v>
      </c>
      <c r="C476" s="13" t="s">
        <v>71</v>
      </c>
      <c r="D476" s="13" t="s">
        <v>76</v>
      </c>
      <c r="E476" s="13" t="s">
        <v>82</v>
      </c>
      <c r="F476" s="13" t="s">
        <v>68</v>
      </c>
      <c r="G476" s="13" t="s">
        <v>72</v>
      </c>
      <c r="H476" s="13" t="s">
        <v>94</v>
      </c>
      <c r="I476" s="13" t="s">
        <v>137</v>
      </c>
      <c r="J476" s="13" t="s">
        <v>72</v>
      </c>
      <c r="K476" s="13" t="s">
        <v>82</v>
      </c>
      <c r="L476" s="13" t="s">
        <v>71</v>
      </c>
      <c r="M476" s="13" t="s">
        <v>165</v>
      </c>
      <c r="N476" s="13">
        <v>42220</v>
      </c>
      <c r="O476" s="13" t="s">
        <v>1927</v>
      </c>
      <c r="P476" s="13">
        <v>1</v>
      </c>
      <c r="Q476" s="13">
        <v>1</v>
      </c>
      <c r="R476" s="13" t="s">
        <v>2733</v>
      </c>
      <c r="S476" s="13" t="s">
        <v>2734</v>
      </c>
      <c r="T476" s="13" t="s">
        <v>71</v>
      </c>
      <c r="U476" s="13" t="s">
        <v>396</v>
      </c>
      <c r="V476" s="13" t="s">
        <v>424</v>
      </c>
      <c r="W476" s="13" t="s">
        <v>82</v>
      </c>
      <c r="X476" s="13" t="s">
        <v>427</v>
      </c>
      <c r="Y476" s="13" t="s">
        <v>82</v>
      </c>
      <c r="Z476" s="13" t="s">
        <v>155</v>
      </c>
      <c r="AA476" s="13" t="s">
        <v>68</v>
      </c>
      <c r="AB476" s="13" t="s">
        <v>431</v>
      </c>
      <c r="AC476" s="13" t="s">
        <v>436</v>
      </c>
      <c r="AD476" s="13" t="s">
        <v>441</v>
      </c>
      <c r="AE476" s="13" t="s">
        <v>460</v>
      </c>
      <c r="AF476" s="13" t="s">
        <v>486</v>
      </c>
      <c r="AG476" s="13" t="s">
        <v>556</v>
      </c>
      <c r="AH476" s="13" t="s">
        <v>609</v>
      </c>
      <c r="AI476" s="13" t="s">
        <v>663</v>
      </c>
      <c r="AJ476" s="13" t="s">
        <v>1786</v>
      </c>
      <c r="AK476" s="13" t="s">
        <v>720</v>
      </c>
      <c r="AL476" s="13" t="s">
        <v>721</v>
      </c>
      <c r="AM476" s="13" t="s">
        <v>727</v>
      </c>
      <c r="AN476" s="13" t="s">
        <v>836</v>
      </c>
      <c r="AO476" s="13" t="s">
        <v>867</v>
      </c>
      <c r="AP476" s="13" t="s">
        <v>1222</v>
      </c>
      <c r="AQ476" s="13" t="s">
        <v>2735</v>
      </c>
      <c r="AR476" s="15">
        <v>34484000</v>
      </c>
      <c r="AS476" s="15">
        <v>0</v>
      </c>
      <c r="AT476" s="15">
        <v>0</v>
      </c>
      <c r="AU476" s="15">
        <v>0</v>
      </c>
      <c r="AV476" s="15">
        <v>0</v>
      </c>
      <c r="AW476" s="15">
        <v>34484000</v>
      </c>
      <c r="AX476" s="15">
        <v>34484000</v>
      </c>
      <c r="AY476" s="15">
        <v>0</v>
      </c>
      <c r="AZ476" s="15">
        <v>0</v>
      </c>
      <c r="BA476" s="15">
        <v>0</v>
      </c>
      <c r="BB476" s="15">
        <v>0</v>
      </c>
      <c r="BC476" s="15">
        <v>34484000</v>
      </c>
      <c r="BD476" s="9" t="s">
        <v>736</v>
      </c>
      <c r="BE476" s="10">
        <v>45393.704039553188</v>
      </c>
      <c r="BF476" s="9"/>
    </row>
    <row r="477" spans="1:58" ht="15" customHeight="1" outlineLevel="3" x14ac:dyDescent="0.2">
      <c r="A477" s="8" t="s">
        <v>165</v>
      </c>
      <c r="B477" s="13" t="s">
        <v>155</v>
      </c>
      <c r="C477" s="13" t="s">
        <v>71</v>
      </c>
      <c r="D477" s="13" t="s">
        <v>76</v>
      </c>
      <c r="E477" s="13" t="s">
        <v>82</v>
      </c>
      <c r="F477" s="13" t="s">
        <v>87</v>
      </c>
      <c r="G477" s="13" t="s">
        <v>72</v>
      </c>
      <c r="H477" s="13" t="s">
        <v>94</v>
      </c>
      <c r="I477" s="13" t="s">
        <v>144</v>
      </c>
      <c r="J477" s="13" t="s">
        <v>147</v>
      </c>
      <c r="K477" s="13" t="s">
        <v>82</v>
      </c>
      <c r="L477" s="13" t="s">
        <v>71</v>
      </c>
      <c r="M477" s="13" t="s">
        <v>165</v>
      </c>
      <c r="N477" s="13">
        <v>42253</v>
      </c>
      <c r="O477" s="13" t="s">
        <v>1928</v>
      </c>
      <c r="P477" s="13">
        <v>0</v>
      </c>
      <c r="Q477" s="13">
        <v>0</v>
      </c>
      <c r="R477" s="13" t="s">
        <v>355</v>
      </c>
      <c r="S477" s="13" t="s">
        <v>1816</v>
      </c>
      <c r="T477" s="13" t="s">
        <v>71</v>
      </c>
      <c r="U477" s="13" t="s">
        <v>396</v>
      </c>
      <c r="V477" s="13" t="s">
        <v>424</v>
      </c>
      <c r="W477" s="13" t="s">
        <v>82</v>
      </c>
      <c r="X477" s="13" t="s">
        <v>427</v>
      </c>
      <c r="Y477" s="13" t="s">
        <v>82</v>
      </c>
      <c r="Z477" s="13" t="s">
        <v>155</v>
      </c>
      <c r="AA477" s="13" t="s">
        <v>87</v>
      </c>
      <c r="AB477" s="13" t="s">
        <v>432</v>
      </c>
      <c r="AC477" s="13" t="s">
        <v>436</v>
      </c>
      <c r="AD477" s="13" t="s">
        <v>441</v>
      </c>
      <c r="AE477" s="13" t="s">
        <v>460</v>
      </c>
      <c r="AF477" s="13" t="s">
        <v>486</v>
      </c>
      <c r="AG477" s="13" t="s">
        <v>563</v>
      </c>
      <c r="AH477" s="13" t="s">
        <v>616</v>
      </c>
      <c r="AI477" s="13" t="s">
        <v>670</v>
      </c>
      <c r="AJ477" s="13" t="s">
        <v>718</v>
      </c>
      <c r="AK477" s="13" t="s">
        <v>720</v>
      </c>
      <c r="AL477" s="13" t="s">
        <v>721</v>
      </c>
      <c r="AM477" s="13" t="s">
        <v>727</v>
      </c>
      <c r="AN477" s="13" t="s">
        <v>846</v>
      </c>
      <c r="AO477" s="13" t="s">
        <v>961</v>
      </c>
      <c r="AP477" s="13" t="s">
        <v>1227</v>
      </c>
      <c r="AQ477" s="13" t="s">
        <v>1818</v>
      </c>
      <c r="AR477" s="15">
        <v>138513530</v>
      </c>
      <c r="AS477" s="15">
        <v>0</v>
      </c>
      <c r="AT477" s="15">
        <v>0</v>
      </c>
      <c r="AU477" s="15">
        <v>0</v>
      </c>
      <c r="AV477" s="15">
        <v>0</v>
      </c>
      <c r="AW477" s="15">
        <v>138513530</v>
      </c>
      <c r="AX477" s="15">
        <v>138513530</v>
      </c>
      <c r="AY477" s="15">
        <v>138513530</v>
      </c>
      <c r="AZ477" s="15">
        <v>0</v>
      </c>
      <c r="BA477" s="15">
        <v>0</v>
      </c>
      <c r="BB477" s="15">
        <v>0</v>
      </c>
      <c r="BC477" s="15">
        <v>0</v>
      </c>
      <c r="BD477" s="9" t="s">
        <v>736</v>
      </c>
      <c r="BE477" s="10">
        <v>45393.704039553188</v>
      </c>
      <c r="BF477" s="9"/>
    </row>
    <row r="478" spans="1:58" ht="15" customHeight="1" outlineLevel="3" x14ac:dyDescent="0.2">
      <c r="A478" s="8" t="s">
        <v>165</v>
      </c>
      <c r="B478" s="13" t="s">
        <v>155</v>
      </c>
      <c r="C478" s="13" t="s">
        <v>71</v>
      </c>
      <c r="D478" s="13" t="s">
        <v>76</v>
      </c>
      <c r="E478" s="13" t="s">
        <v>82</v>
      </c>
      <c r="F478" s="13" t="s">
        <v>87</v>
      </c>
      <c r="G478" s="13" t="s">
        <v>72</v>
      </c>
      <c r="H478" s="13" t="s">
        <v>94</v>
      </c>
      <c r="I478" s="13" t="s">
        <v>144</v>
      </c>
      <c r="J478" s="13" t="s">
        <v>72</v>
      </c>
      <c r="K478" s="13" t="s">
        <v>82</v>
      </c>
      <c r="L478" s="13" t="s">
        <v>71</v>
      </c>
      <c r="M478" s="13" t="s">
        <v>165</v>
      </c>
      <c r="N478" s="13">
        <v>42253</v>
      </c>
      <c r="O478" s="13" t="s">
        <v>1928</v>
      </c>
      <c r="P478" s="13">
        <v>1</v>
      </c>
      <c r="Q478" s="13">
        <v>1</v>
      </c>
      <c r="R478" s="13" t="s">
        <v>1440</v>
      </c>
      <c r="S478" s="13" t="s">
        <v>1817</v>
      </c>
      <c r="T478" s="13" t="s">
        <v>71</v>
      </c>
      <c r="U478" s="13" t="s">
        <v>396</v>
      </c>
      <c r="V478" s="13" t="s">
        <v>424</v>
      </c>
      <c r="W478" s="13" t="s">
        <v>82</v>
      </c>
      <c r="X478" s="13" t="s">
        <v>427</v>
      </c>
      <c r="Y478" s="13" t="s">
        <v>82</v>
      </c>
      <c r="Z478" s="13" t="s">
        <v>155</v>
      </c>
      <c r="AA478" s="13" t="s">
        <v>87</v>
      </c>
      <c r="AB478" s="13" t="s">
        <v>432</v>
      </c>
      <c r="AC478" s="13" t="s">
        <v>436</v>
      </c>
      <c r="AD478" s="13" t="s">
        <v>441</v>
      </c>
      <c r="AE478" s="13" t="s">
        <v>460</v>
      </c>
      <c r="AF478" s="13" t="s">
        <v>486</v>
      </c>
      <c r="AG478" s="13" t="s">
        <v>563</v>
      </c>
      <c r="AH478" s="13" t="s">
        <v>616</v>
      </c>
      <c r="AI478" s="13" t="s">
        <v>670</v>
      </c>
      <c r="AJ478" s="13" t="s">
        <v>718</v>
      </c>
      <c r="AK478" s="13" t="s">
        <v>720</v>
      </c>
      <c r="AL478" s="13" t="s">
        <v>721</v>
      </c>
      <c r="AM478" s="13" t="s">
        <v>727</v>
      </c>
      <c r="AN478" s="13" t="s">
        <v>846</v>
      </c>
      <c r="AO478" s="13" t="s">
        <v>961</v>
      </c>
      <c r="AP478" s="13" t="s">
        <v>1441</v>
      </c>
      <c r="AQ478" s="13" t="s">
        <v>2761</v>
      </c>
      <c r="AR478" s="15">
        <v>111486470</v>
      </c>
      <c r="AS478" s="15">
        <v>0</v>
      </c>
      <c r="AT478" s="15">
        <v>0</v>
      </c>
      <c r="AU478" s="15">
        <v>0</v>
      </c>
      <c r="AV478" s="15">
        <v>0</v>
      </c>
      <c r="AW478" s="15">
        <v>111486470</v>
      </c>
      <c r="AX478" s="15">
        <v>111486470</v>
      </c>
      <c r="AY478" s="15">
        <v>0</v>
      </c>
      <c r="AZ478" s="15">
        <v>0</v>
      </c>
      <c r="BA478" s="15">
        <v>0</v>
      </c>
      <c r="BB478" s="15">
        <v>0</v>
      </c>
      <c r="BC478" s="15">
        <v>111486470</v>
      </c>
      <c r="BD478" s="9" t="s">
        <v>736</v>
      </c>
      <c r="BE478" s="10">
        <v>45393.704039553188</v>
      </c>
      <c r="BF478" s="9"/>
    </row>
    <row r="479" spans="1:58" ht="15" customHeight="1" outlineLevel="3" x14ac:dyDescent="0.2">
      <c r="A479" s="8" t="s">
        <v>165</v>
      </c>
      <c r="B479" s="13" t="s">
        <v>155</v>
      </c>
      <c r="C479" s="13" t="s">
        <v>71</v>
      </c>
      <c r="D479" s="13" t="s">
        <v>76</v>
      </c>
      <c r="E479" s="13" t="s">
        <v>82</v>
      </c>
      <c r="F479" s="13" t="s">
        <v>87</v>
      </c>
      <c r="G479" s="13" t="s">
        <v>72</v>
      </c>
      <c r="H479" s="13" t="s">
        <v>94</v>
      </c>
      <c r="I479" s="13" t="s">
        <v>138</v>
      </c>
      <c r="J479" s="13" t="s">
        <v>147</v>
      </c>
      <c r="K479" s="13" t="s">
        <v>82</v>
      </c>
      <c r="L479" s="13" t="s">
        <v>71</v>
      </c>
      <c r="M479" s="13" t="s">
        <v>165</v>
      </c>
      <c r="N479" s="13">
        <v>42253</v>
      </c>
      <c r="O479" s="13" t="s">
        <v>1928</v>
      </c>
      <c r="P479" s="13">
        <v>0</v>
      </c>
      <c r="Q479" s="13">
        <v>0</v>
      </c>
      <c r="R479" s="13" t="s">
        <v>2762</v>
      </c>
      <c r="S479" s="13" t="s">
        <v>2763</v>
      </c>
      <c r="T479" s="13" t="s">
        <v>71</v>
      </c>
      <c r="U479" s="13" t="s">
        <v>396</v>
      </c>
      <c r="V479" s="13" t="s">
        <v>424</v>
      </c>
      <c r="W479" s="13" t="s">
        <v>82</v>
      </c>
      <c r="X479" s="13" t="s">
        <v>427</v>
      </c>
      <c r="Y479" s="13" t="s">
        <v>82</v>
      </c>
      <c r="Z479" s="13" t="s">
        <v>155</v>
      </c>
      <c r="AA479" s="13" t="s">
        <v>87</v>
      </c>
      <c r="AB479" s="13" t="s">
        <v>432</v>
      </c>
      <c r="AC479" s="13" t="s">
        <v>436</v>
      </c>
      <c r="AD479" s="13" t="s">
        <v>441</v>
      </c>
      <c r="AE479" s="13" t="s">
        <v>460</v>
      </c>
      <c r="AF479" s="13" t="s">
        <v>486</v>
      </c>
      <c r="AG479" s="13" t="s">
        <v>557</v>
      </c>
      <c r="AH479" s="13" t="s">
        <v>610</v>
      </c>
      <c r="AI479" s="13" t="s">
        <v>664</v>
      </c>
      <c r="AJ479" s="13" t="s">
        <v>1789</v>
      </c>
      <c r="AK479" s="13" t="s">
        <v>720</v>
      </c>
      <c r="AL479" s="13" t="s">
        <v>721</v>
      </c>
      <c r="AM479" s="13" t="s">
        <v>727</v>
      </c>
      <c r="AN479" s="13" t="s">
        <v>838</v>
      </c>
      <c r="AO479" s="13" t="s">
        <v>954</v>
      </c>
      <c r="AP479" s="13" t="s">
        <v>2764</v>
      </c>
      <c r="AQ479" s="13" t="s">
        <v>2765</v>
      </c>
      <c r="AR479" s="15">
        <v>118326880</v>
      </c>
      <c r="AS479" s="15">
        <v>0</v>
      </c>
      <c r="AT479" s="15">
        <v>0</v>
      </c>
      <c r="AU479" s="15">
        <v>0</v>
      </c>
      <c r="AV479" s="15">
        <v>0</v>
      </c>
      <c r="AW479" s="15">
        <v>118326880</v>
      </c>
      <c r="AX479" s="15">
        <v>118326880</v>
      </c>
      <c r="AY479" s="15">
        <v>118326880</v>
      </c>
      <c r="AZ479" s="15">
        <v>0</v>
      </c>
      <c r="BA479" s="15">
        <v>0</v>
      </c>
      <c r="BB479" s="15">
        <v>0</v>
      </c>
      <c r="BC479" s="15">
        <v>0</v>
      </c>
      <c r="BD479" s="9"/>
      <c r="BE479" s="10"/>
      <c r="BF479" s="9"/>
    </row>
    <row r="480" spans="1:58" ht="15" customHeight="1" outlineLevel="3" x14ac:dyDescent="0.2">
      <c r="A480" s="8" t="s">
        <v>165</v>
      </c>
      <c r="B480" s="13" t="s">
        <v>155</v>
      </c>
      <c r="C480" s="13" t="s">
        <v>71</v>
      </c>
      <c r="D480" s="13" t="s">
        <v>76</v>
      </c>
      <c r="E480" s="13" t="s">
        <v>82</v>
      </c>
      <c r="F480" s="13" t="s">
        <v>87</v>
      </c>
      <c r="G480" s="13" t="s">
        <v>72</v>
      </c>
      <c r="H480" s="13" t="s">
        <v>94</v>
      </c>
      <c r="I480" s="13" t="s">
        <v>140</v>
      </c>
      <c r="J480" s="13" t="s">
        <v>147</v>
      </c>
      <c r="K480" s="13" t="s">
        <v>82</v>
      </c>
      <c r="L480" s="13" t="s">
        <v>71</v>
      </c>
      <c r="M480" s="13" t="s">
        <v>165</v>
      </c>
      <c r="N480" s="13">
        <v>42253</v>
      </c>
      <c r="O480" s="13" t="s">
        <v>1928</v>
      </c>
      <c r="P480" s="13">
        <v>0</v>
      </c>
      <c r="Q480" s="13">
        <v>0</v>
      </c>
      <c r="R480" s="13" t="s">
        <v>356</v>
      </c>
      <c r="S480" s="13" t="s">
        <v>1819</v>
      </c>
      <c r="T480" s="13" t="s">
        <v>71</v>
      </c>
      <c r="U480" s="13" t="s">
        <v>396</v>
      </c>
      <c r="V480" s="13" t="s">
        <v>424</v>
      </c>
      <c r="W480" s="13" t="s">
        <v>82</v>
      </c>
      <c r="X480" s="13" t="s">
        <v>427</v>
      </c>
      <c r="Y480" s="13" t="s">
        <v>82</v>
      </c>
      <c r="Z480" s="13" t="s">
        <v>155</v>
      </c>
      <c r="AA480" s="13" t="s">
        <v>87</v>
      </c>
      <c r="AB480" s="13" t="s">
        <v>432</v>
      </c>
      <c r="AC480" s="13" t="s">
        <v>436</v>
      </c>
      <c r="AD480" s="13" t="s">
        <v>441</v>
      </c>
      <c r="AE480" s="13" t="s">
        <v>460</v>
      </c>
      <c r="AF480" s="13" t="s">
        <v>486</v>
      </c>
      <c r="AG480" s="13" t="s">
        <v>559</v>
      </c>
      <c r="AH480" s="13" t="s">
        <v>612</v>
      </c>
      <c r="AI480" s="13" t="s">
        <v>666</v>
      </c>
      <c r="AJ480" s="13" t="s">
        <v>714</v>
      </c>
      <c r="AK480" s="13" t="s">
        <v>720</v>
      </c>
      <c r="AL480" s="13" t="s">
        <v>721</v>
      </c>
      <c r="AM480" s="13" t="s">
        <v>727</v>
      </c>
      <c r="AN480" s="13" t="s">
        <v>848</v>
      </c>
      <c r="AO480" s="13" t="s">
        <v>963</v>
      </c>
      <c r="AP480" s="13" t="s">
        <v>1228</v>
      </c>
      <c r="AQ480" s="13" t="s">
        <v>2766</v>
      </c>
      <c r="AR480" s="15">
        <v>250000000</v>
      </c>
      <c r="AS480" s="15">
        <v>0</v>
      </c>
      <c r="AT480" s="15">
        <v>0</v>
      </c>
      <c r="AU480" s="15">
        <v>0</v>
      </c>
      <c r="AV480" s="15">
        <v>0</v>
      </c>
      <c r="AW480" s="15">
        <v>250000000</v>
      </c>
      <c r="AX480" s="15">
        <v>250000000</v>
      </c>
      <c r="AY480" s="15">
        <v>0</v>
      </c>
      <c r="AZ480" s="15">
        <v>0</v>
      </c>
      <c r="BA480" s="15">
        <v>0</v>
      </c>
      <c r="BB480" s="15">
        <v>0</v>
      </c>
      <c r="BC480" s="15">
        <v>250000000</v>
      </c>
      <c r="BD480" s="9"/>
      <c r="BE480" s="10"/>
      <c r="BF480" s="9"/>
    </row>
    <row r="481" spans="1:65" ht="15" customHeight="1" outlineLevel="3" x14ac:dyDescent="0.2">
      <c r="A481" s="8" t="s">
        <v>165</v>
      </c>
      <c r="B481" s="13" t="s">
        <v>155</v>
      </c>
      <c r="C481" s="13" t="s">
        <v>71</v>
      </c>
      <c r="D481" s="13" t="s">
        <v>76</v>
      </c>
      <c r="E481" s="13" t="s">
        <v>82</v>
      </c>
      <c r="F481" s="13" t="s">
        <v>87</v>
      </c>
      <c r="G481" s="13" t="s">
        <v>72</v>
      </c>
      <c r="H481" s="13" t="s">
        <v>94</v>
      </c>
      <c r="I481" s="13" t="s">
        <v>141</v>
      </c>
      <c r="J481" s="13" t="s">
        <v>147</v>
      </c>
      <c r="K481" s="13" t="s">
        <v>82</v>
      </c>
      <c r="L481" s="13" t="s">
        <v>71</v>
      </c>
      <c r="M481" s="13" t="s">
        <v>165</v>
      </c>
      <c r="N481" s="13">
        <v>42253</v>
      </c>
      <c r="O481" s="13" t="s">
        <v>1928</v>
      </c>
      <c r="P481" s="13">
        <v>0</v>
      </c>
      <c r="Q481" s="13">
        <v>0</v>
      </c>
      <c r="R481" s="13" t="s">
        <v>357</v>
      </c>
      <c r="S481" s="13" t="s">
        <v>1820</v>
      </c>
      <c r="T481" s="13" t="s">
        <v>71</v>
      </c>
      <c r="U481" s="13" t="s">
        <v>396</v>
      </c>
      <c r="V481" s="13" t="s">
        <v>424</v>
      </c>
      <c r="W481" s="13" t="s">
        <v>82</v>
      </c>
      <c r="X481" s="13" t="s">
        <v>427</v>
      </c>
      <c r="Y481" s="13" t="s">
        <v>82</v>
      </c>
      <c r="Z481" s="13" t="s">
        <v>155</v>
      </c>
      <c r="AA481" s="13" t="s">
        <v>87</v>
      </c>
      <c r="AB481" s="13" t="s">
        <v>432</v>
      </c>
      <c r="AC481" s="13" t="s">
        <v>436</v>
      </c>
      <c r="AD481" s="13" t="s">
        <v>441</v>
      </c>
      <c r="AE481" s="13" t="s">
        <v>460</v>
      </c>
      <c r="AF481" s="13" t="s">
        <v>486</v>
      </c>
      <c r="AG481" s="13" t="s">
        <v>560</v>
      </c>
      <c r="AH481" s="13" t="s">
        <v>613</v>
      </c>
      <c r="AI481" s="13" t="s">
        <v>667</v>
      </c>
      <c r="AJ481" s="13" t="s">
        <v>715</v>
      </c>
      <c r="AK481" s="13" t="s">
        <v>720</v>
      </c>
      <c r="AL481" s="13" t="s">
        <v>721</v>
      </c>
      <c r="AM481" s="13" t="s">
        <v>727</v>
      </c>
      <c r="AN481" s="13" t="s">
        <v>845</v>
      </c>
      <c r="AO481" s="13" t="s">
        <v>960</v>
      </c>
      <c r="AP481" s="13" t="s">
        <v>1229</v>
      </c>
      <c r="AQ481" s="13" t="s">
        <v>2767</v>
      </c>
      <c r="AR481" s="15">
        <v>43840000</v>
      </c>
      <c r="AS481" s="15">
        <v>0</v>
      </c>
      <c r="AT481" s="15">
        <v>0</v>
      </c>
      <c r="AU481" s="15">
        <v>0</v>
      </c>
      <c r="AV481" s="15">
        <v>0</v>
      </c>
      <c r="AW481" s="15">
        <v>43840000</v>
      </c>
      <c r="AX481" s="15">
        <v>43840000</v>
      </c>
      <c r="AY481" s="15">
        <v>0</v>
      </c>
      <c r="AZ481" s="15">
        <v>0</v>
      </c>
      <c r="BA481" s="15">
        <v>0</v>
      </c>
      <c r="BB481" s="15">
        <v>0</v>
      </c>
      <c r="BC481" s="15">
        <v>43840000</v>
      </c>
      <c r="BD481" s="9"/>
      <c r="BE481" s="10"/>
      <c r="BF481" s="9"/>
    </row>
    <row r="482" spans="1:65" ht="15" customHeight="1" outlineLevel="3" x14ac:dyDescent="0.2">
      <c r="A482" s="8" t="s">
        <v>165</v>
      </c>
      <c r="B482" s="13" t="s">
        <v>155</v>
      </c>
      <c r="C482" s="13" t="s">
        <v>71</v>
      </c>
      <c r="D482" s="13" t="s">
        <v>76</v>
      </c>
      <c r="E482" s="13" t="s">
        <v>82</v>
      </c>
      <c r="F482" s="13" t="s">
        <v>87</v>
      </c>
      <c r="G482" s="13" t="s">
        <v>72</v>
      </c>
      <c r="H482" s="13" t="s">
        <v>94</v>
      </c>
      <c r="I482" s="13" t="s">
        <v>141</v>
      </c>
      <c r="J482" s="13" t="s">
        <v>72</v>
      </c>
      <c r="K482" s="13" t="s">
        <v>82</v>
      </c>
      <c r="L482" s="13" t="s">
        <v>71</v>
      </c>
      <c r="M482" s="13" t="s">
        <v>165</v>
      </c>
      <c r="N482" s="13">
        <v>42253</v>
      </c>
      <c r="O482" s="13" t="s">
        <v>1928</v>
      </c>
      <c r="P482" s="13">
        <v>1</v>
      </c>
      <c r="Q482" s="13">
        <v>1</v>
      </c>
      <c r="R482" s="13" t="s">
        <v>358</v>
      </c>
      <c r="S482" s="13" t="s">
        <v>1821</v>
      </c>
      <c r="T482" s="13" t="s">
        <v>71</v>
      </c>
      <c r="U482" s="13" t="s">
        <v>396</v>
      </c>
      <c r="V482" s="13" t="s">
        <v>424</v>
      </c>
      <c r="W482" s="13" t="s">
        <v>82</v>
      </c>
      <c r="X482" s="13" t="s">
        <v>427</v>
      </c>
      <c r="Y482" s="13" t="s">
        <v>82</v>
      </c>
      <c r="Z482" s="13" t="s">
        <v>155</v>
      </c>
      <c r="AA482" s="13" t="s">
        <v>87</v>
      </c>
      <c r="AB482" s="13" t="s">
        <v>432</v>
      </c>
      <c r="AC482" s="13" t="s">
        <v>436</v>
      </c>
      <c r="AD482" s="13" t="s">
        <v>441</v>
      </c>
      <c r="AE482" s="13" t="s">
        <v>460</v>
      </c>
      <c r="AF482" s="13" t="s">
        <v>486</v>
      </c>
      <c r="AG482" s="13" t="s">
        <v>560</v>
      </c>
      <c r="AH482" s="13" t="s">
        <v>613</v>
      </c>
      <c r="AI482" s="13" t="s">
        <v>667</v>
      </c>
      <c r="AJ482" s="13" t="s">
        <v>715</v>
      </c>
      <c r="AK482" s="13" t="s">
        <v>720</v>
      </c>
      <c r="AL482" s="13" t="s">
        <v>721</v>
      </c>
      <c r="AM482" s="13" t="s">
        <v>727</v>
      </c>
      <c r="AN482" s="13" t="s">
        <v>844</v>
      </c>
      <c r="AO482" s="13" t="s">
        <v>959</v>
      </c>
      <c r="AP482" s="13" t="s">
        <v>1230</v>
      </c>
      <c r="AQ482" s="13" t="s">
        <v>2767</v>
      </c>
      <c r="AR482" s="15">
        <v>237833120</v>
      </c>
      <c r="AS482" s="15">
        <v>0</v>
      </c>
      <c r="AT482" s="15">
        <v>0</v>
      </c>
      <c r="AU482" s="15">
        <v>0</v>
      </c>
      <c r="AV482" s="15">
        <v>0</v>
      </c>
      <c r="AW482" s="15">
        <v>237833120</v>
      </c>
      <c r="AX482" s="15">
        <v>222367898</v>
      </c>
      <c r="AY482" s="15">
        <v>45180900</v>
      </c>
      <c r="AZ482" s="15">
        <v>0</v>
      </c>
      <c r="BA482" s="15">
        <v>0</v>
      </c>
      <c r="BB482" s="15">
        <v>15465222</v>
      </c>
      <c r="BC482" s="15">
        <v>177186998</v>
      </c>
      <c r="BD482" s="9"/>
      <c r="BE482" s="10"/>
      <c r="BF482" s="9"/>
    </row>
    <row r="483" spans="1:65" s="11" customFormat="1" ht="15" customHeight="1" outlineLevel="2" x14ac:dyDescent="0.2">
      <c r="B483" s="11" t="s">
        <v>2805</v>
      </c>
      <c r="K483" s="8"/>
      <c r="L483" s="8"/>
      <c r="M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R483" s="28">
        <f t="shared" ref="AR483:BC483" si="52">SUBTOTAL(9,AR453:AR482)</f>
        <v>51191303749</v>
      </c>
      <c r="AS483" s="27">
        <f t="shared" si="52"/>
        <v>0</v>
      </c>
      <c r="AT483" s="27">
        <f t="shared" si="52"/>
        <v>0</v>
      </c>
      <c r="AU483" s="27">
        <f t="shared" si="52"/>
        <v>0</v>
      </c>
      <c r="AV483" s="27">
        <f t="shared" si="52"/>
        <v>0</v>
      </c>
      <c r="AW483" s="28">
        <f t="shared" si="52"/>
        <v>51191303749</v>
      </c>
      <c r="AX483" s="28">
        <f t="shared" si="52"/>
        <v>51143258882</v>
      </c>
      <c r="AY483" s="28">
        <f t="shared" si="52"/>
        <v>18865556230.620003</v>
      </c>
      <c r="AZ483" s="27">
        <f t="shared" si="52"/>
        <v>14951097204.620001</v>
      </c>
      <c r="BA483" s="27">
        <f t="shared" si="52"/>
        <v>14941170903.620001</v>
      </c>
      <c r="BB483" s="27">
        <f t="shared" si="52"/>
        <v>48044867</v>
      </c>
      <c r="BC483" s="28">
        <f t="shared" si="52"/>
        <v>32277702651.380001</v>
      </c>
      <c r="BD483" s="9"/>
      <c r="BE483" s="10"/>
      <c r="BF483" s="9"/>
      <c r="BG483" s="8"/>
      <c r="BH483" s="8"/>
      <c r="BI483" s="8"/>
      <c r="BJ483" s="8"/>
      <c r="BK483" s="8"/>
      <c r="BL483" s="8"/>
      <c r="BM483" s="8"/>
    </row>
    <row r="484" spans="1:65" s="11" customFormat="1" ht="15" customHeight="1" outlineLevel="1" x14ac:dyDescent="0.2">
      <c r="A484" s="20" t="s">
        <v>2821</v>
      </c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9"/>
      <c r="O484" s="19"/>
      <c r="P484" s="19"/>
      <c r="Q484" s="19"/>
      <c r="R484" s="1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18"/>
      <c r="AR484" s="19">
        <f t="shared" ref="AR484:BC484" si="53">SUBTOTAL(9,AR410:AR482)</f>
        <v>190894255520</v>
      </c>
      <c r="AS484" s="19">
        <f t="shared" si="53"/>
        <v>695870100</v>
      </c>
      <c r="AT484" s="19">
        <f t="shared" si="53"/>
        <v>0</v>
      </c>
      <c r="AU484" s="19">
        <f t="shared" si="53"/>
        <v>160000000</v>
      </c>
      <c r="AV484" s="19">
        <f t="shared" si="53"/>
        <v>160000000</v>
      </c>
      <c r="AW484" s="19">
        <f t="shared" si="53"/>
        <v>191590125620</v>
      </c>
      <c r="AX484" s="19">
        <f t="shared" si="53"/>
        <v>178416317941</v>
      </c>
      <c r="AY484" s="19">
        <f t="shared" si="53"/>
        <v>52599966448.709999</v>
      </c>
      <c r="AZ484" s="19">
        <f t="shared" si="53"/>
        <v>47597320831.709999</v>
      </c>
      <c r="BA484" s="19">
        <f t="shared" si="53"/>
        <v>47577512052.709999</v>
      </c>
      <c r="BB484" s="19">
        <f t="shared" si="53"/>
        <v>13173807679</v>
      </c>
      <c r="BC484" s="19">
        <f t="shared" si="53"/>
        <v>125816351492.29001</v>
      </c>
      <c r="BD484" s="19"/>
      <c r="BE484" s="19"/>
      <c r="BF484" s="19"/>
      <c r="BG484" s="19"/>
      <c r="BH484" s="19"/>
      <c r="BI484" s="8"/>
      <c r="BJ484" s="8"/>
      <c r="BK484" s="8"/>
      <c r="BL484" s="8"/>
      <c r="BM484" s="8"/>
    </row>
    <row r="485" spans="1:65" s="11" customFormat="1" ht="15" customHeight="1" x14ac:dyDescent="0.2">
      <c r="A485" s="20" t="s">
        <v>1451</v>
      </c>
      <c r="B485" s="20"/>
      <c r="C485" s="20"/>
      <c r="D485" s="20"/>
      <c r="E485" s="20"/>
      <c r="F485" s="20"/>
      <c r="G485" s="20"/>
      <c r="H485" s="20"/>
      <c r="I485" s="20"/>
      <c r="J485" s="20"/>
      <c r="K485" s="8"/>
      <c r="L485" s="8"/>
      <c r="M485" s="8"/>
      <c r="N485" s="20"/>
      <c r="O485" s="20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20"/>
      <c r="AR485" s="29">
        <f t="shared" ref="AR485:BC485" si="54">SUBTOTAL(9,AR4:AR482)</f>
        <v>692138932695</v>
      </c>
      <c r="AS485" s="27">
        <f t="shared" si="54"/>
        <v>10695870100</v>
      </c>
      <c r="AT485" s="27">
        <f t="shared" si="54"/>
        <v>0</v>
      </c>
      <c r="AU485" s="27">
        <f t="shared" si="54"/>
        <v>30742207726</v>
      </c>
      <c r="AV485" s="27">
        <f t="shared" si="54"/>
        <v>30742207726</v>
      </c>
      <c r="AW485" s="29">
        <f t="shared" si="54"/>
        <v>702834802795</v>
      </c>
      <c r="AX485" s="29">
        <f t="shared" si="54"/>
        <v>404313707015.96002</v>
      </c>
      <c r="AY485" s="29">
        <f t="shared" si="54"/>
        <v>194128426289.85004</v>
      </c>
      <c r="AZ485" s="27">
        <f t="shared" si="54"/>
        <v>109742433724.42</v>
      </c>
      <c r="BA485" s="27">
        <f t="shared" si="54"/>
        <v>108739406094.65001</v>
      </c>
      <c r="BB485" s="27">
        <f t="shared" si="54"/>
        <v>298521095779.03998</v>
      </c>
      <c r="BC485" s="29">
        <f t="shared" si="54"/>
        <v>210185280726.10999</v>
      </c>
      <c r="BD485" s="9"/>
      <c r="BE485" s="10"/>
      <c r="BF485" s="9"/>
      <c r="BG485" s="8"/>
      <c r="BH485" s="8"/>
      <c r="BI485" s="8"/>
      <c r="BJ485" s="8"/>
      <c r="BK485" s="8"/>
      <c r="BL485" s="8"/>
      <c r="BM485" s="8"/>
    </row>
  </sheetData>
  <autoFilter ref="A3:BF484"/>
  <sortState ref="A2:AA4">
    <sortCondition ref="C2:C4"/>
  </sortState>
  <mergeCells count="1">
    <mergeCell ref="C1:BC1"/>
  </mergeCells>
  <pageMargins left="1.299212598425197" right="0.70866141732283472" top="0.74803149606299213" bottom="0.74803149606299213" header="0.31496062992125984" footer="0.31496062992125984"/>
  <pageSetup paperSize="5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4" sqref="A4"/>
    </sheetView>
  </sheetViews>
  <sheetFormatPr baseColWidth="10" defaultRowHeight="15" x14ac:dyDescent="0.25"/>
  <cols>
    <col min="1" max="1" width="7.28515625" bestFit="1" customWidth="1"/>
    <col min="2" max="2" width="41.5703125" bestFit="1" customWidth="1"/>
    <col min="256" max="256" width="7.28515625" bestFit="1" customWidth="1"/>
    <col min="257" max="257" width="41.5703125" bestFit="1" customWidth="1"/>
    <col min="258" max="258" width="23.7109375" bestFit="1" customWidth="1"/>
    <col min="512" max="512" width="7.28515625" bestFit="1" customWidth="1"/>
    <col min="513" max="513" width="41.5703125" bestFit="1" customWidth="1"/>
    <col min="514" max="514" width="23.7109375" bestFit="1" customWidth="1"/>
    <col min="768" max="768" width="7.28515625" bestFit="1" customWidth="1"/>
    <col min="769" max="769" width="41.5703125" bestFit="1" customWidth="1"/>
    <col min="770" max="770" width="23.7109375" bestFit="1" customWidth="1"/>
    <col min="1024" max="1024" width="7.28515625" bestFit="1" customWidth="1"/>
    <col min="1025" max="1025" width="41.5703125" bestFit="1" customWidth="1"/>
    <col min="1026" max="1026" width="23.7109375" bestFit="1" customWidth="1"/>
    <col min="1280" max="1280" width="7.28515625" bestFit="1" customWidth="1"/>
    <col min="1281" max="1281" width="41.5703125" bestFit="1" customWidth="1"/>
    <col min="1282" max="1282" width="23.7109375" bestFit="1" customWidth="1"/>
    <col min="1536" max="1536" width="7.28515625" bestFit="1" customWidth="1"/>
    <col min="1537" max="1537" width="41.5703125" bestFit="1" customWidth="1"/>
    <col min="1538" max="1538" width="23.7109375" bestFit="1" customWidth="1"/>
    <col min="1792" max="1792" width="7.28515625" bestFit="1" customWidth="1"/>
    <col min="1793" max="1793" width="41.5703125" bestFit="1" customWidth="1"/>
    <col min="1794" max="1794" width="23.7109375" bestFit="1" customWidth="1"/>
    <col min="2048" max="2048" width="7.28515625" bestFit="1" customWidth="1"/>
    <col min="2049" max="2049" width="41.5703125" bestFit="1" customWidth="1"/>
    <col min="2050" max="2050" width="23.7109375" bestFit="1" customWidth="1"/>
    <col min="2304" max="2304" width="7.28515625" bestFit="1" customWidth="1"/>
    <col min="2305" max="2305" width="41.5703125" bestFit="1" customWidth="1"/>
    <col min="2306" max="2306" width="23.7109375" bestFit="1" customWidth="1"/>
    <col min="2560" max="2560" width="7.28515625" bestFit="1" customWidth="1"/>
    <col min="2561" max="2561" width="41.5703125" bestFit="1" customWidth="1"/>
    <col min="2562" max="2562" width="23.7109375" bestFit="1" customWidth="1"/>
    <col min="2816" max="2816" width="7.28515625" bestFit="1" customWidth="1"/>
    <col min="2817" max="2817" width="41.5703125" bestFit="1" customWidth="1"/>
    <col min="2818" max="2818" width="23.7109375" bestFit="1" customWidth="1"/>
    <col min="3072" max="3072" width="7.28515625" bestFit="1" customWidth="1"/>
    <col min="3073" max="3073" width="41.5703125" bestFit="1" customWidth="1"/>
    <col min="3074" max="3074" width="23.7109375" bestFit="1" customWidth="1"/>
    <col min="3328" max="3328" width="7.28515625" bestFit="1" customWidth="1"/>
    <col min="3329" max="3329" width="41.5703125" bestFit="1" customWidth="1"/>
    <col min="3330" max="3330" width="23.7109375" bestFit="1" customWidth="1"/>
    <col min="3584" max="3584" width="7.28515625" bestFit="1" customWidth="1"/>
    <col min="3585" max="3585" width="41.5703125" bestFit="1" customWidth="1"/>
    <col min="3586" max="3586" width="23.7109375" bestFit="1" customWidth="1"/>
    <col min="3840" max="3840" width="7.28515625" bestFit="1" customWidth="1"/>
    <col min="3841" max="3841" width="41.5703125" bestFit="1" customWidth="1"/>
    <col min="3842" max="3842" width="23.7109375" bestFit="1" customWidth="1"/>
    <col min="4096" max="4096" width="7.28515625" bestFit="1" customWidth="1"/>
    <col min="4097" max="4097" width="41.5703125" bestFit="1" customWidth="1"/>
    <col min="4098" max="4098" width="23.7109375" bestFit="1" customWidth="1"/>
    <col min="4352" max="4352" width="7.28515625" bestFit="1" customWidth="1"/>
    <col min="4353" max="4353" width="41.5703125" bestFit="1" customWidth="1"/>
    <col min="4354" max="4354" width="23.7109375" bestFit="1" customWidth="1"/>
    <col min="4608" max="4608" width="7.28515625" bestFit="1" customWidth="1"/>
    <col min="4609" max="4609" width="41.5703125" bestFit="1" customWidth="1"/>
    <col min="4610" max="4610" width="23.7109375" bestFit="1" customWidth="1"/>
    <col min="4864" max="4864" width="7.28515625" bestFit="1" customWidth="1"/>
    <col min="4865" max="4865" width="41.5703125" bestFit="1" customWidth="1"/>
    <col min="4866" max="4866" width="23.7109375" bestFit="1" customWidth="1"/>
    <col min="5120" max="5120" width="7.28515625" bestFit="1" customWidth="1"/>
    <col min="5121" max="5121" width="41.5703125" bestFit="1" customWidth="1"/>
    <col min="5122" max="5122" width="23.7109375" bestFit="1" customWidth="1"/>
    <col min="5376" max="5376" width="7.28515625" bestFit="1" customWidth="1"/>
    <col min="5377" max="5377" width="41.5703125" bestFit="1" customWidth="1"/>
    <col min="5378" max="5378" width="23.7109375" bestFit="1" customWidth="1"/>
    <col min="5632" max="5632" width="7.28515625" bestFit="1" customWidth="1"/>
    <col min="5633" max="5633" width="41.5703125" bestFit="1" customWidth="1"/>
    <col min="5634" max="5634" width="23.7109375" bestFit="1" customWidth="1"/>
    <col min="5888" max="5888" width="7.28515625" bestFit="1" customWidth="1"/>
    <col min="5889" max="5889" width="41.5703125" bestFit="1" customWidth="1"/>
    <col min="5890" max="5890" width="23.7109375" bestFit="1" customWidth="1"/>
    <col min="6144" max="6144" width="7.28515625" bestFit="1" customWidth="1"/>
    <col min="6145" max="6145" width="41.5703125" bestFit="1" customWidth="1"/>
    <col min="6146" max="6146" width="23.7109375" bestFit="1" customWidth="1"/>
    <col min="6400" max="6400" width="7.28515625" bestFit="1" customWidth="1"/>
    <col min="6401" max="6401" width="41.5703125" bestFit="1" customWidth="1"/>
    <col min="6402" max="6402" width="23.7109375" bestFit="1" customWidth="1"/>
    <col min="6656" max="6656" width="7.28515625" bestFit="1" customWidth="1"/>
    <col min="6657" max="6657" width="41.5703125" bestFit="1" customWidth="1"/>
    <col min="6658" max="6658" width="23.7109375" bestFit="1" customWidth="1"/>
    <col min="6912" max="6912" width="7.28515625" bestFit="1" customWidth="1"/>
    <col min="6913" max="6913" width="41.5703125" bestFit="1" customWidth="1"/>
    <col min="6914" max="6914" width="23.7109375" bestFit="1" customWidth="1"/>
    <col min="7168" max="7168" width="7.28515625" bestFit="1" customWidth="1"/>
    <col min="7169" max="7169" width="41.5703125" bestFit="1" customWidth="1"/>
    <col min="7170" max="7170" width="23.7109375" bestFit="1" customWidth="1"/>
    <col min="7424" max="7424" width="7.28515625" bestFit="1" customWidth="1"/>
    <col min="7425" max="7425" width="41.5703125" bestFit="1" customWidth="1"/>
    <col min="7426" max="7426" width="23.7109375" bestFit="1" customWidth="1"/>
    <col min="7680" max="7680" width="7.28515625" bestFit="1" customWidth="1"/>
    <col min="7681" max="7681" width="41.5703125" bestFit="1" customWidth="1"/>
    <col min="7682" max="7682" width="23.7109375" bestFit="1" customWidth="1"/>
    <col min="7936" max="7936" width="7.28515625" bestFit="1" customWidth="1"/>
    <col min="7937" max="7937" width="41.5703125" bestFit="1" customWidth="1"/>
    <col min="7938" max="7938" width="23.7109375" bestFit="1" customWidth="1"/>
    <col min="8192" max="8192" width="7.28515625" bestFit="1" customWidth="1"/>
    <col min="8193" max="8193" width="41.5703125" bestFit="1" customWidth="1"/>
    <col min="8194" max="8194" width="23.7109375" bestFit="1" customWidth="1"/>
    <col min="8448" max="8448" width="7.28515625" bestFit="1" customWidth="1"/>
    <col min="8449" max="8449" width="41.5703125" bestFit="1" customWidth="1"/>
    <col min="8450" max="8450" width="23.7109375" bestFit="1" customWidth="1"/>
    <col min="8704" max="8704" width="7.28515625" bestFit="1" customWidth="1"/>
    <col min="8705" max="8705" width="41.5703125" bestFit="1" customWidth="1"/>
    <col min="8706" max="8706" width="23.7109375" bestFit="1" customWidth="1"/>
    <col min="8960" max="8960" width="7.28515625" bestFit="1" customWidth="1"/>
    <col min="8961" max="8961" width="41.5703125" bestFit="1" customWidth="1"/>
    <col min="8962" max="8962" width="23.7109375" bestFit="1" customWidth="1"/>
    <col min="9216" max="9216" width="7.28515625" bestFit="1" customWidth="1"/>
    <col min="9217" max="9217" width="41.5703125" bestFit="1" customWidth="1"/>
    <col min="9218" max="9218" width="23.7109375" bestFit="1" customWidth="1"/>
    <col min="9472" max="9472" width="7.28515625" bestFit="1" customWidth="1"/>
    <col min="9473" max="9473" width="41.5703125" bestFit="1" customWidth="1"/>
    <col min="9474" max="9474" width="23.7109375" bestFit="1" customWidth="1"/>
    <col min="9728" max="9728" width="7.28515625" bestFit="1" customWidth="1"/>
    <col min="9729" max="9729" width="41.5703125" bestFit="1" customWidth="1"/>
    <col min="9730" max="9730" width="23.7109375" bestFit="1" customWidth="1"/>
    <col min="9984" max="9984" width="7.28515625" bestFit="1" customWidth="1"/>
    <col min="9985" max="9985" width="41.5703125" bestFit="1" customWidth="1"/>
    <col min="9986" max="9986" width="23.7109375" bestFit="1" customWidth="1"/>
    <col min="10240" max="10240" width="7.28515625" bestFit="1" customWidth="1"/>
    <col min="10241" max="10241" width="41.5703125" bestFit="1" customWidth="1"/>
    <col min="10242" max="10242" width="23.7109375" bestFit="1" customWidth="1"/>
    <col min="10496" max="10496" width="7.28515625" bestFit="1" customWidth="1"/>
    <col min="10497" max="10497" width="41.5703125" bestFit="1" customWidth="1"/>
    <col min="10498" max="10498" width="23.7109375" bestFit="1" customWidth="1"/>
    <col min="10752" max="10752" width="7.28515625" bestFit="1" customWidth="1"/>
    <col min="10753" max="10753" width="41.5703125" bestFit="1" customWidth="1"/>
    <col min="10754" max="10754" width="23.7109375" bestFit="1" customWidth="1"/>
    <col min="11008" max="11008" width="7.28515625" bestFit="1" customWidth="1"/>
    <col min="11009" max="11009" width="41.5703125" bestFit="1" customWidth="1"/>
    <col min="11010" max="11010" width="23.7109375" bestFit="1" customWidth="1"/>
    <col min="11264" max="11264" width="7.28515625" bestFit="1" customWidth="1"/>
    <col min="11265" max="11265" width="41.5703125" bestFit="1" customWidth="1"/>
    <col min="11266" max="11266" width="23.7109375" bestFit="1" customWidth="1"/>
    <col min="11520" max="11520" width="7.28515625" bestFit="1" customWidth="1"/>
    <col min="11521" max="11521" width="41.5703125" bestFit="1" customWidth="1"/>
    <col min="11522" max="11522" width="23.7109375" bestFit="1" customWidth="1"/>
    <col min="11776" max="11776" width="7.28515625" bestFit="1" customWidth="1"/>
    <col min="11777" max="11777" width="41.5703125" bestFit="1" customWidth="1"/>
    <col min="11778" max="11778" width="23.7109375" bestFit="1" customWidth="1"/>
    <col min="12032" max="12032" width="7.28515625" bestFit="1" customWidth="1"/>
    <col min="12033" max="12033" width="41.5703125" bestFit="1" customWidth="1"/>
    <col min="12034" max="12034" width="23.7109375" bestFit="1" customWidth="1"/>
    <col min="12288" max="12288" width="7.28515625" bestFit="1" customWidth="1"/>
    <col min="12289" max="12289" width="41.5703125" bestFit="1" customWidth="1"/>
    <col min="12290" max="12290" width="23.7109375" bestFit="1" customWidth="1"/>
    <col min="12544" max="12544" width="7.28515625" bestFit="1" customWidth="1"/>
    <col min="12545" max="12545" width="41.5703125" bestFit="1" customWidth="1"/>
    <col min="12546" max="12546" width="23.7109375" bestFit="1" customWidth="1"/>
    <col min="12800" max="12800" width="7.28515625" bestFit="1" customWidth="1"/>
    <col min="12801" max="12801" width="41.5703125" bestFit="1" customWidth="1"/>
    <col min="12802" max="12802" width="23.7109375" bestFit="1" customWidth="1"/>
    <col min="13056" max="13056" width="7.28515625" bestFit="1" customWidth="1"/>
    <col min="13057" max="13057" width="41.5703125" bestFit="1" customWidth="1"/>
    <col min="13058" max="13058" width="23.7109375" bestFit="1" customWidth="1"/>
    <col min="13312" max="13312" width="7.28515625" bestFit="1" customWidth="1"/>
    <col min="13313" max="13313" width="41.5703125" bestFit="1" customWidth="1"/>
    <col min="13314" max="13314" width="23.7109375" bestFit="1" customWidth="1"/>
    <col min="13568" max="13568" width="7.28515625" bestFit="1" customWidth="1"/>
    <col min="13569" max="13569" width="41.5703125" bestFit="1" customWidth="1"/>
    <col min="13570" max="13570" width="23.7109375" bestFit="1" customWidth="1"/>
    <col min="13824" max="13824" width="7.28515625" bestFit="1" customWidth="1"/>
    <col min="13825" max="13825" width="41.5703125" bestFit="1" customWidth="1"/>
    <col min="13826" max="13826" width="23.7109375" bestFit="1" customWidth="1"/>
    <col min="14080" max="14080" width="7.28515625" bestFit="1" customWidth="1"/>
    <col min="14081" max="14081" width="41.5703125" bestFit="1" customWidth="1"/>
    <col min="14082" max="14082" width="23.7109375" bestFit="1" customWidth="1"/>
    <col min="14336" max="14336" width="7.28515625" bestFit="1" customWidth="1"/>
    <col min="14337" max="14337" width="41.5703125" bestFit="1" customWidth="1"/>
    <col min="14338" max="14338" width="23.7109375" bestFit="1" customWidth="1"/>
    <col min="14592" max="14592" width="7.28515625" bestFit="1" customWidth="1"/>
    <col min="14593" max="14593" width="41.5703125" bestFit="1" customWidth="1"/>
    <col min="14594" max="14594" width="23.7109375" bestFit="1" customWidth="1"/>
    <col min="14848" max="14848" width="7.28515625" bestFit="1" customWidth="1"/>
    <col min="14849" max="14849" width="41.5703125" bestFit="1" customWidth="1"/>
    <col min="14850" max="14850" width="23.7109375" bestFit="1" customWidth="1"/>
    <col min="15104" max="15104" width="7.28515625" bestFit="1" customWidth="1"/>
    <col min="15105" max="15105" width="41.5703125" bestFit="1" customWidth="1"/>
    <col min="15106" max="15106" width="23.7109375" bestFit="1" customWidth="1"/>
    <col min="15360" max="15360" width="7.28515625" bestFit="1" customWidth="1"/>
    <col min="15361" max="15361" width="41.5703125" bestFit="1" customWidth="1"/>
    <col min="15362" max="15362" width="23.7109375" bestFit="1" customWidth="1"/>
    <col min="15616" max="15616" width="7.28515625" bestFit="1" customWidth="1"/>
    <col min="15617" max="15617" width="41.5703125" bestFit="1" customWidth="1"/>
    <col min="15618" max="15618" width="23.7109375" bestFit="1" customWidth="1"/>
    <col min="15872" max="15872" width="7.28515625" bestFit="1" customWidth="1"/>
    <col min="15873" max="15873" width="41.5703125" bestFit="1" customWidth="1"/>
    <col min="15874" max="15874" width="23.7109375" bestFit="1" customWidth="1"/>
    <col min="16128" max="16128" width="7.28515625" bestFit="1" customWidth="1"/>
    <col min="16129" max="16129" width="41.5703125" bestFit="1" customWidth="1"/>
    <col min="16130" max="16130" width="23.7109375" bestFit="1" customWidth="1"/>
  </cols>
  <sheetData>
    <row r="1" spans="1:2" s="3" customFormat="1" x14ac:dyDescent="0.25">
      <c r="A1" s="1" t="s">
        <v>0</v>
      </c>
      <c r="B1" s="2" t="s">
        <v>2797</v>
      </c>
    </row>
    <row r="2" spans="1:2" x14ac:dyDescent="0.25">
      <c r="A2" s="6" t="s">
        <v>56</v>
      </c>
      <c r="B2" s="4" t="s">
        <v>156</v>
      </c>
    </row>
    <row r="3" spans="1:2" x14ac:dyDescent="0.25">
      <c r="A3" s="6" t="s">
        <v>152</v>
      </c>
      <c r="B3" s="5" t="s">
        <v>2863</v>
      </c>
    </row>
    <row r="4" spans="1:2" x14ac:dyDescent="0.25">
      <c r="A4" s="6" t="s">
        <v>57</v>
      </c>
      <c r="B4" s="4" t="s">
        <v>364</v>
      </c>
    </row>
    <row r="5" spans="1:2" x14ac:dyDescent="0.25">
      <c r="A5" s="6" t="s">
        <v>58</v>
      </c>
      <c r="B5" s="4" t="s">
        <v>157</v>
      </c>
    </row>
    <row r="6" spans="1:2" x14ac:dyDescent="0.25">
      <c r="A6" s="6" t="s">
        <v>59</v>
      </c>
      <c r="B6" s="4" t="s">
        <v>158</v>
      </c>
    </row>
    <row r="7" spans="1:2" x14ac:dyDescent="0.25">
      <c r="A7" s="6" t="s">
        <v>60</v>
      </c>
      <c r="B7" s="4" t="s">
        <v>2798</v>
      </c>
    </row>
    <row r="8" spans="1:2" x14ac:dyDescent="0.25">
      <c r="A8" s="6" t="s">
        <v>61</v>
      </c>
      <c r="B8" s="5" t="s">
        <v>2083</v>
      </c>
    </row>
    <row r="9" spans="1:2" x14ac:dyDescent="0.25">
      <c r="A9" s="6" t="s">
        <v>62</v>
      </c>
      <c r="B9" s="4" t="s">
        <v>159</v>
      </c>
    </row>
    <row r="10" spans="1:2" x14ac:dyDescent="0.25">
      <c r="A10" s="6" t="s">
        <v>63</v>
      </c>
      <c r="B10" s="5" t="s">
        <v>2234</v>
      </c>
    </row>
    <row r="11" spans="1:2" x14ac:dyDescent="0.25">
      <c r="A11" s="6" t="s">
        <v>64</v>
      </c>
      <c r="B11" s="4" t="s">
        <v>160</v>
      </c>
    </row>
    <row r="12" spans="1:2" x14ac:dyDescent="0.25">
      <c r="A12" s="6" t="s">
        <v>65</v>
      </c>
      <c r="B12" s="4" t="s">
        <v>161</v>
      </c>
    </row>
    <row r="13" spans="1:2" x14ac:dyDescent="0.25">
      <c r="A13" s="6" t="s">
        <v>66</v>
      </c>
      <c r="B13" s="4" t="s">
        <v>162</v>
      </c>
    </row>
    <row r="14" spans="1:2" x14ac:dyDescent="0.25">
      <c r="A14" s="6" t="s">
        <v>67</v>
      </c>
      <c r="B14" s="5" t="s">
        <v>365</v>
      </c>
    </row>
    <row r="15" spans="1:2" x14ac:dyDescent="0.25">
      <c r="A15" s="6" t="s">
        <v>68</v>
      </c>
      <c r="B15" s="4" t="s">
        <v>163</v>
      </c>
    </row>
    <row r="16" spans="1:2" x14ac:dyDescent="0.25">
      <c r="A16" s="6" t="s">
        <v>69</v>
      </c>
      <c r="B16" s="4" t="s">
        <v>366</v>
      </c>
    </row>
    <row r="17" spans="1:2" x14ac:dyDescent="0.25">
      <c r="A17" s="6" t="s">
        <v>70</v>
      </c>
      <c r="B17" s="4" t="s">
        <v>164</v>
      </c>
    </row>
    <row r="18" spans="1:2" x14ac:dyDescent="0.25">
      <c r="A18" s="6" t="s">
        <v>71</v>
      </c>
      <c r="B18" s="4" t="s">
        <v>165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EJECUCIONINGRESOS</vt:lpstr>
      <vt:lpstr>EJECUCIONGASTOS</vt:lpstr>
      <vt:lpstr>GASTOS INVERSION</vt:lpstr>
      <vt:lpstr>SECRETARIAS</vt:lpstr>
      <vt:lpstr>'GASTOS INVERSION'!Área_de_impresión</vt:lpstr>
      <vt:lpstr>'GASTOS INVERSION'!Títulos_a_imprimir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Alexander Pineda Palacio</dc:creator>
  <cp:lastModifiedBy>Oscar Diego Arango</cp:lastModifiedBy>
  <cp:lastPrinted>2025-01-29T22:54:52Z</cp:lastPrinted>
  <dcterms:created xsi:type="dcterms:W3CDTF">2022-06-16T16:51:18Z</dcterms:created>
  <dcterms:modified xsi:type="dcterms:W3CDTF">2025-01-29T23:07:24Z</dcterms:modified>
</cp:coreProperties>
</file>