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style4.xml" ContentType="application/vnd.ms-office.chartstyle+xml"/>
  <Override PartName="/xl/charts/colors4.xml" ContentType="application/vnd.ms-office.chartcolorstyle+xml"/>
  <Override PartName="/xl/charts/chart7.xml" ContentType="application/vnd.openxmlformats-officedocument.drawingml.chart+xml"/>
  <Override PartName="/xl/charts/style5.xml" ContentType="application/vnd.ms-office.chartstyle+xml"/>
  <Override PartName="/xl/charts/colors5.xml" ContentType="application/vnd.ms-office.chartcolorstyle+xml"/>
  <Override PartName="/xl/charts/chart8.xml" ContentType="application/vnd.openxmlformats-officedocument.drawingml.chart+xml"/>
  <Override PartName="/xl/charts/style6.xml" ContentType="application/vnd.ms-office.chartstyle+xml"/>
  <Override PartName="/xl/charts/colors6.xml" ContentType="application/vnd.ms-office.chartcolorstyle+xml"/>
  <Override PartName="/xl/charts/chart9.xml" ContentType="application/vnd.openxmlformats-officedocument.drawingml.chart+xml"/>
  <Override PartName="/xl/charts/style7.xml" ContentType="application/vnd.ms-office.chartstyle+xml"/>
  <Override PartName="/xl/charts/colors7.xml" ContentType="application/vnd.ms-office.chartcolorstyle+xml"/>
  <Override PartName="/xl/charts/chart10.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xml" ContentType="application/vnd.openxmlformats-officedocument.drawing+xml"/>
  <Override PartName="/xl/charts/chart11.xml" ContentType="application/vnd.openxmlformats-officedocument.drawingml.chart+xml"/>
  <Override PartName="/xl/charts/style9.xml" ContentType="application/vnd.ms-office.chartstyle+xml"/>
  <Override PartName="/xl/charts/colors9.xml" ContentType="application/vnd.ms-office.chartcolorstyle+xml"/>
  <Override PartName="/xl/charts/chart12.xml" ContentType="application/vnd.openxmlformats-officedocument.drawingml.chart+xml"/>
  <Override PartName="/xl/charts/style10.xml" ContentType="application/vnd.ms-office.chartstyle+xml"/>
  <Override PartName="/xl/charts/colors10.xml" ContentType="application/vnd.ms-office.chartcolorstyle+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charts/chart14.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5.xml" ContentType="application/vnd.openxmlformats-officedocument.drawingml.chart+xml"/>
  <Override PartName="/xl/charts/style13.xml" ContentType="application/vnd.ms-office.chartstyle+xml"/>
  <Override PartName="/xl/charts/colors13.xml" ContentType="application/vnd.ms-office.chartcolorstyle+xml"/>
  <Override PartName="/xl/charts/chart16.xml" ContentType="application/vnd.openxmlformats-officedocument.drawingml.chart+xml"/>
  <Override PartName="/xl/charts/style14.xml" ContentType="application/vnd.ms-office.chartstyle+xml"/>
  <Override PartName="/xl/charts/colors14.xml" ContentType="application/vnd.ms-office.chartcolorstyle+xml"/>
  <Override PartName="/xl/charts/chart17.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5.xml" ContentType="application/vnd.openxmlformats-officedocument.drawing+xml"/>
  <Override PartName="/xl/charts/chart18.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6.xml" ContentType="application/vnd.openxmlformats-officedocument.drawing+xml"/>
  <Override PartName="/xl/charts/chart19.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20.xml" ContentType="application/vnd.openxmlformats-officedocument.drawingml.chart+xml"/>
  <Override PartName="/xl/charts/style18.xml" ContentType="application/vnd.ms-office.chartstyle+xml"/>
  <Override PartName="/xl/charts/colors18.xml" ContentType="application/vnd.ms-office.chartcolorstyle+xml"/>
  <Override PartName="/xl/charts/chart21.xml" ContentType="application/vnd.openxmlformats-officedocument.drawingml.chart+xml"/>
  <Override PartName="/xl/charts/style19.xml" ContentType="application/vnd.ms-office.chartstyle+xml"/>
  <Override PartName="/xl/charts/colors19.xml" ContentType="application/vnd.ms-office.chartcolorstyle+xml"/>
  <Override PartName="/xl/charts/chart22.xml" ContentType="application/vnd.openxmlformats-officedocument.drawingml.chart+xml"/>
  <Override PartName="/xl/charts/style20.xml" ContentType="application/vnd.ms-office.chartstyle+xml"/>
  <Override PartName="/xl/charts/colors20.xml" ContentType="application/vnd.ms-office.chartcolorstyle+xml"/>
  <Override PartName="/xl/charts/chart23.xml" ContentType="application/vnd.openxmlformats-officedocument.drawingml.chart+xml"/>
  <Override PartName="/xl/charts/style21.xml" ContentType="application/vnd.ms-office.chartstyle+xml"/>
  <Override PartName="/xl/charts/colors21.xml" ContentType="application/vnd.ms-office.chartcolorstyle+xml"/>
  <Override PartName="/xl/charts/chart24.xml" ContentType="application/vnd.openxmlformats-officedocument.drawingml.chart+xml"/>
  <Override PartName="/xl/charts/style22.xml" ContentType="application/vnd.ms-office.chartstyle+xml"/>
  <Override PartName="/xl/charts/colors22.xml" ContentType="application/vnd.ms-office.chartcolorstyle+xml"/>
  <Override PartName="/xl/charts/chart25.xml" ContentType="application/vnd.openxmlformats-officedocument.drawingml.chart+xml"/>
  <Override PartName="/xl/charts/style23.xml" ContentType="application/vnd.ms-office.chartstyle+xml"/>
  <Override PartName="/xl/charts/colors23.xml" ContentType="application/vnd.ms-office.chartcolorstyle+xml"/>
  <Override PartName="/xl/charts/chart26.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0.xml" ContentType="application/vnd.openxmlformats-officedocument.drawing+xml"/>
  <Override PartName="/xl/charts/chart27.xml" ContentType="application/vnd.openxmlformats-officedocument.drawingml.chart+xml"/>
  <Override PartName="/xl/charts/style25.xml" ContentType="application/vnd.ms-office.chartstyle+xml"/>
  <Override PartName="/xl/charts/colors25.xml" ContentType="application/vnd.ms-office.chartcolorstyle+xml"/>
  <Override PartName="/xl/charts/chart28.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gloria.alvarez\Desktop\Desktop\2024\SEGUIMIENTO PM CGM\3. RENDICION SEPTIEMBRE 2024\"/>
    </mc:Choice>
  </mc:AlternateContent>
  <xr:revisionPtr revIDLastSave="0" documentId="13_ncr:1_{137DD871-4DB2-4990-AA7E-E8DA49BF2989}" xr6:coauthVersionLast="47" xr6:coauthVersionMax="47" xr10:uidLastSave="{00000000-0000-0000-0000-000000000000}"/>
  <bookViews>
    <workbookView xWindow="-120" yWindow="-120" windowWidth="29040" windowHeight="15840" xr2:uid="{00000000-000D-0000-FFFF-FFFF00000000}"/>
  </bookViews>
  <sheets>
    <sheet name="2.1.2023 RECURNATURAL(ABIER)OK" sheetId="28" r:id="rId1"/>
    <sheet name="4,1.2023 INEM EDUCA (ABIERTA)OK" sheetId="23" r:id="rId2"/>
    <sheet name="DENUNCIA IE PIO X (ABIERTA)OK" sheetId="49" r:id="rId3"/>
    <sheet name="SEC DEPOR BMX ( ABIERTA)OK" sheetId="45" r:id="rId4"/>
    <sheet name="AUDI 1,1,2024 F Y GES ( ABIERTA" sheetId="50" r:id="rId5"/>
    <sheet name="TREMENDA (ABIERTA)" sheetId="58" r:id="rId6"/>
    <sheet name="3.1.2024 COMODATO ESTADIO( ABI)" sheetId="57" r:id="rId7"/>
    <sheet name="BULEVAR ENEA ( ABIERTA)" sheetId="61" r:id="rId8"/>
    <sheet name="FONDOPRESMAGISTERIO1(ABIERT)" sheetId="63" r:id="rId9"/>
    <sheet name="FONDOPRESMAGIST2-2023ABIERT" sheetId="64" r:id="rId10"/>
    <sheet name="FONDO PRESMAGISTE3 (ABIER) " sheetId="62" r:id="rId11"/>
    <sheet name="Hoja3" sheetId="65" r:id="rId1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29" i="64" l="1"/>
  <c r="AH28" i="64"/>
  <c r="Y28" i="64"/>
  <c r="AH24" i="64"/>
  <c r="AH20" i="64" s="1"/>
  <c r="AH22" i="64" s="1"/>
  <c r="AG24" i="64"/>
  <c r="AG20" i="64" s="1"/>
  <c r="AG22" i="64" s="1"/>
  <c r="Z24" i="64"/>
  <c r="Z20" i="64" s="1"/>
  <c r="Z22" i="64" s="1"/>
  <c r="Y24" i="64"/>
  <c r="Y20" i="64" s="1"/>
  <c r="Y22" i="64" s="1"/>
  <c r="Y23" i="64" s="1"/>
  <c r="Z29" i="64" s="1"/>
  <c r="T24" i="64"/>
  <c r="S24" i="64"/>
  <c r="T20" i="64"/>
  <c r="T22" i="64" s="1"/>
  <c r="AH19" i="64"/>
  <c r="AG19" i="64"/>
  <c r="Z19" i="64"/>
  <c r="Y19" i="64"/>
  <c r="T19" i="64"/>
  <c r="S19" i="64"/>
  <c r="S20" i="64" s="1"/>
  <c r="S22" i="64" s="1"/>
  <c r="AE35" i="63"/>
  <c r="AE34" i="63"/>
  <c r="X34" i="63"/>
  <c r="AE33" i="63"/>
  <c r="X33" i="63"/>
  <c r="AM28" i="63"/>
  <c r="AL28" i="63"/>
  <c r="AG28" i="63"/>
  <c r="AF28" i="63"/>
  <c r="Z28" i="63"/>
  <c r="Y28" i="63"/>
  <c r="T28" i="63"/>
  <c r="S28" i="63"/>
  <c r="Y24" i="63"/>
  <c r="Y26" i="63" s="1"/>
  <c r="S24" i="63"/>
  <c r="S26" i="63" s="1"/>
  <c r="AM23" i="63"/>
  <c r="AM24" i="63" s="1"/>
  <c r="AM26" i="63" s="1"/>
  <c r="AL23" i="63"/>
  <c r="AL24" i="63" s="1"/>
  <c r="AL26" i="63" s="1"/>
  <c r="AL27" i="63" s="1"/>
  <c r="AG23" i="63"/>
  <c r="AG24" i="63" s="1"/>
  <c r="AG26" i="63" s="1"/>
  <c r="AF23" i="63"/>
  <c r="AF24" i="63" s="1"/>
  <c r="AF26" i="63" s="1"/>
  <c r="AF27" i="63" s="1"/>
  <c r="Z23" i="63"/>
  <c r="Z24" i="63" s="1"/>
  <c r="Z26" i="63" s="1"/>
  <c r="Y23" i="63"/>
  <c r="T23" i="63"/>
  <c r="T24" i="63" s="1"/>
  <c r="T26" i="63" s="1"/>
  <c r="S23" i="63"/>
  <c r="Y13" i="62"/>
  <c r="W13" i="62"/>
  <c r="AU25" i="45"/>
  <c r="AV24" i="45"/>
  <c r="AU24" i="45"/>
  <c r="AV23" i="45"/>
  <c r="AU23" i="45"/>
  <c r="AW19" i="45"/>
  <c r="AV19" i="45"/>
  <c r="AW14" i="45"/>
  <c r="AW15" i="45" s="1"/>
  <c r="AW17" i="45" s="1"/>
  <c r="AV14" i="45"/>
  <c r="AV15" i="45" s="1"/>
  <c r="AV17" i="45" s="1"/>
  <c r="AR141" i="50"/>
  <c r="AQ134" i="50"/>
  <c r="AR133" i="50"/>
  <c r="AQ133" i="50"/>
  <c r="AT144" i="50"/>
  <c r="AT145" i="50" s="1"/>
  <c r="AT146" i="50" s="1"/>
  <c r="AT147" i="50" s="1"/>
  <c r="AT148" i="50" s="1"/>
  <c r="AT149" i="50" s="1"/>
  <c r="AS141" i="50"/>
  <c r="AQ130" i="50"/>
  <c r="AR130" i="50"/>
  <c r="AO132" i="50"/>
  <c r="AQ141" i="50"/>
  <c r="AK8" i="50"/>
  <c r="AK9" i="50" s="1"/>
  <c r="AK10" i="50" s="1"/>
  <c r="AK11" i="50" s="1"/>
  <c r="AK12" i="50" s="1"/>
  <c r="AK13" i="50" s="1"/>
  <c r="AI7" i="50"/>
  <c r="AH7" i="50"/>
  <c r="AG7" i="50"/>
  <c r="AE7" i="50"/>
  <c r="AE13" i="57"/>
  <c r="AV17" i="58"/>
  <c r="AU24" i="58"/>
  <c r="AS24" i="58"/>
  <c r="AT12" i="58"/>
  <c r="AT13" i="58" s="1"/>
  <c r="AT15" i="58" s="1"/>
  <c r="AS12" i="58"/>
  <c r="AN10" i="58"/>
  <c r="AM10" i="58"/>
  <c r="AK10" i="58"/>
  <c r="AD13" i="57"/>
  <c r="AC13" i="57"/>
  <c r="AA13" i="57"/>
  <c r="AI10" i="61"/>
  <c r="AL10" i="61"/>
  <c r="AK10" i="61"/>
  <c r="AY29" i="49"/>
  <c r="AW29" i="49"/>
  <c r="AY28" i="49"/>
  <c r="AX28" i="49"/>
  <c r="AY27" i="49"/>
  <c r="AX27" i="49"/>
  <c r="AY26" i="49"/>
  <c r="AX26" i="49"/>
  <c r="AW28" i="49"/>
  <c r="AW27" i="49"/>
  <c r="AW26" i="49"/>
  <c r="AX19" i="49"/>
  <c r="AW19" i="49"/>
  <c r="AW15" i="49"/>
  <c r="AW17" i="49" s="1"/>
  <c r="AX14" i="49"/>
  <c r="AW14" i="49"/>
  <c r="AP28" i="49"/>
  <c r="AO28" i="49"/>
  <c r="AN28" i="49"/>
  <c r="AO27" i="49"/>
  <c r="AN27" i="49"/>
  <c r="AO26" i="49"/>
  <c r="AN26" i="49"/>
  <c r="AP27" i="49"/>
  <c r="AP26" i="49"/>
  <c r="AF27" i="49"/>
  <c r="AE27" i="49"/>
  <c r="AD27" i="49"/>
  <c r="AF26" i="49"/>
  <c r="AE26" i="49"/>
  <c r="AD26" i="49"/>
  <c r="Y26" i="49"/>
  <c r="X26" i="49"/>
  <c r="W26" i="49"/>
  <c r="BF32" i="23"/>
  <c r="BE32" i="23"/>
  <c r="AY31" i="23"/>
  <c r="AX31" i="23"/>
  <c r="AO31" i="23"/>
  <c r="AI27" i="23"/>
  <c r="AI26" i="23"/>
  <c r="AI25" i="23"/>
  <c r="V26" i="23"/>
  <c r="V27" i="23"/>
  <c r="AB20" i="23"/>
  <c r="BE31" i="23"/>
  <c r="BC21" i="23"/>
  <c r="BB21" i="23"/>
  <c r="BC16" i="23"/>
  <c r="BB16" i="23"/>
  <c r="AP28" i="28"/>
  <c r="AO28" i="28"/>
  <c r="AP27" i="28"/>
  <c r="AO27" i="28"/>
  <c r="AH27" i="28"/>
  <c r="AG27" i="28"/>
  <c r="AH26" i="28"/>
  <c r="AG26" i="28"/>
  <c r="AH25" i="28"/>
  <c r="AG25" i="28"/>
  <c r="AP26" i="28"/>
  <c r="AP25" i="28"/>
  <c r="AO26" i="28"/>
  <c r="AO25" i="28"/>
  <c r="AQ13" i="28"/>
  <c r="AQ14" i="28" s="1"/>
  <c r="AQ16" i="28" s="1"/>
  <c r="AP13" i="28"/>
  <c r="AP14" i="28" s="1"/>
  <c r="AP16" i="28" s="1"/>
  <c r="AG23" i="64" l="1"/>
  <c r="AH29" i="64" s="1"/>
  <c r="S23" i="64"/>
  <c r="Z28" i="64" s="1"/>
  <c r="AF35" i="63"/>
  <c r="AF34" i="63"/>
  <c r="Y27" i="63"/>
  <c r="Y34" i="63" s="1"/>
  <c r="S27" i="63"/>
  <c r="AV18" i="45"/>
  <c r="AV25" i="45" s="1"/>
  <c r="AS13" i="58"/>
  <c r="AS15" i="58" s="1"/>
  <c r="AS16" i="58" s="1"/>
  <c r="AT24" i="58" s="1"/>
  <c r="AX15" i="49"/>
  <c r="AX17" i="49" s="1"/>
  <c r="AW18" i="49" s="1"/>
  <c r="AX29" i="49" s="1"/>
  <c r="BB17" i="23"/>
  <c r="BC17" i="23"/>
  <c r="BC19" i="23" s="1"/>
  <c r="BB19" i="23"/>
  <c r="AP17" i="28"/>
  <c r="AF33" i="63" l="1"/>
  <c r="Y33" i="63"/>
  <c r="BB20" i="23"/>
  <c r="BF31" i="23" s="1"/>
  <c r="AM25" i="45"/>
  <c r="AL25" i="45"/>
  <c r="AM24" i="45"/>
  <c r="AL24" i="45"/>
  <c r="AM23" i="45"/>
  <c r="AL23" i="45"/>
  <c r="AN19" i="45"/>
  <c r="AM19" i="45"/>
  <c r="AN14" i="45"/>
  <c r="AN15" i="45" s="1"/>
  <c r="AN17" i="45" s="1"/>
  <c r="AM14" i="45"/>
  <c r="AM15" i="45" s="1"/>
  <c r="AM17" i="45" s="1"/>
  <c r="AM18" i="45" s="1"/>
  <c r="AO19" i="49"/>
  <c r="AN19" i="49"/>
  <c r="AO15" i="49"/>
  <c r="AO17" i="49" s="1"/>
  <c r="AO14" i="49"/>
  <c r="AN14" i="49"/>
  <c r="AN15" i="49" s="1"/>
  <c r="AN17" i="49" s="1"/>
  <c r="AX30" i="23"/>
  <c r="BE30" i="23" s="1"/>
  <c r="AX26" i="23"/>
  <c r="BE26" i="23" s="1"/>
  <c r="AW21" i="23"/>
  <c r="AV21" i="23"/>
  <c r="AW16" i="23"/>
  <c r="AV16" i="23"/>
  <c r="AI13" i="28"/>
  <c r="AI14" i="28" s="1"/>
  <c r="AI16" i="28" s="1"/>
  <c r="AH13" i="28"/>
  <c r="AH14" i="28" s="1"/>
  <c r="AH16" i="28" s="1"/>
  <c r="AH17" i="28" s="1"/>
  <c r="AC26" i="28"/>
  <c r="AB26" i="28"/>
  <c r="AC25" i="28"/>
  <c r="AB25" i="28"/>
  <c r="AD24" i="45"/>
  <c r="AC24" i="45"/>
  <c r="AD23" i="45"/>
  <c r="AC23" i="45"/>
  <c r="AO30" i="23"/>
  <c r="AX29" i="23" s="1"/>
  <c r="BE29" i="23" s="1"/>
  <c r="AO29" i="23"/>
  <c r="AX28" i="23" s="1"/>
  <c r="BE28" i="23" s="1"/>
  <c r="AO28" i="23"/>
  <c r="AX27" i="23" s="1"/>
  <c r="BE27" i="23" s="1"/>
  <c r="AO27" i="23"/>
  <c r="AE19" i="45"/>
  <c r="AD19" i="45"/>
  <c r="AE14" i="45"/>
  <c r="AD14" i="45"/>
  <c r="AE19" i="49"/>
  <c r="AD19" i="49"/>
  <c r="AE14" i="49"/>
  <c r="AD14" i="49"/>
  <c r="X19" i="49"/>
  <c r="W19" i="49"/>
  <c r="X14" i="49"/>
  <c r="W14" i="49"/>
  <c r="W15" i="49" s="1"/>
  <c r="W17" i="49" s="1"/>
  <c r="AN18" i="49" l="1"/>
  <c r="X15" i="49"/>
  <c r="X17" i="49" s="1"/>
  <c r="W18" i="49" s="1"/>
  <c r="AD15" i="45"/>
  <c r="AD17" i="45" s="1"/>
  <c r="AE15" i="45"/>
  <c r="AE17" i="45" s="1"/>
  <c r="AD15" i="49"/>
  <c r="AD17" i="49" s="1"/>
  <c r="AE15" i="49"/>
  <c r="AE17" i="49" s="1"/>
  <c r="AD18" i="49" l="1"/>
  <c r="AD18" i="45"/>
  <c r="AQ21" i="23"/>
  <c r="AP21" i="23"/>
  <c r="AQ16" i="23"/>
  <c r="AP16" i="23"/>
  <c r="AC14" i="28"/>
  <c r="AC16" i="28" s="1"/>
  <c r="AC13" i="28"/>
  <c r="AB13" i="28"/>
  <c r="AB14" i="28" s="1"/>
  <c r="AB16" i="28" s="1"/>
  <c r="AB17" i="28" s="1"/>
  <c r="AW17" i="23" l="1"/>
  <c r="AW19" i="23" s="1"/>
  <c r="AV17" i="23"/>
  <c r="AV19" i="23" s="1"/>
  <c r="AV20" i="23" l="1"/>
  <c r="AY30" i="23" s="1"/>
  <c r="BF30" i="23" s="1"/>
  <c r="X14" i="45" l="1"/>
  <c r="W14" i="45"/>
  <c r="X19" i="45"/>
  <c r="W19" i="45"/>
  <c r="W15" i="45" s="1"/>
  <c r="W17" i="45" s="1"/>
  <c r="X13" i="28"/>
  <c r="X14" i="28" s="1"/>
  <c r="X16" i="28" s="1"/>
  <c r="W13" i="28"/>
  <c r="W14" i="28" s="1"/>
  <c r="W16" i="28" s="1"/>
  <c r="W17" i="28" s="1"/>
  <c r="AK21" i="23"/>
  <c r="AJ21" i="23"/>
  <c r="AK16" i="23"/>
  <c r="AJ16" i="23"/>
  <c r="AE21" i="23"/>
  <c r="AD21" i="23"/>
  <c r="AE16" i="23"/>
  <c r="AD16" i="23"/>
  <c r="Y21" i="23"/>
  <c r="Z21" i="23"/>
  <c r="Z16" i="23"/>
  <c r="Z17" i="23" s="1"/>
  <c r="Z19" i="23" s="1"/>
  <c r="Y16" i="23"/>
  <c r="X15" i="45"/>
  <c r="X17" i="45"/>
  <c r="W18" i="45"/>
  <c r="Y17" i="23" l="1"/>
  <c r="Y19" i="23" s="1"/>
  <c r="Y20" i="23" s="1"/>
  <c r="AE17" i="23"/>
  <c r="AE19" i="23" s="1"/>
  <c r="AP17" i="23"/>
  <c r="AP19" i="23" s="1"/>
  <c r="AQ17" i="23"/>
  <c r="AQ19" i="23" s="1"/>
  <c r="AD17" i="23"/>
  <c r="AD19" i="23" s="1"/>
  <c r="AK17" i="23"/>
  <c r="AK19" i="23" s="1"/>
  <c r="AJ17" i="23"/>
  <c r="AJ19" i="23" s="1"/>
  <c r="AP20" i="23" l="1"/>
  <c r="AP30" i="23" s="1"/>
  <c r="AY29" i="23" s="1"/>
  <c r="BF29" i="23" s="1"/>
  <c r="Y26" i="23"/>
  <c r="AE25" i="23"/>
  <c r="AJ25" i="23" s="1"/>
  <c r="AJ20" i="23"/>
  <c r="AP27" i="23"/>
  <c r="AY26" i="23" s="1"/>
  <c r="BF26" i="23" s="1"/>
  <c r="AD20" i="23"/>
  <c r="AP29" i="23" l="1"/>
  <c r="AY28" i="23" s="1"/>
  <c r="BF28" i="23" s="1"/>
  <c r="AJ27" i="23"/>
  <c r="AP28" i="23"/>
  <c r="AY27" i="23" s="1"/>
  <c r="BF27" i="23" s="1"/>
</calcChain>
</file>

<file path=xl/sharedStrings.xml><?xml version="1.0" encoding="utf-8"?>
<sst xmlns="http://schemas.openxmlformats.org/spreadsheetml/2006/main" count="2737" uniqueCount="927">
  <si>
    <t>SEGUIMIENTO A JUNIO DE 2023 POR PARTE DE  CONTROL  INTERNO</t>
  </si>
  <si>
    <t>SEGUIMIENTO A DICIEMBRE DE 2023 POR PARTE DE  CONTROL  INTERNO</t>
  </si>
  <si>
    <t>OBSERVACION DEL  AVANCE</t>
  </si>
  <si>
    <t>CALIFICACION DEL CUMPLIMIENTO DE LAS  ACCIONES</t>
  </si>
  <si>
    <t>CALIFICACION DE LA  EFCTIVIDAD DE LAS  ACCIONES</t>
  </si>
  <si>
    <t>REPORTE  DE  AVANCE</t>
  </si>
  <si>
    <t>OBSERVACION</t>
  </si>
  <si>
    <t>CAUSA</t>
  </si>
  <si>
    <t>CLASIFICACION</t>
  </si>
  <si>
    <t>METODOLOGIA DE LA CALIFICACION 1.CUMPLIMIENTO  TOTAL ( CALIFICACION (2), 
2.CUMPLIMIENTO PARCIAL. CALIFICACION (1).
3 NO CUMPLIDA. CALIFICACION(0)</t>
  </si>
  <si>
    <t>METODOLOGIA DE LA CALIFICACION 
1.EFECTIVA ( CALIFICACION (2), 
2.PARCIALMENTE EFECTIVA. CALIFICACION (1).
3 NO EFECTIVA. CALIFICACION(0)</t>
  </si>
  <si>
    <t>AC</t>
  </si>
  <si>
    <t>AP</t>
  </si>
  <si>
    <t>X</t>
  </si>
  <si>
    <t>CALIFICCACION EFECTUADA POR  LA UNIDAD DE  CONTROL  INTERNO</t>
  </si>
  <si>
    <t>x</t>
  </si>
  <si>
    <t>RESULTADO</t>
  </si>
  <si>
    <t>PONDERACION</t>
  </si>
  <si>
    <t>RESULTADO CON LA PONDERACION</t>
  </si>
  <si>
    <t>RESULTADOS DE LA  EVALUACION DEL PLAN DE MEJORAMIENTO  FECHA  CORTE JUNIO DE 2023</t>
  </si>
  <si>
    <t>RESULTADOS DE LA  EVALUACION DEL PLAN DE MEJORAMIENTO  FECHA  CORTE DICIEMBRE DE 2023</t>
  </si>
  <si>
    <t>JURIDICA</t>
  </si>
  <si>
    <t>MOVILIDAD</t>
  </si>
  <si>
    <t>1</t>
  </si>
  <si>
    <t>2</t>
  </si>
  <si>
    <t xml:space="preserve">
NRO  DEL HALLAZGO / DEBILIDAD/ ACCION  PREVENTIVA</t>
  </si>
  <si>
    <t xml:space="preserve">
DESCRIPCIÓN HALLAZGO/  DEBILIDAD/  ACCION  PREVENTIVA</t>
  </si>
  <si>
    <t>CARGO DEL  RESPONSABLE DE LA  ACCION</t>
  </si>
  <si>
    <t>NOMBRE DEL  RESPONSABLE  DE LLEVAR A CABO LA  ACCION</t>
  </si>
  <si>
    <t>FECHA DE INICIACION DE LA ACCION</t>
  </si>
  <si>
    <t>FECHA DE FINALIZACION DE LA ACCION</t>
  </si>
  <si>
    <t>C</t>
  </si>
  <si>
    <t>Secretaría Jurídica</t>
  </si>
  <si>
    <t>ENTIDAD EXTERNA  O  UNIDAD  DE  CONTROL INTERNO ( QUE  EFECTUO LA  AUDITORIA)</t>
  </si>
  <si>
    <t xml:space="preserve">CONTRALORIA GENERAL MUNICIPIO DE MANIZALES  </t>
  </si>
  <si>
    <t>MARCAR  CON UNA X</t>
  </si>
  <si>
    <t>CONTRALORIA  GENERAL DE LA  REPUBLICA</t>
  </si>
  <si>
    <t>PROCURADURIA  GENERAL DE LA  NACION</t>
  </si>
  <si>
    <t>ARCHIVO  GENERAL DE LA  NACION</t>
  </si>
  <si>
    <t>OTROS( CUAL)</t>
  </si>
  <si>
    <t>AUDITORIA  INTERNA ( CONTROL INTERNO</t>
  </si>
  <si>
    <t>AUDITORIA  NRO</t>
  </si>
  <si>
    <t>VIGENCIA  AUDITADA</t>
  </si>
  <si>
    <t>TEMA  AUDITADO/ O PROCESO AUDITADO</t>
  </si>
  <si>
    <t>TIPO DE  AUDITORIA</t>
  </si>
  <si>
    <t>FECHA DEL  INFORME  DEFINITIVO</t>
  </si>
  <si>
    <t>NRO DEL  PLAN DE MEJORAMIENTO</t>
  </si>
  <si>
    <t>FECHA DE  RECIBO DEL  INFORME  DEFINITIVO</t>
  </si>
  <si>
    <t>FECHA DE  SUSCRIPCION DEL  PLAN DE MEJORAMIENTO</t>
  </si>
  <si>
    <t>INCIDENCIA DEL HALLAZGO</t>
  </si>
  <si>
    <t>TOTAL  ACCIONES</t>
  </si>
  <si>
    <t xml:space="preserve">DESCRIPCIÓN DE LA CORRECCION, ACCION CORRECTIVA O MEJORA O ACCION PREVENTIVA
</t>
  </si>
  <si>
    <t>META</t>
  </si>
  <si>
    <t>FUENTE DE VERIFICACION</t>
  </si>
  <si>
    <t>LUGAR DE  VERIFICACION</t>
  </si>
  <si>
    <t xml:space="preserve">CERRADA </t>
  </si>
  <si>
    <t>ABIERTA</t>
  </si>
  <si>
    <t>ADMINISTRATIVA</t>
  </si>
  <si>
    <t>SECRETARIA Y/O DEPENDENCIA/ DIRECCION TECNICA RESPONSABLE</t>
  </si>
  <si>
    <t>AREA RESPONSABLE / MACRO PROCESO /PROCESO</t>
  </si>
  <si>
    <t>SE  REQUIEREN  RECURSOS</t>
  </si>
  <si>
    <t>SI</t>
  </si>
  <si>
    <t>NO</t>
  </si>
  <si>
    <t>ENTIDAD EXTERNA O UNIDAD DE CONTROL INTERNO (QUE EFECTUO LA AUDITORIA)</t>
  </si>
  <si>
    <t>AUDITORIA NRO</t>
  </si>
  <si>
    <t>VIGENCIA AUDITADA</t>
  </si>
  <si>
    <t>TEMA AUDITADO/ O PROCESO AUDITADO</t>
  </si>
  <si>
    <t>TIPO DE AUDITORIA</t>
  </si>
  <si>
    <t>ACTUACIÓN ESPECIAL DE FISCALIZACIÓN</t>
  </si>
  <si>
    <t>FECHA DEL INFORME DEFINITIVO</t>
  </si>
  <si>
    <t xml:space="preserve">
NRO DEL HALLAZGO / DEBILIDAD/ ACCION  PREVENTIVA</t>
  </si>
  <si>
    <t>ESTADO DE LA ACCION</t>
  </si>
  <si>
    <t>ITEM</t>
  </si>
  <si>
    <t xml:space="preserve">Profesional Universitario </t>
  </si>
  <si>
    <t>Administrativo con presunto alcance disciplinario</t>
  </si>
  <si>
    <t>PORCENTAJE  EN EL CUAL DEBERIA IR  A  JUNIO DE 2023</t>
  </si>
  <si>
    <t>PORCENTAJE  EN EL CUAL DEBERIA IR  A  DICIEMBRE DE 2023</t>
  </si>
  <si>
    <t>ALCALDIA DE  MANIZALES</t>
  </si>
  <si>
    <t xml:space="preserve">ACTUACIÓN ESPECIAL DE FISCALIZACIÓN 4.1.2023
</t>
  </si>
  <si>
    <t>2021 - 2022</t>
  </si>
  <si>
    <t xml:space="preserve">
EJECUTAR ACTUACIÓN ESPECIAL DE FISCALIZACIÓN AL MUNICIPIO DE MANIZALES, SECRETARÍA DE
EDUCACIÓN, CON EL FIN DE DAR RESPUESTA A LAS DENUNCIAS REALIZADAS POR EL CUMPLIMIENTO DEL
INFORME DE VULNERABILIDAD DE LA INSTITUCIÓN EDUCATIVA INEM BALDOMERO SANÍN CANO, ASÍ COMO
EJECUCIÓN DE LOS RECURSOS DE LA ADMINISTRACIÓN MUNICIPAL DESTINADOS EN PROCESOS DE
CONTRATACIÓN SUSCRITOS CON EL FIN DE RETOMAR LOS PROCESOS EDUCATIVOS EN DICHA INSTITUCIÓN</t>
  </si>
  <si>
    <t>15 DE MARZO DE 2023</t>
  </si>
  <si>
    <t>PM-01-2023 EDUCACION</t>
  </si>
  <si>
    <t>22 DE MARZO DE 2023</t>
  </si>
  <si>
    <t>HALLAZGO</t>
  </si>
  <si>
    <t>INSIDENCIA   DEL HALLAZGO</t>
  </si>
  <si>
    <t>CLASIFICACIÓN ACCION</t>
  </si>
  <si>
    <t xml:space="preserve">DESCRIPCIÓN DE LA CORRECCION, ACCION CORRECTIVA O ACCION PREVENTIVA
</t>
  </si>
  <si>
    <t>SECRETARIA Y/O DEPENDENCIA</t>
  </si>
  <si>
    <t>AREA RESPONSABLE / PROCESO</t>
  </si>
  <si>
    <t>A</t>
  </si>
  <si>
    <t>D</t>
  </si>
  <si>
    <t>F</t>
  </si>
  <si>
    <t>OI</t>
  </si>
  <si>
    <t>$F</t>
  </si>
  <si>
    <t>IP</t>
  </si>
  <si>
    <t>PASF</t>
  </si>
  <si>
    <t xml:space="preserve">Pago de horas extras sin requisitos (IP) 
</t>
  </si>
  <si>
    <t xml:space="preserve">HALLAZGO NRO 1. SECRETARIA DE EDUCACIÓN - ERUM.
NO PUBLICACIÓN EN SECOP II DE LA INFORMACIÓN COMPLETA DE LOS CONTRATOS 2116261086 DE
2021, 2206090640 DE 2021. TRANSVERSAL A LA EMPRESA DE RENOVACIÓN URBANA DE
MANIZALES -ERUM-048-2022.
</t>
  </si>
  <si>
    <t>1- Error involuntario de la obligatoriedad de publicar la matriz de riesgos en documento a parte en el SECOPI y el SECOP II fundamentados en el regimen de contratación de la ERUM y la Alcaldía de Manizales.</t>
  </si>
  <si>
    <t>1 - Revisar la publicación en el SECOP I y SECOP II de la totalida de los documentos cargados en los contratos 2111261086 de 2021, 2206090640 de 2022 y publicarlos los faltantes si el sistema lo permite</t>
  </si>
  <si>
    <t>Educación</t>
  </si>
  <si>
    <t xml:space="preserve"> Secretaría de Obras Públicas
                                                                                                                                                                                                                                                                Área de Planeación - ERUM</t>
  </si>
  <si>
    <t xml:space="preserve">
Abogado de Contratación Obras Públicas
Director de Ejecución de Proyectos ERUM
</t>
  </si>
  <si>
    <t xml:space="preserve">Germán Andrés Gómez
Manuel Felipe López Nova
</t>
  </si>
  <si>
    <r>
      <rPr>
        <b/>
        <sz val="14"/>
        <color indexed="49"/>
        <rFont val="Times New Roman"/>
        <family val="1"/>
      </rPr>
      <t>La Secretaria  de Educacion envia  informe nro 1 del 30 de junio de 2023</t>
    </r>
    <r>
      <rPr>
        <sz val="14"/>
        <rFont val="Times New Roman"/>
        <family val="1"/>
      </rPr>
      <t xml:space="preserve">; </t>
    </r>
    <r>
      <rPr>
        <b/>
        <sz val="14"/>
        <color indexed="49"/>
        <rFont val="Times New Roman"/>
        <family val="1"/>
      </rPr>
      <t>donde  reporta  el avance  con las  evidencias  respectivas.  Indicando  lo siguiente:</t>
    </r>
    <r>
      <rPr>
        <sz val="14"/>
        <rFont val="Times New Roman"/>
        <family val="1"/>
      </rPr>
      <t xml:space="preserve">
Se realizó seguimiento a la documentación cargada en el SECOP I del contrato 2111261086 de 2021,  
</t>
    </r>
    <r>
      <rPr>
        <b/>
        <sz val="14"/>
        <color indexed="49"/>
        <rFont val="Times New Roman"/>
        <family val="1"/>
      </rPr>
      <t>Se evidencia que la matriz de riesgos se encuentra descrita en el documento de los estudios previos. Publicado en el SECOP II.</t>
    </r>
  </si>
  <si>
    <r>
      <t>En el plan d</t>
    </r>
    <r>
      <rPr>
        <b/>
        <i/>
        <u/>
        <sz val="14"/>
        <color indexed="8"/>
        <rFont val="Times New Roman"/>
        <family val="1"/>
      </rPr>
      <t>e  mejoramiento la  ultima  accion esta para  el 30 de septiembre de 2023.</t>
    </r>
    <r>
      <rPr>
        <b/>
        <sz val="14"/>
        <color indexed="8"/>
        <rFont val="Times New Roman"/>
        <family val="1"/>
      </rPr>
      <t xml:space="preserve"> </t>
    </r>
    <r>
      <rPr>
        <b/>
        <sz val="14"/>
        <color indexed="49"/>
        <rFont val="Times New Roman"/>
        <family val="1"/>
      </rPr>
      <t>Se suscribio 22 de marzo de 2023</t>
    </r>
  </si>
  <si>
    <r>
      <rPr>
        <b/>
        <sz val="14"/>
        <color indexed="49"/>
        <rFont val="Times New Roman"/>
        <family val="1"/>
      </rPr>
      <t>La Secretaria  de Educacion envia  informe nro 2 del 15 de septiembre de 2023</t>
    </r>
    <r>
      <rPr>
        <sz val="14"/>
        <rFont val="Times New Roman"/>
        <family val="1"/>
      </rPr>
      <t xml:space="preserve">; ( en dicho informe  no se evidencian acciones de  avance respecto del  trimestre anterior)  Se </t>
    </r>
    <r>
      <rPr>
        <b/>
        <sz val="14"/>
        <color indexed="49"/>
        <rFont val="Times New Roman"/>
        <family val="1"/>
      </rPr>
      <t xml:space="preserve"> reporta el mismo avance  con las  evidencias  respectivas.  Indicando  lo siguiente:</t>
    </r>
    <r>
      <rPr>
        <sz val="14"/>
        <rFont val="Times New Roman"/>
        <family val="1"/>
      </rPr>
      <t xml:space="preserve">
Se realizó seguimiento a la documentación cargada en el SECOP I del contrato 2111261086 de 2021,  
</t>
    </r>
    <r>
      <rPr>
        <b/>
        <sz val="14"/>
        <color indexed="49"/>
        <rFont val="Times New Roman"/>
        <family val="1"/>
      </rPr>
      <t>Se evidencia que la matriz de riesgos se encuentra descrita en el documento de los estudios previos. Publicado en el SECOP II.</t>
    </r>
  </si>
  <si>
    <r>
      <rPr>
        <b/>
        <sz val="14"/>
        <color indexed="49"/>
        <rFont val="Times New Roman"/>
        <family val="1"/>
      </rPr>
      <t>La Secretaria  de Educacion envia  informe nro 3 del 19 de enero de 2024</t>
    </r>
    <r>
      <rPr>
        <sz val="14"/>
        <rFont val="Times New Roman"/>
        <family val="1"/>
      </rPr>
      <t xml:space="preserve">; 
Se realizó seguimiento a la documentación cargada en el SECOP I del contrato 2111261086 de 2021, </t>
    </r>
  </si>
  <si>
    <t xml:space="preserve">Secretaría de Educación
Secretaría de Obras Públicas
                                                                                                                                                                                                                                                             </t>
  </si>
  <si>
    <t>Profesional Universitario (Infraestructura)
Auxiliar Administrativo - Secretaría de Obras Públicas</t>
  </si>
  <si>
    <t>Kevin Andres Campuzano Quintero
Dora Etella Rios Valencia</t>
  </si>
  <si>
    <r>
      <t>L</t>
    </r>
    <r>
      <rPr>
        <b/>
        <sz val="14"/>
        <color indexed="49"/>
        <rFont val="Times New Roman"/>
        <family val="1"/>
      </rPr>
      <t>a Secretaria  de Educacion envia  informe nro 1 del 30 de junio de 2023; donde  reporta  el avance  con las  evidencias  respectivas.  Indicando  lo siguiente:</t>
    </r>
    <r>
      <rPr>
        <sz val="14"/>
        <rFont val="Times New Roman"/>
        <family val="1"/>
      </rPr>
      <t xml:space="preserve">
Se realizó seguimiento a la documentación cargada en el SECOP II de los contratos de obra pública para los establecimientos educativos oficiales</t>
    </r>
  </si>
  <si>
    <r>
      <rPr>
        <b/>
        <sz val="14"/>
        <color indexed="49"/>
        <rFont val="Times New Roman"/>
        <family val="1"/>
      </rPr>
      <t xml:space="preserve">La Secretaria  de Educacion envia  informe nro 2 del 15 de septiembre de 2023; ( en dicho informe  no se evidencian acciones de  avance respecto del  trimestre anterior)  Se  reporta el mismo avance  con las  evidencias  respectivas.  Indicando  lo siguiente:
</t>
    </r>
    <r>
      <rPr>
        <sz val="14"/>
        <rFont val="Times New Roman"/>
        <family val="1"/>
      </rPr>
      <t xml:space="preserve">
Se realizó seguimiento a la documentación cargada en el SECOP II de los contratos de obra pública para los establecimientos educativos oficiales</t>
    </r>
  </si>
  <si>
    <r>
      <t xml:space="preserve">NOTA: CONTROL INTERNO CALIFICA LA </t>
    </r>
    <r>
      <rPr>
        <b/>
        <sz val="14"/>
        <color indexed="49"/>
        <rFont val="Times New Roman"/>
        <family val="1"/>
      </rPr>
      <t>EFECTIVIDAD  EN 1 Y LA SECRETARIA LA  CALIFICA  EN 2 EN EL INFORME NRO 2 DE  SEPTIEMBRE DE 2023</t>
    </r>
  </si>
  <si>
    <r>
      <rPr>
        <b/>
        <sz val="14"/>
        <color indexed="49"/>
        <rFont val="Times New Roman"/>
        <family val="1"/>
      </rPr>
      <t xml:space="preserve">La Secretaria  de Educacion envia  informe nro 3 del 19 de enero de 2024.
</t>
    </r>
    <r>
      <rPr>
        <sz val="14"/>
        <rFont val="Times New Roman"/>
        <family val="1"/>
      </rPr>
      <t xml:space="preserve">
</t>
    </r>
    <r>
      <rPr>
        <sz val="14"/>
        <color indexed="53"/>
        <rFont val="Times New Roman"/>
        <family val="1"/>
      </rPr>
      <t>Se  verificara la  efectividad de la  accion en la  vigencia 2024</t>
    </r>
  </si>
  <si>
    <t xml:space="preserve">Contratación del Servicio Público Educativo 
</t>
  </si>
  <si>
    <t xml:space="preserve">
HALLAZGO  NRO  2. SECRETARIA    EDUCACION
 VULNERACIÓN EN EL PRINCIPIO DE PLANEACIÓN EN EL CONTRATO INTERADMINISTRATIVO NRO. 2211301346 DE 2022.
CRITERIOS:</t>
  </si>
  <si>
    <t xml:space="preserve">1- Debilidades  en  la elaboración de los estudios previos en cuanto a la estructuración del analiss de riesgos y la forma de mitigarlos </t>
  </si>
  <si>
    <t>1- Aplicar lo contenido en el manual para la identificación y cobertura del riesgo en los procesos de contratación- M-ICR-01 de Colombia Compra Eficiente.</t>
  </si>
  <si>
    <t>Área de Planeación</t>
  </si>
  <si>
    <t xml:space="preserve"> Profesional Universitario (Infraestructura)
Secretaría de Educación
Contratista Apoyo a la Supervisión  Ingeniero Civil 
</t>
  </si>
  <si>
    <t xml:space="preserve">German Alonso Damian Restrepo
Kevin Andres Campuzano Quintero
Germán Trujillo Jaramillo
Santiago Osorio Ruiz
</t>
  </si>
  <si>
    <r>
      <rPr>
        <sz val="14"/>
        <color indexed="49"/>
        <rFont val="Times New Roman"/>
        <family val="1"/>
      </rPr>
      <t>L</t>
    </r>
    <r>
      <rPr>
        <b/>
        <sz val="14"/>
        <color indexed="49"/>
        <rFont val="Times New Roman"/>
        <family val="1"/>
      </rPr>
      <t>a Secretaria  de Educacion envia  informe nro 2 del 15 de septiembre de 2023; ( en dicho informe  no se evidencian acciones de  avance respecto del  trimestre anterior)  Se  reporta el mismo avance  con las  evidencias  respectivas.  Indicando  lo siguiente:</t>
    </r>
    <r>
      <rPr>
        <sz val="14"/>
        <rFont val="Times New Roman"/>
        <family val="1"/>
      </rPr>
      <t xml:space="preserve">
Con base en el Manual para la Identificación y Cobertura de Riesgo en los procesos de contratación M-ICR-01, de Colombia Compra eficiente; Se han elaborado las Matrices de Riesgo para los contratos de la Secretaría de Educación, haciendo énfasis en la dificultad que tienen los mismos al cambio de añ</t>
    </r>
    <r>
      <rPr>
        <b/>
        <sz val="14"/>
        <color indexed="49"/>
        <rFont val="Times New Roman"/>
        <family val="1"/>
      </rPr>
      <t>o, lo cual ha quedado explicito en el Ítem 9 de las Matrices de Riesgo.</t>
    </r>
  </si>
  <si>
    <r>
      <rPr>
        <b/>
        <sz val="14"/>
        <color indexed="49"/>
        <rFont val="Times New Roman"/>
        <family val="1"/>
      </rPr>
      <t>La Secretaria  de Educacion envia  informe nro 1 del 30 de junio de 2023; donde  reporta  el avance  con las  evidencias  respectivas.  Indicando  lo siguiente</t>
    </r>
    <r>
      <rPr>
        <sz val="14"/>
        <rFont val="Times New Roman"/>
        <family val="1"/>
      </rPr>
      <t>:
Con base en el Manual para la Identificación y Cobertura de Riesgo en los procesos de contratación M-ICR-01, de Colombia Compra eficiente; Se han elaborado las Matrices de Riesgo para los contratos de la Secretaría de Educación, haciendo énfasis en la dificultad que tienen los mismos al cambio de añ</t>
    </r>
    <r>
      <rPr>
        <b/>
        <sz val="14"/>
        <color indexed="49"/>
        <rFont val="Times New Roman"/>
        <family val="1"/>
      </rPr>
      <t>o, lo cual ha quedado explicito en el Ítem 9 de las Matrices de Riesgo.</t>
    </r>
  </si>
  <si>
    <t>HALLAZGO  NRO 3. SECRETARIA    EDUCACION.
LA SUSCRIPCIÓN DEL CONTRATO INTERADMINISTRATIVO NRO. 2211301346 ENTRE LA SECRETARÍA DE EDUCACIÓN Y LA ERUM POR VALOR DE $947.993.320.</t>
  </si>
  <si>
    <t>1-No realizar la contratación para realizar el reforzamiento estructural de la Infraestructura de la Institución Educativa INEM</t>
  </si>
  <si>
    <t xml:space="preserve">1- Gestionar recursos por el orden de los 19 Mil Millones para ejecutar el reforzamiento estructural de los bloques D y E de la Institución Educativa INEM Baldomero Sanín Cano, como lo especifica los estudios de vulnerabilidad sismica y reforzamiento estructural </t>
  </si>
  <si>
    <t xml:space="preserve">Secretario de Despacho de la Secretaria de Educación </t>
  </si>
  <si>
    <t>Elizabeth Pacheco Alzate</t>
  </si>
  <si>
    <r>
      <rPr>
        <b/>
        <sz val="14"/>
        <color indexed="49"/>
        <rFont val="Times New Roman"/>
        <family val="1"/>
      </rPr>
      <t>La Secretaria  de Educacion envia  informe nro 2 del 15 de septiembre de 2023; ( en dicho informe  no se evidencian acciones de  avance respecto del  trimestre anterior)  Se  reporta el mismo avance  con las  evidencias  respectivas.  Indicando  lo siguiente:</t>
    </r>
    <r>
      <rPr>
        <sz val="14"/>
        <rFont val="Times New Roman"/>
        <family val="1"/>
      </rPr>
      <t xml:space="preserve">
Desde octubre del año anterior, se inició la recolección de información para inscribir el proyecto “MEJORAMIENTO DE LA INFRAESTRUCTURA EDUCATIVA DE LA INSTITUCION EDUCATIVA INEM BALDOMERO SANIN CANO, al DEPARTAMENTO NACIONAL DE PLANEACON, SISTEMA DE GESTION DE REGALIAS”, que se registró el 21 de diciembre del 2022, y al cual le hicieron observaciones el 26 de diciembre del mismo año.
</t>
    </r>
    <r>
      <rPr>
        <b/>
        <sz val="14"/>
        <color indexed="49"/>
        <rFont val="Times New Roman"/>
        <family val="1"/>
      </rPr>
      <t xml:space="preserve"> El 7 de junio del 2023, se subsanaron las inconsistencias en reunión técnica virtual con el DEPARTAMENTO DE PLANEACION NACIONAL, el cual dio luz verde al proyecto con Código BPIM-INISGR-202317001
También se realizó reunión previa en sitio entre funcionarios del MEN, las Secretarías de Educación, Obras Públicas y Hacienda donde se recorrieron cada uno de los espacios a intervenir de los bloques D y E, con los recursos de contrapartida por valor de $26 mil millones aproximadamente, donde el MEN a través de un préstamo con FINDETER, asignará el  70% y la ETC el 30%, posteriormente queda pendiente de realizar la solicitud de documentación necesaria tanto institucional como de documentos técnicos 
Para el desarrollo del proyecto en mención, como jurídicos por parte de FINDETER Banca de Desarrollo Territorial ETC, para adelantar el estudio de viabilidad técnica y jurídica del predio a postular para la ejecución de un proyecto INEM Baldomero Sanín Cano, en la ciudad de Manizales Departamento de Caldas.</t>
    </r>
    <r>
      <rPr>
        <sz val="14"/>
        <rFont val="Times New Roman"/>
        <family val="1"/>
      </rPr>
      <t xml:space="preserve">
</t>
    </r>
  </si>
  <si>
    <r>
      <rPr>
        <b/>
        <sz val="14"/>
        <color indexed="49"/>
        <rFont val="Times New Roman"/>
        <family val="1"/>
      </rPr>
      <t>La Secretaria  de Educacion envia  informe nro 1 del 30 de junio de 2023; donde  reporta  el avance  con las  evidencias  respectivas.  Indicando  lo siguiente:</t>
    </r>
    <r>
      <rPr>
        <sz val="14"/>
        <rFont val="Times New Roman"/>
        <family val="1"/>
      </rPr>
      <t xml:space="preserve">
Desde octubre del año anterior, se inició la recolección de información para inscribir el proyecto “MEJORAMIENTO DE LA INFRAESTRUCTURA EDUCATIVA DE LA INSTITUCION EDUCATIVA INEM BALDOMERO SANIN CANO, al DEPARTAMENTO NACIONAL DE PLANEACON, SISTEMA DE GESTION DE REGALIAS”, que se registró el 21 de diciembre del 2022, y al cual le hicieron observaciones el 26 de diciembre del mismo año.
</t>
    </r>
    <r>
      <rPr>
        <b/>
        <sz val="14"/>
        <color indexed="49"/>
        <rFont val="Times New Roman"/>
        <family val="1"/>
      </rPr>
      <t xml:space="preserve"> El 7 de junio del 2023, se subsanaron las inconsistencias en reunión técnica virtual con el DEPARTAMENTO DE PLANEACION NACIONAL, el cual dio luz verde al proyecto con Código BPIM-INISGR-202317001</t>
    </r>
  </si>
  <si>
    <r>
      <rPr>
        <b/>
        <sz val="14"/>
        <color indexed="49"/>
        <rFont val="Times New Roman"/>
        <family val="1"/>
      </rPr>
      <t xml:space="preserve">La Secretaria  de Educacion envia  informe nro 3 del 19 de enero de 2024.
</t>
    </r>
    <r>
      <rPr>
        <sz val="14"/>
        <rFont val="Times New Roman"/>
        <family val="1"/>
      </rPr>
      <t xml:space="preserve">
Desde octubre del año anterior, se inició la recolección de información para inscribir el proyecto “MEJORAMIENTO DE LA INFRAESTRUCTURA EDUCATIVA DE LA INSTITUCION EDUCATIVA INEM BALDOMERO SANIN CANO, al DEPARTAMENTO NACIONAL DE PLANEACON, SISTEMA DE GESTION DE REGALIAS”, que se registró el 21 de diciembre del 2022, y al cual le hicieron observaciones el 26 de diciembre del mismo año.
 El 7 de junio del 2023, se subsanaron las inconsistencias en reunión técnica virtual con el DEPARTAMENTO DE PLANEACION NACIONAL, el cual dio luz verde al proyecto con Código BPIM-INISGR-202317001
</t>
    </r>
    <r>
      <rPr>
        <sz val="14"/>
        <color indexed="53"/>
        <rFont val="Times New Roman"/>
        <family val="1"/>
      </rPr>
      <t>Se  verificara la  efectividad de la  accion en la  vigencia 2024</t>
    </r>
  </si>
  <si>
    <t>RESULTADOS DE LA  EVALUACION DEL PLAN DE MEJORAMIENTO  FECHA  CORTE SEPTIEMBRE  DE 2023</t>
  </si>
  <si>
    <t>RESULTADOS DE LA  EVALUACION DEL PLAN DE MEJORAMIENTO  FECHA  CORTE DICIEMBRE  DE 2023</t>
  </si>
  <si>
    <t>RESUTADO ESPERADO A  JUNIO 30 DE 2023</t>
  </si>
  <si>
    <t>RESUTADO ESPERADO A  SEPTIEMBRE 30 DE 2023</t>
  </si>
  <si>
    <t>RESUTADO ESPERADO A  DICIEMBRE 30 DE 2023</t>
  </si>
  <si>
    <t>AVANCE A  JUNIO DE 2023</t>
  </si>
  <si>
    <t>AVANCE A SEPTIEMBRE DE 2023</t>
  </si>
  <si>
    <t>RESULTADO ESPERADO A SEPTIEMBRE DE 2023</t>
  </si>
  <si>
    <t>PLAN DE MEJORAMIENTO FRUTO DE LA AUDITORIA (AFG-1.01-2023 FINANCIERA Y DE GESTION) MUNICIPIO DE MANIZALES</t>
  </si>
  <si>
    <t>RECURSOS NATURALES</t>
  </si>
  <si>
    <t>CUMPLIMIENTO</t>
  </si>
  <si>
    <t>19 DE SEPTIEMBRE DE 2023</t>
  </si>
  <si>
    <t>PM - 13-2023  (HALLAZGOS 3) UNIDAD DE  CONTROL  INTERNO</t>
  </si>
  <si>
    <t>INCIDENCA</t>
  </si>
  <si>
    <t>ITEM ACCIONES</t>
  </si>
  <si>
    <t>CARGO Y NOMBRE DEL    RESPONSABLE DE LA  ACCION</t>
  </si>
  <si>
    <t>OBSERVACION A  SEPTIEMBRE 30 DE 2023</t>
  </si>
  <si>
    <t>Omisiòn en la realizaciòn de actividades de evaluaciòn, control y seguimiento al componente ambiental en los sujetos y puntos de control, transversal a: Municipio de Manizales.</t>
  </si>
  <si>
    <t>INTERPRETACIONES  DE LA NORMA</t>
  </si>
  <si>
    <t>Realizaciòn de actividades de evaluaciòn, control y seguimiento al componente ambiental.</t>
  </si>
  <si>
    <t>Expediente de  Auditoria</t>
  </si>
  <si>
    <t>Unidad de Control  Interno, Pagina weeb de la  Alcaldia de  Manizales</t>
  </si>
  <si>
    <t>Unidad de  Control  Interno</t>
  </si>
  <si>
    <t>Directora de  Control  Interno ( GLORIA  MARLENY ALVAREZ  VASCO)</t>
  </si>
  <si>
    <r>
      <t>Control  Interno da  u</t>
    </r>
    <r>
      <rPr>
        <b/>
        <sz val="26"/>
        <color indexed="57"/>
        <rFont val="Times New Roman"/>
        <family val="1"/>
      </rPr>
      <t>na calificacion de cumplimiento (1) y  (0) en la  efectividad;</t>
    </r>
    <r>
      <rPr>
        <b/>
        <sz val="26"/>
        <color indexed="43"/>
        <rFont val="Times New Roman"/>
        <family val="1"/>
      </rPr>
      <t xml:space="preserve"> </t>
    </r>
    <r>
      <rPr>
        <sz val="26"/>
        <rFont val="Times New Roman"/>
        <family val="1"/>
      </rPr>
      <t xml:space="preserve">toda vez  que  esta se verificara  en la  vigencia 2024; Lo anterior, ya que el  Plan de  Mejoramiento se  suscribio  en el segundo semestre del 2023( 22 de septiembre de 2023). </t>
    </r>
    <r>
      <rPr>
        <b/>
        <sz val="26"/>
        <color indexed="49"/>
        <rFont val="Times New Roman"/>
        <family val="1"/>
      </rPr>
      <t>y la ultima fecha de vencimiento de las acciones  en el plan de mejoramiento es 31 de marzo de 2024</t>
    </r>
  </si>
  <si>
    <t>Directora de  Control  Interno 
( GLORIA  MARLENY ALVAREZ  VASCO)</t>
  </si>
  <si>
    <t>RESUTADO ESPERADO A DICIEMBRE 31 DE 2023</t>
  </si>
  <si>
    <t xml:space="preserve">TOTAL  ACCIONES  2 </t>
  </si>
  <si>
    <t>PLAN DE MEJORAMIENTO FRUTO DE LA AUDITORIA DENUNCIA I.E. SAN PIO X</t>
  </si>
  <si>
    <t>CONTRALORIA GENERAL DE LA REPUBLICA</t>
  </si>
  <si>
    <t>CONTRALORIA GENERAL DE LA NACION</t>
  </si>
  <si>
    <t xml:space="preserve">DENUNCIA I.E.SAN PIO X </t>
  </si>
  <si>
    <t>DENUNCIA I.E.SAN PIO X LA CAPILLA B ENEA</t>
  </si>
  <si>
    <t>22 DE AGOSTO DE 2,023</t>
  </si>
  <si>
    <t>NO PLAN DE MEJORAMIENTO</t>
  </si>
  <si>
    <t>PM 4-2023  SECRETARIA DE  OBRAS PUBLICAS Y EDUCACION</t>
  </si>
  <si>
    <t>FECHA SUSCRIPCION PLAN DE MEJORAMIENTO</t>
  </si>
  <si>
    <t>24 DE AGOSTO DE 2,023</t>
  </si>
  <si>
    <t>AREA RESPONSABLE/PROCESO</t>
  </si>
  <si>
    <t>CARGO DEL RESPONSABLE DE LA ACCION</t>
  </si>
  <si>
    <t>NOMBRE DEL RESPONSABLE DE LLEVAR A CABO LA ACCION</t>
  </si>
  <si>
    <t>Modificaciones y/o adiciones en obra según las condiciones que se encuentren en sitio tales como: Condiciones topogràficas, geotècnicas, estructurales, atomosfèricas, de permisos, tenencia de la tierra, factores sociales, entre otros.</t>
  </si>
  <si>
    <t>Aprobar en Comitè tècnico de obra y/o Bitàcora de obra, de todos los cambios que se puedan presentar en la ejecuciòn de la obras ( ej: Diseños, cantidades, condiciones tècnicas, etc) en los futuros contratos que se lleguen a desarrollar.</t>
  </si>
  <si>
    <t>Secretarìa de Educacion     Secretaria de Obras Pùblicas</t>
  </si>
  <si>
    <t>Area de planeacion  Infraestructura Educativa      Unidad de Gestiòn Operativa Grupo de Infraestructura comunitaria e Institucional</t>
  </si>
  <si>
    <t>Profesional Universitario ( Educaciòn)      Profesional Universitario ( Obras Pùblicas)</t>
  </si>
  <si>
    <t>Kevin Andres Campuzano Quintero      Ricardo Tabares Saldarriaga</t>
  </si>
  <si>
    <r>
      <t xml:space="preserve">No presentan seguimiento a  septiembre de 2023;  todavez que el plan de </t>
    </r>
    <r>
      <rPr>
        <u/>
        <sz val="24"/>
        <color indexed="49"/>
        <rFont val="Times New Roman"/>
        <family val="1"/>
      </rPr>
      <t>mejoramiento se suscribio el 24 de agosto de 2023</t>
    </r>
  </si>
  <si>
    <t>El dueño del predio colindante en la parte posterior no autorizò la ejecuciòn de las obras, en las condiciones del diseño estructural inicial.</t>
  </si>
  <si>
    <t>Levantar acta de dicho Comitè y/o dejar registro en bitàcora.</t>
  </si>
  <si>
    <t>Secretaria de  Despacho Secretarìa de Educaciòn
 (Elizabeth Pacheco Alzate)</t>
  </si>
  <si>
    <t>Secretaria de  Despacho Secretarìa de Obras Pùblicas
 (Claudia Maria Salazar Velàsquez)</t>
  </si>
  <si>
    <t xml:space="preserve">Kevin Andres Campuzano </t>
  </si>
  <si>
    <t>Ricardo Tabares Saldarriaga</t>
  </si>
  <si>
    <t xml:space="preserve">Profesional Universitario ( Educaciòn)    </t>
  </si>
  <si>
    <t xml:space="preserve">   Profesional Universitario ( Obras Pùblicas)</t>
  </si>
  <si>
    <t>ALCALDIA DE MANIZALES</t>
  </si>
  <si>
    <t>EVALUACIÓN Y MEJORAMIENTO DE LA GESTIÓN INSTITUCIONAL</t>
  </si>
  <si>
    <t>EMI-MGI-FR-01</t>
  </si>
  <si>
    <t>MEJORAMIENTO DE LA GESTIÓN INSTITUCIONAL</t>
  </si>
  <si>
    <t>Estado Vigente</t>
  </si>
  <si>
    <t>Versión 4</t>
  </si>
  <si>
    <t>FORMULACIÓN DE PLANES DE MEJORAMIENTO</t>
  </si>
  <si>
    <t>INFORME FINAL N 12 AF-FNPSM 2022</t>
  </si>
  <si>
    <t>AUDITORIA FINANCIERA AL FONDO NACIONAL DE PRESTACIONES SOCIALES DEL MAGISTERIO (FNPSM) POR LA VIGENCIA 2022</t>
  </si>
  <si>
    <t>AUDITORIA FINANCIERA- CONTRALORIA GENERAL DE LA REPUBLICA</t>
  </si>
  <si>
    <t xml:space="preserve"> 12           -          2023</t>
  </si>
  <si>
    <t>Hgo.  11</t>
  </si>
  <si>
    <t>Oportunidad para el pago de cesantías</t>
  </si>
  <si>
    <t xml:space="preserve">Hacer uso de la herramienta tecnológica que automatiza la gestión para el trámite de las prestaciones económicas, desarrollada por el MEN y FNPSM, conforme al Plan de Modernización del Fondo Nacional de Prestaciones Sociales del Magisterio y remitir acto administrativo notificado y ejecutoriado inmediatamente  en aras que FIDUPREVISORA proceda a la inclusión en nomina de la prestación </t>
  </si>
  <si>
    <t xml:space="preserve">1. Socialización de la nueva herramienta tecnológica a los docentes, verificar la completitud de la documentación en la etapa previa a la radicación o en caso que la misma se encuentre incompleta informar de manera precisa y oportuna  la documentación a subsanar, so pena de evitar devoluciones por documentación. </t>
  </si>
  <si>
    <t xml:space="preserve">SECRETARIA DE EDUCACIÓN DE MANIZALES </t>
  </si>
  <si>
    <t xml:space="preserve"> 
Subproceso de Prestaciones Sociales</t>
  </si>
  <si>
    <t xml:space="preserve">Técnico operativo - auxiliar administrativo  </t>
  </si>
  <si>
    <t xml:space="preserve">MARIA EUGENIA OSPINA LONDOÑO (Técnico operativo)                           LAURA CARDONA LOAIZA ( auxiliar administrativo) VANESA GARCIA SALAZAR ( auxiliar administrativo)      LISETH YEPES           ( auxiliar administrativo)                     </t>
  </si>
  <si>
    <t>04 de marzo de 2024</t>
  </si>
  <si>
    <t xml:space="preserve">2. Solicitar capacitación a los funcionarios  de la Secretaría de Educación para el uso de la plataforma cuando haya personal nuevo                           o en los casos de modificaciones de la plataforma o la normatividad aplicable a los procedimientos.                       </t>
  </si>
  <si>
    <t>Técnico operativo</t>
  </si>
  <si>
    <t xml:space="preserve">MARIA EUGENIA OSPINA LONDOÑO (Técnico operativo)     </t>
  </si>
  <si>
    <t xml:space="preserve">3. Solicitar al area de recursos Humano en la Sem corrección de información o ingreso de la misma y una vez esta sea cargada o corregida, se proceda desde la Oficina de Prestaciones a gestionar la prestación con oportunidad. </t>
  </si>
  <si>
    <t xml:space="preserve">Técnico operativo - auxiliar administrativo - Profesional Universitario </t>
  </si>
  <si>
    <t>MARIA EUGENIA OSPINA LONDOÑO (Técnico operativo)                           LAURA CARDONA LOAIZA ( auxiliar administrativo) VANESA GARCIA SALAZAR ( auxiliar administrativo)      LISETH YEPES           ( auxiliar administrativo)                     ANGIE CATHERINE IMBACUAN VEGA ( Profesional universitario)</t>
  </si>
  <si>
    <t>4. Radicar tickets ante la mesa de ayuda del MEN para dar solución a las inconsistencias presentadas en el aplicativo , en aras que una vez den respuesta, se proceda a  gestionar la prestacion de forma oportuna</t>
  </si>
  <si>
    <t xml:space="preserve">5. Manejo de Base de Datos en Drive, realizando el registro de la trazabilidad de todas las acciones administrativas, para realizar un cruce, con el estado actual en el aplicativo, para posterior solicitud al sustanciador o Fiduprevisora de cambio o ajuste para dar continudiad a la prestación en caso que el estado no coincida el drive con plataforma </t>
  </si>
  <si>
    <t xml:space="preserve">Auxiliar administrativo </t>
  </si>
  <si>
    <t xml:space="preserve">       LAURA CARDONA LOAIZA ( auxiliar administrativo)            VANESA GARCIA SALAZAR ( auxiliar administrativo)                            LISETH YEPES           ( auxiliar administrativo)            </t>
  </si>
  <si>
    <t>Hgo.  12</t>
  </si>
  <si>
    <t>Oportunidad para el pago de fallos y conciliaciones</t>
  </si>
  <si>
    <t>Hacer uso de la herramienta tecnológica o el plan alterno según directricez de Fiduprevisora, remitir proyecto de AA para que Fiduprevisora proceda con el estudio de la prestación, y una vez se allegue hoja de revisión , proyectar, notificar y enviar acto administrativo ejecutoriado para que Fiduprevisora proceda con la inclusión en nómina dentro de los términos legales</t>
  </si>
  <si>
    <t>04 de septiembre de 2023</t>
  </si>
  <si>
    <t>Es la misma  accion  reportada  (numeral 1) del hallazgo 11 por tanto solo  es  una accion, no se  vuelve  a calificar</t>
  </si>
  <si>
    <t>Es la misma  accion  reportada  (numeral 2) del hallazgo 11 por tanto solo  es  una accion, no se  vuelve  a calificar</t>
  </si>
  <si>
    <t>3. Oficiar a la Fiduprevisora, solicitando la normalización del módulo otros tramites del aplicativo Humano en Línea, el cual, a la fecha no esta totalmente desarrollado</t>
  </si>
  <si>
    <t>ANGIE CATHERINE IMBACUAN VEGA ( Abogada)</t>
  </si>
  <si>
    <t>4. Manejo de Base de Datos en Drive, realizando el registro de la trazabilidad de todas las acciones administrativas, para realizar un cruce, con el estado actual en el aplicativo, para posterior solicitud al sustanciador o Fiduprevisora de cambio o ajuste para dar continudiad a la prestación</t>
  </si>
  <si>
    <t>Es la misma  accion  reportada  (numeral 5) del hallazgo 11 por tanto solo  es  una accion, no se  vuelve  a calificar</t>
  </si>
  <si>
    <t>NOMBRE Y FIRMA SECRETARIO DE DESPACHO</t>
  </si>
  <si>
    <t>NOMBRES  Y CARGOS DE LOS  RESPONSABLES  DE LLEVAR A CABO LA  ACCION
(DEBEN FIRMAR  TODOS LOS  INVOLUCRADOS  EN EL PLAN DE MEJORAMIENTO)</t>
  </si>
  <si>
    <t>NOMBRE Y CARGO DE LOS  RESPONSABLES DE  REALIZAR EL SEGUIMIENTO AL CUMPLIMIENTO DEL PLAN DE MEJORAMIENTO EN LA UNIDAD O AREA</t>
  </si>
  <si>
    <t>____________________________________</t>
  </si>
  <si>
    <t>________________________</t>
  </si>
  <si>
    <t>_____________________________________________</t>
  </si>
  <si>
    <t>ELIZABETH PACHECO ALZATE</t>
  </si>
  <si>
    <t>MARIA EUGENIA OSPINA LONDOÑO</t>
  </si>
  <si>
    <t>LAURA CARDONA LOAIZA</t>
  </si>
  <si>
    <t xml:space="preserve">ANGIE CATHERINE IMBACUAN VEGA </t>
  </si>
  <si>
    <t>VANESSA GARCIA SALAZAR</t>
  </si>
  <si>
    <t>LISETH YEPES CORTEZ</t>
  </si>
  <si>
    <t>JUAN ALBERTO ALARCON MONTES</t>
  </si>
  <si>
    <t>Secretaria de Despacho</t>
  </si>
  <si>
    <t>Tecnico Operativo</t>
  </si>
  <si>
    <t xml:space="preserve">Auxiliar Administrativo </t>
  </si>
  <si>
    <r>
      <t>Prof</t>
    </r>
    <r>
      <rPr>
        <b/>
        <sz val="11"/>
        <rFont val="Times New Roman"/>
        <family val="1"/>
      </rPr>
      <t>e</t>
    </r>
    <r>
      <rPr>
        <sz val="11"/>
        <rFont val="Times New Roman"/>
        <family val="1"/>
      </rPr>
      <t xml:space="preserve">sional Universitario </t>
    </r>
  </si>
  <si>
    <t>Profesional Especializado- Jefe de Oficina Unidad Administrativa y financiera</t>
  </si>
  <si>
    <t>CONVENCIONES</t>
  </si>
  <si>
    <r>
      <t xml:space="preserve">NOTA 1:  LOS  PLANES DE  MEJORAMIENTO   PRODUCTO DE  AUDITORIAS  EXTERNAS O INTERNAS  DEBEN  SER  ELABORADOS  CON TODAS LAS SECRETARIA,  AREAS  O FUNCIONARIOS RESPONSABLES DE   ELABORAR LAS  ACCIONES, ES DECIR   CON LOS INVOLUCRADOS  EN LLEVARLAS  A  CABO. </t>
    </r>
    <r>
      <rPr>
        <b/>
        <i/>
        <sz val="11"/>
        <rFont val="Times New Roman"/>
        <family val="1"/>
      </rPr>
      <t>QUIEN  DEBE  GARANTIZAR  EL  CUMPLIMIENTO DE LAS  ACCIONES,  ES  CADA  SECRETARIA. JEFE  DE  AREA Y/O UNIDAD  INVOLUCRADA EN EL  PLAN DE  MEJORAMIENTO.</t>
    </r>
  </si>
  <si>
    <t>TOTAL  ACCIONES  6 ( HAY 3 ACCIONES  REPETIDAS)</t>
  </si>
  <si>
    <t>CORRECCION</t>
  </si>
  <si>
    <r>
      <t>NOTA 2:  LOS  PLANES DE  MEJORAMIENTO   PRODUCTO DE  A</t>
    </r>
    <r>
      <rPr>
        <b/>
        <i/>
        <sz val="11"/>
        <rFont val="Times New Roman"/>
        <family val="1"/>
      </rPr>
      <t xml:space="preserve">UDITORIAS EXTERNAS, DEBEN IR  FIRMADOS  POR  EL REPRESENTANTE  LEGAL, EL JEFE DE  CONTROL INTERNO, LOS  SECRETARIOS DE  DESPACHO, JEFES DE  AREA Y/O UNIDAD </t>
    </r>
    <r>
      <rPr>
        <sz val="11"/>
        <rFont val="Times New Roman"/>
        <family val="1"/>
      </rPr>
      <t xml:space="preserve"> ( PARA  GARANTIZAR EL CUMPLIMIENTO DE LAS   ACCIONES   DE  SU AREA)  ADICIONALMENTE  P</t>
    </r>
    <r>
      <rPr>
        <b/>
        <i/>
        <sz val="11"/>
        <rFont val="Times New Roman"/>
        <family val="1"/>
      </rPr>
      <t>OR CADA  UNO DE LOS  RESPONSABLES DE  LLEVAR A  CABO LAS  ACCIONES</t>
    </r>
    <r>
      <rPr>
        <sz val="11"/>
        <rFont val="Times New Roman"/>
        <family val="1"/>
      </rPr>
      <t>; IGUALMENTE SE  DEBE  REALIZAR UNA  SOCIALIZACION CON LOS  FUNCIONARIOS  INVOLUCRADOS  EN LA  EJECUCION DE  LAS  ACCIONES.</t>
    </r>
  </si>
  <si>
    <t>ACCION CORRECTIVA</t>
  </si>
  <si>
    <r>
      <t xml:space="preserve">NOTA 3:  LOS  PLANES DE  MEJORAMIENTO   PRODUCTO DE  </t>
    </r>
    <r>
      <rPr>
        <b/>
        <i/>
        <sz val="11"/>
        <rFont val="Times New Roman"/>
        <family val="1"/>
      </rPr>
      <t>AUDITORIAS  INTERNAS, DEBEN IR  FIRMADOS  POR LOS  SECRETARIOS DE  DESPACHO, JEFES DE  AREA Y/O UNIDAD  ( PARA  GARANTIZAR EL CUMPLIMIENTO DE LAS   ACCIONES   DE  SU AREA)  ADICIONALMENTE  POR CADA  UNO DE LOS  RESPONSABLES DE  LLEVAR A  CABO LAS  ACCIONES; IGUALMENTE SE  DEBE  REALIZAR UNA  SOCIALIZACION CON LOS  FUNCIONARIOS  INVOLUCRADOS  EN LA  EJECUCION DE  LAS  ACCIONES.</t>
    </r>
  </si>
  <si>
    <t>ACCION PREVENTIVA</t>
  </si>
  <si>
    <t>NOTA 4:  LOS  PLANES DE  MEJORAMIENTO  TANTO  EXTERNOS  COMO INTERNOS,   DEBEN  ENVIARSE A  CONTROL INTERNO EN LOS TERMINOS ESTABLECIDOS POR LOS  ENTES DE  CONTROL  Y POR  CONTROL  INTERNO. LO ANTERIOR PARA  SU  RESPECTIVO EN SEGUIMIENTO.</t>
  </si>
  <si>
    <t>NOTA 5:  CONTROL  INTERNO ESTARA  PRESTO A  LAS  ASESORIAS  NECESARIAS.</t>
  </si>
  <si>
    <t xml:space="preserve">PLAN DE MEJORAMIENTO INFORME DEFINITIVO-ATENCIÓN DE DENUNCIA- </t>
  </si>
  <si>
    <t>AUDITORIA  INTERNA CONTROL INTERNO</t>
  </si>
  <si>
    <t>NO APLICA</t>
  </si>
  <si>
    <t xml:space="preserve">ATENCIÓN A DENUNCIA PISTA DE BMX DEL BOSQUE POPULAR EL PRADO DE LA CIUDAD DE MANIZALES </t>
  </si>
  <si>
    <t xml:space="preserve">ATENCIÓN A DENUNCIA </t>
  </si>
  <si>
    <t>OCTUBRE DE 2023</t>
  </si>
  <si>
    <t xml:space="preserve">PM-014-2023. </t>
  </si>
  <si>
    <t xml:space="preserve">OCTUBRE DE 2023 </t>
  </si>
  <si>
    <t>DESCRIPCIÓN DE LA CORRECCION, ACCION CORRECTIVA O MEJORA O ACCION PREVENTIVA</t>
  </si>
  <si>
    <r>
      <rPr>
        <b/>
        <sz val="26"/>
        <color indexed="49"/>
        <rFont val="Arial Narrow"/>
        <family val="2"/>
      </rPr>
      <t>SECRETARÍA DE  DEPORTE</t>
    </r>
    <r>
      <rPr>
        <b/>
        <sz val="26"/>
        <rFont val="Arial Narrow"/>
        <family val="2"/>
      </rPr>
      <t xml:space="preserve">
ADMINISTRATIVO   Violación al principio de planeación del contrato de obra No. 2205040612. </t>
    </r>
  </si>
  <si>
    <t>Administrativo con presunto alcance Disciplinario.</t>
  </si>
  <si>
    <t>Interpretaciones de la  norma</t>
  </si>
  <si>
    <t xml:space="preserve">Socializar  los  hallazgos  generados en la auditoría  y el plan de  mejoramiento con los  funcionarios y contratistas que participan en la etapa precontractual de la depedencia </t>
  </si>
  <si>
    <t xml:space="preserve">Garantizar que los  funcionarios y contratistsas de la Secretaría tengan conocimiento de las acciones a seguir con relación al componente de los estudios previos a la contratación estatal </t>
  </si>
  <si>
    <t>Evidencias  documentales</t>
  </si>
  <si>
    <t xml:space="preserve">Secretaria  del Deporte </t>
  </si>
  <si>
    <t>Secretaria  del Deporte</t>
  </si>
  <si>
    <t xml:space="preserve">Secretrario de Despacho de la Secretaría del Deporte  </t>
  </si>
  <si>
    <t xml:space="preserve">15 de noviembre
de 2023 </t>
  </si>
  <si>
    <r>
      <t>La secretaria de  deporte envia  informe  nr 1 de  fecha 16 de enero de 2024; recibido el 18 de enero de 2024 donde  c</t>
    </r>
    <r>
      <rPr>
        <b/>
        <sz val="26"/>
        <color indexed="57"/>
        <rFont val="Times New Roman"/>
        <family val="1"/>
      </rPr>
      <t>alifica la  accion 1 cumplimiento del  (2)  y la efectividad (0) en el informe se  indica "</t>
    </r>
    <r>
      <rPr>
        <sz val="26"/>
        <rFont val="Times New Roman"/>
        <family val="1"/>
      </rPr>
      <t xml:space="preserve"> . Se socializó el 20 de noviembre de 2023,  Cuantitativo, se adjunta documentos que evidencian que se ha transmitido la información, la cual ayuda a asegurar el cumplimiento de la normatividad referida al cumplimiento del principio de planeación de contratos de obra."
</t>
    </r>
  </si>
  <si>
    <r>
      <t>Control  Interno da  u</t>
    </r>
    <r>
      <rPr>
        <b/>
        <sz val="26"/>
        <color indexed="57"/>
        <rFont val="Times New Roman"/>
        <family val="1"/>
      </rPr>
      <t>na calificacion de cumplimiento (2) y  (0) en la  efectividad;</t>
    </r>
    <r>
      <rPr>
        <b/>
        <sz val="26"/>
        <color indexed="43"/>
        <rFont val="Times New Roman"/>
        <family val="1"/>
      </rPr>
      <t xml:space="preserve"> </t>
    </r>
    <r>
      <rPr>
        <sz val="26"/>
        <rFont val="Times New Roman"/>
        <family val="1"/>
      </rPr>
      <t xml:space="preserve">toda vez  que  esta se verificara  en la  vigencia 2024; Lo anterior, ya que el  Plan de  Mejoramiento se  suscribio  en el segundo semestre del 2023( en octubre  de 2023). </t>
    </r>
    <r>
      <rPr>
        <b/>
        <sz val="26"/>
        <color indexed="49"/>
        <rFont val="Times New Roman"/>
        <family val="1"/>
      </rPr>
      <t>y la ultima fecha de vencimiento de las acciones  en el plan de mejoramiento es 31 de diciembre de 2023</t>
    </r>
  </si>
  <si>
    <t xml:space="preserve">Elaboracion de los  documentos  precontractuales conforme a los lineamientos indicados por la  secretaria  juridica ) en cuanto a  los estudios previos y demás documentos precontractuales como estudios y diseños de los proyectos de infraestructura de la Secretraría del Deporte </t>
  </si>
  <si>
    <t xml:space="preserve">Cumplir los lineamientos de la secretaria  juridica  en terminos de la etapa precontracual de la contratación </t>
  </si>
  <si>
    <t>Expediente  contractual ( en diferentes  fuentes de  informacion)</t>
  </si>
  <si>
    <t>Secretaria  Juridica</t>
  </si>
  <si>
    <t>Secretaria Deporte</t>
  </si>
  <si>
    <t xml:space="preserve">Secretario de  Despacho( Mauricio Cardenas Ramírez) Profesional  Universitario ( Valentina Espitia Galvis) </t>
  </si>
  <si>
    <r>
      <t>La secretaria de  deporte envia  informe  nr 1 de  fecha 16 de enero de 2024; recibido el 18 de enero de 2024 donde  c</t>
    </r>
    <r>
      <rPr>
        <b/>
        <sz val="26"/>
        <color indexed="57"/>
        <rFont val="Times New Roman"/>
        <family val="1"/>
      </rPr>
      <t>alifica la  accion cumplimiento del  (0)  y la efectividad (0)  en el informe se  indica "</t>
    </r>
    <r>
      <rPr>
        <sz val="26"/>
        <rFont val="Times New Roman"/>
        <family val="1"/>
      </rPr>
      <t xml:space="preserve"> . 2. A la fecha no se han realizado estudios o contratos de obra en la secretaría del deporte, la efectividad se evidenciará en el transcurso de la vigencia 2024.  ."
</t>
    </r>
  </si>
  <si>
    <r>
      <t>Control  Interno da  u</t>
    </r>
    <r>
      <rPr>
        <b/>
        <sz val="26"/>
        <color indexed="57"/>
        <rFont val="Times New Roman"/>
        <family val="1"/>
      </rPr>
      <t>na calificacion de cumplimiento (0) y  (0) en la  efectividad;</t>
    </r>
    <r>
      <rPr>
        <b/>
        <sz val="26"/>
        <color indexed="43"/>
        <rFont val="Times New Roman"/>
        <family val="1"/>
      </rPr>
      <t xml:space="preserve"> </t>
    </r>
    <r>
      <rPr>
        <sz val="26"/>
        <rFont val="Times New Roman"/>
        <family val="1"/>
      </rPr>
      <t xml:space="preserve">toda vez  que  esta se verificara  en la  vigencia 2024; Lo anterior, ya que el  Plan de  Mejoramiento se  suscribio  en el segundo semestre del 2023( en octubre  de 2023). </t>
    </r>
    <r>
      <rPr>
        <b/>
        <sz val="26"/>
        <color indexed="49"/>
        <rFont val="Times New Roman"/>
        <family val="1"/>
      </rPr>
      <t>y la ultima fecha de vencimiento de las acciones  en el plan de mejoramiento es 31 de diciembre de 2023</t>
    </r>
  </si>
  <si>
    <t>Secretario de  Despacho 
Mauricio Cárdenas Ramírez 
 Secretaria de Deporte</t>
  </si>
  <si>
    <t>Profesional  Universitario 
Valentina Espitia Galvis</t>
  </si>
  <si>
    <t>FINANCIERA Y DE GESTION</t>
  </si>
  <si>
    <t>SIA OBSERVA</t>
  </si>
  <si>
    <t>Debilidades en los mecanismos de control</t>
  </si>
  <si>
    <t>Contabilidad</t>
  </si>
  <si>
    <t>DESARROLLO SOCIAL</t>
  </si>
  <si>
    <t>DEPORTE</t>
  </si>
  <si>
    <t>HACIENDA</t>
  </si>
  <si>
    <t>Infraestructura</t>
  </si>
  <si>
    <t>Movilidad</t>
  </si>
  <si>
    <t>Deporte</t>
  </si>
  <si>
    <t>Hacienda</t>
  </si>
  <si>
    <r>
      <t>La secretaria de  educacion envia  informe  nr 3  de  fecha 20 de marzo de 2024; recibido el 21 de marzo de 2024 donde  c</t>
    </r>
    <r>
      <rPr>
        <b/>
        <sz val="26"/>
        <color indexed="57"/>
        <rFont val="Times New Roman"/>
        <family val="1"/>
      </rPr>
      <t xml:space="preserve">alifica las  acciones con un cumplimiento del 100%, </t>
    </r>
    <r>
      <rPr>
        <sz val="26"/>
        <rFont val="Times New Roman"/>
        <family val="1"/>
      </rPr>
      <t>como avance de las acciones se especifica lo siguiente: 
En la vigencia 2023 se ejecutó el contrato 2310311358 y este efectivamente presentó modificaciones técnicas las cuales van en línea con el plan de mejoramiento, realizando reunión del Comité Técnico y levantando acta, según informe del profesional de la Secretaria de Infraestructura, se anexa oficio SOPM 026 UGO IC con su respectiva acta.
la Secretarai de Educación nuevamente envió oficio a la Secretaria de Infraestructura, solicitando que en la ejecución de los contratos de obra pública de las instituciones educativas en la vigencia 2024 y que en su ejecución se realicen cambios, se tenga en cuenta las acciones estipuladas en el presente plan de mejoramiento.</t>
    </r>
  </si>
  <si>
    <r>
      <t xml:space="preserve">La secretaria de  educacion envia  informe  nr 2 de  fecha 20 de marzo de 2024 donde se  indica" Al momento de tener un inconveniente en la liquidación de una cesantía y no poder resolverse la situación por la sustanciadora de SEM, desde la oficina de prestaciones sociales se radica Ticket informando ante soporte lógico de Humano en línea para si respectiva solución y continuar con el proceso" </t>
    </r>
    <r>
      <rPr>
        <b/>
        <sz val="26"/>
        <color indexed="57"/>
        <rFont val="Times New Roman"/>
        <family val="1"/>
      </rPr>
      <t>CALIFICA  EN 2 EL CUMPLIMIENTO Y 1 EN LA EFECTIVIDAD</t>
    </r>
  </si>
  <si>
    <r>
      <t xml:space="preserve">La secretaria de  educacion envia  informe  nr 2 de  fecha 20 de marzo de 2024 donde se  indica " Se realiza la atención al docente en la Oficina de Prestaciones Sociales, seguidamente se le envía el procedimiento al correo electrónico. Se le manifiesta al docente que si tiene algún inconveniente se puede acercar de nuevo a la oficina con un portátil dispuesto para colaborarle" </t>
    </r>
    <r>
      <rPr>
        <b/>
        <sz val="26"/>
        <color indexed="57"/>
        <rFont val="Times New Roman"/>
        <family val="1"/>
      </rPr>
      <t>CALIFICA  EN 2 EL CUMPLIMIENTO Y 1 EN LA EFECTIVIDAD</t>
    </r>
  </si>
  <si>
    <r>
      <t xml:space="preserve">La secretaria de  educacion envia  informe  nr 2 de  fecha 20 de marzo de 2024 donde se  indica " Frente a los inconvenientes que se han presentado respecto al reconocimiento de prestaciones económicas a través de la plataforma Humano en Línea, se elevó solicitud de mesa de ayuda al Ministerio de Educación, </t>
    </r>
    <r>
      <rPr>
        <b/>
        <sz val="26"/>
        <color indexed="49"/>
        <rFont val="Times New Roman"/>
        <family val="1"/>
      </rPr>
      <t>Hasta el momento no se ha recibido una capacitación de fondo frente a esta solicitud toda vez que las capacitaciones han sido virtuales y no han llenado nuestras expectativas frente al tema</t>
    </r>
    <r>
      <rPr>
        <sz val="26"/>
        <rFont val="Times New Roman"/>
        <family val="1"/>
      </rPr>
      <t xml:space="preserve">" </t>
    </r>
    <r>
      <rPr>
        <b/>
        <sz val="26"/>
        <color indexed="57"/>
        <rFont val="Times New Roman"/>
        <family val="1"/>
      </rPr>
      <t>CALIFICA  EN 2 EL CUMPLIMIENTO Y 1 EN LA EFECTIVIDAD</t>
    </r>
  </si>
  <si>
    <r>
      <t xml:space="preserve">La secretaria de  educacion envia  informe  nr 2 de  fecha 20 de marzo de 2024 donde se  indica " Desde la Oficina de prestaciones sociales se ha solicitado al área de recursos Humanos una mejor revisión de la información cargada en el aplicativo Humano para evitar las dificultades que se han presentado ante el reconocimiento de las diferentes prestaciones, de igual manera se solicita celeridad al responder sobre un requerimiento para subsanar una solicitud de reconocimiento de prestaciones devuelta por la Fiduprevisora. Es de anotar que desde el año 2021 se ha presentado la solicitud" </t>
    </r>
    <r>
      <rPr>
        <b/>
        <sz val="26"/>
        <color indexed="57"/>
        <rFont val="Times New Roman"/>
        <family val="1"/>
      </rPr>
      <t>CALIFICA  EN 1 EL CUMPLIMIENTO Y 1 EN LA EFECTIVIDAD</t>
    </r>
  </si>
  <si>
    <r>
      <t>Control  Interno da  u</t>
    </r>
    <r>
      <rPr>
        <b/>
        <sz val="26"/>
        <color indexed="57"/>
        <rFont val="Times New Roman"/>
        <family val="1"/>
      </rPr>
      <t xml:space="preserve">na calificacion de cumplimiento (2) y  (1) en la  efectividad; </t>
    </r>
    <r>
      <rPr>
        <sz val="26"/>
        <rFont val="Times New Roman"/>
        <family val="1"/>
      </rPr>
      <t xml:space="preserve">lo anterior, toda vez, que se reporta el mismo avance que el informe Nro uno (1), es decir, no se observan cambiós en el reporte, por lo cual la Unidad de Control Interno mantiene la calificación generada en el seguimiento anterior. </t>
    </r>
    <r>
      <rPr>
        <sz val="26"/>
        <color rgb="FF00B050"/>
        <rFont val="Times New Roman"/>
        <family val="1"/>
      </rPr>
      <t>La ultima fecha de vencimiento de las acciones  en el plan de mejoramiento se cumplió el 4 de marzo de 2024</t>
    </r>
  </si>
  <si>
    <r>
      <t>Control  Interno da  u</t>
    </r>
    <r>
      <rPr>
        <b/>
        <sz val="26"/>
        <color indexed="57"/>
        <rFont val="Times New Roman"/>
        <family val="1"/>
      </rPr>
      <t>na calificacion de (1) al  cumplimiento y  califica  (0) a la  efectividad;</t>
    </r>
    <r>
      <rPr>
        <b/>
        <sz val="26"/>
        <color indexed="43"/>
        <rFont val="Times New Roman"/>
        <family val="1"/>
      </rPr>
      <t xml:space="preserve"> </t>
    </r>
    <r>
      <rPr>
        <sz val="26"/>
        <rFont val="Times New Roman"/>
        <family val="1"/>
      </rPr>
      <t>lo anterior, toda vez, que se reporta el mismo avance que el informe Nro uno (1), es decir, no se observan cambiós en el reporte, por lo cual la Unidad de Control Interno mantiene la calificación generada en el seguimiento anterior. La ultima fecha de vencimiento de las acciones  en el plan de mejoramiento se cumplió el 4 de marzo de 2024</t>
    </r>
  </si>
  <si>
    <r>
      <t>Control  Interno da  u</t>
    </r>
    <r>
      <rPr>
        <b/>
        <sz val="26"/>
        <color indexed="57"/>
        <rFont val="Times New Roman"/>
        <family val="1"/>
      </rPr>
      <t>na calificacion de (2) al  cumplimiento y a la  efectividad (1);</t>
    </r>
    <r>
      <rPr>
        <b/>
        <sz val="26"/>
        <color indexed="43"/>
        <rFont val="Times New Roman"/>
        <family val="1"/>
      </rPr>
      <t xml:space="preserve"> </t>
    </r>
    <r>
      <rPr>
        <sz val="26"/>
        <rFont val="Times New Roman"/>
        <family val="1"/>
      </rPr>
      <t xml:space="preserve">lo anterior, toda vez, que se reporta el mismo avance que el informe Nro uno (1), es decir, no se observan cambiós en el reporte, por lo cual la Unidad de Control Interno mantiene la calificación generada en el seguimiento anterior. </t>
    </r>
    <r>
      <rPr>
        <sz val="26"/>
        <color rgb="FF00B050"/>
        <rFont val="Times New Roman"/>
        <family val="1"/>
      </rPr>
      <t>La ultima fecha de vencimiento de las acciones  en el plan de mejoramiento se cumplió el 4 de marzo de 2024</t>
    </r>
  </si>
  <si>
    <r>
      <t xml:space="preserve">Control  Interno da  </t>
    </r>
    <r>
      <rPr>
        <sz val="26"/>
        <color rgb="FF00B050"/>
        <rFont val="Times New Roman"/>
        <family val="1"/>
      </rPr>
      <t>una calificacion de (2) al  cumplimiento y a la  efectividad (1</t>
    </r>
    <r>
      <rPr>
        <sz val="26"/>
        <rFont val="Times New Roman"/>
        <family val="1"/>
      </rPr>
      <t xml:space="preserve">);lo anterior, toda vez, que se reporta el mismo avance que el informe Nro uno (1), es decir, no se observan cambiós en el reporte, por lo cual la Unidad de Control Interno mantiene la calificación generada en el seguimiento anterior. </t>
    </r>
    <r>
      <rPr>
        <sz val="26"/>
        <color rgb="FF00B050"/>
        <rFont val="Times New Roman"/>
        <family val="1"/>
      </rPr>
      <t>La ultima fecha de vencimiento de las acciones  en el plan de mejoramiento se cumplió el 4 de marzo de 2024</t>
    </r>
  </si>
  <si>
    <r>
      <t xml:space="preserve">La secretaria de  educacion envia  informe  nr 2 de  fecha 20 de marzo de 2024 donde se  indica " Desde la Oficina de prestaciones Sociales se lleva a cabo un registro de todas las solicitudes radicadas en la plataforma humano y plataformas anteriores con el fin de tener un control de lo que se gestiona y de lo que queda
pendiente, esto se realiza a través de bases de datos en on drive de la oficina de la
Unidad." </t>
    </r>
    <r>
      <rPr>
        <b/>
        <sz val="26"/>
        <color indexed="57"/>
        <rFont val="Times New Roman"/>
        <family val="1"/>
      </rPr>
      <t>CALIFICA  EN 1 EL CUMPLIMIENTO Y 1 LA EFECTIVIDAD</t>
    </r>
  </si>
  <si>
    <t>N/A</t>
  </si>
  <si>
    <r>
      <t xml:space="preserve">La secretaria de  educacion envia  informe  nr 2 de  fecha 20 de marzo de 2024 donde se  indica " Desde la Oficina de Prestaciones sociales se ha manifestado en repetidas ocasiones las falencias
presentadas en la plataforma humano en línea, No hemos tenido un apoyo de fondo" </t>
    </r>
    <r>
      <rPr>
        <b/>
        <sz val="26"/>
        <color indexed="57"/>
        <rFont val="Times New Roman"/>
        <family val="1"/>
      </rPr>
      <t>CALIFICA  EN 2 EL CUMPLIMIENTO Y 1 LA EFECTIVIDAD</t>
    </r>
  </si>
  <si>
    <r>
      <t>Control  Interno da  u</t>
    </r>
    <r>
      <rPr>
        <b/>
        <sz val="26"/>
        <color indexed="57"/>
        <rFont val="Times New Roman"/>
        <family val="1"/>
      </rPr>
      <t>na calificacion de (2) al  cumplimiento y a la  efectividad (0);</t>
    </r>
    <r>
      <rPr>
        <b/>
        <sz val="26"/>
        <color indexed="43"/>
        <rFont val="Times New Roman"/>
        <family val="1"/>
      </rPr>
      <t xml:space="preserve"> </t>
    </r>
    <r>
      <rPr>
        <sz val="26"/>
        <rFont val="Times New Roman"/>
        <family val="1"/>
      </rPr>
      <t xml:space="preserve">tlo anterior, toda vez, que se reporta el mismo avance que el informe Nro uno (1), es decir, no se observan cambiós en el reporte, por lo cual la Unidad de Control Interno mantiene la calificación generada en el seguimiento anterior. </t>
    </r>
    <r>
      <rPr>
        <sz val="26"/>
        <color rgb="FF00B050"/>
        <rFont val="Times New Roman"/>
        <family val="1"/>
      </rPr>
      <t>La ultima fecha de vencimiento de las acciones  en el plan de mejoramiento se cumplió el 4 de marzo de 2024</t>
    </r>
  </si>
  <si>
    <t>INFORME FINAL N 12 AF-FNPSM 2023-II</t>
  </si>
  <si>
    <t>AUDITORIA FINANCIERA AL FONDO NACIONAL DE PRESTACIONES SOCIALES DEL MAGISTERIO (FNPSM) POR LA VIGENCIA 2023-II</t>
  </si>
  <si>
    <r>
      <t xml:space="preserve">La secretaria de  educacion envia  informe  nr 2 de  fecha 20 de marzo de 2024 donde se  indica " Se realiza la atención al docente en la Oficina de Prestaciones Sociales, seguidamente se le envía el procedimiento al correo electrónico. Se le manifiesta al docente que si tiene algún inconveniente se puede acercar de nuevo a la oficina con un portátil dispuesto para colaborarle" </t>
    </r>
    <r>
      <rPr>
        <b/>
        <sz val="26"/>
        <color indexed="57"/>
        <rFont val="Times New Roman"/>
        <family val="1"/>
      </rPr>
      <t>CALIFICA  EN 1 EL CUMPLIMIENTO Y 1 EN LA EFECTIVIDAD</t>
    </r>
  </si>
  <si>
    <r>
      <t>Control  Interno da  u</t>
    </r>
    <r>
      <rPr>
        <b/>
        <sz val="26"/>
        <color indexed="57"/>
        <rFont val="Times New Roman"/>
        <family val="1"/>
      </rPr>
      <t xml:space="preserve">na calificacion de cumplimiento (1) y  (1) en la  efectividad; </t>
    </r>
    <r>
      <rPr>
        <sz val="26"/>
        <rFont val="Times New Roman"/>
        <family val="1"/>
      </rPr>
      <t xml:space="preserve">lo anterior, teniendo en cuenta la fecha de suscripción del plan de mejoramiento 01 de febrero de 2024, las respectivas verificaciones se llevaran a cabo durante la vigencia 2024. </t>
    </r>
    <r>
      <rPr>
        <sz val="26"/>
        <color rgb="FF00B050"/>
        <rFont val="Times New Roman"/>
        <family val="1"/>
      </rPr>
      <t>Fecha de vencimiento del plan de mejoramiento 31 de julio de 2024.</t>
    </r>
  </si>
  <si>
    <r>
      <t xml:space="preserve">La secretaria de  educacion envia  informe  nr 2 de  fecha 20 de marzo de 2024 donde se  indica " Frente a los inconvenientes que se han presentado respecto al reconocimiento de prestaciones económicas a través de la plataforma Humano en Línea, se elevó solicitud de mesa de ayuda al Ministerio de Educación, </t>
    </r>
    <r>
      <rPr>
        <b/>
        <sz val="26"/>
        <color indexed="49"/>
        <rFont val="Times New Roman"/>
        <family val="1"/>
      </rPr>
      <t>Hasta el momento no se ha recibido una capacitación de fondo frente a esta solicitud toda vez que las capacitaciones han sido virtuales y no han llenado nuestras expectativas frente al tema</t>
    </r>
    <r>
      <rPr>
        <sz val="26"/>
        <rFont val="Times New Roman"/>
        <family val="1"/>
      </rPr>
      <t xml:space="preserve">" </t>
    </r>
    <r>
      <rPr>
        <b/>
        <sz val="26"/>
        <color indexed="57"/>
        <rFont val="Times New Roman"/>
        <family val="1"/>
      </rPr>
      <t>CALIFICA  EN 1 EL CUMPLIMIENTO Y 1 EN LA EFECTIVIDAD</t>
    </r>
  </si>
  <si>
    <r>
      <t>Control  Interno da  u</t>
    </r>
    <r>
      <rPr>
        <b/>
        <sz val="26"/>
        <color indexed="57"/>
        <rFont val="Times New Roman"/>
        <family val="1"/>
      </rPr>
      <t xml:space="preserve">na calificacion de cumplimiento (1) y  (0 en la  efectividad; </t>
    </r>
    <r>
      <rPr>
        <sz val="26"/>
        <rFont val="Times New Roman"/>
        <family val="1"/>
      </rPr>
      <t xml:space="preserve">lo anterior, teniendo en cuenta la fecha de suscripción del plan de mejoramiento 01 de febrero de 2024, las respectivas verificaciones se llevaran a cabo durante la vigencia 2024. </t>
    </r>
    <r>
      <rPr>
        <sz val="26"/>
        <color rgb="FF00B050"/>
        <rFont val="Times New Roman"/>
        <family val="1"/>
      </rPr>
      <t>Fecha de vencimiento del plan de mejoramiento 31 de julio de 2024.</t>
    </r>
  </si>
  <si>
    <r>
      <t xml:space="preserve">La secretaria de  educacion envia  informe  nr 2 de  fecha 20 de marzo de 2024 donde se  indica" Al momento de tener un inconveniente en la liquidación de una cesantía y no poder resolverse la situación por la sustanciadora de SEM, desde la oficina de prestaciones sociales se radica Ticket informando ante soporte lógico de Humano en línea para si respectiva solución y continuar con el proceso" </t>
    </r>
    <r>
      <rPr>
        <b/>
        <sz val="26"/>
        <color indexed="57"/>
        <rFont val="Times New Roman"/>
        <family val="1"/>
      </rPr>
      <t>CALIFICA  EN 1 EL CUMPLIMIENTO Y 1 EN LA EFECTIVIDAD</t>
    </r>
  </si>
  <si>
    <t>SEGUIMIENTO A MARZO DE 2024 POR PARTE DE  CONTROL  INTERNO</t>
  </si>
  <si>
    <t>N° 2.1.2023</t>
  </si>
  <si>
    <t>SEGUIMIENTO A SEPTIEMBRE DE 2024 POR PARTE DE  CONTROL  INTERNO</t>
  </si>
  <si>
    <r>
      <t>En el plan d</t>
    </r>
    <r>
      <rPr>
        <b/>
        <i/>
        <u/>
        <sz val="14"/>
        <color indexed="8"/>
        <rFont val="Times New Roman"/>
        <family val="1"/>
      </rPr>
      <t>e  mejoramiento la  ultima  accion estaba para  el 30 de septiembre de 2023.</t>
    </r>
    <r>
      <rPr>
        <b/>
        <sz val="14"/>
        <color indexed="8"/>
        <rFont val="Times New Roman"/>
        <family val="1"/>
      </rPr>
      <t xml:space="preserve"> </t>
    </r>
    <r>
      <rPr>
        <b/>
        <sz val="14"/>
        <color indexed="49"/>
        <rFont val="Times New Roman"/>
        <family val="1"/>
      </rPr>
      <t>Se suscribio 22 de marzo de 2023</t>
    </r>
  </si>
  <si>
    <t xml:space="preserve">No se entregó avance para el periodo. 
Mediante oficio UCI 142 del 08 de marzo  2024 La Unidad de Control Interno solicito a la Secretaría envíar el respectivo informe de avance, sin embargo a la fecha 04 de abril de 2024 no recibieron informes de seguimiento. </t>
  </si>
  <si>
    <r>
      <t>Control  Interno da  u</t>
    </r>
    <r>
      <rPr>
        <b/>
        <sz val="26"/>
        <color indexed="57"/>
        <rFont val="Times New Roman"/>
        <family val="1"/>
      </rPr>
      <t>na calificacion de cumplimiento (2) y  (1) en la  efectividad;</t>
    </r>
    <r>
      <rPr>
        <b/>
        <sz val="26"/>
        <color indexed="43"/>
        <rFont val="Times New Roman"/>
        <family val="1"/>
      </rPr>
      <t xml:space="preserve"> </t>
    </r>
    <r>
      <rPr>
        <sz val="26"/>
        <rFont val="Times New Roman"/>
        <family val="1"/>
      </rPr>
      <t xml:space="preserve"> Lo anterior, ya que esta revisión se realizará mediante la ejecución del plan anual de auditorias internas 2024, así mismo, teniendo en cuenta los resultados de las auditorias de los entes de control 2024. </t>
    </r>
  </si>
  <si>
    <r>
      <t>Control  Interno da  u</t>
    </r>
    <r>
      <rPr>
        <b/>
        <sz val="26"/>
        <color indexed="57"/>
        <rFont val="Times New Roman"/>
        <family val="1"/>
      </rPr>
      <t>na calificacion de cumplimiento (2) y  (1) en la  efectividad;</t>
    </r>
    <r>
      <rPr>
        <b/>
        <sz val="26"/>
        <color indexed="43"/>
        <rFont val="Times New Roman"/>
        <family val="1"/>
      </rPr>
      <t xml:space="preserve">  </t>
    </r>
    <r>
      <rPr>
        <sz val="26"/>
        <rFont val="Times New Roman"/>
        <family val="1"/>
      </rPr>
      <t xml:space="preserve">Lo anterior, ya que esta revisión se realizará mediante la ejecución del plan anual de auditorias internas 2024, así mismo, teniendo en cuenta los resultados de las auditorias de los entes de control 2024. </t>
    </r>
  </si>
  <si>
    <t>Indebida ejecuciòn del presupuesto designado para el contrato de obra No. 1908260670 de 2,019</t>
  </si>
  <si>
    <r>
      <t>La secretaria de  educacion envia  informe  nr 2 de  fecha 30 de diciembre de 2023; recibido el 19 de enero de 2024 donde  c</t>
    </r>
    <r>
      <rPr>
        <b/>
        <sz val="26"/>
        <color indexed="57"/>
        <rFont val="Times New Roman"/>
        <family val="1"/>
      </rPr>
      <t xml:space="preserve">alifica las  acciones con un cumplimiento del 100% </t>
    </r>
    <r>
      <rPr>
        <sz val="26"/>
        <rFont val="Times New Roman"/>
        <family val="1"/>
      </rPr>
      <t>sin embargo control interno las califica con un avance de 1 ( parcialmente ) a dichas  acciones se  verificara  la efectividad en la   vigencia 2024, se  adjunta  oficio SOP-026-UGOIC  de  fecha  enero 15 de 2024 donde se  indica  que  en el  contrato de  obra publica 2310311358. el cual  ha  tenido modificaciones  tecnicas, se  adjuntan actas de comite tecnico como soportes del  ajuste del  proyecto</t>
    </r>
  </si>
  <si>
    <r>
      <t>Control  Interno da  u</t>
    </r>
    <r>
      <rPr>
        <b/>
        <sz val="26"/>
        <color indexed="57"/>
        <rFont val="Times New Roman"/>
        <family val="1"/>
      </rPr>
      <t>na calificacion de cumplimiento (1) y  (1) en la  efectividad;</t>
    </r>
    <r>
      <rPr>
        <b/>
        <sz val="26"/>
        <color indexed="43"/>
        <rFont val="Times New Roman"/>
        <family val="1"/>
      </rPr>
      <t xml:space="preserve"> </t>
    </r>
    <r>
      <rPr>
        <sz val="26"/>
        <rFont val="Times New Roman"/>
        <family val="1"/>
      </rPr>
      <t xml:space="preserve">toda vez  que  esta se verificara  en la  vigencia 2024; Lo anterior, ya que el  Plan de  Mejoramiento se  suscribio  en el segundo semestre del 2023( 24 de agosto de 2023). </t>
    </r>
    <r>
      <rPr>
        <b/>
        <sz val="26"/>
        <color indexed="49"/>
        <rFont val="Times New Roman"/>
        <family val="1"/>
      </rPr>
      <t>y la ultima fecha de vencimiento de las acciones  en el plan de mejoramiento es 23 de febrero de 2024</t>
    </r>
  </si>
  <si>
    <r>
      <t xml:space="preserve">La secretaria de  educacion envia  informe  nr 1 de  fecha 30 de diciembre de 2023 donde se  indica " Se realiza la atención al docente en la Oficina de Prestaciones Sociales, seguidamente se le envía el procedimiento al correo electrónico. Se le manifiesta al docente que si tiene algún inconveniente se puede acercar de nuevo a la oficina con un portátil dispuesto para colaborarle" </t>
    </r>
    <r>
      <rPr>
        <b/>
        <sz val="26"/>
        <color indexed="57"/>
        <rFont val="Times New Roman"/>
        <family val="1"/>
      </rPr>
      <t>CALIFICA  EN 2 EL CUMPLIMIENTO Y LA EFECTIVIDAD</t>
    </r>
  </si>
  <si>
    <r>
      <t>Control  Interno da  u</t>
    </r>
    <r>
      <rPr>
        <b/>
        <sz val="26"/>
        <color indexed="57"/>
        <rFont val="Times New Roman"/>
        <family val="1"/>
      </rPr>
      <t>na calificacion de cumplimiento (2) y  (1) en la  efectividad;</t>
    </r>
    <r>
      <rPr>
        <b/>
        <sz val="26"/>
        <color indexed="43"/>
        <rFont val="Times New Roman"/>
        <family val="1"/>
      </rPr>
      <t xml:space="preserve"> </t>
    </r>
    <r>
      <rPr>
        <sz val="26"/>
        <rFont val="Times New Roman"/>
        <family val="1"/>
      </rPr>
      <t xml:space="preserve">toda vez  que  esta se verificara  en la  vigencia 2024; Lo anterior, ya que el  Plan de  Mejoramiento se  suscribio  en el ultimo  trimestre del 2023( 28 de septiembre de 2023). </t>
    </r>
    <r>
      <rPr>
        <b/>
        <sz val="26"/>
        <color indexed="49"/>
        <rFont val="Times New Roman"/>
        <family val="1"/>
      </rPr>
      <t>y la ultima fecha de vencimiento de las acciones  en el plan de mejoramiento es 4 de marzo de 2024</t>
    </r>
  </si>
  <si>
    <r>
      <t xml:space="preserve">La secretaria de  educacion envia  informe  nr 1 de  fecha 30 de diciembre de 2023 donde se  indica " Frente a los inconvenientes que se han presentado respecto al reconocimiento de prestaciones económicas a través de la plataforma Humano en Línea, se elevó solicitud de mesa de ayuda al Ministerio de Educación, </t>
    </r>
    <r>
      <rPr>
        <b/>
        <sz val="26"/>
        <color indexed="49"/>
        <rFont val="Times New Roman"/>
        <family val="1"/>
      </rPr>
      <t>Hasta el momento no se ha recibido una capacitación de fondo frente a esta solicitud toda vez que las capacitaciones han sido virtuales y no han llenado nuestras expectativas frente al tema</t>
    </r>
    <r>
      <rPr>
        <sz val="26"/>
        <rFont val="Times New Roman"/>
        <family val="1"/>
      </rPr>
      <t xml:space="preserve">" </t>
    </r>
    <r>
      <rPr>
        <b/>
        <sz val="26"/>
        <color indexed="57"/>
        <rFont val="Times New Roman"/>
        <family val="1"/>
      </rPr>
      <t>CALIFICA  EN 2 EL CUMPLIMIENTO Y LA EFECTIVIDAD</t>
    </r>
  </si>
  <si>
    <r>
      <t>Control  Interno da  u</t>
    </r>
    <r>
      <rPr>
        <b/>
        <sz val="26"/>
        <color indexed="57"/>
        <rFont val="Times New Roman"/>
        <family val="1"/>
      </rPr>
      <t>na calificacion de (1) al  cumplimiento y  califica  (0) a la  efectividad;</t>
    </r>
    <r>
      <rPr>
        <b/>
        <sz val="26"/>
        <color indexed="43"/>
        <rFont val="Times New Roman"/>
        <family val="1"/>
      </rPr>
      <t xml:space="preserve"> </t>
    </r>
    <r>
      <rPr>
        <sz val="26"/>
        <rFont val="Times New Roman"/>
        <family val="1"/>
      </rPr>
      <t xml:space="preserve">toda vez  que  esta se verificara  en la  vigencia 2024; Lo anterior, ya que el  Plan de  Mejoramiento se  suscribio  en el ultimo  trimestre del 2023( 28 de septiembre de 2023). </t>
    </r>
    <r>
      <rPr>
        <b/>
        <sz val="26"/>
        <color indexed="49"/>
        <rFont val="Times New Roman"/>
        <family val="1"/>
      </rPr>
      <t>y la ultima fecha de vencimiento de las acciones  en el plan de mejoramiento es 4 de marzo de 2024</t>
    </r>
  </si>
  <si>
    <r>
      <t xml:space="preserve">La secretaria de  educacion envia  informe  nr 1 de  fecha 30 de diciembre de 2023 donde se  indica " Desde la Oficina de prestaciones sociales se ha solicitado al área de recursos Humanos una, mejor revisión de la información cargada en el aplicativo Humano para evitar las dificultades que se han presentado ante el reconocimiento de las diferentes prestaciones, de igual manera se solicita celeridad al responder sobre un requerimiento para subsanar una solicitud de reconocimiento de prestaciones devuelta por la Fiduprevisora. Es de anotar que desde el año 2021 se ha presentado la solicitud" </t>
    </r>
    <r>
      <rPr>
        <b/>
        <sz val="26"/>
        <color indexed="57"/>
        <rFont val="Times New Roman"/>
        <family val="1"/>
      </rPr>
      <t>CALIFICA  EN 2 EL CUMPLIMIENTO Y LA EFECTIVIDAD</t>
    </r>
  </si>
  <si>
    <r>
      <t>Control  Interno da  u</t>
    </r>
    <r>
      <rPr>
        <b/>
        <sz val="26"/>
        <color indexed="57"/>
        <rFont val="Times New Roman"/>
        <family val="1"/>
      </rPr>
      <t>na calificacion de (2) al  cumplimiento y a la  efectividad (1);</t>
    </r>
    <r>
      <rPr>
        <b/>
        <sz val="26"/>
        <color indexed="43"/>
        <rFont val="Times New Roman"/>
        <family val="1"/>
      </rPr>
      <t xml:space="preserve"> </t>
    </r>
    <r>
      <rPr>
        <sz val="26"/>
        <rFont val="Times New Roman"/>
        <family val="1"/>
      </rPr>
      <t xml:space="preserve">toda vez  que  esta se verificara  en la  vigencia 2024; Lo anterior, ya que el  Plan de  Mejoramiento se  suscribio  en el ultimo  trimestre del 2023( 28 de septiembre de 2023). </t>
    </r>
    <r>
      <rPr>
        <b/>
        <sz val="26"/>
        <color indexed="49"/>
        <rFont val="Times New Roman"/>
        <family val="1"/>
      </rPr>
      <t>y la ultima fecha de vencimiento de las acciones  en el plan de mejoramiento es 4 de marzo de 2024</t>
    </r>
  </si>
  <si>
    <r>
      <t xml:space="preserve">La secretaria de  educacion envia  informe  nr 1 de  fecha 30 de diciembre de 2023 donde se  indica " Al momento de tener un inconveniente en la liquidación de una cesantía y no poder resolverse la situación por la sustanciadora de SEM, desde la oficina de prestaciones sociales se radica Ticket informando ante soporte lógico de Humano en línea para si respectiva solución y continuar con el proceso" </t>
    </r>
    <r>
      <rPr>
        <b/>
        <sz val="26"/>
        <color indexed="57"/>
        <rFont val="Times New Roman"/>
        <family val="1"/>
      </rPr>
      <t>CALIFICA  EN 2 EL CUMPLIMIENTO Y LA EFECTIVIDAD</t>
    </r>
  </si>
  <si>
    <r>
      <t xml:space="preserve">La secretaria de  educacion envia  informe  nr 1 de  fecha 30 de diciembre de 2023 donde se  indica " Desde la Oficina de prestaciones Sociales se lleva a cabo un registro de todas las solicitudes radicadas en la plataforma humano y plataformas anteriores con el fin de tener un control de lo que se gestiona y de lo que queda
pendiente, esto se realiza a través de bases de datos en on drive de la oficina de la
Unidad." </t>
    </r>
    <r>
      <rPr>
        <b/>
        <sz val="26"/>
        <color indexed="57"/>
        <rFont val="Times New Roman"/>
        <family val="1"/>
      </rPr>
      <t>CALIFICA  EN 2 EL CUMPLIMIENTO Y LA EFECTIVIDAD</t>
    </r>
  </si>
  <si>
    <r>
      <t>Control  Interno da  u</t>
    </r>
    <r>
      <rPr>
        <b/>
        <sz val="26"/>
        <color indexed="57"/>
        <rFont val="Times New Roman"/>
        <family val="1"/>
      </rPr>
      <t>na calificacion de (0) al  cumplimiento y a la  efectividad (0);</t>
    </r>
    <r>
      <rPr>
        <b/>
        <sz val="26"/>
        <color indexed="43"/>
        <rFont val="Times New Roman"/>
        <family val="1"/>
      </rPr>
      <t xml:space="preserve"> </t>
    </r>
    <r>
      <rPr>
        <sz val="26"/>
        <rFont val="Times New Roman"/>
        <family val="1"/>
      </rPr>
      <t xml:space="preserve">toda vez  que  esta se verificara  en la  vigencia 2024; Lo anterior, ya que el  Plan de  Mejoramiento se  suscribio  en el ultimo  trimestre del 2023( 28 de septiembre de 2023). </t>
    </r>
    <r>
      <rPr>
        <b/>
        <sz val="26"/>
        <color indexed="49"/>
        <rFont val="Times New Roman"/>
        <family val="1"/>
      </rPr>
      <t xml:space="preserve">y la ultima fecha de vencimiento de las acciones  en el plan de mejoramiento es 4 de marzo de 2024. </t>
    </r>
    <r>
      <rPr>
        <sz val="26"/>
        <rFont val="Times New Roman"/>
        <family val="1"/>
      </rPr>
      <t>Es la misma  accion  reportada  (numeral 1) del hallazgo 11 por tanto solo  es  una accion, no se  vuelve  a calificar</t>
    </r>
  </si>
  <si>
    <r>
      <t>Control  Interno da  u</t>
    </r>
    <r>
      <rPr>
        <b/>
        <sz val="26"/>
        <color indexed="57"/>
        <rFont val="Times New Roman"/>
        <family val="1"/>
      </rPr>
      <t>na calificacion de (0) al  cumplimiento y a la  efectividad (0);</t>
    </r>
    <r>
      <rPr>
        <b/>
        <sz val="26"/>
        <color indexed="43"/>
        <rFont val="Times New Roman"/>
        <family val="1"/>
      </rPr>
      <t xml:space="preserve"> </t>
    </r>
    <r>
      <rPr>
        <sz val="26"/>
        <rFont val="Times New Roman"/>
        <family val="1"/>
      </rPr>
      <t xml:space="preserve">toda vez  que  esta se verificara  en la  vigencia 2024; Lo anterior, ya que el  Plan de  Mejoramiento se  suscribio  en el ultimo  trimestre del 2023( 28 de septiembre de 2023). </t>
    </r>
    <r>
      <rPr>
        <b/>
        <sz val="26"/>
        <color indexed="49"/>
        <rFont val="Times New Roman"/>
        <family val="1"/>
      </rPr>
      <t xml:space="preserve">y la ultima fecha de vencimiento de las acciones  en el plan de mejoramiento es 4 de marzo de 2024. </t>
    </r>
    <r>
      <rPr>
        <sz val="26"/>
        <rFont val="Times New Roman"/>
        <family val="1"/>
      </rPr>
      <t>Es la misma  accion  reportada  (numeral 2) del hallazgo 11 por tanto solo  es  una accion, no se  vuelve  a calificar</t>
    </r>
  </si>
  <si>
    <r>
      <t xml:space="preserve">La secretaria de  educacion envia  informe  nr 1 de  fecha 30 de diciembre de 2023 donde se  indica " Desde la Oficina de Prestaciones sociales se ha manifestado en repetidas ocasiones las falencias
presentadas en la plataforma humano en línea, No hemos tenido un apoyo de fondo" </t>
    </r>
    <r>
      <rPr>
        <b/>
        <sz val="26"/>
        <color indexed="57"/>
        <rFont val="Times New Roman"/>
        <family val="1"/>
      </rPr>
      <t>CALIFICA  EN 2 EL CUMPLIMIENTO Y LA EFECTIVIDAD</t>
    </r>
  </si>
  <si>
    <r>
      <t>Control  Interno da  u</t>
    </r>
    <r>
      <rPr>
        <b/>
        <sz val="26"/>
        <color indexed="57"/>
        <rFont val="Times New Roman"/>
        <family val="1"/>
      </rPr>
      <t>na calificacion de (2) al  cumplimiento y a la  efectividad (0);</t>
    </r>
    <r>
      <rPr>
        <b/>
        <sz val="26"/>
        <color indexed="43"/>
        <rFont val="Times New Roman"/>
        <family val="1"/>
      </rPr>
      <t xml:space="preserve"> </t>
    </r>
    <r>
      <rPr>
        <sz val="26"/>
        <rFont val="Times New Roman"/>
        <family val="1"/>
      </rPr>
      <t xml:space="preserve">toda vez  que  esta se verificara  en la  vigencia 2024; Lo anterior, ya que el  Plan de  Mejoramiento se  suscribio  en el ultimo  trimestre del 2023( 28 de septiembre de 2023). </t>
    </r>
    <r>
      <rPr>
        <b/>
        <sz val="26"/>
        <color indexed="49"/>
        <rFont val="Times New Roman"/>
        <family val="1"/>
      </rPr>
      <t>y la ultima fecha de vencimiento de las acciones  en el plan de mejoramiento es 4 de marzo de 2024.</t>
    </r>
  </si>
  <si>
    <r>
      <t>Control  Interno da  u</t>
    </r>
    <r>
      <rPr>
        <b/>
        <sz val="26"/>
        <color indexed="57"/>
        <rFont val="Times New Roman"/>
        <family val="1"/>
      </rPr>
      <t>na calificacion de (0) al  cumplimiento y a la  efectividad (0);</t>
    </r>
    <r>
      <rPr>
        <b/>
        <sz val="26"/>
        <color indexed="43"/>
        <rFont val="Times New Roman"/>
        <family val="1"/>
      </rPr>
      <t xml:space="preserve"> </t>
    </r>
    <r>
      <rPr>
        <sz val="26"/>
        <rFont val="Times New Roman"/>
        <family val="1"/>
      </rPr>
      <t xml:space="preserve">toda vez  que  esta se verificara  en la  vigencia 2024; Lo anterior, ya que el  Plan de  Mejoramiento se  suscribio  en el ultimo  trimestre del 2023( 28 de septiembre de 2023). </t>
    </r>
    <r>
      <rPr>
        <b/>
        <sz val="26"/>
        <color indexed="49"/>
        <rFont val="Times New Roman"/>
        <family val="1"/>
      </rPr>
      <t xml:space="preserve">y la ultima fecha de vencimiento de las acciones  en el plan de mejoramiento es 4 de marzo de 2024. </t>
    </r>
    <r>
      <rPr>
        <sz val="26"/>
        <rFont val="Times New Roman"/>
        <family val="1"/>
      </rPr>
      <t>Es la misma  accion  reportada  (numeral 5) del hallazgo 11 por tanto solo  es  una accion, no se  vuelve  a calificar</t>
    </r>
  </si>
  <si>
    <r>
      <t xml:space="preserve">Control  Interno da  </t>
    </r>
    <r>
      <rPr>
        <sz val="26"/>
        <color rgb="FF00B050"/>
        <rFont val="Times New Roman"/>
        <family val="1"/>
      </rPr>
      <t>una calificacion de (2) al  cumplimiento y a la  efectividad (1</t>
    </r>
    <r>
      <rPr>
        <sz val="26"/>
        <rFont val="Times New Roman"/>
        <family val="1"/>
      </rPr>
      <t xml:space="preserve">);lo anterior, toda vez, que se reporta el mismo avance que el informe Nro uno (1), es decir, no se observan cambiós en el reporte, por lo cual la Unidad de Control Interno mantiene la calificación generada en el seguimiento anterior. </t>
    </r>
    <r>
      <rPr>
        <sz val="26"/>
        <color rgb="FF00B050"/>
        <rFont val="Times New Roman"/>
        <family val="1"/>
      </rPr>
      <t>La ultima fecha de vencimiento de las acciones  en el plan de mejoramiento se cumplió el 4 de marzo de 2024.</t>
    </r>
  </si>
  <si>
    <t>SEGUIMIENTO A MARZO  DE 2024 POR PARTE DE  CONTROL  INTERNO</t>
  </si>
  <si>
    <r>
      <t>Control  Interno da  u</t>
    </r>
    <r>
      <rPr>
        <b/>
        <sz val="26"/>
        <color indexed="57"/>
        <rFont val="Times New Roman"/>
        <family val="1"/>
      </rPr>
      <t>na calificacion de cumplimiento (2) y  (0) en la  efectividad;</t>
    </r>
    <r>
      <rPr>
        <b/>
        <sz val="26"/>
        <color indexed="43"/>
        <rFont val="Times New Roman"/>
        <family val="1"/>
      </rPr>
      <t xml:space="preserve"> </t>
    </r>
    <r>
      <rPr>
        <sz val="26"/>
        <rFont val="Times New Roman"/>
        <family val="1"/>
      </rPr>
      <t xml:space="preserve">toda vez  que  esta se verificara  en la  vigencia 2024; Lo anterior, ya que el  Plan de  Mejoramiento se  suscribio  en el segundo semestre del 2023( en octubre  de 2023). </t>
    </r>
    <r>
      <rPr>
        <b/>
        <sz val="26"/>
        <color indexed="49"/>
        <rFont val="Times New Roman"/>
        <family val="1"/>
      </rPr>
      <t>y la ultima fecha de vencimiento de las acciones  en el plan de mejoramiento fue 31 de diciembre de 2023</t>
    </r>
  </si>
  <si>
    <r>
      <t>Control  Interno da  u</t>
    </r>
    <r>
      <rPr>
        <b/>
        <sz val="26"/>
        <color indexed="57"/>
        <rFont val="Times New Roman"/>
        <family val="1"/>
      </rPr>
      <t>na calificacion de cumplimiento (0) y  (0) en la  efectividad;</t>
    </r>
    <r>
      <rPr>
        <b/>
        <sz val="26"/>
        <color indexed="43"/>
        <rFont val="Times New Roman"/>
        <family val="1"/>
      </rPr>
      <t xml:space="preserve"> </t>
    </r>
    <r>
      <rPr>
        <sz val="26"/>
        <rFont val="Times New Roman"/>
        <family val="1"/>
      </rPr>
      <t>toda vez  que  esta se verificara  en la  vigencia 2024; Lo anterior, ya que el  Plan de  Mejoramiento se  suscribio  en el segundo semestre del 2023( en octubre  de 2023). y la ultima fecha de vencimiento de las acciones  en el plan de mejoramiento fue 31 de diciembre de 2023</t>
    </r>
  </si>
  <si>
    <t>RESUTADO ESPERADO A MARZO  31 DE 2024</t>
  </si>
  <si>
    <t>RESULTADOS DE LA  EVALUACION DEL PLAN DE MEJORAMIENTO  FECHA  CORTE MARZO DE 2024</t>
  </si>
  <si>
    <t>RESUTADO ESPERADO A  MARZO DE 2024</t>
  </si>
  <si>
    <t>RESULTADOS DE LA  EVALUACION DEL PLAN DE MEJORAMIENTO  FECHA  CORTE MARZO  DE 2024</t>
  </si>
  <si>
    <r>
      <t>La secretaria de  educacion envia  informe  nr 3  de  fecha 20 de marzo de 2024; recibido el 21 de marzo de 2024 donde  c</t>
    </r>
    <r>
      <rPr>
        <b/>
        <sz val="26"/>
        <color indexed="57"/>
        <rFont val="Times New Roman"/>
        <family val="1"/>
      </rPr>
      <t xml:space="preserve">alifica las  acciones con un cumplimiento del 100%, </t>
    </r>
    <r>
      <rPr>
        <sz val="26"/>
        <rFont val="Times New Roman"/>
        <family val="1"/>
      </rPr>
      <t>como avance de las acciones se especifica lo siguiente: 
En la vigencia 2023 se ejecutó el contrato 2310311358 y este efectivamente presentó modificaciones técnicas las cuales van en línea con el plan de mejoramiento, realizando reunión del Comité Técnico y levantando acta, según informe del profesional de la Secretaria de Infraestructura, se anexa oficio SOPM 026 UGO IC con su respectiva acta.
la Secretarai de Educación nuevamente envió oficio a la Secretaria de Infraestructura, solicitando que en la ejecución de los contratos de obra pública de las instituciones educativas en la vigencia 2024 y que en su ejecución se realicen cambios, se tenga en cuenta las acciones estipuladas en el presente plan de mejoramiento.</t>
    </r>
  </si>
  <si>
    <t>RESUTADO ESPERADO A MARZO DE 2024</t>
  </si>
  <si>
    <t xml:space="preserve"> 12           -          2024</t>
  </si>
  <si>
    <t xml:space="preserve"> y la ultima fecha de vencimiento de las acciones  en el plan de mejoramiento fue 31 de diciembre de 2023</t>
  </si>
  <si>
    <t xml:space="preserve"> y la ultima fecha de vencimiento de las acciones  en el plan de mejoramiento fue 4 de marzo de 2024</t>
  </si>
  <si>
    <t xml:space="preserve"> y la ultima fecha de vencimiento de las acciones  en el plan de mejoramiento fue 23 de febrero de 2024</t>
  </si>
  <si>
    <r>
      <t>Control  Interno da  u</t>
    </r>
    <r>
      <rPr>
        <b/>
        <sz val="26"/>
        <color indexed="57"/>
        <rFont val="Times New Roman"/>
        <family val="1"/>
      </rPr>
      <t>na calificacion de cumplimiento (2) y  (0) en la  efectividad;</t>
    </r>
    <r>
      <rPr>
        <b/>
        <sz val="26"/>
        <color indexed="43"/>
        <rFont val="Times New Roman"/>
        <family val="1"/>
      </rPr>
      <t xml:space="preserve"> </t>
    </r>
    <r>
      <rPr>
        <sz val="26"/>
        <rFont val="Times New Roman"/>
        <family val="1"/>
      </rPr>
      <t>toda vez  que  esta se verificara  en la  vigencia 2024.</t>
    </r>
  </si>
  <si>
    <t>Mediante oficio sd 339 de 2024 se envia informe de seguimiento nro 2, en el cual reportan lo siguiente: 
"Se socializó el 20 de noviembre de 2023"</t>
  </si>
  <si>
    <t>Mediante oficio sd 339 de 2024 se envia informe de seguimiento nro 2, en el cual reportan lo siguiente: 
"a la fecha no se han realizado estudios o contratos de obra en la Secretaria de Deporte, la efectividad se evidenciará en el transcurso de la vigencia 2024"</t>
  </si>
  <si>
    <t>SEGUIMIENTO A JUNIO DE 2024 POR PARTE DE  CONTROL  INTERNO</t>
  </si>
  <si>
    <t>RESULTADOS DE LA  EVALUACION DEL PLAN DE MEJORAMIENTO  FECHA  CORTE JUNIO DE 2024</t>
  </si>
  <si>
    <t>RESUTADO ESPERADO A JUNIO DE 2024</t>
  </si>
  <si>
    <r>
      <rPr>
        <b/>
        <sz val="18"/>
        <rFont val="Times New Roman"/>
        <family val="1"/>
      </rPr>
      <t>Incluir en el Plan Anual de Auditorìas vigencia 2024,</t>
    </r>
    <r>
      <rPr>
        <sz val="18"/>
        <rFont val="Times New Roman"/>
        <family val="1"/>
      </rPr>
      <t xml:space="preserve"> auditorìa al Componente Ambiental.</t>
    </r>
  </si>
  <si>
    <r>
      <t xml:space="preserve">No presentan seguimiento a  septiembre de 2023;  todavez que el plan de </t>
    </r>
    <r>
      <rPr>
        <u/>
        <sz val="24"/>
        <color indexed="49"/>
        <rFont val="Times New Roman"/>
        <family val="1"/>
      </rPr>
      <t>mejoramiento se suscribio el 22 de septiembre de 2023</t>
    </r>
  </si>
  <si>
    <r>
      <rPr>
        <b/>
        <sz val="26"/>
        <rFont val="Times New Roman"/>
        <family val="1"/>
      </rPr>
      <t>Se Incluyo en el Plan Anual de Auditorìas vigencia 2024,</t>
    </r>
    <r>
      <rPr>
        <sz val="26"/>
        <rFont val="Times New Roman"/>
        <family val="1"/>
      </rPr>
      <t xml:space="preserve"> auditorìa al Componente Ambiental; el  Plan esta  para aprobacion del Comité  Institucional de  Control Interno de la  Alcaldia de Manizales.</t>
    </r>
  </si>
  <si>
    <r>
      <rPr>
        <b/>
        <sz val="26"/>
        <rFont val="Times New Roman"/>
        <family val="1"/>
      </rPr>
      <t>Se Incluyo en el Plan Anual de Auditorìas vigencia 2024,</t>
    </r>
    <r>
      <rPr>
        <sz val="26"/>
        <rFont val="Times New Roman"/>
        <family val="1"/>
      </rPr>
      <t xml:space="preserve"> auditorìa al Componente Ambiental; el  Plan fue aprobado en Comité  Institucional de  Control Interno de la  Alcaldia de Manizales </t>
    </r>
    <r>
      <rPr>
        <b/>
        <sz val="26"/>
        <rFont val="Times New Roman"/>
        <family val="1"/>
      </rPr>
      <t>mediante Acta N° 1 del 13 de febrero de 2024.</t>
    </r>
  </si>
  <si>
    <r>
      <rPr>
        <b/>
        <sz val="26"/>
        <rFont val="Times New Roman"/>
        <family val="1"/>
      </rPr>
      <t>Se Incluyo en el Plan Anual de Auditorìas vigencia 2024,</t>
    </r>
    <r>
      <rPr>
        <sz val="26"/>
        <rFont val="Times New Roman"/>
        <family val="1"/>
      </rPr>
      <t xml:space="preserve"> auditorìa al Componente Ambiental; el  Plan fue aprobado en Comité  Institucional de  Control Interno de la  Alcaldia de Manizales mediante Acta N° 1 del 13 de febrero de 2024.</t>
    </r>
  </si>
  <si>
    <t>RESULTADOS DE LA  EVALUACION DEL PLAN DE MEJORAMIENTO  FECHA  CORTE JUNIO  DE 2024</t>
  </si>
  <si>
    <t>RESUTADO ESPERADO A  JUNIO DE 2024</t>
  </si>
  <si>
    <t>REPORTE  DE  AVANCE POR PARTE DE LA  SECRETARIA  DE EDUCACION</t>
  </si>
  <si>
    <t>OBSERVACION DEL  AVANCE  OFICINA DE  CONTROL  INTERNO</t>
  </si>
  <si>
    <r>
      <t>Control  Interno da  u</t>
    </r>
    <r>
      <rPr>
        <b/>
        <sz val="26"/>
        <color indexed="57"/>
        <rFont val="Times New Roman"/>
        <family val="1"/>
      </rPr>
      <t>na calificacion de cumplimiento (2) y  (2) en la  efectividad;</t>
    </r>
    <r>
      <rPr>
        <b/>
        <sz val="26"/>
        <color indexed="43"/>
        <rFont val="Times New Roman"/>
        <family val="1"/>
      </rPr>
      <t xml:space="preserve">  </t>
    </r>
    <r>
      <rPr>
        <b/>
        <sz val="26"/>
        <color theme="1"/>
        <rFont val="Times New Roman"/>
        <family val="1"/>
      </rPr>
      <t>Toda  vez  que  se  han IMPLEMETADO  CONTROLES;  a  fin de mejorar la publicacion de los  documentos en la  plataforma SECOP, adicionalmente se  ha reforzado  la capacitacion en</t>
    </r>
    <r>
      <rPr>
        <b/>
        <u/>
        <sz val="26"/>
        <color theme="1"/>
        <rFont val="Times New Roman"/>
        <family val="1"/>
      </rPr>
      <t xml:space="preserve"> temas  de  secop  y contratacion  publica   en  enfasis en supervision de  contratos,  capacitaciones  llevadas a  cabo en la  vigencia 2024 (abril y mayo)</t>
    </r>
  </si>
  <si>
    <r>
      <t xml:space="preserve">1- Realizar seguimiento mediante lista de chequeo a la publicación de la totalidad de los documentos precontractuales, contractuales y post contractuales </t>
    </r>
    <r>
      <rPr>
        <b/>
        <u/>
        <sz val="22"/>
        <rFont val="Times New Roman"/>
        <family val="1"/>
      </rPr>
      <t xml:space="preserve">en el SECOP II de los contratos de obra pública para los establecimientos educativos oficiales del municipio de Manizales. </t>
    </r>
  </si>
  <si>
    <r>
      <t>Control  Interno da  u</t>
    </r>
    <r>
      <rPr>
        <b/>
        <sz val="26"/>
        <color indexed="57"/>
        <rFont val="Times New Roman"/>
        <family val="1"/>
      </rPr>
      <t>na calificacion de cumplimiento (2) y  (2) en la  efectividad;</t>
    </r>
    <r>
      <rPr>
        <b/>
        <sz val="26"/>
        <color indexed="43"/>
        <rFont val="Times New Roman"/>
        <family val="1"/>
      </rPr>
      <t xml:space="preserve">   </t>
    </r>
    <r>
      <rPr>
        <b/>
        <sz val="26"/>
        <color theme="1"/>
        <rFont val="Times New Roman"/>
        <family val="1"/>
      </rPr>
      <t>Es d e  anotar que la  presente  administracion  vigencia 2024-2027, tomo la decision de monitorear la documentacion que se  debe  cargar  en el SECOP, de los  contratos de  la secretaria de  educacion. Mecanismo de control que ha servido para  garantizar  que la  informacion este publicada  en dicha plataforma.</t>
    </r>
  </si>
  <si>
    <r>
      <t>Control  Interno da  u</t>
    </r>
    <r>
      <rPr>
        <b/>
        <sz val="26"/>
        <color indexed="57"/>
        <rFont val="Times New Roman"/>
        <family val="1"/>
      </rPr>
      <t>na calificacion de cumplimiento (2) y  (1) en la  efectividad;</t>
    </r>
    <r>
      <rPr>
        <b/>
        <sz val="26"/>
        <color indexed="43"/>
        <rFont val="Times New Roman"/>
        <family val="1"/>
      </rPr>
      <t xml:space="preserve">   </t>
    </r>
    <r>
      <rPr>
        <b/>
        <sz val="26"/>
        <color theme="1"/>
        <rFont val="Times New Roman"/>
        <family val="1"/>
      </rPr>
      <t xml:space="preserve">Es d e  anotar que la  presente  administracion  vigencia 2024-2027, tomo la decision que la  secretaria de  infraestructura  seria la  encargada de   todo el procedimiento para  realizar la contratacion </t>
    </r>
    <r>
      <rPr>
        <b/>
        <u/>
        <sz val="26"/>
        <color theme="1"/>
        <rFont val="Times New Roman"/>
        <family val="1"/>
      </rPr>
      <t>de   contratos de  obras  publicas</t>
    </r>
    <r>
      <rPr>
        <b/>
        <sz val="26"/>
        <color theme="1"/>
        <rFont val="Times New Roman"/>
        <family val="1"/>
      </rPr>
      <t xml:space="preserve"> de las diferentes  secretaria  de  la administracion, Lo anterior,  con el fin de evitar el </t>
    </r>
    <r>
      <rPr>
        <b/>
        <u/>
        <sz val="26"/>
        <color theme="1"/>
        <rFont val="Times New Roman"/>
        <family val="1"/>
      </rPr>
      <t xml:space="preserve"> posible  riesgo de error  en  la estructuracion de estudios previos  y documentos  previos  como:  estudios  tecnicos,  matriz  de  riesgos entre otros  insumos</t>
    </r>
    <r>
      <rPr>
        <b/>
        <sz val="26"/>
        <color theme="1"/>
        <rFont val="Times New Roman"/>
        <family val="1"/>
      </rPr>
      <t xml:space="preserve"> que debe  ser definido en  contratos de  obra  publica, por personal  competente e  idoneo  en la  rama de la  ingenieria. Experiencia que  ostentan los  funcionarios de  dicha secretaria en estos momentos.</t>
    </r>
    <r>
      <rPr>
        <sz val="26"/>
        <rFont val="Times New Roman"/>
        <family val="1"/>
      </rPr>
      <t xml:space="preserve"> </t>
    </r>
    <r>
      <rPr>
        <b/>
        <sz val="26"/>
        <color theme="8"/>
        <rFont val="Times New Roman"/>
        <family val="1"/>
      </rPr>
      <t>Se  continuara  con el seguimiento en la  presente  vigencia</t>
    </r>
  </si>
  <si>
    <r>
      <t>Control  Interno da  u</t>
    </r>
    <r>
      <rPr>
        <b/>
        <sz val="26"/>
        <color indexed="57"/>
        <rFont val="Times New Roman"/>
        <family val="1"/>
      </rPr>
      <t>na calificacion de cumplimiento (2) y  (1) en la  efectividad;</t>
    </r>
    <r>
      <rPr>
        <b/>
        <sz val="26"/>
        <color indexed="43"/>
        <rFont val="Times New Roman"/>
        <family val="1"/>
      </rPr>
      <t xml:space="preserve">   </t>
    </r>
    <r>
      <rPr>
        <sz val="26"/>
        <color theme="1"/>
        <rFont val="Times New Roman"/>
        <family val="1"/>
      </rPr>
      <t>Es d e  anotar que la  presente  administracion  vigencia 2024-2027,</t>
    </r>
    <r>
      <rPr>
        <b/>
        <sz val="26"/>
        <color theme="1"/>
        <rFont val="Times New Roman"/>
        <family val="1"/>
      </rPr>
      <t xml:space="preserve">  </t>
    </r>
    <r>
      <rPr>
        <b/>
        <u/>
        <sz val="26"/>
        <color theme="1"/>
        <rFont val="Times New Roman"/>
        <family val="1"/>
      </rPr>
      <t>nuevamente</t>
    </r>
    <r>
      <rPr>
        <b/>
        <u/>
        <sz val="26"/>
        <rFont val="Times New Roman"/>
        <family val="1"/>
      </rPr>
      <t xml:space="preserve"> radico el proceso de licencia el 14 de mayo de 2024.</t>
    </r>
    <r>
      <rPr>
        <sz val="26"/>
        <rFont val="Times New Roman"/>
        <family val="1"/>
      </rPr>
      <t xml:space="preserve"> S</t>
    </r>
    <r>
      <rPr>
        <b/>
        <sz val="26"/>
        <color theme="8"/>
        <rFont val="Times New Roman"/>
        <family val="1"/>
      </rPr>
      <t>e  continuara  con el seguimiento en la  presente  vigencia</t>
    </r>
  </si>
  <si>
    <t>PORCENTAJE  EN EL CUAL DEBERIA IR  A  JUNIO DE 2024</t>
  </si>
  <si>
    <t>La ultima fecha de vencimiento de las acciones  en el plan de mejoramiento fue 30 de septiembre de 2023</t>
  </si>
  <si>
    <r>
      <rPr>
        <b/>
        <sz val="16"/>
        <color indexed="49"/>
        <rFont val="Times New Roman"/>
        <family val="1"/>
      </rPr>
      <t>La Secretaria  de Educacion envia  informe nro 4 del 30 de junio de 2024</t>
    </r>
    <r>
      <rPr>
        <sz val="16"/>
        <rFont val="Times New Roman"/>
        <family val="1"/>
      </rPr>
      <t xml:space="preserve">; donde  indica   los  avances  que se  han llevado a  cabo asi:
Desde octubre del año anterior, se inició la recolección de información para inscribir el proyecto “MEJORAMIENTO DE LA INFRAESTRUCTURA EDUCATIVA DE LA INSTITUCION EDUCATIVA INEM BALDOMERO SANIN CANO, al DEPARTAMENTO NACIONAL DE PLANEACON, SISTEMA DE GESTION DE REGALIAS”, que se registró el 21 de diciembre del 2022, y al cual le hicieron observaciones el 26 de diciembre del mismo año.
El 7 de junio del 2023, se subsanaron las inconsistencias en reunión técnica virtual con el DEPARTAMENTO DE PLANEACION NACIONAL, el cual dio luz verde al proyecto con Código BPIM-INISGR-202317001
</t>
    </r>
    <r>
      <rPr>
        <b/>
        <u/>
        <sz val="16"/>
        <rFont val="Times New Roman"/>
        <family val="1"/>
      </rPr>
      <t xml:space="preserve">El tramite de licencia anterior fue negado por curaduría urbana No2 por temas de diseños estructural por parte del contratista. </t>
    </r>
    <r>
      <rPr>
        <b/>
        <u/>
        <sz val="16"/>
        <color theme="8"/>
        <rFont val="Times New Roman"/>
        <family val="1"/>
      </rPr>
      <t>Por lo que se volvió a radicar el proceso el 14 de mayo de 2024.</t>
    </r>
  </si>
  <si>
    <r>
      <rPr>
        <b/>
        <sz val="20"/>
        <color indexed="49"/>
        <rFont val="Times New Roman"/>
        <family val="1"/>
      </rPr>
      <t>La Secretaria  de Educacion envia  informe nro 4 del 30 de junio de 2024</t>
    </r>
    <r>
      <rPr>
        <sz val="20"/>
        <rFont val="Times New Roman"/>
        <family val="1"/>
      </rPr>
      <t xml:space="preserve">; donde  indica   los  avances  que se  han llevado a  cabo asi:
Se realizó seguimiento a la documentación cargada en el SECOP I del contrato 2111261086 de 2021, </t>
    </r>
  </si>
  <si>
    <r>
      <rPr>
        <b/>
        <sz val="20"/>
        <color indexed="49"/>
        <rFont val="Times New Roman"/>
        <family val="1"/>
      </rPr>
      <t>La Secretaria  de Educacion envia  informe nro 4 del 30 de junio de 2024</t>
    </r>
    <r>
      <rPr>
        <sz val="20"/>
        <rFont val="Times New Roman"/>
        <family val="1"/>
      </rPr>
      <t>; donde  indica   los  avances  que se  han llevado a  cabo asi:
"Se realiza seguimiento a la documentación cargada en el SECOP II</t>
    </r>
    <r>
      <rPr>
        <b/>
        <sz val="20"/>
        <rFont val="Times New Roman"/>
        <family val="1"/>
      </rPr>
      <t xml:space="preserve"> de los contratos de obra pública para los establecimientos educativos oficiales contrato No 2406170752</t>
    </r>
    <r>
      <rPr>
        <sz val="20"/>
        <rFont val="Times New Roman"/>
        <family val="1"/>
      </rPr>
      <t xml:space="preserve">
MC-013-2024</t>
    </r>
  </si>
  <si>
    <r>
      <rPr>
        <b/>
        <sz val="20"/>
        <color indexed="49"/>
        <rFont val="Times New Roman"/>
        <family val="1"/>
      </rPr>
      <t>La Secretaria  de Educacion envia  informe nro 4 del 30 de junio de 2024</t>
    </r>
    <r>
      <rPr>
        <sz val="20"/>
        <rFont val="Times New Roman"/>
        <family val="1"/>
      </rPr>
      <t xml:space="preserve">; donde  indica   los  avances  que se  han llevado a  cabo asi:
"Se puede evidenciar que </t>
    </r>
    <r>
      <rPr>
        <b/>
        <u/>
        <sz val="20"/>
        <rFont val="Times New Roman"/>
        <family val="1"/>
      </rPr>
      <t>el contrato de obra pública No 2406170752 MC-013-2024 se</t>
    </r>
    <r>
      <rPr>
        <sz val="20"/>
        <rFont val="Times New Roman"/>
        <family val="1"/>
      </rPr>
      <t xml:space="preserve"> incluye en la Matriz de riesgos, que contiene el ítem 9 “</t>
    </r>
    <r>
      <rPr>
        <b/>
        <u/>
        <sz val="20"/>
        <rFont val="Times New Roman"/>
        <family val="1"/>
      </rPr>
      <t>Riesgo Riesgos por variación en los precios de equipos, materiales e insumos</t>
    </r>
    <r>
      <rPr>
        <sz val="20"/>
        <rFont val="Times New Roman"/>
        <family val="1"/>
      </rPr>
      <t>. Este riesgo puede presentarse por la variación de los precios del mercado de los equipos, materiales, e insumos, utilizados para la ejecución del proyecto”</t>
    </r>
  </si>
  <si>
    <r>
      <t>La secretaria de  educacion envia  informe  nr 4  de  fecha 30 de junio de 2024; recibido el 4 de julio de 2024 donde  c</t>
    </r>
    <r>
      <rPr>
        <b/>
        <sz val="26"/>
        <color indexed="57"/>
        <rFont val="Times New Roman"/>
        <family val="1"/>
      </rPr>
      <t xml:space="preserve">alifica las  acciones con un cumplimiento del 100%, </t>
    </r>
    <r>
      <rPr>
        <sz val="26"/>
        <rFont val="Times New Roman"/>
        <family val="1"/>
      </rPr>
      <t>como avance de las acciones se especifica lo siguiente: 
En la vigencia 2023 se ejecutó el contrato 2310311358 y este efectivamente presentó modificaciones técnicas las cuales van en línea con el plan de mejoramiento, realizando reunión del Comité Técnico y levantando acta, según informe del profesional de la Secretaria de Infraestructura, se anexa oficio SOPM 026 UGO IC con su respectiva acta.
la Secretarai de Educación nuevamente envió oficio a la Secretaria de Infraestructura, solicitando que en la ejecución de los contratos de obra pública de las instituciones educativas en la vigencia 2024 y que en su ejecución se realicen cambios, se tenga en cuenta las acciones estipuladas en el presente plan de mejoramiento.</t>
    </r>
  </si>
  <si>
    <t>OBSERVACION DEL  AVANCE  POR PARTE DE LA  OFICINA DE  CONTROL  INTERNO</t>
  </si>
  <si>
    <t>REPORTE  DE  AVANCE  POR PARTE DE LA  SECRETARIA DE  EDUCACION</t>
  </si>
  <si>
    <t>PRIMER  SEGUIMIENTO</t>
  </si>
  <si>
    <t>SEGUNDO SEGUIMIENTO</t>
  </si>
  <si>
    <t>TERCER SEGUIMIENTO</t>
  </si>
  <si>
    <r>
      <t>Control  Interno da  u</t>
    </r>
    <r>
      <rPr>
        <b/>
        <sz val="26"/>
        <color indexed="57"/>
        <rFont val="Times New Roman"/>
        <family val="1"/>
      </rPr>
      <t>na calificacion de cumplimiento (2) y  (1) en la  efectividad;</t>
    </r>
    <r>
      <rPr>
        <b/>
        <sz val="26"/>
        <color indexed="43"/>
        <rFont val="Times New Roman"/>
        <family val="1"/>
      </rPr>
      <t xml:space="preserve"> </t>
    </r>
    <r>
      <rPr>
        <sz val="26"/>
        <rFont val="Times New Roman"/>
        <family val="1"/>
      </rPr>
      <t xml:space="preserve"> Lo anterior, ya que esta revisión se realizará mediante la ejecución del plan anual de auditorias internas 2024 en el segundo semestre, así mismo, teniendo en cuenta los resultados de las auditorias de los entes de control 2024.</t>
    </r>
    <r>
      <rPr>
        <b/>
        <sz val="26"/>
        <color theme="8" tint="0.39997558519241921"/>
        <rFont val="Times New Roman"/>
        <family val="1"/>
      </rPr>
      <t xml:space="preserve"> Igualmente la  secretaria no aporta  evidencias   para  determinar si las  acciones  han sido  efectivas, </t>
    </r>
    <r>
      <rPr>
        <b/>
        <u/>
        <sz val="26"/>
        <color theme="8" tint="0.39997558519241921"/>
        <rFont val="Times New Roman"/>
        <family val="1"/>
      </rPr>
      <t>Se indica por parte  del profesional de  infraestructura  mediante oficio SOPM-0965-UGO-IC de  fecha 11 de junio de 2024,  que a la fecha  no se se estan desarrollando obras  en instituciones  educativas , por tanto no existen evidencias  para  reportar a la fecha</t>
    </r>
  </si>
  <si>
    <r>
      <t>La secretaria de  educacion envia  informe  nr 4  de  fecha 30 de junio de 2024; recibido el 4 de julio de 2024 donde  c</t>
    </r>
    <r>
      <rPr>
        <b/>
        <sz val="26"/>
        <color indexed="57"/>
        <rFont val="Times New Roman"/>
        <family val="1"/>
      </rPr>
      <t xml:space="preserve">alifica las  acciones con un cumplimiento del 100%, </t>
    </r>
    <r>
      <rPr>
        <sz val="26"/>
        <rFont val="Times New Roman"/>
        <family val="1"/>
      </rPr>
      <t>como avance de las acciones se especifica lo siguiente: 
En la vigencia 2023 se ejecutó el contrato 2310311358 y este efectivamente presentó modificaciones técnicas las cuales van en línea con el plan de mejoramiento, realizando reunión del Comité Técnico y levantando acta, según informe del profesional de la Secretaria de Infraestructura, se anexa oficio SOPM 026 UGO IC con su respectiva acta.
la Secretaria de Educación nuevamente envió oficio a la Secretaria de Infraestructura, solicitando que en la ejecución de los contratos de obra pública de las instituciones educativas en la vigencia 2024 y que en su ejecución se realicen cambios, se tenga en cuenta las acciones estipuladas en el presente plan de mejoramiento.</t>
    </r>
  </si>
  <si>
    <t>NO SE  EVIDENCIA AVANCE  ENTRE EL PRIMER Y SEGUNDO TRIMESTRE DE LA  VIGENCIA 2024</t>
  </si>
  <si>
    <t>PRIMER SEGUIMIENTO</t>
  </si>
  <si>
    <t>CUARTO SEGUIMIENTO</t>
  </si>
  <si>
    <t>QUINTO SEGUIMIENTO</t>
  </si>
  <si>
    <r>
      <t xml:space="preserve">NO SE MUESTRAN SOPORTES QUE </t>
    </r>
    <r>
      <rPr>
        <b/>
        <sz val="22"/>
        <color theme="0"/>
        <rFont val="Times New Roman"/>
        <family val="1"/>
      </rPr>
      <t xml:space="preserve"> EVIDENCIEN LA  EFECTIVIDAD</t>
    </r>
    <r>
      <rPr>
        <sz val="22"/>
        <color theme="0"/>
        <rFont val="Times New Roman"/>
        <family val="1"/>
      </rPr>
      <t xml:space="preserve"> DE LAS  ACCIONES  A LA  FECHA DE  SEGUIMIENTO JUNIO DE 2024</t>
    </r>
  </si>
  <si>
    <r>
      <t xml:space="preserve">No presentan seguimiento a  septiembre de 2023;  todavez que el plan de </t>
    </r>
    <r>
      <rPr>
        <u/>
        <sz val="36"/>
        <color theme="0"/>
        <rFont val="Times New Roman"/>
        <family val="1"/>
      </rPr>
      <t>mejoramiento se suscribio el 4 de septiembre de 2023</t>
    </r>
  </si>
  <si>
    <t>OBSERVACION DE  SEGUIMIENTO A  SEPTIEMBRE 30 DE 2023</t>
  </si>
  <si>
    <r>
      <t xml:space="preserve">La secretaria de  educacion envia  informe  nr 3 de  fecha 30 de junio de 2024 donde se  indica " Cada vez que llega un docente a la oficina se orienta sobre como manejar la nueva herramienta tecnológica Humano en línea y se le hace envío de la guía al correo electrónico para su respectiva retroalimentación" </t>
    </r>
    <r>
      <rPr>
        <b/>
        <sz val="26"/>
        <color indexed="57"/>
        <rFont val="Times New Roman"/>
        <family val="1"/>
      </rPr>
      <t>CALIFICA  EN 1 EL CUMPLIMIENTO Y 1 EN LA EFECTIVIDAD</t>
    </r>
  </si>
  <si>
    <r>
      <t xml:space="preserve">La secretaria de  educacion envia  informe  nr 3 de  fecha 30 de junio de 2024 donde se  indica " Se solicito capacitación, nos invitaron de manera presencial del 7 al 10 de mayo de 2024 en la ciudad de Armenia, sin embargo, no se asistió por falta de autorización de viáticos" </t>
    </r>
    <r>
      <rPr>
        <b/>
        <sz val="26"/>
        <color indexed="57"/>
        <rFont val="Times New Roman"/>
        <family val="1"/>
      </rPr>
      <t>CALIFICA  EN 2 EL CUMPLIMIENTO Y 0 EN LA EFECTIVIDAD</t>
    </r>
  </si>
  <si>
    <r>
      <t xml:space="preserve">La secretaria de  educacion envia  informe  nr 3 de  fecha 30 de junio de 2024 donde se  indica " Al realizar la liquidación de algunas cesantías se observa errores en el reporte de novedades, por lo cual se hace necesario solicitar la respectiva corrección al área de Recursos Humanos " </t>
    </r>
    <r>
      <rPr>
        <b/>
        <sz val="26"/>
        <color indexed="57"/>
        <rFont val="Times New Roman"/>
        <family val="1"/>
      </rPr>
      <t>CALIFICA  EN 2 EL CUMPLIMIENTO Y 1 EN LA EFECTIVIDAD</t>
    </r>
  </si>
  <si>
    <r>
      <t xml:space="preserve">La secretaria de  educacion envia  informe  nr 3 de  fecha 30 de junio de 2024 donde se  indica " Al momento de tener un inconveniente en la liquidación de una cesantía y no poder resolverse la situación por la sustanciadora de SEM, desde la oficina de prestaciones sociales se radica Ticket informando ante soporte lógico de Humano en línea para su respectiva solución y continuar con el proceso" </t>
    </r>
    <r>
      <rPr>
        <b/>
        <sz val="26"/>
        <color indexed="57"/>
        <rFont val="Times New Roman"/>
        <family val="1"/>
      </rPr>
      <t>CALIFICA  EN 2 EL CUMPLIMIENTO Y 1 EN LA EFECTIVIDAD</t>
    </r>
  </si>
  <si>
    <r>
      <t xml:space="preserve">La secretaria de  educacion envia  informe  nr 3 de  fecha 30 de junio de 2024 donde se  indica " En el ultimo trimestre se desmejoro la alimentación de la base de datos en el Drive debido a la falta de personal ya que desde el 1/01/2024 hasta el 03/05/2024 la Oficina solo conto con dos funcionarias. Así mismo se presentó gran número de solicitudes a causa del retiro de docentes a causa del concusro " </t>
    </r>
    <r>
      <rPr>
        <b/>
        <sz val="26"/>
        <color indexed="57"/>
        <rFont val="Times New Roman"/>
        <family val="1"/>
      </rPr>
      <t>CALIFICA  EN 1 EL CUMPLIMIENTO Y 1 EN LA EFECTIVIDAD</t>
    </r>
  </si>
  <si>
    <t>La secretaria de  educacion envia  informe  nr 3 de  fecha 30 de junio de 2024 donde se  indica " No reporto avance"</t>
  </si>
  <si>
    <t xml:space="preserve">La secretaria de  educacion envia  informe  nr 3 de  fecha 30 de junio de 2024 donde se  indica " No reporto avance" </t>
  </si>
  <si>
    <r>
      <t>Control  Interno da  u</t>
    </r>
    <r>
      <rPr>
        <b/>
        <sz val="26"/>
        <color indexed="57"/>
        <rFont val="Times New Roman"/>
        <family val="1"/>
      </rPr>
      <t xml:space="preserve">na calificacion de cumplimiento (2) y  (1) en la  efectividad; </t>
    </r>
    <r>
      <rPr>
        <sz val="26"/>
        <rFont val="Times New Roman"/>
        <family val="1"/>
      </rPr>
      <t>lo anterior, toda vez,  que las  evidencias  aportadas  no demuestran la  efectividad de las  acciones, Se  continuara  realizando seguimiento en la presente  vigencia 2024</t>
    </r>
  </si>
  <si>
    <r>
      <t>Control  Interno da  u</t>
    </r>
    <r>
      <rPr>
        <b/>
        <sz val="26"/>
        <color indexed="57"/>
        <rFont val="Times New Roman"/>
        <family val="1"/>
      </rPr>
      <t xml:space="preserve">na calificacion de cumplimiento (2) y  (0) en la  efectividad; </t>
    </r>
    <r>
      <rPr>
        <sz val="26"/>
        <rFont val="Times New Roman"/>
        <family val="1"/>
      </rPr>
      <t>lo anterior, toda vez,  que las  evidencias  aportadas  no demuestran la  efectividad de las  acciones, Se  continuara  realizando seguimiento en la presente  vigencia 2024</t>
    </r>
  </si>
  <si>
    <r>
      <t>Control  Interno da  u</t>
    </r>
    <r>
      <rPr>
        <b/>
        <sz val="26"/>
        <color indexed="57"/>
        <rFont val="Times New Roman"/>
        <family val="1"/>
      </rPr>
      <t xml:space="preserve">na calificacion de cumplimiento (1) y  (1) en la  efectividad; </t>
    </r>
    <r>
      <rPr>
        <sz val="26"/>
        <rFont val="Times New Roman"/>
        <family val="1"/>
      </rPr>
      <t>lo anterior, toda vez,  que las  evidencias  aportadas  no demuestran la  efectividad de las  acciones, Se  continuara  realizando seguimiento en la presente  vigencia 2024</t>
    </r>
  </si>
  <si>
    <t>RESULTADO ESPERADO A MARZO DE 2024</t>
  </si>
  <si>
    <t>RESULTADO ESPERADO A JUNIO DE 2024</t>
  </si>
  <si>
    <t>y la ultima fecha de vencimiento de las acciones  en el plan de mejoramiento fue 4 de marzo de 2024</t>
  </si>
  <si>
    <t>La secretaria de  educacion envia  informe  nr 1 de  fecha 30 de junio de 2024 donde se  indica " Cada vez que llega un docente a la oficina se orienta sobre como manejar la nueva herramienta tecnológica Humano en línea y se le hace envío de la guía al correo electrónico para su respectiva retroalimentación" CALIFICA  EN 1 EL CUMPLIMIENTO Y 1 EN LA EFECTIVIDAD</t>
  </si>
  <si>
    <r>
      <t xml:space="preserve">La secretaria de  educacion envia  informe  nr 1 de  fecha 30 de junio de 2024 donde se  indica " Se solicito capacitación, nos invitaron de manera presencial del 7 al 10 de mayo de 2024 en la ciudad de Armenia, sin embargo, no se asistió por falta de autorización de viáticos" </t>
    </r>
    <r>
      <rPr>
        <b/>
        <sz val="26"/>
        <color indexed="57"/>
        <rFont val="Times New Roman"/>
        <family val="1"/>
      </rPr>
      <t>CALIFICA  EN 2 EL CUMPLIMIENTO Y 0 EN LA EFECTIVIDAD</t>
    </r>
  </si>
  <si>
    <r>
      <t xml:space="preserve">La secretaria de  educacion envia  informe  nr 1 de  fecha 30 de junio de 2024 donde se  indica " Al realizar la liquidación de algunas cesantías se observa errores en el reporte de novedades, por lo cual se hace necesario solicitar la respectiva corrección al área de Recursos Humanos " </t>
    </r>
    <r>
      <rPr>
        <b/>
        <sz val="26"/>
        <color indexed="57"/>
        <rFont val="Times New Roman"/>
        <family val="1"/>
      </rPr>
      <t>CALIFICA  EN 2 EL CUMPLIMIENTO Y 1 EN LA EFECTIVIDAD</t>
    </r>
  </si>
  <si>
    <r>
      <t xml:space="preserve">La secretaria de  educacion envia  informe  nr 1 de  fecha 30 de junio de 2024 donde se  indica " En el ultimo trimestre se desmejoro la alimentación de la base de datos en el Drive debido a la falta de personal ya que desde el 1/01/2024 hasta el 03/05/2024 la Oficina solo conto con dos funcionarias. Así mismo se presentó gran número de solicitudes a causa del retiro de docentes a causa del concusro " </t>
    </r>
    <r>
      <rPr>
        <b/>
        <sz val="26"/>
        <color indexed="57"/>
        <rFont val="Times New Roman"/>
        <family val="1"/>
      </rPr>
      <t>CALIFICA  EN 1 EL CUMPLIMIENTO Y 1 EN LA EFECTIVIDAD</t>
    </r>
  </si>
  <si>
    <r>
      <t xml:space="preserve">La secretaria de  educacion envia  informe  nr 1 de  fecha 30 de junio de 2024 donde se  indica " Al momento de tener un inconveniente en la liquidación de una cesantía y no poder resolverse la situación por la sustanciadora de SEM, desde la oficina de prestaciones sociales se radica Ticket informando ante soporte lógico de Humano en línea para su respectiva solución y continuar con el proceso" </t>
    </r>
    <r>
      <rPr>
        <b/>
        <sz val="26"/>
        <color indexed="57"/>
        <rFont val="Times New Roman"/>
        <family val="1"/>
      </rPr>
      <t>CALIFICA  EN 2 EL CUMPLIMIENTO Y 1 EN LA EFECTIVIDAD</t>
    </r>
  </si>
  <si>
    <r>
      <t xml:space="preserve">No presento seguimiento a  septiembre de 2023;  toda vez que el plan de </t>
    </r>
    <r>
      <rPr>
        <u/>
        <sz val="36"/>
        <color theme="0"/>
        <rFont val="Times New Roman"/>
        <family val="1"/>
      </rPr>
      <t>mejoramiento se suscribio en octubre de  2023</t>
    </r>
  </si>
  <si>
    <t>SEGUIMIENTO A JUNIO  DE 2024 POR PARTE DE  CONTROL  INTERNO</t>
  </si>
  <si>
    <t>La secretaria de  deportes  envia infore  nro 3  del 4 de julio de 2024 donde  indica ". 
Se socializó el 20 de noviembre de 2023  los hallazgos encontrados por el ente de control.
2. A la fecha no han entregado estudios o contratos de obra en la secretaría del deporte, para la efectividad, la cual se evidenciará en el transcurso del mes de Agosto del 2024</t>
  </si>
  <si>
    <r>
      <t>Control  Interno da  u</t>
    </r>
    <r>
      <rPr>
        <b/>
        <sz val="26"/>
        <color indexed="57"/>
        <rFont val="Times New Roman"/>
        <family val="1"/>
      </rPr>
      <t>na calificacion de cumplimiento (2) y  (0) en la  efectividad;</t>
    </r>
    <r>
      <rPr>
        <b/>
        <sz val="26"/>
        <color indexed="43"/>
        <rFont val="Times New Roman"/>
        <family val="1"/>
      </rPr>
      <t xml:space="preserve"> </t>
    </r>
    <r>
      <rPr>
        <sz val="26"/>
        <rFont val="Times New Roman"/>
        <family val="1"/>
      </rPr>
      <t>toda vez  que  esta se verificara  en la  vigencia 2024; Lo anterior, ya que el  Plan de  Mejoramiento se  suscribio  en el segundo semestre del 2023( en octubre  de 2023).  A l</t>
    </r>
    <r>
      <rPr>
        <b/>
        <sz val="26"/>
        <rFont val="Times New Roman"/>
        <family val="1"/>
      </rPr>
      <t>a fecha no han entregado estudios o contratos de obra en la secretaría del deporte, para poder evaluar la  efectividad, la cual se podra evaluar en el segundo semestre de la vigencia 2024</t>
    </r>
  </si>
  <si>
    <t>PLAN DE MEJORAMIENTO FRUTO DE LA AUDITORIA (AFG-1.01-2024 FINANCIERA Y DE GESTION) MUNICIPIO DE MANIZALES</t>
  </si>
  <si>
    <t>AFG-1.01-2024</t>
  </si>
  <si>
    <t>FINANCIERA  Y DE  GESTION VIGENCIA 2023 ( SECRETARIAS  INVOLUCRADAS GENERAL  (HALLAZGO 5 Y 6), JURIDICA (HALLAZGO 19),  HACIENDA (HALLAZGOS 1,2,3,4,5,6,7,8,9,10,11,12,19,20),DEPORTE ( HALLAZGOS 16Y 19), MEDIOAMBIENTE ( HALLAZGO 14,17 Y 21), INFRAESTRUCTURA ( HALLAZGO 15 Y 18), SERVICIOS  ADMINISTRATIVOS ( HALLAZGO 12,17 Y 19), MOVILIDAD ( HALLAZGOS 1,7,8,15 Y 19) Y DESARROLLO SOCIAL (HALLAZGO 19)</t>
  </si>
  <si>
    <t>PM-2-2024 ( PLAZO DE  EJECUCION SEGÚN EL ENTE DE CONTROL  6 MESES)</t>
  </si>
  <si>
    <t>FECHA DE  SUSCRIPCION DEL  PLAN DE MEJORAMIENTO (FECHA DE CREACIÓN)</t>
  </si>
  <si>
    <t>CUMPLIMIENTO DE LA  ACCION</t>
  </si>
  <si>
    <t xml:space="preserve">SECRETARIA </t>
  </si>
  <si>
    <t xml:space="preserve"> DEPENDENCIA, Y/O UNIDAD O AREA RESPONSABLE  DE EJECUTAR LA ACCIÓN</t>
  </si>
  <si>
    <t>CARGO Y NOMBRE DEL    RESPONSABLE DE EJECUTAR LA  ACCION</t>
  </si>
  <si>
    <t>FECHA  INICIAL DE EJECUCIÓN DE LA ACCIÓN</t>
  </si>
  <si>
    <t>FECHA DE FINAL DE EJECUCIÓN  DE LA ACCION</t>
  </si>
  <si>
    <t>INDICADOR DE CUMPLIMIENTO DE LA ACCIÓN</t>
  </si>
  <si>
    <t>OBSERVACIONES DEL CUMPLIMIENTO DE LA ACCIÓN</t>
  </si>
  <si>
    <t>FECHA  INICIAL DE VERIFICACION DE LA EFECTIVIDAD DE LA ACCIÓN</t>
  </si>
  <si>
    <t>FECHA DE FINAL DE VERIFICACION DE LA EFECTIVIDAD  DE LA ACCION</t>
  </si>
  <si>
    <t xml:space="preserve">INDICADOR DE LA EFECTIVIDAD DE LA ACCION </t>
  </si>
  <si>
    <t>OBSERVACIONES DE LA EFECTIVIDAD DE LA ACCIÓN</t>
  </si>
  <si>
    <t>Adminsitrati vo con alcance Disciplinario  y Fiscal</t>
  </si>
  <si>
    <t>1.Insuficiencia de personal.
2. Debilidad en la organización del archivo.</t>
  </si>
  <si>
    <t>RECUPERACION DE CARTERA</t>
  </si>
  <si>
    <t>1. Auditoria 1-1-2024.
2. Archivos  Recursos  Tributarios</t>
  </si>
  <si>
    <t>1.Oficina de Control Interno.
2.Oficina de Recursos Tributarios</t>
  </si>
  <si>
    <t>Tesoreria y Oficina de Recursos Tributarios</t>
  </si>
  <si>
    <t>Tesorero Municipal: Juan Carlos Albarracín Delgado
Profesional Universitario: Julián David López Agudelo</t>
  </si>
  <si>
    <t>28 de mayo de 2024</t>
  </si>
  <si>
    <t>28 de noviembre de 2024</t>
  </si>
  <si>
    <t>TOTAL CUMPLIMIENTO DE LAS  ACCIONES/CUMPLIMIENTO ESPERADO</t>
  </si>
  <si>
    <t>Informes de seguimiento</t>
  </si>
  <si>
    <t>31 de julio de 2024</t>
  </si>
  <si>
    <t>RECUPERAR INGRESOS  PUBLICOS</t>
  </si>
  <si>
    <t>1. Auditoria  1.1.2024 Financiera y de  Gestion
2.Informes trimestrales  Movilidad Digital Manizales</t>
  </si>
  <si>
    <t>1. Unidad  de Control  Interno
 2.Secretaría de Movilidad</t>
  </si>
  <si>
    <t>1.Unidad de Gestión Jurídica
2.Unidad de Gestión Administrativa, Planeación y Control
 de la  secretaria de movilidad</t>
  </si>
  <si>
    <t>1. Jefe Unidad de Gestión Jurídica - Katherine Echeverri Bravo 
2. Inspector de Tránsito - Jhonatan Felipe Zamora Murillo
3. Profesional Especializado Unidad de Gestión Administrativa, Planeación y Control - José Abad Cárdenas Rendón. 4. Profesional Universitario Área Financiera - Sandra Milena Ortega Aguilar</t>
  </si>
  <si>
    <t>Informe de seguimiento  gestión trimestral con acciones de cobro de cartera</t>
  </si>
  <si>
    <t>15 de agosto de 2024</t>
  </si>
  <si>
    <t>28 de febrero de 2025</t>
  </si>
  <si>
    <t>Administrativo con presunto alcance disciplinario y solicitud de Proceso Administrativo Sancionatorio Fiscal</t>
  </si>
  <si>
    <t xml:space="preserve">No confirmación de  entrega de la información solicitada por el  organismo de control a través de los canales dispuestos para este fin </t>
  </si>
  <si>
    <t xml:space="preserve">ENTREGA OPORTUNA Y CONFIABLE DE LA INFORMACIÓN QUE SOLICITA EL ORGANISMO DE CONTROL </t>
  </si>
  <si>
    <t>1. Auditoria 1-1-2024.
2. Archivo  Tesoreria</t>
  </si>
  <si>
    <t>1. Oficina de Control Interno.
2.Oficina de tesoreria</t>
  </si>
  <si>
    <t>Funcionario delegado para tal fin (Tesorería, presupuesto, contabilidad, rentas, bienes)</t>
  </si>
  <si>
    <t>Delegado de la secretaría de hacienda para entrega de información dentro de la auditoría financiera que aplique
(Tesorería, presupuesto, contabilidad, rentas, bienes)</t>
  </si>
  <si>
    <t>Debilidad  en la regulacion de las cuentas maestras para  el manejo de  recursos tasa  pro deporte por parte del Ministerio</t>
  </si>
  <si>
    <t>AJUSTARNOS A LAS  DIRECTRICES IMPARTIDAS  POR LOS MINISTERIOS  DE  HACIENDA Y DEPORTE</t>
  </si>
  <si>
    <t>Tesoreria</t>
  </si>
  <si>
    <t xml:space="preserve">Tesorero General del Municipio, Juan Carlos Albarracin, </t>
  </si>
  <si>
    <t>Administrativa con presunto Alcance Disciplinario</t>
  </si>
  <si>
    <t xml:space="preserve">Incumplimiento en la aplicación de la norma presupuestal. ( acuerdo 1075 de 2020)
</t>
  </si>
  <si>
    <t>CUMPLIMIENTO DE LA NORMA</t>
  </si>
  <si>
    <t xml:space="preserve">
1 Auditoria 1,.1.2024
2.Archivos  de Actos administrativos de elaboración del PAC</t>
  </si>
  <si>
    <t>1. Oficina de Control Interno.
2. Presupuesto y tesoreria</t>
  </si>
  <si>
    <t>Tesorería y Presupuesto</t>
  </si>
  <si>
    <t xml:space="preserve"> Tesorero General del Municipio, Juan Carlos Albarracin, 
 - Jefe de Presupuesto, Oscar Diego Arango
</t>
  </si>
  <si>
    <t xml:space="preserve">1. Debilidad en los mecanismos de control interno contable 
</t>
  </si>
  <si>
    <t>MEJORAR LA  CALIDAD DE LA  INFORMACION  CONTABLE</t>
  </si>
  <si>
    <t>1,Auditoria 1,1,2024
2. Archivos Contabilidad</t>
  </si>
  <si>
    <t>1.Oficina de Control Interno.
2.Oficina de  Contabilidad</t>
  </si>
  <si>
    <t>Profesional univeritario (Contador), Carlos Guillermo Aristizabal Rodriguez</t>
  </si>
  <si>
    <t>Administrativo</t>
  </si>
  <si>
    <t xml:space="preserve">Debilidad  en la verificación, conciliación y ajuste de operaciones reciprocas </t>
  </si>
  <si>
    <t>OPERACIONES   RECIPROCAS  CONCILIADAS</t>
  </si>
  <si>
    <t xml:space="preserve">Escasez de auditores,   algunos cargos  no provistos  en  la vigencia  2023 </t>
  </si>
  <si>
    <t>ENTREGA DE  RESULTADOS PARA LA  TOMA DE  DECISIONES</t>
  </si>
  <si>
    <t xml:space="preserve">Carpeta De Auditoria 1.1.2024
 </t>
  </si>
  <si>
    <t>Oficina de Control Interno</t>
  </si>
  <si>
    <t>General</t>
  </si>
  <si>
    <t>1. Directora de control interno, Gloria Marleny Álvarez Vasco 
2.Auditor designado para llevar a cabo el proceso de auditoria</t>
  </si>
  <si>
    <t>31 de octubre de 2024</t>
  </si>
  <si>
    <t>Debilidad  en la regulacion de las cuentas maestras para  el manejo de  recursos tasa  pro deporte por parte del Ministrerio</t>
  </si>
  <si>
    <t xml:space="preserve"> Tesorero General del Municipio, Juan Carlos Albarracin
</t>
  </si>
  <si>
    <t>Escasez de auditores,   algunos cargos  no provistos  en  la vigencia  2023</t>
  </si>
  <si>
    <t>QUE LA EJECUCION DE  RENTAS  REPORTE LA  REALIDAD DE LA  INFORMACION POR CONCEPTO DE  RECAUDOS DE  ZONAS  AZULES</t>
  </si>
  <si>
    <t>1. Auditoria  1.1.2024 Financiera y de  Gestion
2.informes trimestrales de seguimiento al recaudo de Zonas Azules</t>
  </si>
  <si>
    <t>1. Unidad  de Control  Interno
2.Secretaría de Movilidad</t>
  </si>
  <si>
    <t>1.Unidad de Gestión Técnica
2.Unidad de Gestión Administrativa, Planeación y Control
 de la  secretaria de movilidad</t>
  </si>
  <si>
    <t>1. Profesional Universitario Unidad de Gestión Técnica -Leonardo Leal García
2. Profesional Universitario Área Financiera - Sandra Milena Ortega Aguilar</t>
  </si>
  <si>
    <t xml:space="preserve">Informe de seguimiento </t>
  </si>
  <si>
    <t xml:space="preserve">1. Debilidades en los sistemas de información. 
2. Debilidades en los procedimientos. 
3. Debilidades  en los mecanismos de control 
</t>
  </si>
  <si>
    <t>1,Auditoria 1,1,2024
2. Archivos  Rentas</t>
  </si>
  <si>
    <t>1.Oficina de Control Interno.
2.Unidad de  Rentas</t>
  </si>
  <si>
    <t>Unidad de Rentas</t>
  </si>
  <si>
    <t>Lider de Proyecto/Carlos Julio  Orozco Parra</t>
  </si>
  <si>
    <t>RECUPERAR INGRESOS  PUBLICOS Y EVITAR LA  PRESCRIPCION</t>
  </si>
  <si>
    <t>1. Auditoria  1.1.2024 Financiera y de  Gestion
2.Informes trimestrales  Movilidad Digital Manizales</t>
  </si>
  <si>
    <t>1. Unidad  de Control  Interno
2.Secretaría de Movilidad</t>
  </si>
  <si>
    <t>1.Unidad de Gestión Jurídica
         2.Unidad de Gestión Administrativa, Planeación y Control
 de la  secretaria de movilidad</t>
  </si>
  <si>
    <t>15 agosto de 2024</t>
  </si>
  <si>
    <t>1. Insuficiencia de personal,
2. Debilidad en la organización del archivo.</t>
  </si>
  <si>
    <t>RECUPERACIÓN DE CARTERA</t>
  </si>
  <si>
    <t>1. Debilidad  en los mecanismos de control interno 
2. Debilidades en los sistemas de información</t>
  </si>
  <si>
    <t>Profesional  Universitario ( Contador)Carlos Guillermo Aristizabal Rodriguez</t>
  </si>
  <si>
    <t>1. Debilidad en los mecanismos de control interno contable.
2. Debilidad en los sistemas de información AS400.</t>
  </si>
  <si>
    <t>1. Debilidades en la conciliación de la información bancaria 
2. Debilidades en el reconocimiento de las operaciones 
3. Debilidades de los sistemas de información</t>
  </si>
  <si>
    <t>Profesional  Universitario ( Contador), Carlos Guillermo Aristizabal Rodriguez</t>
  </si>
  <si>
    <t>Administrativo con presunto alcance fiscal por $140.520.231.</t>
  </si>
  <si>
    <t>La entidad decidio abstenerse de declarar la caducidad, y decidio adoptar las medidas de control e intervención necesarias, que garantizaran la ejecución del objeto contratado</t>
  </si>
  <si>
    <t>OPTIMIZAR LOS  MECANISMOS DE  CONTROL</t>
  </si>
  <si>
    <t>Servicios Administrativos</t>
  </si>
  <si>
    <t>Oficina de Formación y capacitacion - Despacho de la Secretaria de Servicios Administrativos</t>
  </si>
  <si>
    <t xml:space="preserve"> Jefe de Oficina, Diana Marcela Galeano,
Profesional Universitario, Claudia Marcela Salazar Rojas, Líder de Proyecto, Carlos Julio Orozco Parra, 
Secretario de Despacho ( E), Guillermo Hernandez Gutierrez, </t>
  </si>
  <si>
    <t>INFORMES DE SEGUIMIENTO  TRIMESTRAL</t>
  </si>
  <si>
    <t>1 de septiembre de 2024</t>
  </si>
  <si>
    <t>30 de enero de 2025</t>
  </si>
  <si>
    <t>Informe de seguimiento trimestral</t>
  </si>
  <si>
    <t xml:space="preserve"> Despacho de la Secretaria de Servicios Administrativos</t>
  </si>
  <si>
    <t xml:space="preserve">Profesional Universitario, Claudia Marcela Salazar Rojas, Líder de Proyecto, Carlos Julio Orozco Parra, 
Secretario de Despacho ( E), Guillermo Hernandez Gutierrez, </t>
  </si>
  <si>
    <t xml:space="preserve">Administrativo con presunto alcance fiscal </t>
  </si>
  <si>
    <t>Debilidad en los mecanismos de control por parte del supervisor</t>
  </si>
  <si>
    <t>ELIMINAR DE  RAÍZ LAS CAUSAS  QUE  GENERARON ESTE HALLAZGO, A FIN DE QUE NO SE VUELVA  A  REPETIR</t>
  </si>
  <si>
    <t xml:space="preserve">
1. Carpeta de auditoria 1,1,2024
2. Informes de  supervisión y visitas técnicas</t>
  </si>
  <si>
    <t xml:space="preserve">
1.Unidad de control interno.
2. Secretaria de medio ambiente</t>
  </si>
  <si>
    <t>Secretaria de Medio Ambiente</t>
  </si>
  <si>
    <t>Unidad de Gestión Ambiental</t>
  </si>
  <si>
    <t xml:space="preserve">Profesional Universitario, Carlos Arturo Aristizabal Blanco 
Secretaría de Medio Ambiente                                                                                                                                                                                                                                                                                                                                                                                                                                                                                                 </t>
  </si>
  <si>
    <t>INFORMES DE  SEGUIMIENTO AL  CUMPLIMIENTO DEL  PLAN TRIMESTRALMENTE</t>
  </si>
  <si>
    <t>31 de diciembre de 2024</t>
  </si>
  <si>
    <t>Informes de seguimiento al cumplimiento del  plan trimestralmente</t>
  </si>
  <si>
    <t xml:space="preserve">Secretaría de Despacho, Jessica Silvana Quiroz Hernandez
Secretaría de Medio Ambiente                                                                                                                                                                                                                                                                                                                                                                                                                                                                                               </t>
  </si>
  <si>
    <t>Administrativa con  presunto alcance Fiscal</t>
  </si>
  <si>
    <t>Interpretaciones de  la norma</t>
  </si>
  <si>
    <t>DARLE  CUMPLIMIENTO A LA  NORMA</t>
  </si>
  <si>
    <t>1.Unidad de Gestión Jurídica
2.Unidad de Gestión Técnica
 de la  secretaria de movilidad</t>
  </si>
  <si>
    <t>1. Jefe Unidad de Gestión Jurídica - Katherine Echeverri Bravo 
2. Inspector de Tránsito - Jhonatan Felipe Zamora Murillo
3. Jefe Unidad de Gestión Técnica - Juan Camilo Aguilera Yepes</t>
  </si>
  <si>
    <t>Administrativa - con presunto alcance fiscal</t>
  </si>
  <si>
    <t>DAR CUMPLIMIENTO AL ACUERDO 1155</t>
  </si>
  <si>
    <t xml:space="preserve">Carpeta de auditoría AFG 1.1-2024 </t>
  </si>
  <si>
    <t xml:space="preserve">1. Unidad  de  control  interno
2. Secretaría del Deporte
</t>
  </si>
  <si>
    <t xml:space="preserve">Deporte </t>
  </si>
  <si>
    <t>Unidad de Gestión Deportiva</t>
  </si>
  <si>
    <t>Informe Trimestral</t>
  </si>
  <si>
    <t>29 de noviembre de 2024</t>
  </si>
  <si>
    <t>Administrativo con presunto alcance disciplinario y Fiscal 
por un $253.809.728</t>
  </si>
  <si>
    <t>Interpretaciones diferentes de la norma</t>
  </si>
  <si>
    <t>DAR  CUMPLIMIENTO A LA  LEY</t>
  </si>
  <si>
    <t>Carpeta de auditoria 1.1.2024</t>
  </si>
  <si>
    <t>Unidad de Gestión Amdinistrativa</t>
  </si>
  <si>
    <t xml:space="preserve">Secretario de Despacho ( E), Guillermo Hernandez Gutierrez, </t>
  </si>
  <si>
    <t>TOTAL CUMPLIMIENTO DE LAS  ACCIONES / CUMPLIMIENTO ESPERADO</t>
  </si>
  <si>
    <t>cada vez que se genere la necesidad</t>
  </si>
  <si>
    <t>Administrativo con presunto alcance Fiscal</t>
  </si>
  <si>
    <t>Debilidad  en los mecanismos de control por parte del municipio,  
en la verificación y validación de los diseños.</t>
  </si>
  <si>
    <t>1.  Control  Interno
2. Secretaria de infraestructura</t>
  </si>
  <si>
    <t>Equipo tecnico de la Secretaría de Infraestructura</t>
  </si>
  <si>
    <t>Secretario de Despacho - Jorge Manuel Garcia Montes - Profesional Universitario Angela Marcela Parra Alzate</t>
  </si>
  <si>
    <t>Informes de  seguimiento  trimestrales</t>
  </si>
  <si>
    <t>30 de octubre de 2024</t>
  </si>
  <si>
    <t>Administrativo con solicitud de proceso Administrado 
Sancionatorio Fiscal</t>
  </si>
  <si>
    <t>Falta de delegación de responsabilidades</t>
  </si>
  <si>
    <t>DOCUMENTOS RENDIDOS</t>
  </si>
  <si>
    <t>APROPIACIÓN DE LA RESPONSABILIDAD</t>
  </si>
  <si>
    <t>Carpeta de auditoria 1,1,2024
  y GED</t>
  </si>
  <si>
    <t>Secretarío de Despacho, Secretaría de Servicios Administrativos, Guillermo Hernandez Gutierrez</t>
  </si>
  <si>
    <t>31 de enero de 2025</t>
  </si>
  <si>
    <t>GARANTIZAR LA RENDICION</t>
  </si>
  <si>
    <t>Profesional Universitario, Oficina de Bienes y Servicios, German Alonso Damian Restrepo</t>
  </si>
  <si>
    <t>DAR CUMPLIMIENTO A LAS NORMAS ESTABLECIDAS POR EL ORGANISMO DE CONTROL</t>
  </si>
  <si>
    <t xml:space="preserve">1.Unidad de Gestión Jurídica
</t>
  </si>
  <si>
    <t>1. Jefe Unidad de Gestión Jurídica - Katherine Echeverri Bravo 
2. Secretaria Unidad de Gestión Jurídica - Paola Andrea Escobar Agudelo</t>
  </si>
  <si>
    <t>28 de junio de 2024</t>
  </si>
  <si>
    <t>Falta de delegación de responsabilidades y seguimiento de las mismas</t>
  </si>
  <si>
    <t>REPORTE Y REDICIÓN DE MANERA COMPLETA, CORRECTA Y OPORTUNA DE LA INFORMACIÓN EN SIA- OBSERVA Y SIA-CONTRALORÍA.</t>
  </si>
  <si>
    <t xml:space="preserve">Carpeta de auditoria 1,1,2024
 </t>
  </si>
  <si>
    <t xml:space="preserve">1.Oficina de Control Interno.
</t>
  </si>
  <si>
    <t>Despacho del  secretario</t>
  </si>
  <si>
    <t>Secretario de despacho, Manuel Gonzalez Hurtado, Secretario de  Hacienda</t>
  </si>
  <si>
    <t xml:space="preserve">Informes  de  seguimiento </t>
  </si>
  <si>
    <t>Deficiencias en los mecanismos de control</t>
  </si>
  <si>
    <t>Funcionario delegado por el secretario de  Hacienda</t>
  </si>
  <si>
    <t>Carpeta de auditoria 1,1,2024
Aplicativo SIA OBSERVA</t>
  </si>
  <si>
    <t>Oficina de Control interno
Aplicativo SIA OBSERVA</t>
  </si>
  <si>
    <t>Unidad de Gestión Deportiva Y Unidad de Recreación</t>
  </si>
  <si>
    <t>Lider de  Gestion, Victor Cubides y Lider de  Gestion, Hernando Ariel Arias López, Tecnico Operativo, Elkin Marín Loaiza y Tecnico  Operativo, Ana María Londoño</t>
  </si>
  <si>
    <t>28 de mayo de  2024</t>
  </si>
  <si>
    <t>30 de noviembre de 2024</t>
  </si>
  <si>
    <t xml:space="preserve">Secretaría de Desarrollo  Social </t>
  </si>
  <si>
    <t xml:space="preserve"> Secretaría de Despacho, Paula Milena Velasquez Castaño </t>
  </si>
  <si>
    <t xml:space="preserve">Oficios dirigidos a los Secretarios de Despacho y Directores Técnicos 
</t>
  </si>
  <si>
    <t>Jurídica</t>
  </si>
  <si>
    <t>1.Secretaría Jurídica</t>
  </si>
  <si>
    <t>1. Secretario de Despacho Andres Mauricio Gaitan Guzman- Secretaría Jurídica. 2. Profesionales Especializados Area de Contratación - Santiago Loaiza Salazar 3. Auxiliar Administrativa Area de Contratación - Martha Lucia Albornoz Duque</t>
  </si>
  <si>
    <t>Oficios dirigidos a la Contraloría</t>
  </si>
  <si>
    <t>Administrativo con presunto alcance Disciplinario</t>
  </si>
  <si>
    <t>1. Debilidad en el procedimiento de  entrega de  bienes en comodato</t>
  </si>
  <si>
    <t xml:space="preserve">BLINDARSE DE ENTREGAR BIENES INMUEBLES EN COMODATO A ENTIDADES DISTINTAS A LAS ESTABLECIDAS EN EL ARTÍCULO 38 DE LA LEY 9ª DE 1.989. </t>
  </si>
  <si>
    <t>1,Auditoria 1,1,2024
2. Archivo Contratos de Comodatos</t>
  </si>
  <si>
    <t>1. Oficina de Control Interno.
2. Oficina  Coordinadora de  Bienes</t>
  </si>
  <si>
    <t>Oficina Coordinadora de Bienes</t>
  </si>
  <si>
    <t xml:space="preserve">- Profesional Universitario Oficina Coordinadora de Bienes- Flor Marcela Alvarez Mejia </t>
  </si>
  <si>
    <t>ELIMINAR DE  RAIZ LAS CAUSAS  QUE  GENERARON ESTE HALLAZGO, A FIN DE QUE NO SE VUELVA  A  REPETIR</t>
  </si>
  <si>
    <t>1. Carpeta de auditoria 1,1,2024
2. Hojas de vida de cada una de las bicicletas</t>
  </si>
  <si>
    <t>1.Unidad de control interno.
2. Secretaria de medio ambiente</t>
  </si>
  <si>
    <t xml:space="preserve">Profesional Especializado, Yeison Atehortua
Secretaría de Medio Ambiente                                                                                                                                                                                                                                                                                                                                                                                                                                                                                                 </t>
  </si>
  <si>
    <t>1. Carpeta de auditoria 1,1,2024
2. Estudio técnico</t>
  </si>
  <si>
    <t>1. Carpeta de auditoria 1,1,2024
2. Certificado de disposición final</t>
  </si>
  <si>
    <t xml:space="preserve">AP </t>
  </si>
  <si>
    <t>JOSE FERNANDO OLARTE OSORIO</t>
  </si>
  <si>
    <t>Alcalde ( E) Decreto 0428 de 2024</t>
  </si>
  <si>
    <t>ANDRES MAURICIO GAITAN GUZMAN</t>
  </si>
  <si>
    <t>GUILLERMO HERNANDEZ GUTIERREZ</t>
  </si>
  <si>
    <t>Secretario de Despacho  ( Juridico)</t>
  </si>
  <si>
    <t>Secretario de Despacho  ( Servicios Administrativos (E ))</t>
  </si>
  <si>
    <t>JUAN  FELIPE  ALVAREZ  CASTRO</t>
  </si>
  <si>
    <t>DIEGO FERNANDO ESPINOSA BENJUMEA</t>
  </si>
  <si>
    <t>EIVER FERNANDO ALONSO MORENO</t>
  </si>
  <si>
    <t>Secretario de Despacho  ( General)</t>
  </si>
  <si>
    <t>Secretario de Despacho  ( Deporte)</t>
  </si>
  <si>
    <t>Secretario de Despacho  ( Movilidad)</t>
  </si>
  <si>
    <t>MANUEL GONZALEZ HURTADO</t>
  </si>
  <si>
    <t>JORGE MANUEL GARCIA MONTES</t>
  </si>
  <si>
    <t>PAULA MILENA VELASQUEZ CASTAÑO</t>
  </si>
  <si>
    <t>Secretario de Despacho (Hacienda)</t>
  </si>
  <si>
    <t>Secretario de Despacho  ( Infraestructura)</t>
  </si>
  <si>
    <t>Secretario de Despacho  (Desarrollo Social)</t>
  </si>
  <si>
    <t>JESSICA SILVANA QUIROZ HERNANDEZ</t>
  </si>
  <si>
    <t>GLORIA MARLENY ALVAREZ  VASCO</t>
  </si>
  <si>
    <t>Secretario de Despacho (Medio Ambiente)</t>
  </si>
  <si>
    <t>Directora Administrativa Unidad de  Control  Interno</t>
  </si>
  <si>
    <r>
      <t xml:space="preserve">RESULTADOS DE LA  EVALUACION DE LA </t>
    </r>
    <r>
      <rPr>
        <b/>
        <u/>
        <sz val="16"/>
        <rFont val="Times New Roman"/>
        <family val="1"/>
      </rPr>
      <t>EFECTIVIDAD</t>
    </r>
    <r>
      <rPr>
        <b/>
        <sz val="16"/>
        <rFont val="Times New Roman"/>
        <family val="1"/>
      </rPr>
      <t xml:space="preserve"> DE LAS ACCIONES  CONTENIDAS EN EL PLAN DE MEJORAMIENTO </t>
    </r>
  </si>
  <si>
    <r>
      <rPr>
        <b/>
        <sz val="16"/>
        <color theme="1"/>
        <rFont val="Times New Roman"/>
        <family val="1"/>
      </rPr>
      <t>SECRETARIAS INVOLUCRADAS
 (HACIENDA  TESORERIA) Y  MOVLILIDAD</t>
    </r>
    <r>
      <rPr>
        <sz val="16"/>
        <color theme="1"/>
        <rFont val="Times New Roman"/>
        <family val="1"/>
      </rPr>
      <t xml:space="preserve">
</t>
    </r>
    <r>
      <rPr>
        <b/>
        <sz val="16"/>
        <color theme="1"/>
        <rFont val="Times New Roman"/>
        <family val="1"/>
      </rPr>
      <t xml:space="preserve">
Hallazgo Uno: </t>
    </r>
    <r>
      <rPr>
        <sz val="16"/>
        <color theme="1"/>
        <rFont val="Times New Roman"/>
        <family val="1"/>
      </rPr>
      <t>Administrativo con presunto alcance disciplinario y fiscal</t>
    </r>
    <r>
      <rPr>
        <b/>
        <sz val="16"/>
        <color theme="1"/>
        <rFont val="Times New Roman"/>
        <family val="1"/>
      </rPr>
      <t>. P</t>
    </r>
    <r>
      <rPr>
        <sz val="16"/>
        <color theme="1"/>
        <rFont val="Times New Roman"/>
        <family val="1"/>
      </rPr>
      <t xml:space="preserve">rescripciones decretadas de oficio en el año 2023 por valor de $1.995.808.315, por impuesto predial, impuesto de rodamiento e industria y comercio y multas de tránsito (comparendos)
</t>
    </r>
    <r>
      <rPr>
        <b/>
        <sz val="16"/>
        <color theme="1"/>
        <rFont val="Times New Roman"/>
        <family val="1"/>
      </rPr>
      <t>DESCRIPCION DE LA  SITUACION</t>
    </r>
    <r>
      <rPr>
        <sz val="16"/>
        <color theme="1"/>
        <rFont val="Times New Roman"/>
        <family val="1"/>
      </rPr>
      <t xml:space="preserve">
La Contraloría de Manizales evidenció que durante la vigencia 2023 la Administración Central del Municipio de Manizales a través de la Oficina de Recursos Tributarios y la Secretaría de Movilidad, profirieron mil ciento cuarenta (1.140) actos administrativos3 , mediante los cuales se declara la prescripción de la acción de cobro respecto al Impuesto Predial unificado, Impuesto de Rodamiento, Impuesto de Industria y Comercio y multas de tránsito (comparendos) exigible en las vigencias 2012 a 2019, conforme lo dispuesto en el Estatuto Tributario, normatividad concordante con el Decreto 0593 de 2021 reglamento interno de cartera y el Acuerdo 1083 de 2021 estatuto de rentas, concordante con el libro Quinto, título VIII del Estatuto tributario. (...)</t>
    </r>
  </si>
  <si>
    <r>
      <rPr>
        <b/>
        <sz val="16"/>
        <rFont val="Times New Roman"/>
        <family val="1"/>
      </rPr>
      <t>(SECRETARIA DE  HACENDA</t>
    </r>
    <r>
      <rPr>
        <sz val="16"/>
        <rFont val="Times New Roman"/>
        <family val="1"/>
      </rPr>
      <t>)
Impulso y ejecución del proceso administrativo de cobro coactivo.</t>
    </r>
  </si>
  <si>
    <r>
      <rPr>
        <b/>
        <sz val="16"/>
        <rFont val="Times New Roman"/>
        <family val="1"/>
      </rPr>
      <t>(SECRETARIA DE  MOVILIDAD)</t>
    </r>
    <r>
      <rPr>
        <sz val="16"/>
        <rFont val="Times New Roman"/>
        <family val="1"/>
      </rPr>
      <t xml:space="preserve">
Realizar la gestion de  cobro persuasivo y  coactivo de multas de tránsito.</t>
    </r>
  </si>
  <si>
    <r>
      <rPr>
        <b/>
        <sz val="16"/>
        <color theme="1"/>
        <rFont val="Times New Roman"/>
        <family val="1"/>
      </rPr>
      <t>SECRETARIA DE  HACIENDA TESORERIA
Hallazgo Dos:</t>
    </r>
    <r>
      <rPr>
        <sz val="16"/>
        <color theme="1"/>
        <rFont val="Times New Roman"/>
        <family val="1"/>
      </rPr>
      <t xml:space="preserve"> Administrativo con presunto alcance disciplinario y solicitud de Proceso Administrativo Sancionatorio Fiscal Secretaría de Hacienda del Municipio de Manizales. Incumplimiento de obligaciones legales y omisión en el suministro de información Tasa Pro Deporte y Recreación.
“</t>
    </r>
    <r>
      <rPr>
        <i/>
        <sz val="16"/>
        <color theme="1"/>
        <rFont val="Times New Roman"/>
        <family val="1"/>
      </rPr>
      <t xml:space="preserve">La Auditoría solicitó información de los recursos de destinación específica Tasa Pro Deportes y Recreación adoptadas por el Municipio de Manizales en virtud de la Ley 2023 de 2020 y contenida en los artículos 155 al 162 del Acuerdo 1083 de 2021 </t>
    </r>
    <r>
      <rPr>
        <b/>
        <i/>
        <sz val="16"/>
        <color theme="1"/>
        <rFont val="Times New Roman"/>
        <family val="1"/>
      </rPr>
      <t>en la se precisa la obligación de crear una cuenta maestra especial para el depósito y transferencia de los recursos del tributo, y no recibió de la Secretaría de Hacienda del Municipio de Manizales la siguiente informaci</t>
    </r>
    <r>
      <rPr>
        <i/>
        <sz val="16"/>
        <color theme="1"/>
        <rFont val="Times New Roman"/>
        <family val="1"/>
      </rPr>
      <t>ón: (...)</t>
    </r>
  </si>
  <si>
    <r>
      <rPr>
        <b/>
        <sz val="16"/>
        <rFont val="Times New Roman"/>
        <family val="1"/>
      </rPr>
      <t>(SECRETARIA DE  HACIENDA</t>
    </r>
    <r>
      <rPr>
        <sz val="16"/>
        <rFont val="Times New Roman"/>
        <family val="1"/>
      </rPr>
      <t xml:space="preserve">)
Confirmación de  entrega de la información solicitada por el  organismo de control a través de los canales dispuestos para este fin </t>
    </r>
  </si>
  <si>
    <r>
      <rPr>
        <b/>
        <sz val="16"/>
        <rFont val="Times New Roman"/>
        <family val="1"/>
      </rPr>
      <t>(SECRETARIA DE  HACIENDA</t>
    </r>
    <r>
      <rPr>
        <sz val="16"/>
        <rFont val="Times New Roman"/>
        <family val="1"/>
      </rPr>
      <t xml:space="preserve">)
Elevar consulta ante los  ministerios  de Hacienda y Deporte, sobre la  apertura y regulacion de las cuentas  maestras para  el manejo de la tasa pro deporte. </t>
    </r>
  </si>
  <si>
    <r>
      <rPr>
        <b/>
        <sz val="16"/>
        <rFont val="Times New Roman"/>
        <family val="1"/>
      </rPr>
      <t>SECRETARIA  DE  HACIENDA (TESORERIA Y PRESUPUESTO)
Hallazgo Tres</t>
    </r>
    <r>
      <rPr>
        <sz val="16"/>
        <rFont val="Times New Roman"/>
        <family val="1"/>
      </rPr>
      <t>. Administrativa con presunto Alcance Disciplinario. Ejecución de los gastos por reservas y cuentas por pagar del año 2022</t>
    </r>
    <r>
      <rPr>
        <b/>
        <sz val="16"/>
        <rFont val="Times New Roman"/>
        <family val="1"/>
      </rPr>
      <t>, sin establecer un Plan mensualizado de Caja.
DESCRIPCIÓN DE LA SITUACIÓN</t>
    </r>
    <r>
      <rPr>
        <sz val="16"/>
        <rFont val="Times New Roman"/>
        <family val="1"/>
      </rPr>
      <t xml:space="preserve">
“En el año 2022 se constituyeron reservas presupuestales por $80.125.601.370 aprobadas por Resolución 0048 de 2023, valor que correspondió a los compromisos reportados por las diferentes Unidades ejecutoras del gasto al cierre de la vigencia fiscal. De otra parte, por resolución 009-2023 la Tesorería Municipal, constituyó cuentas por pagar por $37.094.905.207, valor que se originó en las obligaciones pendientes de cancelar al cierre de la vigencia presupuestal 2022. En el año 2023 la ejecución de estos gastos se realizó sin atender a un plan anual de caja, hecho violatorio de lo determinado en el Decreto 11 de 1996 y el Acuerdo 1075 de 2020 que establece que se debe elaborar por separado el programa anual mensualizado de caja, para reservas presupuestales y para cuentas por pagar. (...)
</t>
    </r>
  </si>
  <si>
    <r>
      <rPr>
        <b/>
        <sz val="16"/>
        <color theme="1"/>
        <rFont val="Times New Roman"/>
        <family val="1"/>
      </rPr>
      <t xml:space="preserve">(SECRETARIA DE  HACIENDA)  
  </t>
    </r>
    <r>
      <rPr>
        <sz val="16"/>
        <color theme="1"/>
        <rFont val="Times New Roman"/>
        <family val="1"/>
      </rPr>
      <t>Elaborar Actos Administrativos por separado el PAC para Reservas Presupuestales y para cuentas por pagar a 31 de diciembre, correspondiente a la vigencia anterior.</t>
    </r>
  </si>
  <si>
    <r>
      <rPr>
        <b/>
        <sz val="16"/>
        <rFont val="Times New Roman"/>
        <family val="1"/>
      </rPr>
      <t>SECRETARIA DE  HACIENDA (CONTABILIDAD)
Hallazgo Cuatro:</t>
    </r>
    <r>
      <rPr>
        <sz val="16"/>
        <rFont val="Times New Roman"/>
        <family val="1"/>
      </rPr>
      <t xml:space="preserve"> Administrativo con presunto alcance disciplinario. </t>
    </r>
    <r>
      <rPr>
        <b/>
        <sz val="16"/>
        <rFont val="Times New Roman"/>
        <family val="1"/>
      </rPr>
      <t>Sobrestimación en el saldo de la subcuenta Impuesto Predial Unificado vigencia anterior al presentar cartera inejecutable de los años 2000 a 2012 por $2.856.168.210
DESCRIPCIÓN DE LA SITUACIÓN</t>
    </r>
    <r>
      <rPr>
        <sz val="16"/>
        <rFont val="Times New Roman"/>
        <family val="1"/>
      </rPr>
      <t xml:space="preserve">
La omisión en las actividades de control relacionadas con el análisis y verificación de la información contable registrada en la subcuenta por impuesto predial vigencia 2022, </t>
    </r>
    <r>
      <rPr>
        <b/>
        <sz val="16"/>
        <rFont val="Times New Roman"/>
        <family val="1"/>
      </rPr>
      <t>afectó la calidad de la información contable reportada por este activo a diciembre 31 de 2023. L</t>
    </r>
    <r>
      <rPr>
        <sz val="16"/>
        <rFont val="Times New Roman"/>
        <family val="1"/>
      </rPr>
      <t>a presentación de esta cartera incobrable generó sobreestimación en el saldo reportado por este activo a diciembre de 2023 por $$2.856.168.210</t>
    </r>
  </si>
  <si>
    <r>
      <rPr>
        <b/>
        <sz val="16"/>
        <rFont val="Times New Roman"/>
        <family val="1"/>
      </rPr>
      <t>(SECRETARIA DE  HACIENDA)</t>
    </r>
    <r>
      <rPr>
        <sz val="16"/>
        <rFont val="Times New Roman"/>
        <family val="1"/>
      </rPr>
      <t xml:space="preserve">   
 1, Solicitar a la Unidad de Rentas y a la Tesoreria - Recursos Tributarios, Revision de la Cartera Incobrable, y la evaluacion de solicitud de darlo de baja de las cuentas de cartera y/o prescripcion.
2. Solicitar concepto Juridico sobre su baja en cuentas de cartera. 
3. Prsentacion del Informe a Comite de Sostenibilidad Contable</t>
    </r>
  </si>
  <si>
    <r>
      <t>SECRETARIAS  INVOLUCRADAS ( HACIENDA-CONTABILIDAD Y GENERAL - CONTROL  INTERNO)
Hallazgo Cinco</t>
    </r>
    <r>
      <rPr>
        <sz val="16"/>
        <rFont val="Times New Roman"/>
        <family val="1"/>
      </rPr>
      <t xml:space="preserve"> Administrativo. Deficiencias en los mecanismos de control interno del proceso de </t>
    </r>
    <r>
      <rPr>
        <b/>
        <u/>
        <sz val="16"/>
        <rFont val="Times New Roman"/>
        <family val="1"/>
      </rPr>
      <t>conciliación de operaciones reciprocas.</t>
    </r>
    <r>
      <rPr>
        <b/>
        <sz val="16"/>
        <rFont val="Times New Roman"/>
        <family val="1"/>
      </rPr>
      <t xml:space="preserve">
</t>
    </r>
    <r>
      <rPr>
        <b/>
        <u/>
        <sz val="16"/>
        <rFont val="Times New Roman"/>
        <family val="1"/>
      </rPr>
      <t xml:space="preserve">...adicional se estableció que el proceso conciliatorio carece de seguimiento, monitoreo o evaluación independiente de control interno </t>
    </r>
    <r>
      <rPr>
        <sz val="16"/>
        <rFont val="Times New Roman"/>
        <family val="1"/>
      </rPr>
      <t>que le permita verificar el cumplimiento de las gestiones necesarias para reducir saldo, contrastar la información reportada por las entidades reciprocas; se concluye que el proceso de conciliación de las operaciones reciprocas y los mecanismos de control interno no son efectivos dado que estos saldos aumentan en cada vigencia fiscal.</t>
    </r>
  </si>
  <si>
    <r>
      <rPr>
        <b/>
        <sz val="16"/>
        <rFont val="Times New Roman"/>
        <family val="1"/>
      </rPr>
      <t>(SECRETARIA DE  HACIENDA- CONTABILIDAD</t>
    </r>
    <r>
      <rPr>
        <sz val="16"/>
        <rFont val="Times New Roman"/>
        <family val="1"/>
      </rPr>
      <t>)
1, Circularizar la informacion que debe ser remitida a contabilidad por las diferentes secretarias, informando los convenios, pagos, bienes recibidos y/o transacciones con otras Entidades del Estado de cualquier nivel y que deban ser reportadas en Operaciones reciprocas.
2. Solicitud del Registro con Oportunidad de Ingresos y/o cualquier transaccion realizada con Entidades del Estado de cualquier nivel</t>
    </r>
  </si>
  <si>
    <r>
      <rPr>
        <b/>
        <u/>
        <sz val="16"/>
        <rFont val="Times New Roman"/>
        <family val="1"/>
      </rPr>
      <t xml:space="preserve">SECRETARIA GENERAL- CONTROL INTERNO
</t>
    </r>
    <r>
      <rPr>
        <u/>
        <sz val="16"/>
        <rFont val="Times New Roman"/>
        <family val="1"/>
      </rPr>
      <t xml:space="preserve">
Llevar a cabo auditoria e incluir en el plan anual de auditorías de las vigencias subsiguientes.</t>
    </r>
  </si>
  <si>
    <r>
      <t xml:space="preserve">
SECRETARIAS  INVOLUCRADAS ( HACIENDA- TESORERIA  SECRETARIA GENERAL - CONTROL  INTERNO)
Hallazgo seis </t>
    </r>
    <r>
      <rPr>
        <sz val="16"/>
        <rFont val="Times New Roman"/>
        <family val="1"/>
      </rPr>
      <t>Administrativo con presunto alcance disciplinario Deficiencias en las funciones de la Oficina de Control interno para garantizar el cumplimiento estatutario definido para la Tasa Pro Deporte y Recreación.</t>
    </r>
    <r>
      <rPr>
        <b/>
        <sz val="16"/>
        <rFont val="Times New Roman"/>
        <family val="1"/>
      </rPr>
      <t xml:space="preserve">
DESCRIPCION DE LA  SITUACION:
</t>
    </r>
    <r>
      <rPr>
        <sz val="16"/>
        <rFont val="Times New Roman"/>
        <family val="1"/>
      </rPr>
      <t>La Auditoria determinó que la administración municipal incumple con lo dispuesto en el Acuerdo 1083 de 2021 de aperturar una cuenta maestra y solo dispone de la cuenta bancaria 06056002-denominada Tasa Pro Deporte y Recreación, que presenta saldos por conciliar desde el año 2021, al 31 de diciembre de 2023 estas partidas ascienden a $26.019.621, sin que se advierta la aplicación de mecanismos de control interno, que garanticen el cumplimiento de los fines de la tasa pro deporte, que implica contar con una cuenta maestra especial para el depósito y transferencias de estos recursos.</t>
    </r>
    <r>
      <rPr>
        <b/>
        <sz val="16"/>
        <rFont val="Times New Roman"/>
        <family val="1"/>
      </rPr>
      <t xml:space="preserve">
</t>
    </r>
  </si>
  <si>
    <r>
      <rPr>
        <b/>
        <sz val="16"/>
        <rFont val="Times New Roman"/>
        <family val="1"/>
      </rPr>
      <t xml:space="preserve">SECRETARIA DE  HACIENDA - TESORERIA
</t>
    </r>
    <r>
      <rPr>
        <sz val="16"/>
        <rFont val="Times New Roman"/>
        <family val="1"/>
      </rPr>
      <t xml:space="preserve">
Elevar consulta ante los  ministerios  de Hacienda y Deporte, sobre la  apertura y regulacion de las cuentas  maestras para  el manejo de la tasa pro deporte. </t>
    </r>
  </si>
  <si>
    <r>
      <rPr>
        <b/>
        <sz val="16"/>
        <rFont val="Times New Roman"/>
        <family val="1"/>
      </rPr>
      <t>SECRETARIAS INVOLUCRADAS (HACIENDA  UNIDAD DE  RENTAS, MOVILIDAD)
Hallazgo siete</t>
    </r>
    <r>
      <rPr>
        <sz val="16"/>
        <rFont val="Times New Roman"/>
        <family val="1"/>
      </rPr>
      <t xml:space="preserve"> Administrativo. Subestimación de $725.520.155,26 en la ejecución de rentas a diciembre de 2023 </t>
    </r>
    <r>
      <rPr>
        <b/>
        <sz val="16"/>
        <rFont val="Times New Roman"/>
        <family val="1"/>
      </rPr>
      <t>al no reportar recaudos por concepto de zonas azules, multas de policía, protección animal, impuesto a la seguridad, tránsito,</t>
    </r>
    <r>
      <rPr>
        <sz val="16"/>
        <rFont val="Times New Roman"/>
        <family val="1"/>
      </rPr>
      <t xml:space="preserve"> compensación espacio público, fondo compensación estructura ecológica, estampilla adulto mayor, tasa pro deporte recreación, 5% contrato de obra pública, estampilla Procultura, estampilla pro-Universidades y recuperación cuotas partes.</t>
    </r>
    <r>
      <rPr>
        <b/>
        <sz val="16"/>
        <rFont val="Times New Roman"/>
        <family val="1"/>
      </rPr>
      <t xml:space="preserve">
DESCRIPCIÓN DE LA SITUACIÓN:</t>
    </r>
    <r>
      <rPr>
        <sz val="16"/>
        <rFont val="Times New Roman"/>
        <family val="1"/>
      </rPr>
      <t xml:space="preserve">
La ejecución de rentas presentó por las rentas Zonas Azules (Acuerdo 0904 de 2016), Zonas de Parqueo Publico-Zonas Naranja (Acuerdo 929 de 2016) y Zonas Azules-Discapacidad (Acuerdo 0989 de 2018) recaudo por $141.632.593, y según el informe de supervisión al contrato interadministrativo electrónico suscrito entre el Municipio de Manizales y People Contact S.A.S, se reportó ingresos por 
$307.746.561.
</t>
    </r>
  </si>
  <si>
    <r>
      <rPr>
        <b/>
        <sz val="16"/>
        <rFont val="Times New Roman"/>
        <family val="1"/>
      </rPr>
      <t xml:space="preserve">SECRETARIA DE  MOVILIDAD
</t>
    </r>
    <r>
      <rPr>
        <sz val="16"/>
        <rFont val="Times New Roman"/>
        <family val="1"/>
      </rPr>
      <t xml:space="preserve">
Realizar Seguimiento con (salud, dicapacidad, oficina de  rentas y presupuesto) a</t>
    </r>
    <r>
      <rPr>
        <b/>
        <sz val="16"/>
        <rFont val="Times New Roman"/>
        <family val="1"/>
      </rPr>
      <t>l recaudo de Zonas Azules,</t>
    </r>
    <r>
      <rPr>
        <sz val="16"/>
        <rFont val="Times New Roman"/>
        <family val="1"/>
      </rPr>
      <t xml:space="preserve"> articulando información con Secretaría de Hacienda.</t>
    </r>
  </si>
  <si>
    <r>
      <rPr>
        <b/>
        <sz val="16"/>
        <rFont val="Times New Roman"/>
        <family val="1"/>
      </rPr>
      <t xml:space="preserve">SECRETARIA DE  HACIENDA  - RENTAS
</t>
    </r>
    <r>
      <rPr>
        <sz val="16"/>
        <rFont val="Times New Roman"/>
        <family val="1"/>
      </rPr>
      <t xml:space="preserve">
Realizar Seguimiento con (salud, dicapacidad, oficina de  rentas y presupuesto) a</t>
    </r>
    <r>
      <rPr>
        <b/>
        <sz val="16"/>
        <rFont val="Times New Roman"/>
        <family val="1"/>
      </rPr>
      <t>l recaudo de Zonas Azules,</t>
    </r>
    <r>
      <rPr>
        <sz val="16"/>
        <rFont val="Times New Roman"/>
        <family val="1"/>
      </rPr>
      <t xml:space="preserve"> articulando información con Secretaría de Hacienda.</t>
    </r>
  </si>
  <si>
    <r>
      <rPr>
        <b/>
        <sz val="16"/>
        <rFont val="Times New Roman"/>
        <family val="1"/>
      </rPr>
      <t xml:space="preserve">  SECRETARIA DE  HACIENDA  - RENTAS</t>
    </r>
    <r>
      <rPr>
        <sz val="16"/>
        <rFont val="Times New Roman"/>
        <family val="1"/>
      </rPr>
      <t xml:space="preserve"> 
Realizar  seguimiento y depuracion  a las partidas conciliatorias de las rentas  descritas</t>
    </r>
  </si>
  <si>
    <r>
      <rPr>
        <b/>
        <sz val="16"/>
        <rFont val="Times New Roman"/>
        <family val="1"/>
      </rPr>
      <t xml:space="preserve">SECRETARIAS  INVOLUCRADAS ( HACIENDA-TESORERIA, MOVILIDAD)
</t>
    </r>
    <r>
      <rPr>
        <sz val="16"/>
        <rFont val="Times New Roman"/>
        <family val="1"/>
      </rPr>
      <t xml:space="preserve">
</t>
    </r>
    <r>
      <rPr>
        <b/>
        <sz val="16"/>
        <rFont val="Times New Roman"/>
        <family val="1"/>
      </rPr>
      <t>Hallazgo ocho</t>
    </r>
    <r>
      <rPr>
        <sz val="16"/>
        <rFont val="Times New Roman"/>
        <family val="1"/>
      </rPr>
      <t xml:space="preserve"> Administrativo. C</t>
    </r>
    <r>
      <rPr>
        <b/>
        <sz val="16"/>
        <rFont val="Times New Roman"/>
        <family val="1"/>
      </rPr>
      <t>artera por Impuesto predial unificado vigencia anterior y multas de circulación y tránsito en alto riesgo de prescripción, por el monto y antigüedad, la</t>
    </r>
    <r>
      <rPr>
        <sz val="16"/>
        <rFont val="Times New Roman"/>
        <family val="1"/>
      </rPr>
      <t xml:space="preserve"> cartera en riesgo asciende a $13.644.938.666.
</t>
    </r>
    <r>
      <rPr>
        <b/>
        <sz val="16"/>
        <rFont val="Times New Roman"/>
        <family val="1"/>
      </rPr>
      <t>DESCRIPCIÓN DE LA SITUACIÓN</t>
    </r>
    <r>
      <rPr>
        <sz val="16"/>
        <rFont val="Times New Roman"/>
        <family val="1"/>
      </rPr>
      <t xml:space="preserve">
El Municipio presentó a diciembre de 2023 cartera en alto riesgo de prescripción por Impuesto predial unificado (IPU) vigencia anterior y multas de tránsito vigencia anterior que se presenta en miles de pesos con aproximaciones, durante las vigencias fiscales 2013 a 2017:</t>
    </r>
  </si>
  <si>
    <r>
      <rPr>
        <b/>
        <sz val="16"/>
        <rFont val="Times New Roman"/>
        <family val="1"/>
      </rPr>
      <t>SECRETARIA DE  MOVILIDAD</t>
    </r>
    <r>
      <rPr>
        <sz val="16"/>
        <rFont val="Times New Roman"/>
        <family val="1"/>
      </rPr>
      <t xml:space="preserve"> 
Realizar la gestion de  cobro persuasivo y  coactivo de multas de tránsito. 
(priorizar cartera en alto riesgo de prescribir)</t>
    </r>
  </si>
  <si>
    <r>
      <rPr>
        <b/>
        <sz val="16"/>
        <rFont val="Times New Roman"/>
        <family val="1"/>
      </rPr>
      <t xml:space="preserve">SECRETARIA DE  HACIENDA - TESORERIA 
</t>
    </r>
    <r>
      <rPr>
        <sz val="16"/>
        <rFont val="Times New Roman"/>
        <family val="1"/>
      </rPr>
      <t>Impulso y ejecución del proceso administrativo de cobro coactivo.</t>
    </r>
  </si>
  <si>
    <r>
      <rPr>
        <b/>
        <sz val="16"/>
        <rFont val="Times New Roman"/>
        <family val="1"/>
      </rPr>
      <t>SECRETARIA DE  HACIENDA - CONTABILIDAD
Hallazgo nueve</t>
    </r>
    <r>
      <rPr>
        <sz val="16"/>
        <rFont val="Times New Roman"/>
        <family val="1"/>
      </rPr>
      <t xml:space="preserve"> Administrativo. </t>
    </r>
    <r>
      <rPr>
        <b/>
        <sz val="16"/>
        <rFont val="Times New Roman"/>
        <family val="1"/>
      </rPr>
      <t>Sobrestimación por $2.762.883.201,95, en el cálculo del deterioro acumulado de las</t>
    </r>
    <r>
      <rPr>
        <sz val="16"/>
        <rFont val="Times New Roman"/>
        <family val="1"/>
      </rPr>
      <t xml:space="preserve"> cuentas por cobrar por impuesto predial, por la inclusión en el impuesto base conceptos que no corresponden.
</t>
    </r>
    <r>
      <rPr>
        <b/>
        <sz val="16"/>
        <rFont val="Times New Roman"/>
        <family val="1"/>
      </rPr>
      <t xml:space="preserve">
DESCRIPCIÓN DE LA SITUACIÓN;</t>
    </r>
    <r>
      <rPr>
        <sz val="16"/>
        <rFont val="Times New Roman"/>
        <family val="1"/>
      </rPr>
      <t xml:space="preserve">
La Auditoria estableció que el impuesto base para el cálculo del deterioro de la cartera por impuestos predial reportado a diciembre de 2023, se incluyeron conceptos que no hacen parte del impuesto como son la sobretasa ambiental, intereses sobre impuesto y sobretasa ambiental, beneficios tributario Ley 2155 de 2021 y exoneración Acuerdo 1108 de 2021...</t>
    </r>
  </si>
  <si>
    <r>
      <rPr>
        <b/>
        <sz val="16"/>
        <rFont val="Times New Roman"/>
        <family val="1"/>
      </rPr>
      <t xml:space="preserve">SECRETARIA DE  HACIENDA - CONTABILIAD
</t>
    </r>
    <r>
      <rPr>
        <sz val="16"/>
        <rFont val="Times New Roman"/>
        <family val="1"/>
      </rPr>
      <t>1 Revision de la Hoja de Excel con el cual se realiza el Procedimiento de Calculo, para el Impuesto Predial</t>
    </r>
    <r>
      <rPr>
        <b/>
        <sz val="16"/>
        <rFont val="Times New Roman"/>
        <family val="1"/>
      </rPr>
      <t>. Y los   registros  a  que haya lugar</t>
    </r>
    <r>
      <rPr>
        <sz val="16"/>
        <rFont val="Times New Roman"/>
        <family val="1"/>
      </rPr>
      <t xml:space="preserve">
2 Revision de el valor Establecido en el calculo, ajuste a las cifras si fuere necesario. </t>
    </r>
  </si>
  <si>
    <r>
      <rPr>
        <b/>
        <sz val="16"/>
        <rFont val="Times New Roman"/>
        <family val="1"/>
      </rPr>
      <t xml:space="preserve">SECRETARIA DE  HACIENDA -CONTABILIDAD
Hallazgo diez </t>
    </r>
    <r>
      <rPr>
        <sz val="16"/>
        <rFont val="Times New Roman"/>
        <family val="1"/>
      </rPr>
      <t xml:space="preserve">Administrativo. </t>
    </r>
    <r>
      <rPr>
        <b/>
        <sz val="16"/>
        <rFont val="Times New Roman"/>
        <family val="1"/>
      </rPr>
      <t xml:space="preserve">Sobrestimación por $13.068.344.680 en el saldo de la cuenta Construcciones en curso.
</t>
    </r>
    <r>
      <rPr>
        <sz val="16"/>
        <rFont val="Times New Roman"/>
        <family val="1"/>
      </rPr>
      <t>DESCRIPCIÓN DE LA SITUACIÓN:
La cuenta Construcciones en curso registra a diciembre de 2023 en la subcuenta Plantas, ductos y túneles la Planta de Tratamiento PTAR por $13.068.344.680, operación reconocida en el año 2022, el comprobante contable que respaldó el registro es el No 0000051, realizado en forma manual por movimiento 61; se determinó que la Administración</t>
    </r>
    <r>
      <rPr>
        <b/>
        <sz val="16"/>
        <rFont val="Times New Roman"/>
        <family val="1"/>
      </rPr>
      <t xml:space="preserve"> no cuenta con los soportes que respaldan la operación, </t>
    </r>
    <r>
      <rPr>
        <sz val="16"/>
        <rFont val="Times New Roman"/>
        <family val="1"/>
      </rPr>
      <t>requisito exigido por la normas contable del sistema documental para el reconocimiento de los hechos económicos lo que genera sobreestimación en la cuenta Construcciones en cursos por $13.068.344.680.</t>
    </r>
  </si>
  <si>
    <r>
      <rPr>
        <b/>
        <sz val="16"/>
        <rFont val="Times New Roman"/>
        <family val="1"/>
      </rPr>
      <t xml:space="preserve">SECRETARIA DE  HACIENDA - CONTABILIAD
</t>
    </r>
    <r>
      <rPr>
        <sz val="16"/>
        <rFont val="Times New Roman"/>
        <family val="1"/>
      </rPr>
      <t xml:space="preserve">  '1 Revision de todos los soportes y transacciones realizados a los registros de la PTAR.
2 Solicitar informe de las transcciones realizadas en la ejecucion del convenio de la PTAR.
3 Comprobante de Ajuste, si lo requiriera</t>
    </r>
  </si>
  <si>
    <r>
      <rPr>
        <b/>
        <sz val="16"/>
        <rFont val="Times New Roman"/>
        <family val="1"/>
      </rPr>
      <t xml:space="preserve">SECRETARIA DE  HACIENDA UNIDAD DE RENTAS
</t>
    </r>
    <r>
      <rPr>
        <sz val="16"/>
        <rFont val="Times New Roman"/>
        <family val="1"/>
      </rPr>
      <t xml:space="preserve">
</t>
    </r>
    <r>
      <rPr>
        <b/>
        <sz val="16"/>
        <rFont val="Times New Roman"/>
        <family val="1"/>
      </rPr>
      <t>Hallazgo once</t>
    </r>
    <r>
      <rPr>
        <sz val="16"/>
        <rFont val="Times New Roman"/>
        <family val="1"/>
      </rPr>
      <t xml:space="preserve"> Administrativo. Deficiencias en el Sistema de control interno contable de la Tesorería </t>
    </r>
    <r>
      <rPr>
        <b/>
        <sz val="16"/>
        <rFont val="Times New Roman"/>
        <family val="1"/>
      </rPr>
      <t>conciliación de la información de las cuentas bancarias, advierte un riesgo fiscal en el manejo de los recursos públicos proveniente del pago de los impuestos municipales</t>
    </r>
    <r>
      <rPr>
        <sz val="16"/>
        <rFont val="Times New Roman"/>
        <family val="1"/>
      </rPr>
      <t xml:space="preserve">
</t>
    </r>
    <r>
      <rPr>
        <b/>
        <sz val="16"/>
        <rFont val="Times New Roman"/>
        <family val="1"/>
      </rPr>
      <t>DESCRIPCIÓN DE LA SITUACION</t>
    </r>
    <r>
      <rPr>
        <sz val="16"/>
        <rFont val="Times New Roman"/>
        <family val="1"/>
      </rPr>
      <t xml:space="preserve">
Las conciliaciones bancarias presentadas por la Administración en el año 2023, evidencian deficiencias en el sistema de control interno contable, al no cumplir con el objetivo que le establece la norma contable a este elemento de control, como es contrastar la información reportada por las fuentes de datos, como son en este caso, los libros auxiliares generados por el AS400 y el extracto bancario; y en caso de presentar diferencias sugerir los ajustes que se requieran.</t>
    </r>
  </si>
  <si>
    <r>
      <rPr>
        <b/>
        <sz val="16"/>
        <rFont val="Times New Roman"/>
        <family val="1"/>
      </rPr>
      <t>SECRETARIA DE  HACIENDA UNIDAD DE RENTAS</t>
    </r>
    <r>
      <rPr>
        <sz val="16"/>
        <rFont val="Times New Roman"/>
        <family val="1"/>
      </rPr>
      <t xml:space="preserve"> 
Presentar   informe ante  el  comité de sostenibilidad Contable  de las  partidas conciliatorias  que una vez adelantadas las gestiones  administrativas no se haya identificado el tipo de impuesto y tercero de los años 2022 y anteriores. Para  la toma de deciones </t>
    </r>
  </si>
  <si>
    <r>
      <rPr>
        <b/>
        <sz val="16"/>
        <rFont val="Times New Roman"/>
        <family val="1"/>
      </rPr>
      <t>SECRETARIA DE  HACIENDA CONTABILIDAD
Hallazgo doce</t>
    </r>
    <r>
      <rPr>
        <sz val="16"/>
        <rFont val="Times New Roman"/>
        <family val="1"/>
      </rPr>
      <t xml:space="preserve"> Administrativo. </t>
    </r>
    <r>
      <rPr>
        <b/>
        <sz val="16"/>
        <rFont val="Times New Roman"/>
        <family val="1"/>
      </rPr>
      <t>Sobreestimación en la cuenta Depósito en Instituciones financiera por la suma de -$ 5.122.070.884 al reportar como saldo del libro auxiliar el valor del extracto bancario, procedimiento violatorio de la norma contable.
DESCRIPCIÓN DE LA SITUACIÓN:</t>
    </r>
    <r>
      <rPr>
        <sz val="16"/>
        <rFont val="Times New Roman"/>
        <family val="1"/>
      </rPr>
      <t xml:space="preserve">
La Auditoria determinó que las conciliaciones bancarias a diciembre de 2023 reportaron partidas que aumentan al saldo en el auxiliar por $8.375.168.641; y partidas que disminuyen al saldo en el auxiliar por la suma de $2.571.085.590, la presentación de estos registros reflejó inconsistencias en el reconocimiento de las operaciones afectando la confiabilidad del saldo reflejado a diciembre de 2023 por la cuenta Depósitos en Instituciones financieras.</t>
    </r>
  </si>
  <si>
    <r>
      <rPr>
        <b/>
        <sz val="16"/>
        <rFont val="Times New Roman"/>
        <family val="1"/>
      </rPr>
      <t>SECRETARIA DE  HACIENDA CONTABILIDAD</t>
    </r>
    <r>
      <rPr>
        <sz val="16"/>
        <rFont val="Times New Roman"/>
        <family val="1"/>
      </rPr>
      <t xml:space="preserve"> 
 1 Establezcan los mecanismos de comunicación eficientes entre el sistema de Impuestos y el sistema financiero del Municipio.
2 Solicitar el desarrollo de un sistema de conciliacion automatica que genere los informes necesarios.</t>
    </r>
  </si>
  <si>
    <r>
      <rPr>
        <b/>
        <sz val="16"/>
        <color theme="1"/>
        <rFont val="Times New Roman"/>
        <family val="1"/>
      </rPr>
      <t xml:space="preserve">SECRETARIA DE  SERVICIOS  ADMINISTRATIVOS
                                              </t>
    </r>
    <r>
      <rPr>
        <sz val="16"/>
        <color theme="1"/>
        <rFont val="Times New Roman"/>
        <family val="1"/>
      </rPr>
      <t xml:space="preserve">
</t>
    </r>
    <r>
      <rPr>
        <b/>
        <sz val="16"/>
        <color theme="1"/>
        <rFont val="Times New Roman"/>
        <family val="1"/>
      </rPr>
      <t>Hallazgo trece</t>
    </r>
    <r>
      <rPr>
        <sz val="16"/>
        <color theme="1"/>
        <rFont val="Times New Roman"/>
        <family val="1"/>
      </rPr>
      <t xml:space="preserve"> Deficiencias en la gestión contractual relacionadas con la</t>
    </r>
    <r>
      <rPr>
        <b/>
        <sz val="16"/>
        <color theme="1"/>
        <rFont val="Times New Roman"/>
        <family val="1"/>
      </rPr>
      <t xml:space="preserve"> </t>
    </r>
    <r>
      <rPr>
        <sz val="16"/>
        <color theme="1"/>
        <rFont val="Times New Roman"/>
        <family val="1"/>
      </rPr>
      <t>falta de declaratoria de caducidad ante el incumplimiento de las obligaciones del contrato No. 2008100302 “Servicio de mensajería expresa del municipio de Manizales” y la ausencia de cobro de la cláusula penal establecida en el mismo.</t>
    </r>
  </si>
  <si>
    <r>
      <rPr>
        <b/>
        <sz val="16"/>
        <rFont val="Times New Roman"/>
        <family val="1"/>
      </rPr>
      <t>SECRETARIA DE  SERVICIOS  ADMINISTRATIVOS</t>
    </r>
    <r>
      <rPr>
        <sz val="16"/>
        <rFont val="Times New Roman"/>
        <family val="1"/>
      </rPr>
      <t xml:space="preserve"> 
  Socializar con todos los ordenadores del gasto y los supervisores de contratos a traves de una capacitacion especifica el Decreto 031 de 2021 delegacion de  funciones y el Manual de procedimiento para las supervisiones e interventorias, haciendo enfasis en la caducidad de los contratos</t>
    </r>
  </si>
  <si>
    <r>
      <rPr>
        <b/>
        <sz val="16"/>
        <rFont val="Times New Roman"/>
        <family val="1"/>
      </rPr>
      <t>SECRETARIA DE  SERVICIOS  ADMINISTRATIVOS</t>
    </r>
    <r>
      <rPr>
        <sz val="16"/>
        <rFont val="Times New Roman"/>
        <family val="1"/>
      </rPr>
      <t xml:space="preserve">  
 Llevar a cabo mesas  tecnicas, cuando se  den incumplimientos  en las  obligaciones de los  contratos; para  tomar decisiones  sobre  caducidad , procesos  sancionatorios entre otros, co el  acompañamiento  juridico.</t>
    </r>
  </si>
  <si>
    <r>
      <rPr>
        <b/>
        <sz val="16"/>
        <color theme="1"/>
        <rFont val="Times New Roman"/>
        <family val="1"/>
      </rPr>
      <t xml:space="preserve">SECRETARIA DE MEDIO AMBIENTE
</t>
    </r>
    <r>
      <rPr>
        <sz val="16"/>
        <color theme="1"/>
        <rFont val="Times New Roman"/>
        <family val="1"/>
      </rPr>
      <t xml:space="preserve">
</t>
    </r>
    <r>
      <rPr>
        <b/>
        <sz val="16"/>
        <color theme="1"/>
        <rFont val="Times New Roman"/>
        <family val="1"/>
      </rPr>
      <t>Hallazgo catorce</t>
    </r>
    <r>
      <rPr>
        <sz val="16"/>
        <color theme="1"/>
        <rFont val="Times New Roman"/>
        <family val="1"/>
      </rPr>
      <t xml:space="preserve">. Administrativo con presunto alcance fiscal por $45.416.007
pago del Contrato 2306230999 adecuación de la gatera de la Unidad de Protección Animal (UPA) del Municipio de Manizales, por obras que no cumplen con las especificaciones técnicas requeridas
</t>
    </r>
  </si>
  <si>
    <r>
      <rPr>
        <b/>
        <sz val="16"/>
        <rFont val="Times New Roman"/>
        <family val="1"/>
      </rPr>
      <t>SECRETARIA DE MEDIO AMBIENTE</t>
    </r>
    <r>
      <rPr>
        <sz val="16"/>
        <rFont val="Times New Roman"/>
        <family val="1"/>
      </rPr>
      <t xml:space="preserve"> 
Dar cumplimiento al manual de supervisión según lo establecido en el Decreto 0181 de 2017</t>
    </r>
  </si>
  <si>
    <r>
      <rPr>
        <b/>
        <sz val="16"/>
        <rFont val="Times New Roman"/>
        <family val="1"/>
      </rPr>
      <t xml:space="preserve">SECRETARIA DE MEDIO AMBIENTE
</t>
    </r>
    <r>
      <rPr>
        <sz val="16"/>
        <rFont val="Times New Roman"/>
        <family val="1"/>
      </rPr>
      <t>'Acatar el acuerdo N°001 de enero 2 de 2024 Por medio del cual se modifica la estructura orgánica de la administración central municipal y se dictan otras disposiciones.
En el se determinó que la contratación y ejecución de obras se van a realizar a traves de la Secretaría de Infraestructura</t>
    </r>
  </si>
  <si>
    <r>
      <rPr>
        <b/>
        <sz val="16"/>
        <rFont val="Times New Roman"/>
        <family val="1"/>
      </rPr>
      <t xml:space="preserve">SECRETARIA DE MEDIO AMBIENTE   </t>
    </r>
    <r>
      <rPr>
        <sz val="16"/>
        <rFont val="Times New Roman"/>
        <family val="1"/>
      </rPr>
      <t xml:space="preserve">                     Capacitar a los supervisores sobre el decreto 0181 de 2017</t>
    </r>
  </si>
  <si>
    <r>
      <rPr>
        <b/>
        <sz val="16"/>
        <color theme="1"/>
        <rFont val="Times New Roman"/>
        <family val="1"/>
      </rPr>
      <t xml:space="preserve">SECRETARIA DE MOVILIDAD
</t>
    </r>
    <r>
      <rPr>
        <sz val="16"/>
        <color theme="1"/>
        <rFont val="Times New Roman"/>
        <family val="1"/>
      </rPr>
      <t xml:space="preserve">
</t>
    </r>
    <r>
      <rPr>
        <b/>
        <sz val="16"/>
        <color theme="1"/>
        <rFont val="Times New Roman"/>
        <family val="1"/>
      </rPr>
      <t xml:space="preserve">Hallazgo quince </t>
    </r>
    <r>
      <rPr>
        <sz val="16"/>
        <color theme="1"/>
        <rFont val="Times New Roman"/>
        <family val="1"/>
      </rPr>
      <t xml:space="preserve">Administrativo con presunto alcance fiscal por un valor de $2.876.071.922. </t>
    </r>
    <r>
      <rPr>
        <b/>
        <sz val="16"/>
        <color theme="1"/>
        <rFont val="Times New Roman"/>
        <family val="1"/>
      </rPr>
      <t>Presunto detrimento patrimonial en la contratación de la gerencia integral del proyecto Cable Aéreo Línea 3 de Manizales por vulneración de los principios de transparencia y selección objetiva. El</t>
    </r>
    <r>
      <rPr>
        <sz val="16"/>
        <color theme="1"/>
        <rFont val="Times New Roman"/>
        <family val="1"/>
      </rPr>
      <t xml:space="preserve"> Contrato Interadministrativo de Gerencia Integral del Proyecto denominado Linea Tres del Cable Aéreo de Manizales 2112301194 / 2021-10-145 suscrito entre la Alcaldía de Manizales-InfiManizales y la Empresa Ideas Más S.A.E.S.P, </t>
    </r>
    <r>
      <rPr>
        <b/>
        <sz val="16"/>
        <color theme="1"/>
        <rFont val="Times New Roman"/>
        <family val="1"/>
      </rPr>
      <t>presenta serias irregularidades que podrían constituir un daño fiscal al patrimonio público, de acuerdo con lo dispuesto en el artículo 6 de la Ley 610 de 2000. La falta de experiencia de la empresa, la vulneración de los principios de transparencia y selección objetiva, y el incumplimiento de los requisitos legales esenciale</t>
    </r>
    <r>
      <rPr>
        <sz val="16"/>
        <color theme="1"/>
        <rFont val="Times New Roman"/>
        <family val="1"/>
      </rPr>
      <t>s en la adjudicación del contrato sugieren una gestión fiscal antieconómica, ineficaz, ineficiente e inoportuna que generó un presunto detrimento patrimonial de $2.876.071.922.</t>
    </r>
  </si>
  <si>
    <r>
      <rPr>
        <b/>
        <sz val="16"/>
        <rFont val="Times New Roman"/>
        <family val="1"/>
      </rPr>
      <t xml:space="preserve">SECRETARIA DE MOVILIDAD
</t>
    </r>
    <r>
      <rPr>
        <sz val="16"/>
        <rFont val="Times New Roman"/>
        <family val="1"/>
      </rPr>
      <t xml:space="preserve"> Llevar a  cabo los procesos de   contratacion  de  acuerdo a la  normatividad  vigente</t>
    </r>
  </si>
  <si>
    <r>
      <t>SECRETARIA DE   DEPORTE</t>
    </r>
    <r>
      <rPr>
        <b/>
        <u/>
        <sz val="16"/>
        <color theme="1"/>
        <rFont val="Times New Roman"/>
        <family val="1"/>
      </rPr>
      <t xml:space="preserve">
HALLAZGO 16 Administrativo con presunto alcance fiscal.</t>
    </r>
    <r>
      <rPr>
        <b/>
        <sz val="16"/>
        <color theme="1"/>
        <rFont val="Times New Roman"/>
        <family val="1"/>
      </rPr>
      <t xml:space="preserve"> 
DESCRIPCIÓN DEL HALLAZGO. </t>
    </r>
    <r>
      <rPr>
        <sz val="16"/>
        <color theme="1"/>
        <rFont val="Times New Roman"/>
        <family val="1"/>
      </rPr>
      <t>En el informe de empalme de la administración actual y la revisión a los contratos firmados para la pista de BMX incluyendo el firmado con la ERUM revelaron que, en lugar de complementar la obra mediante el contrato N° 2306160948, fue necesario rehacer partes sustanciales de la pista ya ejecutadas bajo el contrato anterior, con un costo adicional de $199,617,212. En total el costo de los reajustes, ascendería a $268,887,235.</t>
    </r>
  </si>
  <si>
    <r>
      <t>En el objeto misional de la Secretaría de Deporte</t>
    </r>
    <r>
      <rPr>
        <u/>
        <sz val="16"/>
        <color theme="1"/>
        <rFont val="Times New Roman"/>
        <family val="1"/>
      </rPr>
      <t xml:space="preserve"> NO SE ESTABLECE EL DESARROLLO DE INFRAESTRUCTURA</t>
    </r>
    <r>
      <rPr>
        <sz val="16"/>
        <color theme="1"/>
        <rFont val="Times New Roman"/>
        <family val="1"/>
      </rPr>
      <t>, el objeto misional de la señalada secretaría es dar el apoyo tecnico a las especificaciones tecnicas de competencias deportivas a la secretaría de Infraestructura.</t>
    </r>
  </si>
  <si>
    <r>
      <rPr>
        <b/>
        <sz val="16"/>
        <color theme="1"/>
        <rFont val="Times New Roman"/>
        <family val="1"/>
      </rPr>
      <t xml:space="preserve">SECRETARIA DE   DEPORTE
</t>
    </r>
    <r>
      <rPr>
        <sz val="16"/>
        <color theme="1"/>
        <rFont val="Times New Roman"/>
        <family val="1"/>
      </rPr>
      <t xml:space="preserve"> Mediante Acuerdo 1155 del 25 de Enero del año 2024 se establecio por parte de la actual administración que todos los proyectos de Infraestructura se desarrollaran y formularan desde la Secretearía de Infraestructura con las indicaciones tecnicas de la secretaría que  aplique.</t>
    </r>
  </si>
  <si>
    <r>
      <t>Profesional  Universitario, Hernando Ariel Arias López</t>
    </r>
    <r>
      <rPr>
        <sz val="16"/>
        <color rgb="FFFF0000"/>
        <rFont val="Times New Roman"/>
        <family val="1"/>
      </rPr>
      <t xml:space="preserve"> </t>
    </r>
  </si>
  <si>
    <r>
      <rPr>
        <b/>
        <sz val="16"/>
        <rFont val="Times New Roman"/>
        <family val="1"/>
      </rPr>
      <t xml:space="preserve">SECRETARIAS  INVOLUCRADA ( SERVICIOS ADMINISTRATIVOS Y MEDIO AMBIENTE)
</t>
    </r>
    <r>
      <rPr>
        <sz val="16"/>
        <rFont val="Times New Roman"/>
        <family val="1"/>
      </rPr>
      <t xml:space="preserve">
</t>
    </r>
    <r>
      <rPr>
        <b/>
        <sz val="16"/>
        <rFont val="Times New Roman"/>
        <family val="1"/>
      </rPr>
      <t xml:space="preserve">HALLAZGO 17 </t>
    </r>
    <r>
      <rPr>
        <sz val="16"/>
        <rFont val="Times New Roman"/>
        <family val="1"/>
      </rPr>
      <t xml:space="preserve">Administrativo con presunto alcance disciplinario y Fiscal 
por un $253.809.728
 Creación de </t>
    </r>
    <r>
      <rPr>
        <b/>
        <sz val="16"/>
        <rFont val="Times New Roman"/>
        <family val="1"/>
      </rPr>
      <t>siete (7) cargos en la planta de</t>
    </r>
    <r>
      <rPr>
        <sz val="16"/>
        <rFont val="Times New Roman"/>
        <family val="1"/>
      </rPr>
      <t xml:space="preserve"> personal del Municipio de Manizales, adscritos a la Secretaría de Medio Ambiente, sin contar con un Acuerdo Municipal que respaldara esta decisión.</t>
    </r>
  </si>
  <si>
    <r>
      <rPr>
        <b/>
        <sz val="16"/>
        <rFont val="Times New Roman"/>
        <family val="1"/>
      </rPr>
      <t xml:space="preserve">SECRETARIAS  SERVICIOS ADMINISTRATIVOS Y MEDIO AMBIENTE </t>
    </r>
    <r>
      <rPr>
        <sz val="16"/>
        <rFont val="Times New Roman"/>
        <family val="1"/>
      </rPr>
      <t xml:space="preserve"> 
    Crear, suprimir y fusionar los empleos de las dependencias, señalar sus funciones especiales y fijar sus emolumentos con sujeción a la ley.</t>
    </r>
  </si>
  <si>
    <r>
      <rPr>
        <b/>
        <sz val="16"/>
        <color theme="1"/>
        <rFont val="Times New Roman"/>
        <family val="1"/>
      </rPr>
      <t>SECRETARIA DE  INFRAESTRUCTURA
HALLAZGO 18, dministrativo con presunto alcance Fiscal por  deficiencias estructurales, en el informe final de los estudios y diseños para la construcción de</t>
    </r>
    <r>
      <rPr>
        <sz val="16"/>
        <color theme="1"/>
        <rFont val="Times New Roman"/>
        <family val="1"/>
      </rPr>
      <t xml:space="preserve"> doce (12) bulevares para la ciudad de Manizales. Contrato Interadministrativo 2102120145 suscrito con la Universidad Nacional de Colombia</t>
    </r>
  </si>
  <si>
    <r>
      <rPr>
        <b/>
        <sz val="16"/>
        <rFont val="Times New Roman"/>
        <family val="1"/>
      </rPr>
      <t>SECRETARIA DE  INFRAESTRUCTURA</t>
    </r>
    <r>
      <rPr>
        <sz val="16"/>
        <rFont val="Times New Roman"/>
        <family val="1"/>
      </rPr>
      <t xml:space="preserve"> 
  Adelantar procesos de selección para contratar interventorías externas para que sirvan de control y vigilancia a los contratos de estudios y diseños, y los demás contratos que por su complejidad tecnica lo requieran, que sean celebrados por la Secretaría de Infraestructura</t>
    </r>
  </si>
  <si>
    <r>
      <t xml:space="preserve">GARANTIZAR QUE  LOS  ESTUDIOS Y DISEÑOS SEAN VERIFICADOS POR PERSONAL  </t>
    </r>
    <r>
      <rPr>
        <b/>
        <sz val="16"/>
        <color rgb="FF000000"/>
        <rFont val="Times New Roman"/>
        <family val="1"/>
      </rPr>
      <t xml:space="preserve">ESPECIALIZADO EN EL TEMA, </t>
    </r>
    <r>
      <rPr>
        <sz val="16"/>
        <color rgb="FF000000"/>
        <rFont val="Times New Roman"/>
        <family val="1"/>
      </rPr>
      <t>A  FIN DE  EVITAR PERDIDAS  ECONOMICAS PARA EL MUNICIPIO DE  MANIZALES.</t>
    </r>
  </si>
  <si>
    <r>
      <rPr>
        <b/>
        <sz val="16"/>
        <color theme="1"/>
        <rFont val="Times New Roman"/>
        <family val="1"/>
      </rPr>
      <t>SECRETARIAS  INVOLUCRADAS JURIDICA, HACIENDA, DEPORTE, SERVICIOS ADMINISTRATIVOS, MOVILIDAD Y DESARROLLO SOCIAL
HALLAZGO 19 Administrativo con solicitud de proceso Administrado Sancionatorio Fisca</t>
    </r>
    <r>
      <rPr>
        <sz val="16"/>
        <color theme="1"/>
        <rFont val="Times New Roman"/>
        <family val="1"/>
      </rPr>
      <t>l. Incumplimiento de la Resoluciones expedidas por la Contraloría General del Municipio de Manizales Rendición Informes y Documentos en SIA- Observa y SIA-Contraloría. 
La Alcaldía de Manizales rindió de manera incompleta, incorrecta y extemporánea la información que debía presentar en el año 2024, incumpliendo lo estipulado en la Resolución 004 de enero de 2024 emitida por la Contraloría General del Municipio de Manizales. A.) EN LOS PARAMETROS PARA LA  CONTRATACION Y DOCUMENTACION NO SE  RINDIERON LOS  SIGUIENTES  DOCUMENTOS ( ACTO ADMINISTRATIVO DE DELEGACION DE LA CONTRATACION, ACTO ADMINISTRATIVO QUE ACOJE EL PLAN ANUAL DE ADQUISICIONES ,CERTIFICACION EN LA QUE SE  INFORME  A CUANTO ACCEDIO LA  MENOR CUANTIA EN LA  VIGENCIA RENDIDA Y EL MANUAL DE  CONTRATACION, PLAN ANUAL DE  ADQUISICIONES)
B) NO SE  REPORTARON EN EL SIA OBSERVA 5 CONTRATOS SUSCRITOS EN LA  VIGENCIA 2023 DE LAS  SECRETARIA DE  HACIENDA, MOVILIDAD,DEPORTE, DESARROLLO SOCIAL)</t>
    </r>
  </si>
  <si>
    <r>
      <rPr>
        <b/>
        <sz val="16"/>
        <rFont val="Times New Roman"/>
        <family val="1"/>
      </rPr>
      <t xml:space="preserve">SECRETARIA DE  SERVICIOS  ADMINISTRATIVOS
</t>
    </r>
    <r>
      <rPr>
        <sz val="16"/>
        <rFont val="Times New Roman"/>
        <family val="1"/>
      </rPr>
      <t xml:space="preserve">
Solicitar permiso a la Contraloria General del muncipio  para Rendir los documentos que no quedaron en estado rendido.
</t>
    </r>
  </si>
  <si>
    <r>
      <rPr>
        <b/>
        <sz val="16"/>
        <rFont val="Times New Roman"/>
        <family val="1"/>
      </rPr>
      <t xml:space="preserve">SECRETARIA DE  SERVICIOS  ADMINISTRATIVOS
</t>
    </r>
    <r>
      <rPr>
        <sz val="16"/>
        <rFont val="Times New Roman"/>
        <family val="1"/>
      </rPr>
      <t xml:space="preserve">
Delegar al Profesional Universitario de la Oficina de Bienes y Servicios, para que remita a la Secretaría Jurídica el último día hábil del mes de enero de cada vigencia, el Plan Anual de Adquisiones y el Acto Administrativo que lo acoge, para su posterior cargue y rendición en SIA OBSERVA</t>
    </r>
  </si>
  <si>
    <r>
      <rPr>
        <b/>
        <sz val="16"/>
        <rFont val="Times New Roman"/>
        <family val="1"/>
      </rPr>
      <t xml:space="preserve">SECRETARIA DE  SERVICIOS  ADMINISTRATIVOS
</t>
    </r>
    <r>
      <rPr>
        <sz val="16"/>
        <rFont val="Times New Roman"/>
        <family val="1"/>
      </rPr>
      <t xml:space="preserve">
Enviar a la Secretaría Jurídica  el último día hábil del mes de enero de cada vigencia, el Plan Anual de Adquisiones y el Acto Administrativo que lo acoge, para su posterior cargue y rendición en SIA OBSERVA</t>
    </r>
  </si>
  <si>
    <r>
      <rPr>
        <b/>
        <sz val="16"/>
        <rFont val="Times New Roman"/>
        <family val="1"/>
      </rPr>
      <t>SECRETARIA DE  SERVICIOS  ADMINISTRATIVOS</t>
    </r>
    <r>
      <rPr>
        <sz val="16"/>
        <rFont val="Times New Roman"/>
        <family val="1"/>
      </rPr>
      <t xml:space="preserve">
Pedir a la Secretaría Jurídica el certificado de que los documentos quedaron en estado RENDIDO en el SIA OBSERVA.</t>
    </r>
  </si>
  <si>
    <r>
      <rPr>
        <b/>
        <sz val="16"/>
        <rFont val="Times New Roman"/>
        <family val="1"/>
      </rPr>
      <t xml:space="preserve">SECRETARIA DE  MOVILIDAD
</t>
    </r>
    <r>
      <rPr>
        <sz val="16"/>
        <rFont val="Times New Roman"/>
        <family val="1"/>
      </rPr>
      <t xml:space="preserve">
Ingresar información de los contratos No. 2306080900 y No. 2310301342 en la plataforma SIA Observa</t>
    </r>
  </si>
  <si>
    <r>
      <rPr>
        <b/>
        <sz val="16"/>
        <color theme="1"/>
        <rFont val="Times New Roman"/>
        <family val="1"/>
      </rPr>
      <t>SECRETARIAS  INVOLUCRADAS JURIDICA, HACIENDA, DEPORTE, SERVICIOS ADMINISTRATIVOS, MOVILIDAD Y DESARROLLO SOCIAL</t>
    </r>
    <r>
      <rPr>
        <sz val="16"/>
        <color theme="1"/>
        <rFont val="Times New Roman"/>
        <family val="1"/>
      </rPr>
      <t xml:space="preserve">
</t>
    </r>
    <r>
      <rPr>
        <b/>
        <sz val="16"/>
        <color theme="1"/>
        <rFont val="Times New Roman"/>
        <family val="1"/>
      </rPr>
      <t xml:space="preserve">HALLAZGO 19 </t>
    </r>
    <r>
      <rPr>
        <sz val="16"/>
        <color theme="1"/>
        <rFont val="Times New Roman"/>
        <family val="1"/>
      </rPr>
      <t>Administrativo con solicitud de proceso Administrado Sancionatorio Fiscal. Incumplimiento de la Resoluciones expedidas por la Contraloría General del Municipio de Manizales Rendición Informes y Documentos en SIA- Observa y SIA-Contraloría. 
La Alcaldía de Manizales rindió de manera incompleta, incorrecta y extemporánea la información que debía presentar en el año 2024, incumpliendo lo estipulado en la Resolución 004 de enero de 2024 emitida por la Contraloría General del Municipio de Manizales. A.) EN LOS PARAMETROS PARA LA  CONTRATACION Y DOCUMENTACION NO SE  RINDIERON LOS  SIGUIENTES  DOCUMENTOS ( ACTO ADMINISTRATIVO DE DELEGACION DE LA CONTRATACION, ACTO ADMINISTRATIVO QUE ACOJE EL PLAN ANUAL DE ADQUISICIONES ,CERTIFICACION EN LA QUE SE  INFORME  A CUANTO ACCEDIO LA  MENOR CUANTIA EN LA  VIGENCIA RENDIDA Y EL MANUAL DE  CONTRATACION, PLAN ANUAL DE  ADQUISICIONES)
B) NO SE  REPORTARON EN EL SIA OBSERVA 5 CONTRATOS SUSCRITOS EN LA  VIGENCIA 2023 DE LAS  SECRETARIA DE  HACIENDA, MOVILIDAD,DEPORTE, DESARROLLO SOCIAL)</t>
    </r>
  </si>
  <si>
    <r>
      <rPr>
        <b/>
        <sz val="16"/>
        <rFont val="Times New Roman"/>
        <family val="1"/>
      </rPr>
      <t xml:space="preserve">SECRETARIA DE  MOVILIDAD
</t>
    </r>
    <r>
      <rPr>
        <sz val="16"/>
        <rFont val="Times New Roman"/>
        <family val="1"/>
      </rPr>
      <t xml:space="preserve">
Revisar trimestralmente los contratos cuyo vencimiento se llevó a cabo en el trimestre anterior y garantizar que todos los documentos estén ingresados en SIA Observa</t>
    </r>
  </si>
  <si>
    <r>
      <rPr>
        <b/>
        <sz val="16"/>
        <rFont val="Times New Roman"/>
        <family val="1"/>
      </rPr>
      <t xml:space="preserve">SECRETARIA  DE  HACIENDA
</t>
    </r>
    <r>
      <rPr>
        <sz val="16"/>
        <rFont val="Times New Roman"/>
        <family val="1"/>
      </rPr>
      <t xml:space="preserve">
Delegar mediante oficio  el  funcionario para que se encargue de publicar la información de los contratos en la plataforma SIA OBSERVA</t>
    </r>
  </si>
  <si>
    <r>
      <rPr>
        <b/>
        <sz val="16"/>
        <rFont val="Times New Roman"/>
        <family val="1"/>
      </rPr>
      <t xml:space="preserve">SECRETARIA DE  HACIENDA
</t>
    </r>
    <r>
      <rPr>
        <sz val="16"/>
        <rFont val="Times New Roman"/>
        <family val="1"/>
      </rPr>
      <t xml:space="preserve">
Hacer cruces mensuales de la contratación a cargo de la Secretaría, con la información reportada en SIA OBSERVA, y con la informacion de la  Secretaria Juridica y reportar las  novedades para  la actualizacion de la  informacion.</t>
    </r>
  </si>
  <si>
    <r>
      <rPr>
        <b/>
        <sz val="16"/>
        <color theme="1"/>
        <rFont val="Times New Roman"/>
        <family val="1"/>
      </rPr>
      <t xml:space="preserve">SECRETARIA DEL  DEPORTE
</t>
    </r>
    <r>
      <rPr>
        <sz val="16"/>
        <color theme="1"/>
        <rFont val="Times New Roman"/>
        <family val="1"/>
      </rPr>
      <t xml:space="preserve">
RENDIR EL  CONTRATO  2310091302</t>
    </r>
  </si>
  <si>
    <r>
      <t xml:space="preserve">SECRETARIA DEL  DEPORTE
</t>
    </r>
    <r>
      <rPr>
        <sz val="16"/>
        <color theme="1"/>
        <rFont val="Times New Roman"/>
        <family val="1"/>
      </rPr>
      <t>INGRESAR  LOS  DOCUMENTOS  FALTANTES DE LOS   CONTRATOS 
2305240772, 2306281106, 2311221397, 2301230167, 2301230168, 2301240175, 2302280507, 2305260785, 2303290620, 2311141385, 2306231011.</t>
    </r>
  </si>
  <si>
    <r>
      <t xml:space="preserve">SECRETARIA DEL  DEPORTE
</t>
    </r>
    <r>
      <rPr>
        <sz val="16"/>
        <color theme="1"/>
        <rFont val="Times New Roman"/>
        <family val="1"/>
      </rPr>
      <t>Verificar la informacion de manera  trimestral</t>
    </r>
    <r>
      <rPr>
        <sz val="16"/>
        <rFont val="Times New Roman"/>
        <family val="1"/>
      </rPr>
      <t xml:space="preserve"> y garantizar  que  todos  los  documentos  requeridos  por el ente de  control en el SIA OBSERVA  esten ingresados en el aplicativo. Y Garantizar  que  los contratos se  rindan. </t>
    </r>
  </si>
  <si>
    <r>
      <rPr>
        <b/>
        <sz val="16"/>
        <color theme="1"/>
        <rFont val="Times New Roman"/>
        <family val="1"/>
      </rPr>
      <t>SECRETARIAS  INVOLUCRADAS JURIDICA, HACIENDA, DEPORTE, SERVICIOS ADMINISTRATIVOS, MOVILIDAD Y DESARROLLO SOCIAL</t>
    </r>
    <r>
      <rPr>
        <sz val="16"/>
        <color theme="1"/>
        <rFont val="Times New Roman"/>
        <family val="1"/>
      </rPr>
      <t xml:space="preserve">
</t>
    </r>
    <r>
      <rPr>
        <b/>
        <sz val="16"/>
        <color theme="1"/>
        <rFont val="Times New Roman"/>
        <family val="1"/>
      </rPr>
      <t xml:space="preserve">
HALLAZGO 19</t>
    </r>
    <r>
      <rPr>
        <sz val="16"/>
        <color theme="1"/>
        <rFont val="Times New Roman"/>
        <family val="1"/>
      </rPr>
      <t xml:space="preserve"> Administrativo con solicitud de proceso Administrado Sancionatorio Fiscal. Incumplimiento de la Resoluciones expedidas por la Contraloría General del Municipio de Manizales Rendición Informes y Documentos en SIA- Observa y SIA-Contraloría. 
La Alcaldía de Manizales rindió de manera incompleta, incorrecta y extemporánea la información que debía presentar en el año 2024, incumpliendo lo estipulado en la Resolución 004 de enero de 2024 emitida por la Contraloría General del Municipio de Manizales. A.) EN LOS PARAMETROS PARA LA  CONTRATACION Y DOCUMENTACION NO SE  RINDIERON LOS  SIGUIENTES  DOCUMENTOS ( ACTO ADMINISTRATIVO DE DELEGACION DE LA CONTRATACION, ACTO ADMINISTRATIVO QUE ACOJE EL PLAN ANUAL DE ADQUISICIONES ,CERTIFICACION EN LA QUE SE  INFORME  A CUANTO ACCEDIO LA  MENOR CUANTIA EN LA  VIGENCIA RENDIDA Y EL MANUAL DE  CONTRATACION, PLAN ANUAL DE  ADQUISICIONES)
B) NO SE  REPORTARON EN EL SIA OBSERVA 5 CONTRATOS SUSCRITOS EN LA  VIGENCIA 2023 DE LAS  SECRETARIA DE  HACIENDA, MOVILIDAD,DEPORTE, DESARROLLO SOCIAL)</t>
    </r>
  </si>
  <si>
    <r>
      <rPr>
        <b/>
        <sz val="16"/>
        <rFont val="Times New Roman"/>
        <family val="1"/>
      </rPr>
      <t xml:space="preserve">SECRETARIA DE  DESARROLLO  SOCIAL
</t>
    </r>
    <r>
      <rPr>
        <sz val="16"/>
        <rFont val="Times New Roman"/>
        <family val="1"/>
      </rPr>
      <t xml:space="preserve">
Delegar mediante oficio  el  funcionario para que se encargue de publicar la información de los contratos en la paltaforma SIA OBSERVA</t>
    </r>
  </si>
  <si>
    <r>
      <rPr>
        <b/>
        <sz val="16"/>
        <rFont val="Times New Roman"/>
        <family val="1"/>
      </rPr>
      <t xml:space="preserve">SECRETARIA DE DESARROLLO  SOCIAL
</t>
    </r>
    <r>
      <rPr>
        <sz val="16"/>
        <rFont val="Times New Roman"/>
        <family val="1"/>
      </rPr>
      <t xml:space="preserve">
Hacer cruces mensuales de la contratación a cargo de la Secretaría, con la información reportada en SIA OBSERVA, y con la informacion de la  Secretaria Juridica y reportar las  novedades para  la actualizacion de la  informacion.</t>
    </r>
  </si>
  <si>
    <r>
      <rPr>
        <b/>
        <sz val="16"/>
        <rFont val="Times New Roman"/>
        <family val="1"/>
      </rPr>
      <t xml:space="preserve">SECRETARIA  JURIDICA
</t>
    </r>
    <r>
      <rPr>
        <sz val="16"/>
        <rFont val="Times New Roman"/>
        <family val="1"/>
      </rPr>
      <t xml:space="preserve">
Enviar dos (02) oficios de manera mensual dirigido a los Secretarios de Despacho y Directores Técnicos solicitando el cargue de manera completa y oportuna de la información para la rendición de la cuenta.</t>
    </r>
  </si>
  <si>
    <r>
      <rPr>
        <b/>
        <sz val="16"/>
        <rFont val="Times New Roman"/>
        <family val="1"/>
      </rPr>
      <t xml:space="preserve">SECRETARIA  JURIDICA
</t>
    </r>
    <r>
      <rPr>
        <sz val="16"/>
        <rFont val="Times New Roman"/>
        <family val="1"/>
      </rPr>
      <t xml:space="preserve">
Solicitar a traves de oficio y de manera trimestral a  la Contraloría  capacitaciones  en el uso adecuado y actualizaciones de las plataformas donde se rinde la información, dirigidas a  los funcionarios en la Alcaldía de Manizales. </t>
    </r>
  </si>
  <si>
    <r>
      <rPr>
        <b/>
        <sz val="16"/>
        <rFont val="Times New Roman"/>
        <family val="1"/>
      </rPr>
      <t xml:space="preserve">SECRETARIA DE  HACIENDA  OFICINA COORDINADORA DE BIENES
</t>
    </r>
    <r>
      <rPr>
        <sz val="16"/>
        <rFont val="Times New Roman"/>
        <family val="1"/>
      </rPr>
      <t xml:space="preserve">
</t>
    </r>
    <r>
      <rPr>
        <b/>
        <sz val="16"/>
        <rFont val="Times New Roman"/>
        <family val="1"/>
      </rPr>
      <t>Hallazgo veinte</t>
    </r>
    <r>
      <rPr>
        <sz val="16"/>
        <rFont val="Times New Roman"/>
        <family val="1"/>
      </rPr>
      <t xml:space="preserve"> Administrativo con presunto alcance Disciplinario por c</t>
    </r>
    <r>
      <rPr>
        <b/>
        <sz val="16"/>
        <rFont val="Times New Roman"/>
        <family val="1"/>
      </rPr>
      <t>esión de bien público sin contraprestación económica y</t>
    </r>
    <r>
      <rPr>
        <sz val="16"/>
        <rFont val="Times New Roman"/>
        <family val="1"/>
      </rPr>
      <t xml:space="preserve"> limitación de acceso comunitario en el Municipio de Manizales, según lo estipulado en el contrato No. 2305240767
</t>
    </r>
    <r>
      <rPr>
        <b/>
        <sz val="16"/>
        <rFont val="Times New Roman"/>
        <family val="1"/>
      </rPr>
      <t>DESCRIPCIÓN DE LA SITUACIÓN:</t>
    </r>
    <r>
      <rPr>
        <sz val="16"/>
        <rFont val="Times New Roman"/>
        <family val="1"/>
      </rPr>
      <t xml:space="preserve">
El Municipio de Manizales celebró el contrato de comodato No. 2305240767 con la Fundación para la Educación Lúdica Integral para Mejores Seres (Fundelims), un colegio privado, otorgando el uso de un lote de terreno de 5.737 m² y una construcción de 1.382 m², propiedad del municipio de Manizales, ubicada en el barrio La Cumbre. Este inmueble, que anteriormente fue una de las sedes del Colegio Mariscal Sucre cuenta con un avalúo catastral de $1.133.138.000 y había sido objeto de una acción popular para que el municipio lo recuperara para el uso de la comunidad.</t>
    </r>
  </si>
  <si>
    <r>
      <rPr>
        <b/>
        <sz val="16"/>
        <color theme="1"/>
        <rFont val="Times New Roman"/>
        <family val="1"/>
      </rPr>
      <t>SECRETARIA DE  HACIENDA  OFICINA COORDINADORA DE BIENES</t>
    </r>
    <r>
      <rPr>
        <sz val="16"/>
        <color theme="1"/>
        <rFont val="Times New Roman"/>
        <family val="1"/>
      </rPr>
      <t xml:space="preserve">   
 Acatar el procedimiento establecido por la Administración Municipal para la entrega de bienes inmuebles en Comodato, establecidos en el Decreto 0346 de 2017 -0247 de 2022 y 0192 de 2023</t>
    </r>
  </si>
  <si>
    <r>
      <rPr>
        <b/>
        <sz val="16"/>
        <rFont val="Times New Roman"/>
        <family val="1"/>
      </rPr>
      <t>SECRETARIA MEDIO AMBIENTE</t>
    </r>
    <r>
      <rPr>
        <sz val="16"/>
        <rFont val="Times New Roman"/>
        <family val="1"/>
      </rPr>
      <t xml:space="preserve">
</t>
    </r>
    <r>
      <rPr>
        <b/>
        <sz val="16"/>
        <rFont val="Times New Roman"/>
        <family val="1"/>
      </rPr>
      <t>HALLAZGO 21</t>
    </r>
    <r>
      <rPr>
        <sz val="16"/>
        <rFont val="Times New Roman"/>
        <family val="1"/>
      </rPr>
      <t xml:space="preserve"> Deterioro en el sistema de bicicletas públicas asociadas al contrato 2306210960</t>
    </r>
  </si>
  <si>
    <r>
      <rPr>
        <b/>
        <sz val="16"/>
        <rFont val="Times New Roman"/>
        <family val="1"/>
      </rPr>
      <t xml:space="preserve">SECRETARIA MEDIO AMBIENTE </t>
    </r>
    <r>
      <rPr>
        <sz val="16"/>
        <rFont val="Times New Roman"/>
        <family val="1"/>
      </rPr>
      <t xml:space="preserve"> 
Mantener un contrato para el </t>
    </r>
    <r>
      <rPr>
        <b/>
        <sz val="16"/>
        <rFont val="Times New Roman"/>
        <family val="1"/>
      </rPr>
      <t>mantenimiento  y almacenamiento d</t>
    </r>
    <r>
      <rPr>
        <sz val="16"/>
        <rFont val="Times New Roman"/>
        <family val="1"/>
      </rPr>
      <t>e las bicicletas.</t>
    </r>
  </si>
  <si>
    <r>
      <rPr>
        <b/>
        <sz val="16"/>
        <rFont val="Times New Roman"/>
        <family val="1"/>
      </rPr>
      <t xml:space="preserve">SECRETARIA MEDIO AMBIENTE 
</t>
    </r>
    <r>
      <rPr>
        <sz val="16"/>
        <rFont val="Times New Roman"/>
        <family val="1"/>
      </rPr>
      <t xml:space="preserve"> Realizar un estudio técnico de las bicicletas que actualemte estan disponibles para els sistema público, con el fin de detrminar la finalización o término de la vida útil de las mismas.</t>
    </r>
  </si>
  <si>
    <r>
      <rPr>
        <b/>
        <sz val="16"/>
        <rFont val="Times New Roman"/>
        <family val="1"/>
      </rPr>
      <t>SECRETARIA MEDIO AMBIENTE</t>
    </r>
    <r>
      <rPr>
        <sz val="16"/>
        <rFont val="Times New Roman"/>
        <family val="1"/>
      </rPr>
      <t xml:space="preserve"> 
Dar de baja a las bicletas que hayan cumplido con su ciclo de vida.</t>
    </r>
  </si>
  <si>
    <t>JUNIO DE 2024</t>
  </si>
  <si>
    <t>INTERIOR</t>
  </si>
  <si>
    <t xml:space="preserve">Denuncia 80013-2023-799 </t>
  </si>
  <si>
    <t>Contrato de Prestación de Servicios No.2310031291 suscrito entra l alacaldia de  manziales
(Secretaria de Hacienda y Planeacion), con la  empresa  TREMENDA CREATIVA &amp; BTL</t>
  </si>
  <si>
    <t>DENUNCIA</t>
  </si>
  <si>
    <t>PM-12-2024 SECRETARIA  HACIENDA Y PLANEACIO ( PLAZO DE  EJECUCION SEGÚN EL ENTE DE CONTROL  6 MESES RESOLUCION 246 DEL 29 DICIEMBRE DE 2023)</t>
  </si>
  <si>
    <t>SECRETARIAS  INVOLUCRADAS  HACIENDA  Y PLANEACION
OBSERVACION UNO ADMINISTRATIVA CON  PRESUNTO ALCANCE  FISCAL. Gestión ineficiente y antieconómica por la celebración y ejecución del Contrato de Prestación de Servicios No.2310031291, el cual no se ajusta a las actividades establecidas en el proyecto de inversión, por valor de doscientos noventa y un millones novecientos noventa y cuatro mil ciento diez pesos ($291.994.110).</t>
  </si>
  <si>
    <t xml:space="preserve">Administrativa con presunto alcance fiscal. </t>
  </si>
  <si>
    <t>Debilidades en el proceso de supervision</t>
  </si>
  <si>
    <t>Realizar las  gestiones  para llevar a cabo capacitación y sensibilización en temas de  supervision. A los funcionarios que se designan como Supervisores en las Secretarías de Hacienda y Planeacion de la Administración Municipal</t>
  </si>
  <si>
    <t>Que los supervisores apliquen  las  normas  correspondientes  a la supervicion, con el  fin de asegurar  que lo esablecido en el contratato sea llevado a cabo.</t>
  </si>
  <si>
    <t>CARPETA DE  AUDITORIA  DENUNCIA</t>
  </si>
  <si>
    <t>HACIENDA Y PLANEACION</t>
  </si>
  <si>
    <t>MANUEL GONZALEZ HURTADO, Secretario de  Hacienda,  JOSE  FERNANDO OLARTE OSORIO, Secretario de  Planeacion</t>
  </si>
  <si>
    <t>13 de junio de 2024</t>
  </si>
  <si>
    <t>12 de diciembre de 2024</t>
  </si>
  <si>
    <t xml:space="preserve">FERNANDO OLARTE OSORIO </t>
  </si>
  <si>
    <t>PAULA</t>
  </si>
  <si>
    <t xml:space="preserve">PAULA  TATIANA  DUQUE ZAPATA  </t>
  </si>
  <si>
    <t>Secretario de Despacho, Secretario de  Hacienda</t>
  </si>
  <si>
    <t>Secretario de  Despacho, Secretario de  Planeacion</t>
  </si>
  <si>
    <t>Profesional Universitario, Secretaria de Planeacion</t>
  </si>
  <si>
    <t>Profesional Universitario, Secretaria de Hacienda</t>
  </si>
  <si>
    <t xml:space="preserve">  X</t>
  </si>
  <si>
    <t>2020 - 2023</t>
  </si>
  <si>
    <t>Analizar y evaluar las fases de contratación pública adelantadas por la Alcaldía de
Manizales para entregar en comodato el inmueble donde funciona el Estadio
Palogrande, así como su ejecución y el respectivo impacto fiscal</t>
  </si>
  <si>
    <t xml:space="preserve">ACTUACIÓN ESPECIAL DE FISCALIZACIÓN </t>
  </si>
  <si>
    <t>13-2024</t>
  </si>
  <si>
    <t>23 de agosto de 2024</t>
  </si>
  <si>
    <t>NRO  DEL HALLAZGO / DEBILIDAD/ ACCION  PREVENTIVA</t>
  </si>
  <si>
    <t>Hallazgo Administrativo con presunto alcance
disciplinario y solicitud de Proceso Administrativo
Sancionatorio Por la omisión en el suministro de información requerida al equipo auditor.</t>
  </si>
  <si>
    <t>● Falta de supervisión
● Deficiencia en la comunicación de las secretarías responsables del proceso.
● Falta de mecanismos de verificación._x000D_</t>
  </si>
  <si>
    <t>1- Los Secretarios de Despacho responsables de los requerimientos, asignaran  un funcionario enlace que se encargue  de revisar,  el requerimiento y garantice la consolidación de la  respuesta  en su totalidad, aportando evidencias de manera oportuna y eficaz.
2- La Dirección  Administrativa de Control Interno, coordinara  con las  áreas responsables  la  oportunidad de la respuestas a los requerimientos y verificará el contenido del suministro de información  por cada item solicitado por los organismos de control.</t>
  </si>
  <si>
    <t>SECRETARIOS DE DESPACHO 
DEPORTE
HACIENDA
INFRAESTRUCTURA</t>
  </si>
  <si>
    <t xml:space="preserve">SECRETARIOS DE DESPACHO </t>
  </si>
  <si>
    <t>Supervisores  asignados en el Comodato</t>
  </si>
  <si>
    <t>Carlos Guillermo Aristizabal Rodriguez
Alejandro Pelaez Estrada
Ricardo Tabares Saldarriaga
(Supervisores)</t>
  </si>
  <si>
    <t>29 DE AGOSTO DE 2024</t>
  </si>
  <si>
    <t>28 DE FEBRERO DEL 2025</t>
  </si>
  <si>
    <t>Hallazgo Administrativo con presunto alcance
disciplinario y fiscal por $34.793.037,00. Inversión de recursos para mantenimiento del Estadio Palogrande mientras se encontraba en ejecución el Contrato de Comodato No.2009150353 suscrito con la FUNDACIÓN ONCE CALDAS</t>
  </si>
  <si>
    <t>Lo anterior, causado por una planeación y ejecución contractual que presenta falencias en la Planeación, así como la inobservancia de la normativa respectiva.</t>
  </si>
  <si>
    <t xml:space="preserve">1. Incluir en el clausulado dentro del comodato, cuales reparaciones asume la Fundacion Once Caldas y cuales el Municipio de Manizales.  
</t>
  </si>
  <si>
    <t>SECRETARIOS DE DESPACHO
DEPORTE
HACIENDA
INFRAESTRUCTURA
JURIDICA</t>
  </si>
  <si>
    <t>DEPORTE
HACIENDA
INFRAESTRUCTURA
JURIDICA</t>
  </si>
  <si>
    <t xml:space="preserve"> Ordenadores del gasto  grupo de contratcion y  supervisores .</t>
  </si>
  <si>
    <t>Hallazgo Administrativo con presunto alcance
disciplinario y fiscal por $619.500.000,00.
Incumplimiento de la obligación de reinvertir el
aprovechamiento económico por parte del Comodatario dentro de la ejecución del Contrato de Comodato No.2009150353 suscrito entre el Municipio de Manizales y la Fundación Once Caldas.</t>
  </si>
  <si>
    <t>Falta de supervisión y seguimiento en el cumplimiento de la reinversión</t>
  </si>
  <si>
    <t xml:space="preserve">1- Seguimiento al cuplimiento de las obligaciones contractuales de los supervisores por parte de los ordenadores del gasto.
2- Coordinación para el ejercicio de la supervisón, mediante reuniones donde se verifique la ejecución del comodato.
3- Requerimiento de informes financiertos de aprovechamiento económico y relación de reinversión por parte del comodatario. Esto se hará desde la supervisión del Contrato de forma bimensual y se registrará en el informe de supervisión que se carga a la plataforma SECOP.
</t>
  </si>
  <si>
    <t xml:space="preserve">
DEPORTE
HACIENDA
INFRAESTRUCTURA
</t>
  </si>
  <si>
    <t xml:space="preserve">DEPORTE
HACIENDA
INFRAESTRUCTURA
</t>
  </si>
  <si>
    <t>SUPERVISORES, ordenadores del gasto y grupo de contratcion.</t>
  </si>
  <si>
    <t>Hallazgo Administrativo con alcance disciplinario:
Insuficiencia en la cobertura de las pólizas de seguro respecto a los requerimientos contractuales de los bienes entregados en comodato en los contratos 2106040543 por el Municipio de Manizales.</t>
  </si>
  <si>
    <t>● Falta de supervisión,
● Falta de mecanismos de verificación._x000D_</t>
  </si>
  <si>
    <t>1- Ajustar las pólizas de seguro conforme a las necesidades de cobertura del contrato 2106040543 por parte del comodatario. 
2. Cargar en el sistema SECOP II, las polizas  ajustadas por parte del supervisor del contrato. .</t>
  </si>
  <si>
    <t xml:space="preserve">SECRETARIA DEL DEPORTE </t>
  </si>
  <si>
    <t>SECRETARIA DEL DEPORTE</t>
  </si>
  <si>
    <t xml:space="preserve">Supervisor  </t>
  </si>
  <si>
    <t>Alejandro Pelaez Estrada</t>
  </si>
  <si>
    <t>30 de septiembre de 2024</t>
  </si>
  <si>
    <t>Hallazgo Administrativo con presunta incidencia disciplinaria por indebida supervisión de las obligaciones 6, 7, 12, 15 y 16 respecto del contrato N°2009150353 de 2020 y los sistemas empleados en el municipio para manejo y control de bienes entregados bajo el comodato</t>
  </si>
  <si>
    <t>● Falta de sistemas de información integrados.
● Sistemas empleados en el municipio para manejo y control de bienes entregados
● Supervisión inadecuada</t>
  </si>
  <si>
    <t>1- Mantener actualizado  el  inventario de bienes muebles e inmuebles por destinación, que pertenecen al comodato y realizar seguimientos.
2- Elaboración de un diagnóstico general del estado del inmueble por parte de los sujetos contractuales para determinar condiciones de conservación del mismo.</t>
  </si>
  <si>
    <t>Hallazgo Administrativo con presunta incidencia
disciplinaria por el suministro de información incongruente para determinar el monto de los recursos utilizados en inversiones</t>
  </si>
  <si>
    <t>● Incumplimiento de las obligaciones del supervisor.
● Desconexión de supervisores.
● Desconocimiento de responsabilidades.
● Sistemas empleados en el municipio para manejo y control de bienes entregados</t>
  </si>
  <si>
    <t>1- Coordinar reuniones del equipo de supervisión con el fin de verificar  la ejecución del comodato.
2-Solicitar por parte de los supervisiores  al comodatario  informes financiertos de aprovechamiento económico y relación de reinversión  de forma bimensual con el fin de ser verificados y que formen parte de la  carpeta  contractual . y se registrará en el informe de supervisión que se carga a la plataforma SECOP.</t>
  </si>
  <si>
    <t>DENUNCIA - Hallazgo Administrativo. Deficiencias en el seguimiento a las inversiones realizadas por ONCE CALDAS S.A. EN REORGANIZACIÓN como contraprestación a la exoneración del Impuesto a Espectáculos Públicos.</t>
  </si>
  <si>
    <t xml:space="preserve">Indebido seguimiento a contribuyentes exonerados de Impuesto de Espectáculos Públicos en el Municipio de Manizales.                                                                                                                                                                                                                                   </t>
  </si>
  <si>
    <t>1- Solicitar  semesttralmente  al Concejo de Manizales sobre el informe de exoneración del Impuesto de Espectáculos Públicos presentado por el Once Caldas S.A. en Reorganización.
2- Establecer cronogramas de fiscalización al proceso de exoneración del Impuesto de Espectáculos Públicos al Once Caldas S.A.en Reorganización.</t>
  </si>
  <si>
    <t>GRUPO DE FISCALIZACIÓN Y CONTROL DE LA UNIDAD DE RENTAS</t>
  </si>
  <si>
    <t>PROFESIONAL UNIVERSITARIO</t>
  </si>
  <si>
    <t>MARIO ARISTIZABAL ARISTIZABAL</t>
  </si>
  <si>
    <t>NOMBRE Y FIRMA DEL SECRETARIO DE  DESPACHO</t>
  </si>
  <si>
    <t>NOMBRE  Y CARGO DEL  RESPONSABLE  DE LLEVAR A CABO LA  ACCION</t>
  </si>
  <si>
    <t xml:space="preserve">Carlos Guillermo Aristizabal Rodriguez, Supervisor </t>
  </si>
  <si>
    <t>Secretaria de Hacienda</t>
  </si>
  <si>
    <t>Alejandro Pelaez Estrada, Supervisor</t>
  </si>
  <si>
    <t>Secretaria de Deporte</t>
  </si>
  <si>
    <t>Ricardo Tabares Saldarriaga, supervisor</t>
  </si>
  <si>
    <t>(DEBEN FIRMAR  TODOS LOS  INVOLUCRADOS  EN EL PLAN DE MEJORAMIENTO)</t>
  </si>
  <si>
    <t xml:space="preserve">Secretaria de Infraestructura </t>
  </si>
  <si>
    <r>
      <t xml:space="preserve">NOTA 1:  LOS  PLANES DE  MEJORAMIENTO   PRODUCTO DE  AUDITORIAS  EXTERNAS O INTERNAS  DEBEN  SER  ELABORADOS  CON TODAS LAS SECRETARIA,  AREAS  O FUNCIONARIOS RESPONSABLES DE   ELABORAR LAS  ACCIONES, ES DECIR   CON LOS INVOLUCRADOS  EN LLEVARLAS  A  CABO. </t>
    </r>
    <r>
      <rPr>
        <b/>
        <i/>
        <sz val="16"/>
        <rFont val="Arial Narrow"/>
        <family val="2"/>
      </rPr>
      <t>QUIEN  DEBE  GARANTIZAR  EL  CUMPLIMIENTO DE LAS  ACCIONES,  ES  CADA  SECRETARIA. JEFE  DE  AREA Y/O UNIDAD  INVOLUCRADA EN EL  PLAN DE  MEJORAMIENTO.</t>
    </r>
  </si>
  <si>
    <r>
      <t>NOTA 2:  LOS  PLANES DE  MEJORAMIENTO   PRODUCTO DE  A</t>
    </r>
    <r>
      <rPr>
        <b/>
        <i/>
        <sz val="16"/>
        <rFont val="Arial Narrow"/>
        <family val="2"/>
      </rPr>
      <t xml:space="preserve">UDITORIAS EXTERNAS, DEBEN IR  FIRMADOS  POR  EL REPRESENTANTE  LEGAL, EL JEFE DE  CONTROL INTERNO, LOS  SECRETARIOS DE  DESPACHO, JEFES DE  AREA Y/O UNIDAD </t>
    </r>
    <r>
      <rPr>
        <sz val="16"/>
        <rFont val="Arial Narrow"/>
        <family val="2"/>
      </rPr>
      <t xml:space="preserve"> ( PARA  GARANTIZAR EL CUMPLIMIENTO DE LAS   ACCIONES   DE  SU AREA)  ADICIONALMENTE  P</t>
    </r>
    <r>
      <rPr>
        <b/>
        <i/>
        <sz val="16"/>
        <rFont val="Arial Narrow"/>
        <family val="2"/>
      </rPr>
      <t>OR CADA  UNO DE LOS  RESPONSABLES DE  LLEVAR A  CABO LAS  ACCIONES</t>
    </r>
    <r>
      <rPr>
        <sz val="16"/>
        <rFont val="Arial Narrow"/>
        <family val="2"/>
      </rPr>
      <t>; IGUALMENTE SE  DEBE  REALIZAR UNA  SOCIALIZACION CON LOS  FUNCIONARIOS  INVOLUCRADOS  EN LA  EJECUCION DE  LAS  ACCIONES.</t>
    </r>
  </si>
  <si>
    <r>
      <t xml:space="preserve">NOTA 3:  LOS  PLANES DE  MEJORAMIENTO   PRODUCTO DE  </t>
    </r>
    <r>
      <rPr>
        <b/>
        <i/>
        <sz val="16"/>
        <rFont val="Arial Narrow"/>
        <family val="2"/>
      </rPr>
      <t>AUDITORIAS  INTERNAS, DEBEN IR  FIRMADOS  POR LOS  SECRETARIOS DE  DESPACHO, JEFES DE  AREA Y/O UNIDAD  ( PARA  GARANTIZAR EL CUMPLIMIENTO DE LAS   ACCIONES   DE  SU AREA)  ADICIONALMENTE  POR CADA  UNO DE LOS  RESPONSABLES DE  LLEVAR A  CABO LAS  ACCIONES; IGUALMENTE SE  DEBE  REALIZAR UNA  SOCIALIZACION CON LOS  FUNCIONARIOS  INVOLUCRADOS  EN LA  EJECUCION DE  LAS  ACCIONES.</t>
    </r>
  </si>
  <si>
    <t>* NO FORMATO</t>
  </si>
  <si>
    <t xml:space="preserve">                                                                                                                               PLAN DE MEJORAMIENTO FRUTO DE LA AUDITORIA (NRO. DENUNCIA BULEVAR DE LA ENEA) MUNICIPIO DE MANIZALES</t>
  </si>
  <si>
    <t>DENUNCIA BULEVAR DE LA ENEA</t>
  </si>
  <si>
    <t>LA NO CONSTRUCCION DEL BULEVAR DEL BARRIO LA ENEA DEL MUNICIPIO DE MANIZALES</t>
  </si>
  <si>
    <r>
      <rPr>
        <b/>
        <sz val="24"/>
        <color theme="1"/>
        <rFont val="Times New Roman"/>
        <family val="1"/>
      </rPr>
      <t>Administrativo con presunto alcance disciplinario</t>
    </r>
    <r>
      <rPr>
        <sz val="24"/>
        <color theme="1"/>
        <rFont val="Times New Roman"/>
        <family val="1"/>
      </rPr>
      <t>: deficiencias en la etapa precontractual y en la suspensión del contrato de obra pública N° 2312191454 que impidieron su ejecución, suscritos por la secretaría de obras públicas, la interventoría y la supervisión.</t>
    </r>
  </si>
  <si>
    <t>Debilidad en la planeacion contractual y  en la elaboracion y revision de documentos contractuales</t>
  </si>
  <si>
    <t>Mitigar los riesgos que se  puedan presentar en las etapas de  proceso precontractual,  contractual y poscontractual.</t>
  </si>
  <si>
    <r>
      <t xml:space="preserve">Carpeta de auditoria </t>
    </r>
    <r>
      <rPr>
        <i/>
        <sz val="16"/>
        <rFont val="Times New Roman"/>
        <family val="1"/>
      </rPr>
      <t>"Denuncia bulevar de la Enea"</t>
    </r>
  </si>
  <si>
    <t>Secretaria de Despacho, Sandra Ines Lopez  Ramirez Profesionales Universitarios de la Secretaría,  Angela  Marcela  Parra Alzate</t>
  </si>
  <si>
    <t>Total cumplimiento de las acciones / Cumplimiento esperado</t>
  </si>
  <si>
    <r>
      <rPr>
        <b/>
        <sz val="24"/>
        <color theme="1"/>
        <rFont val="Times New Roman"/>
        <family val="1"/>
      </rPr>
      <t>Administrativo con presunto alcance disciplinario:</t>
    </r>
    <r>
      <rPr>
        <sz val="24"/>
        <color theme="1"/>
        <rFont val="Times New Roman"/>
        <family val="1"/>
      </rPr>
      <t xml:space="preserve"> Constitución de 
reservas presupuestales sin justificación
</t>
    </r>
  </si>
  <si>
    <t xml:space="preserve">Debilidad en la coordinacion de las áreas de Infraestructura, Juridica respecto de la ejecución de la etapa precontractual </t>
  </si>
  <si>
    <t>Mejorar las  competencias de los  funcionarios  de infraestructura,  respecto a  temas  presupuestales</t>
  </si>
  <si>
    <r>
      <rPr>
        <b/>
        <sz val="24"/>
        <color theme="1"/>
        <rFont val="Times New Roman"/>
        <family val="1"/>
      </rPr>
      <t>Administrativo</t>
    </r>
    <r>
      <rPr>
        <sz val="24"/>
        <color theme="1"/>
        <rFont val="Times New Roman"/>
        <family val="1"/>
      </rPr>
      <t xml:space="preserve">. Contrato de Obra Pública 2312191454 sin 
Disponibilidad Presupuestal.
</t>
    </r>
  </si>
  <si>
    <t>Realizar las  gestiones  necesarias para  solicitar  la disponibilidad  presupuestal</t>
  </si>
  <si>
    <t>Evitar posibles  acciones  judiciales</t>
  </si>
  <si>
    <t>SANDRA INES LOPEZ RAMIREZ</t>
  </si>
  <si>
    <t>ANGELA MARCELA PARRA ALZATE</t>
  </si>
  <si>
    <t>DIANA MERCEDES CASTAÑO MARTINEZ</t>
  </si>
  <si>
    <t>JOHNATAN ESTIK BARRIOS ROBLEDO</t>
  </si>
  <si>
    <t>Secretaria de Despacho Infraestructura</t>
  </si>
  <si>
    <t>Profesional Universitaria Secretaria de Infraestructura</t>
  </si>
  <si>
    <t>Jefe de Oficina Secretaria de Infraestructura</t>
  </si>
  <si>
    <t>AUDITORIA  NRO: 029</t>
  </si>
  <si>
    <t>INFORME FINAL CGR-CDSECTCRD No.029
JUNIO DE 2024</t>
  </si>
  <si>
    <t>AUDITORIA FINANCIERA AL FONDO NACIONAL DE PRESTACIONES SOCIALES DEL MAGISTERIO (FNPSM) POR LA VIGENCIA 2023</t>
  </si>
  <si>
    <t>Oportunidad para el pago de fallos (Sanción Mora y Pensión)</t>
  </si>
  <si>
    <t>Deficiencias en los controles para asegurar el cumplimiento de los términos establecidos para el pago oportuno de fallos judiciales.</t>
  </si>
  <si>
    <t>Crear base de datos con el fin de registrar y llevar un mejor control de solicitudes de cumplimiento de fallos judiciales que se adelanten frente a FOMAG Y FIDUPREVISORA, a través de los diferentes canales tecnológicos por ellos dispuestos.</t>
  </si>
  <si>
    <t>AREA ADMINISTRATIVA Y FINANCIERA</t>
  </si>
  <si>
    <t>OFICINA DE PRESTACIONES SOCIALES</t>
  </si>
  <si>
    <t>OFICINA DE PRESTACIOENS SOCIALES</t>
  </si>
  <si>
    <t>02 sep.2024</t>
  </si>
  <si>
    <t xml:space="preserve">De manera permanente </t>
  </si>
  <si>
    <t>No</t>
  </si>
  <si>
    <t>ANDRES FELIPE BETANCOURTH LOPEZ</t>
  </si>
  <si>
    <t>LISETH YEPES CORTES</t>
  </si>
  <si>
    <t>ANGELICA MARIA GIRALDO NARANJO</t>
  </si>
  <si>
    <t>LUZ MAYRENA TABARES SANTANA</t>
  </si>
  <si>
    <t>SHIRLEY YESENIA PATIÑO ALCALA</t>
  </si>
  <si>
    <r>
      <t xml:space="preserve">NOTA 1:  LOS  PLANES DE  MEJORAMIENTO   PRODUCTO DE  AUDITORIAS  EXTERNAS O INTERNAS  DEBEN  SER  ELABORADOS  CON TODAS LAS SECRETARIA,  AREAS  O FUNCIONARIOS RESPONSABLES DE   ELABORAR LAS  ACCIONES, ES DECIR   CON LOS INVOLUCRADOS  EN LLEVARLAS  A  CABO. </t>
    </r>
    <r>
      <rPr>
        <b/>
        <i/>
        <sz val="11"/>
        <rFont val="Arial"/>
        <family val="2"/>
      </rPr>
      <t>QUIEN  DEBE  GARANTIZAR  EL  CUMPLIMIENTO DE LAS  ACCIONES,  ES  CADA  SECRETARIA. JEFE  DE  AREA Y/O UNIDAD  INVOLUCRADA EN EL  PLAN DE  MEJORAMIENTO.</t>
    </r>
  </si>
  <si>
    <r>
      <t>NOTA 2:  LOS  PLANES DE  MEJORAMIENTO   PRODUCTO DE  A</t>
    </r>
    <r>
      <rPr>
        <b/>
        <i/>
        <sz val="11"/>
        <rFont val="Arial"/>
        <family val="2"/>
      </rPr>
      <t xml:space="preserve">UDITORIAS EXTERNAS, DEBEN IR  FIRMADOS  POR  EL REPRESENTANTE  LEGAL, EL JEFE DE  CONTROL INTERNO, LOS  SECRETARIOS DE  DESPACHO, JEFES DE  AREA Y/O UNIDAD </t>
    </r>
    <r>
      <rPr>
        <sz val="11"/>
        <rFont val="Arial"/>
        <family val="2"/>
      </rPr>
      <t xml:space="preserve"> ( PARA  GARANTIZAR EL CUMPLIMIENTO DE LAS   ACCIONES   DE  SU AREA)  ADICIONALMENTE  P</t>
    </r>
    <r>
      <rPr>
        <b/>
        <i/>
        <sz val="11"/>
        <rFont val="Arial"/>
        <family val="2"/>
      </rPr>
      <t>OR CADA  UNO DE LOS  RESPONSABLES DE  LLEVAR A  CABO LAS  ACCIONES</t>
    </r>
    <r>
      <rPr>
        <sz val="11"/>
        <rFont val="Arial"/>
        <family val="2"/>
      </rPr>
      <t>; IGUALMENTE SE  DEBE  REALIZAR UNA  SOCIALIZACION CON LOS  FUNCIONARIOS  INVOLUCRADOS  EN LA  EJECUCION DE  LAS  ACCIONES.</t>
    </r>
  </si>
  <si>
    <r>
      <t xml:space="preserve">NOTA 3:  LOS  PLANES DE  MEJORAMIENTO   PRODUCTO DE  </t>
    </r>
    <r>
      <rPr>
        <b/>
        <i/>
        <sz val="11"/>
        <rFont val="Arial"/>
        <family val="2"/>
      </rPr>
      <t>AUDITORIAS  INTERNAS, DEBEN IR  FIRMADOS  POR LOS  SECRETARIOS DE  DESPACHO, JEFES DE  AREA Y/O UNIDAD  ( PARA  GARANTIZAR EL CUMPLIMIENTO DE LAS   ACCIONES   DE  SU AREA)  ADICIONALMENTE  POR CADA  UNO DE LOS  RESPONSABLES DE  LLEVAR A  CABO LAS  ACCIONES; IGUALMENTE SE  DEBE  REALIZAR UNA  SOCIALIZACION CON LOS  FUNCIONARIOS  INVOLUCRADOS  EN LA  EJECUCION DE  LAS  ACCIONES.</t>
    </r>
  </si>
  <si>
    <t>NO ENVIARON  SEGUIMIENTO</t>
  </si>
  <si>
    <t>SERVICIOS ADMINSITRATIVOS</t>
  </si>
  <si>
    <t>SEGUIMIENTO A SEPTIEMBRE 30 DE 2024 POR PARTE DE  CONTROL  INTERNO</t>
  </si>
  <si>
    <r>
      <rPr>
        <b/>
        <sz val="26"/>
        <rFont val="Times New Roman"/>
        <family val="1"/>
      </rPr>
      <t>Se Incluyo en el Plan Anual de Auditorìas vigencia 2024,</t>
    </r>
    <r>
      <rPr>
        <sz val="26"/>
        <rFont val="Times New Roman"/>
        <family val="1"/>
      </rPr>
      <t xml:space="preserve"> auditorìa al Componente Ambiental; el  Plan fue aprobado en Comité  Institucional de  Control Interno de la  Alcaldia de Manizales mediante Acta N° 1 del 13 de febrero de 2024. Esta  en  ejecucion la  auditoria </t>
    </r>
  </si>
  <si>
    <t>RESUTADO ESPERADO A SEPTIEMBRE DE 2024</t>
  </si>
  <si>
    <r>
      <t>Control  Interno da  u</t>
    </r>
    <r>
      <rPr>
        <b/>
        <sz val="26"/>
        <color indexed="57"/>
        <rFont val="Times New Roman"/>
        <family val="1"/>
      </rPr>
      <t>na calificacion de cumplimiento (2) y  (1) en la  efectividad;</t>
    </r>
    <r>
      <rPr>
        <b/>
        <sz val="26"/>
        <color indexed="43"/>
        <rFont val="Times New Roman"/>
        <family val="1"/>
      </rPr>
      <t xml:space="preserve">  </t>
    </r>
    <r>
      <rPr>
        <b/>
        <sz val="26"/>
        <color theme="1"/>
        <rFont val="Times New Roman"/>
        <family val="1"/>
      </rPr>
      <t>ESTA  EN  PROCESO DE  EJECUCION LA  AUDITORIA</t>
    </r>
  </si>
  <si>
    <t>RESULTADOS DE LA  EVALUACION DEL PLAN DE MEJORAMIENTO  FECHA  CORTE SEPTIEMBRE DE 2024</t>
  </si>
  <si>
    <t>SEXTO SEGUIMIENTO</t>
  </si>
  <si>
    <t>RESUTADO ESPERADO A  SEPTIEMBRE DE 2024</t>
  </si>
  <si>
    <t>RESULTADOS DE LA  EVALUACION DEL PLAN DE MEJORAMIENTO  FECHA  CORTE SEPTIEMBRE  DE 2024</t>
  </si>
  <si>
    <t>NUMERO DE  SEGUIMIENTOS</t>
  </si>
  <si>
    <t>CONCEPTO</t>
  </si>
  <si>
    <t>Se  evidencian gestiones  realizadas por la  presente  administracion 2024 para  subsanar  las deblidades  encontradas.</t>
  </si>
  <si>
    <t>PORCENTAJE  EN EL CUAL DEBERIA IR  A SEPTIEMBRE DE 2024</t>
  </si>
  <si>
    <r>
      <t xml:space="preserve">NO SE MUESTRAN SOPORTES QUE </t>
    </r>
    <r>
      <rPr>
        <b/>
        <sz val="22"/>
        <color theme="0"/>
        <rFont val="Times New Roman"/>
        <family val="1"/>
      </rPr>
      <t xml:space="preserve"> EVIDENCIEN LA  EFECTIVIDAD</t>
    </r>
    <r>
      <rPr>
        <sz val="22"/>
        <color theme="0"/>
        <rFont val="Times New Roman"/>
        <family val="1"/>
      </rPr>
      <t xml:space="preserve"> DE LAS  ACCIONES  A LA  FECHA DE  SEGUIMIENTO JUNIO DE 2024. PARA  LAS  ACCIONES DEL  HALLAZGO  3</t>
    </r>
  </si>
  <si>
    <t>PORCENTAJE  EN EL CUAL DEBERIA IR  A  MARZO DE 2024</t>
  </si>
  <si>
    <t>PORCENTAJE  EN EL CUAL DEBERIA IR  A SEPTIEMBRE DE 2023</t>
  </si>
  <si>
    <t>FECHA DE  VENCIMIENTO DE LA ULTIMA ACCION 30 DE  SEPTIEMBRE DE 2023</t>
  </si>
  <si>
    <t>RESULTADO ESPERADO A DICIEMBRE DE 2023</t>
  </si>
  <si>
    <t>FECHA DE  VENCIMIENTO DE LA ULTIMA ACCION 23 DE  FEBRERO DE 2024</t>
  </si>
  <si>
    <t>PORCENTAJE  EN EL CUAL DEBERIA IR  A DICIEMBRE DE 2023 ( SEGÚN LO  PROGRAMADO)</t>
  </si>
  <si>
    <t>PORCENTAJE  EN EL CUAL DEBERIA IR  A MARZO DE 2024 ( SEGÚN LO  PROGRAMADO)</t>
  </si>
  <si>
    <t>PORCENTAJE  EN EL CUAL DEBERIA IR  A JUNIO DE 2024 ( SEGÚN LO  PROGRAMADO)</t>
  </si>
  <si>
    <t>PORCENTAJE EN EL QUE  DEBERIA  IR</t>
  </si>
  <si>
    <t>RESULTADO OBTENIDO</t>
  </si>
  <si>
    <t>PORCENTAJE EN EL QUE  DEBERIA ESTAR</t>
  </si>
  <si>
    <t>PORCENTAJE OBTENIDO</t>
  </si>
  <si>
    <t>NO SE MUESTRAN SOPORTES QUE  EVIDENCIEN LA  EFECTIVIDAD DE LAS  ACCIONES  A LA  FECHA DE  SEGUIMIENTO JUNIO DE 2024</t>
  </si>
  <si>
    <t>OBSERVACIONES  GENERALES</t>
  </si>
  <si>
    <t>PORCENTAJE  EN EL CUAL DEBERIA IR  A SEPTIEMBRE DE 2024 ( SEGÚN LO  PROGRAMADO)</t>
  </si>
  <si>
    <r>
      <t>Control  Interno da  u</t>
    </r>
    <r>
      <rPr>
        <b/>
        <sz val="26"/>
        <color indexed="57"/>
        <rFont val="Times New Roman"/>
        <family val="1"/>
      </rPr>
      <t>na calificacion de cumplimiento (2) y  (1,5) en la  efectividad;</t>
    </r>
    <r>
      <rPr>
        <b/>
        <sz val="26"/>
        <color indexed="43"/>
        <rFont val="Times New Roman"/>
        <family val="1"/>
      </rPr>
      <t xml:space="preserve">   </t>
    </r>
    <r>
      <rPr>
        <b/>
        <sz val="26"/>
        <color theme="8"/>
        <rFont val="Times New Roman"/>
        <family val="1"/>
      </rPr>
      <t xml:space="preserve">dado que durante  la vigencia 2024 se  han realizado  gestiones  tendientes  eliminar la  situacion encontrada como se  narra a  continuacion y segun informe nro 5 presentado por la secretaria de  educacion de  fecha  24 de  septiembre de 2024: </t>
    </r>
    <r>
      <rPr>
        <b/>
        <sz val="26"/>
        <color indexed="43"/>
        <rFont val="Times New Roman"/>
        <family val="1"/>
      </rPr>
      <t xml:space="preserve">
 </t>
    </r>
    <r>
      <rPr>
        <b/>
        <sz val="26"/>
        <color theme="8"/>
        <rFont val="Times New Roman"/>
        <family val="1"/>
      </rPr>
      <t>VIGENCIA 2023 : D</t>
    </r>
    <r>
      <rPr>
        <b/>
        <u/>
        <sz val="26"/>
        <rFont val="Times New Roman"/>
        <family val="1"/>
      </rPr>
      <t xml:space="preserve">esde octubre DEL 2023, se inició la recolección de información para inscribir el proyecto “MEJORAMIENTO DE LA INFRAESTRUCTURA EDUCATIVA DE LA INSTITUCION EDUCATIVA INEM BALDOMERO SANIN CANO, al DEPARTAMENTO NACIONAL DE PLANEACON, SISTEMA DE GESTION DE REGALIAS”, que se registró el 21 de diciembre del 2022, y al cual le hicieron observaciones </t>
    </r>
    <r>
      <rPr>
        <b/>
        <u/>
        <sz val="26"/>
        <color theme="8"/>
        <rFont val="Times New Roman"/>
        <family val="1"/>
      </rPr>
      <t>el 26 de diciembre del mismo año.
 El 7 de junio del 2023</t>
    </r>
    <r>
      <rPr>
        <b/>
        <u/>
        <sz val="26"/>
        <rFont val="Times New Roman"/>
        <family val="1"/>
      </rPr>
      <t xml:space="preserve">, se subsanaron las inconsistencias en reunión técnica virtual con el DEPARTAMENTO DE PLANEACION NACIONAL, el cual dio luz verde al proyecto con Código BPIM-INISGR-202317001
 </t>
    </r>
    <r>
      <rPr>
        <b/>
        <u/>
        <sz val="26"/>
        <color theme="8"/>
        <rFont val="Times New Roman"/>
        <family val="1"/>
      </rPr>
      <t>GESTIONES  EN LA VIGENCIA 2024</t>
    </r>
    <r>
      <rPr>
        <b/>
        <u/>
        <sz val="26"/>
        <rFont val="Times New Roman"/>
        <family val="1"/>
      </rPr>
      <t xml:space="preserve">
El trámite de licencia anterior fue negado por curaduría urbana No2 por temas de diseños estructural por parte del contratista. </t>
    </r>
    <r>
      <rPr>
        <b/>
        <u/>
        <sz val="26"/>
        <color theme="8"/>
        <rFont val="Times New Roman"/>
        <family val="1"/>
      </rPr>
      <t>Por lo que se volvió a radicar el proceso el 14 de mayo de 2024.</t>
    </r>
    <r>
      <rPr>
        <b/>
        <u/>
        <sz val="26"/>
        <rFont val="Times New Roman"/>
        <family val="1"/>
      </rPr>
      <t xml:space="preserve">
Se radico el proceso nuevamente de licencia el 14 de mayo de 2024. - EXPEDIENTE RADICACIÓN Nº 17001-2-24-0132
Se emite ACTA DE OBSERVACIONES Y CORRECCIONES 0184-2024 LICENCIA DE CONSTRUCCIÓN e</t>
    </r>
    <r>
      <rPr>
        <b/>
        <u/>
        <sz val="26"/>
        <color theme="8"/>
        <rFont val="Times New Roman"/>
        <family val="1"/>
      </rPr>
      <t>l 16 de julio de 2024, por el Despacho de la Curadora Urbana No 2</t>
    </r>
    <r>
      <rPr>
        <b/>
        <u/>
        <sz val="26"/>
        <rFont val="Times New Roman"/>
        <family val="1"/>
      </rPr>
      <t xml:space="preserve">
Se solicita prorroga por 15 días hábiles adicionales, establecidos normativamente debido a solicitud del contratista de los estudios y diseños </t>
    </r>
    <r>
      <rPr>
        <b/>
        <u/>
        <sz val="26"/>
        <color theme="8"/>
        <rFont val="Times New Roman"/>
        <family val="1"/>
      </rPr>
      <t>el 25 de julio de 2024</t>
    </r>
    <r>
      <rPr>
        <b/>
        <u/>
        <sz val="26"/>
        <rFont val="Times New Roman"/>
        <family val="1"/>
      </rPr>
      <t xml:space="preserve">
Se aprueba la prorroga por el despacho de la curadora urbana No2 </t>
    </r>
    <r>
      <rPr>
        <b/>
        <u/>
        <sz val="26"/>
        <color theme="8"/>
        <rFont val="Times New Roman"/>
        <family val="1"/>
      </rPr>
      <t>el 26 de julio de 2024, con plazo máximo hasta el 20 de septiembre de 2024.</t>
    </r>
    <r>
      <rPr>
        <b/>
        <u/>
        <sz val="26"/>
        <rFont val="Times New Roman"/>
        <family val="1"/>
      </rPr>
      <t xml:space="preserve">
Se hace requerimiento mediante oficio SINF-GIISD 1504 al contratista de los estudios y diseños con las recomendaciones a seguir con la finalidad de obtener la licencia aprobada.
Se responde p</t>
    </r>
    <r>
      <rPr>
        <b/>
        <u/>
        <sz val="26"/>
        <color theme="8"/>
        <rFont val="Times New Roman"/>
        <family val="1"/>
      </rPr>
      <t>or el contratista el 20 de agosto de 2024,</t>
    </r>
    <r>
      <rPr>
        <b/>
        <u/>
        <sz val="26"/>
        <rFont val="Times New Roman"/>
        <family val="1"/>
      </rPr>
      <t xml:space="preserve"> manifestando que se radico el subsane de las observaciones el pasado 13 de agosto de 2024, anexando copia del respectivo correo electrónico
</t>
    </r>
    <r>
      <rPr>
        <sz val="26"/>
        <color theme="8"/>
        <rFont val="Times New Roman"/>
        <family val="1"/>
      </rPr>
      <t xml:space="preserve"> S</t>
    </r>
    <r>
      <rPr>
        <b/>
        <sz val="26"/>
        <color theme="8"/>
        <rFont val="Times New Roman"/>
        <family val="1"/>
      </rPr>
      <t xml:space="preserve">e  continuara  con el seguimiento en la  presente  vigencia </t>
    </r>
  </si>
  <si>
    <r>
      <t>La secretaria de  educacion envia  informe  nr 5  de  fecha 24 de septiembre de 2024;  donde  c</t>
    </r>
    <r>
      <rPr>
        <b/>
        <sz val="26"/>
        <color indexed="57"/>
        <rFont val="Times New Roman"/>
        <family val="1"/>
      </rPr>
      <t xml:space="preserve">alifica las  acciones con un cumplimiento del 100%, </t>
    </r>
    <r>
      <rPr>
        <sz val="26"/>
        <rFont val="Times New Roman"/>
        <family val="1"/>
      </rPr>
      <t>como avance de las acciones se especifica lo siguiente: 
En la vigencia 2023 se ejecutó el contrato 2310311358 y este efectivamente presentó modificaciones técnicas las cuales van en línea con el plan de mejoramiento, realizando reunión del Comité Técnico y levantando acta, según informe del profesional de la Secretaria de Infraestructura, se anexa oficio SOPM 026 UGO IC con su respectiva acta.
la Secretaria de Educación nuevamente envió oficio a la Secretaria de Infraestructura, solicitando que en la ejecución de los contratos de obra pública de las instituciones educativas en la vigencia 2024 y que en su ejecución se realicen cambios, se tenga en cuenta las acciones estipuladas en el presente plan de mejoramiento.</t>
    </r>
  </si>
  <si>
    <r>
      <t>NO SE  EVIDENCIA AVANCE  ENTRE EL PRIMER, SEGUNDO Y TERCER TRIMESTRE DE LA  VIGENCIA 2024; T</t>
    </r>
    <r>
      <rPr>
        <b/>
        <sz val="22"/>
        <color theme="5"/>
        <rFont val="Times New Roman"/>
        <family val="1"/>
      </rPr>
      <t>ODA  VEZ QUE NO SE  HAN SUSCRITO  CONTRATOS EN LOS QUE SE  PUEDA  EVIDENCIAR LA  EFECTIVIDAD DE LAS  ACCIONES  TOMADAS.</t>
    </r>
    <r>
      <rPr>
        <b/>
        <sz val="22"/>
        <rFont val="Times New Roman"/>
        <family val="1"/>
      </rPr>
      <t xml:space="preserve"> </t>
    </r>
    <r>
      <rPr>
        <b/>
        <sz val="22"/>
        <color theme="4"/>
        <rFont val="Times New Roman"/>
        <family val="1"/>
      </rPr>
      <t>SIN EMBARGO SE  HAN GENERADO  CONTROLES Y ALERTAR  A LA SECRETARIA DE  INFRAESTRUCTURA PARA  QUE SE  TENGA EN CUENTA  EN  PROXIMAS  CONTRATACIONES. DICHA SITUACION  Y SIRVA  COMO  INSUMO PARA  EVITAR QUE SUCEDA  DE  NUEVO.</t>
    </r>
  </si>
  <si>
    <r>
      <t>Control  Interno da  u</t>
    </r>
    <r>
      <rPr>
        <b/>
        <sz val="26"/>
        <color indexed="57"/>
        <rFont val="Times New Roman"/>
        <family val="1"/>
      </rPr>
      <t>na calificacion de cumplimiento (2) y  (1,5) en la  efectividad;</t>
    </r>
    <r>
      <rPr>
        <b/>
        <sz val="26"/>
        <color indexed="43"/>
        <rFont val="Times New Roman"/>
        <family val="1"/>
      </rPr>
      <t xml:space="preserve"> </t>
    </r>
    <r>
      <rPr>
        <sz val="26"/>
        <rFont val="Times New Roman"/>
        <family val="1"/>
      </rPr>
      <t xml:space="preserve"> Lo anterior, ya que esta revisión se realizará mediante la ejecución del plan anual de auditorias internas 2024-2025, así mismo, teniendo en cuenta los resultados de las auditorias de los entes de control 2024.</t>
    </r>
    <r>
      <rPr>
        <b/>
        <sz val="26"/>
        <color theme="8" tint="0.39997558519241921"/>
        <rFont val="Times New Roman"/>
        <family val="1"/>
      </rPr>
      <t xml:space="preserve"> Igualmente la  secretaria no aporta  evidencias   para  determinar si las  acciones  han sido  efectivas, </t>
    </r>
    <r>
      <rPr>
        <b/>
        <u/>
        <sz val="26"/>
        <color theme="8" tint="0.39997558519241921"/>
        <rFont val="Times New Roman"/>
        <family val="1"/>
      </rPr>
      <t>Se indica por parte  del profesional de  infraestructura  mediante oficio SINF-1807-GIISD-2024 de  fecha 24 de septiembre de 2024,  que a la fecha  no se han adjudicado  contratos o consultorias  de  nuevos  diseños, por lo que no se  han  introducido  modificaciones  en los  proyectos actuales o en ejcucion.</t>
    </r>
  </si>
  <si>
    <r>
      <t>Control  Interno da  u</t>
    </r>
    <r>
      <rPr>
        <b/>
        <sz val="26"/>
        <color indexed="57"/>
        <rFont val="Times New Roman"/>
        <family val="1"/>
      </rPr>
      <t>na calificacion de cumplimiento (2) y  (1,5) en la  efectividad;</t>
    </r>
    <r>
      <rPr>
        <b/>
        <sz val="26"/>
        <color indexed="43"/>
        <rFont val="Times New Roman"/>
        <family val="1"/>
      </rPr>
      <t xml:space="preserve"> </t>
    </r>
    <r>
      <rPr>
        <sz val="26"/>
        <rFont val="Times New Roman"/>
        <family val="1"/>
      </rPr>
      <t xml:space="preserve"> Lo anterior, ya que esta revisión se realizará mediante la ejecución del plan anual de auditorias internas 2024 -2025, así mismo, teniendo en cuenta los resultados de las auditorias de los entes de control 2024.</t>
    </r>
    <r>
      <rPr>
        <b/>
        <sz val="26"/>
        <color theme="8" tint="0.39997558519241921"/>
        <rFont val="Times New Roman"/>
        <family val="1"/>
      </rPr>
      <t xml:space="preserve"> Igualmente la  secretaria no aporta  evidencias   para  determinar si las  acciones  han sido  efectivas, </t>
    </r>
    <r>
      <rPr>
        <b/>
        <sz val="26"/>
        <color theme="4"/>
        <rFont val="Times New Roman"/>
        <family val="1"/>
      </rPr>
      <t>Se indica por parte  del profesional de  infraestructura  mediante oficio SINF-1807-GIISD-2024 de  fecha 24 de septiembre de 2024,  que a la fecha  no se han adjudicado  contratos o consultorias  de  nuevos  diseños, por lo que no se  han  introducido  modificaciones  en los  proyectos actuales o en ejcucion.</t>
    </r>
  </si>
  <si>
    <r>
      <rPr>
        <b/>
        <u/>
        <sz val="26"/>
        <color theme="4"/>
        <rFont val="Times New Roman"/>
        <family val="1"/>
      </rPr>
      <t>Realizar, socializar e implementar un procedimiento entre la Secretaria de Infraestructura y el área de Contratacion de la</t>
    </r>
    <r>
      <rPr>
        <b/>
        <sz val="26"/>
        <rFont val="Times New Roman"/>
        <family val="1"/>
      </rPr>
      <t xml:space="preserve"> Secretaria Juridica que permita complementar los cronogramas de ejecución precontractual planteados en el Manual de contratacion de la Entidad</t>
    </r>
    <r>
      <rPr>
        <sz val="26"/>
        <rFont val="Times New Roman"/>
        <family val="1"/>
      </rPr>
      <t>, con el fin de establecer los periodos de tiempo necesarios para adelantar los procesos contratuales en cada una de sus modalidades, y de esta forma fortalecer el proceso de planeacion contractual,  en los contratos que sean  celebrados por la Secretaría de Infraestructura.</t>
    </r>
  </si>
  <si>
    <r>
      <rPr>
        <b/>
        <u/>
        <sz val="26"/>
        <color theme="4"/>
        <rFont val="Times New Roman"/>
        <family val="1"/>
      </rPr>
      <t>Solicitar  capacitacion a la  secretaria de  hacienda, r</t>
    </r>
    <r>
      <rPr>
        <sz val="26"/>
        <rFont val="Times New Roman"/>
        <family val="1"/>
      </rPr>
      <t>especto de las normas  presupuestales, reservas, cuentas por pagar, reservas  inducidadas, vigencias  futuras en otros</t>
    </r>
  </si>
  <si>
    <r>
      <t>NO SE  REPORTA SEGUIMIENTO CON FECHA  CORTE  30 DE  SEPTIEMBRE DE 2024; TODA VEZ QUE EL PLAN DE MEJORAMIENTO</t>
    </r>
    <r>
      <rPr>
        <b/>
        <u/>
        <sz val="16"/>
        <color theme="8"/>
        <rFont val="Arial"/>
        <family val="2"/>
      </rPr>
      <t xml:space="preserve"> SE  SUSCRIBIO EN EL MES DE  SEPTIEMBRE  DE 2024, Y APENAS  EMPEZO SU   EJECUCION EN EL MES DE  OCTUBRE DE 2024</t>
    </r>
    <r>
      <rPr>
        <b/>
        <sz val="16"/>
        <rFont val="Arial"/>
        <family val="2"/>
      </rPr>
      <t xml:space="preserve">, SE REPORTARAN AVANCES  EN EL CUARTO  TRIMESTRE DEL 2024. </t>
    </r>
  </si>
  <si>
    <t>FECHA DE INICIACION DE LAS  ACCIONES</t>
  </si>
  <si>
    <t>ULTIMA FECHA ESTABLECIDAD PARA  LA EJECUCION DE  ACCIONES</t>
  </si>
  <si>
    <r>
      <rPr>
        <b/>
        <u/>
        <sz val="16"/>
        <color theme="8"/>
        <rFont val="Arial"/>
        <family val="2"/>
      </rPr>
      <t>NO SE  REPORTA SEGUIMIENTO CON FECHA  CORTE  30 DE  SEPTIEMBRE DE 2024; TODA VEZ QUE LOS  RESPONSABLES DE LA  EJECUCION DE LAS  ACCIONES NO ENVIARON EL SEGUIMIENTO CON LAS  EVIDENCIAS DEL CUMPLIMIENTO DE LAS  MISMAS</t>
    </r>
    <r>
      <rPr>
        <b/>
        <sz val="16"/>
        <rFont val="Arial"/>
        <family val="2"/>
      </rPr>
      <t xml:space="preserve"> SOLICITADO MEDIANTE  OFICIO UCI-348 DEL 12 DE  SEPTIEMBRE DE 2024; </t>
    </r>
    <r>
      <rPr>
        <b/>
        <sz val="16"/>
        <color theme="8"/>
        <rFont val="Arial"/>
        <family val="2"/>
      </rPr>
      <t>SIN EMBARGO LA FECHA DE VENCIMIENTO DE LA ULTIMA ACCION CONTEMPLADA EN EL  PLAN DE MEJORAMIENTO ES  28 DE  FEBRERO DE 2025</t>
    </r>
  </si>
  <si>
    <r>
      <t xml:space="preserve">RESULTADOS DE LA  EVALUACION DE LA </t>
    </r>
    <r>
      <rPr>
        <b/>
        <u/>
        <sz val="22"/>
        <rFont val="Times New Roman"/>
        <family val="1"/>
      </rPr>
      <t>EFECTIVIDAD</t>
    </r>
    <r>
      <rPr>
        <b/>
        <sz val="22"/>
        <rFont val="Times New Roman"/>
        <family val="1"/>
      </rPr>
      <t xml:space="preserve"> DE LAS ACCIONES  CONTENIDAS EN EL PLAN DE MEJORAMIENTO </t>
    </r>
  </si>
  <si>
    <t>PRIMER SEGUIMIENTO - 2024</t>
  </si>
  <si>
    <r>
      <t xml:space="preserve">La secretaria de  PLANEACION  Y HACIENDA;  envian informe  de  seguimiento nro </t>
    </r>
    <r>
      <rPr>
        <b/>
        <sz val="26"/>
        <color theme="4"/>
        <rFont val="Times New Roman"/>
        <family val="1"/>
      </rPr>
      <t>1 de fecha 30 de  septiembre de 2024</t>
    </r>
    <r>
      <rPr>
        <sz val="26"/>
        <color theme="4"/>
        <rFont val="Times New Roman"/>
        <family val="1"/>
      </rPr>
      <t xml:space="preserve"> </t>
    </r>
    <r>
      <rPr>
        <sz val="26"/>
        <rFont val="Times New Roman"/>
        <family val="1"/>
      </rPr>
      <t xml:space="preserve">donde  </t>
    </r>
    <r>
      <rPr>
        <b/>
        <sz val="26"/>
        <color theme="8" tint="0.39997558519241921"/>
        <rFont val="Times New Roman"/>
        <family val="1"/>
      </rPr>
      <t xml:space="preserve">califican las  acciones en 1 cumplimiento y 1 efectividad </t>
    </r>
    <r>
      <rPr>
        <sz val="26"/>
        <rFont val="Times New Roman"/>
        <family val="1"/>
      </rPr>
      <t>indicando: Se solicito de manera formal mediante oficio SPM- 03077 d</t>
    </r>
    <r>
      <rPr>
        <b/>
        <sz val="26"/>
        <color theme="4"/>
        <rFont val="Times New Roman"/>
        <family val="1"/>
      </rPr>
      <t>el 25 de  septiembre de 2024</t>
    </r>
    <r>
      <rPr>
        <sz val="26"/>
        <rFont val="Times New Roman"/>
        <family val="1"/>
      </rPr>
      <t xml:space="preserve"> a</t>
    </r>
    <r>
      <rPr>
        <sz val="26"/>
        <color theme="5"/>
        <rFont val="Times New Roman"/>
        <family val="1"/>
      </rPr>
      <t xml:space="preserve"> la Oficina de Formación y Capacitación que se programe formación para los supervisores de contratos una capacitación dirigida a todos los funcionarios y servidores públicos en especial a aquellos que ejercen funciones de supervisión de contratos.</t>
    </r>
    <r>
      <rPr>
        <sz val="26"/>
        <rFont val="Times New Roman"/>
        <family val="1"/>
      </rPr>
      <t xml:space="preserve">
Adicionalmente la secretaria de</t>
    </r>
    <r>
      <rPr>
        <b/>
        <sz val="26"/>
        <color theme="8" tint="0.39997558519241921"/>
        <rFont val="Times New Roman"/>
        <family val="1"/>
      </rPr>
      <t xml:space="preserve"> Servicios Administrativo</t>
    </r>
    <r>
      <rPr>
        <b/>
        <u/>
        <sz val="26"/>
        <color theme="8" tint="0.39997558519241921"/>
        <rFont val="Times New Roman"/>
        <family val="1"/>
      </rPr>
      <t>s realizo acompañamiento y formación para los supervisores de contratos en la gestión de contratistas con la ARL positiva, ( de  fechas 27 de junio, 10 y 23 de septiembre de 2024) para que identifiquen las responsabilidades frente a los contratistas en cuanto al Sistema de Seguridad y Salud en el trabajo. Se anexan listados de asistencia a dicha capacitación.</t>
    </r>
  </si>
  <si>
    <t>FECHA DE  VENCIMIENTO DE LA ULTIMA ACCION 12 DE DICIEMBRE DE 2024</t>
  </si>
  <si>
    <t>PORCENTAJE  EN EL CUAL DEBERIA IR  A SEPTIEMBRE DE 2024 ( SEGÚN LO  PROGRAMADO CRITERIO  TIEMPO (6 MESES)</t>
  </si>
  <si>
    <r>
      <t>Control  Interno da  u</t>
    </r>
    <r>
      <rPr>
        <b/>
        <sz val="26"/>
        <color indexed="57"/>
        <rFont val="Times New Roman"/>
        <family val="1"/>
      </rPr>
      <t>na calificacion de cumplimiento (1) y  (0) en la  efectividad;</t>
    </r>
    <r>
      <rPr>
        <b/>
        <sz val="26"/>
        <color indexed="43"/>
        <rFont val="Times New Roman"/>
        <family val="1"/>
      </rPr>
      <t xml:space="preserve"> </t>
    </r>
    <r>
      <rPr>
        <sz val="26"/>
        <rFont val="Times New Roman"/>
        <family val="1"/>
      </rPr>
      <t xml:space="preserve"> Lo anterior, ya que esta revisión se realizará mediante la ejecución del plan anual de auditorias internas 2024-2025, así mismo, teniendo en cuenta los resultados de las auditorias de los entes de control 2024.</t>
    </r>
    <r>
      <rPr>
        <b/>
        <sz val="26"/>
        <color theme="8" tint="0.39997558519241921"/>
        <rFont val="Times New Roman"/>
        <family val="1"/>
      </rPr>
      <t xml:space="preserve"> Igualmente las  secretarias aportan  evidencias documentales  del </t>
    </r>
    <r>
      <rPr>
        <b/>
        <u/>
        <sz val="26"/>
        <color theme="8" tint="0.39997558519241921"/>
        <rFont val="Times New Roman"/>
        <family val="1"/>
      </rPr>
      <t>CUMPLIMIENTO DE LA ACCION</t>
    </r>
    <r>
      <rPr>
        <sz val="26"/>
        <rFont val="Times New Roman"/>
        <family val="1"/>
      </rPr>
      <t xml:space="preserve"> en infome  de  seguimiento de  fecha 30 de septiembre de 2024 donde manifiesta: "Servicios Administrativos realizo acompañamiento y formación para los supervisores de contratos en la gestión de contratistas con la ARL positiva, (</t>
    </r>
    <r>
      <rPr>
        <b/>
        <sz val="26"/>
        <color theme="8" tint="0.39997558519241921"/>
        <rFont val="Times New Roman"/>
        <family val="1"/>
      </rPr>
      <t xml:space="preserve"> de  fechas 27 de junio, 10 de 2024)</t>
    </r>
    <r>
      <rPr>
        <sz val="26"/>
        <rFont val="Times New Roman"/>
        <family val="1"/>
      </rPr>
      <t xml:space="preserve"> para que identifiquen las responsabilidades frente a los contratistas en cuanto al Sistema de Seguridad y Salud en el trabajo. Se anexan listados de asistencia a dicha capacitación. </t>
    </r>
    <r>
      <rPr>
        <b/>
        <u/>
        <sz val="26"/>
        <color theme="8" tint="0.39997558519241921"/>
        <rFont val="Times New Roman"/>
        <family val="1"/>
      </rPr>
      <t>sin embargo  las ultimas  capacitaciones es de  fecha de  septiembre de 2024;  donde  aun no se puede  medir la  efectividad de la  accion. Igulamente  en la lista de  asistencia no se  evidencia  el total de la poblacion de  supervisores con que  cuenta  la  alcaldia  capacitada.</t>
    </r>
  </si>
  <si>
    <t>PORCENTAJE ESPERADO A SEPTIEMBRE DE 2024 ( SE TOMA  COMO CRITERIO; LA FECHA DE  VENCIMIENTO DE LA  EJECUCION DE LA  ACCION TIEMPO 6 MESES)</t>
  </si>
  <si>
    <t>PORCENTAJE ESPERADO A JUNIO DE 2024 ( SE TOMA  COMO CRITERIO; LA FECHA DE  VENCIMIENTO DE LA  EJECUCION DE LA  ACCION TIEMPO 6 MESES)</t>
  </si>
  <si>
    <t xml:space="preserve"> SEGUIMIENTO A  JUNIO DE 2024</t>
  </si>
  <si>
    <r>
      <t xml:space="preserve">NO SE  REPORTA SEGUIMIENTO TODA VEZ QUE EL PLAN DE MEJORAMIENTO </t>
    </r>
    <r>
      <rPr>
        <b/>
        <u/>
        <sz val="16"/>
        <color theme="8" tint="0.39997558519241921"/>
        <rFont val="Times New Roman"/>
        <family val="1"/>
      </rPr>
      <t>S</t>
    </r>
    <r>
      <rPr>
        <b/>
        <u/>
        <sz val="16"/>
        <color theme="8"/>
        <rFont val="Times New Roman"/>
        <family val="1"/>
      </rPr>
      <t>E  SUSCRIBIO EN EL MES DE  MAYO DE 2024, Y APENAS  EMPEZO SU  EJECUCION, SE REPORTARAN AVANCES  EN EL TERCER  TRIMESTRE</t>
    </r>
  </si>
  <si>
    <t>INVENTARIO DE  SECRETARIAS QUE  REPORTARON  AVANCE</t>
  </si>
  <si>
    <t>NRO SEGUIMIENTO</t>
  </si>
  <si>
    <t>FECHA</t>
  </si>
  <si>
    <t>HALLAZGOS  NROS</t>
  </si>
  <si>
    <t>1,7,8.15,19</t>
  </si>
  <si>
    <t>13,17,19</t>
  </si>
  <si>
    <t>16, 19</t>
  </si>
  <si>
    <t>REPORTE  DE  AVANCE  POR PARTE DE LAS  SECRETARIAS</t>
  </si>
  <si>
    <t>LA  SECRETARIA DE  MOVILIDAD  REPORTAN  MEDIANTE  INFORME DE  SEGUIMIENTO  NRO 2 DEL 30 DE  SEPTIEMBRE DE 2024  CUMPLIMIENTO DEL 100%</t>
  </si>
  <si>
    <t>LA  SECRETARIA DE  DESARROLLO SOCIAL  REPORTAN  MEDIANTE  INFORME DE  SEGUIMIENTO  NRO 2 DEL 30 DE  SEPTIEMBRE DE 2024  CUMPLIMIENTO DEL 100%</t>
  </si>
  <si>
    <t>LA  SECRETARIA DE  SERVICIOS ADMINITRATIVOS REPORTAN  MEDIANTE  INFORME DE  SEGUIMIENTO  NRO 1 DEL 30 DE  SEPTIEMBRE DE 2024  CUMPLIMIENTO DEL  100%</t>
  </si>
  <si>
    <t>LA  SECRETARIA DE  SERVICIOS ADMINITRATIVOS REPORTAN  MEDIANTE  INFORME DE  SEGUIMIENTO  NRO 1 DEL 30 DE  SEPTIEMBRE DE 2024  CUMPLIMIENTO  PARCIAL</t>
  </si>
  <si>
    <t>LA  SECRETARIA JURIDICA REPORTAN  MEDIANTE  INFORME DE  SEGUIMIENTO  NRO 1 DEL 30 DE  SEPTIEMBRE DE 2024  CUMPLIMIENTO PARCIAL</t>
  </si>
  <si>
    <t>LA  SECRETARIA HACIENDA REPORTAN  MEDIANTE  INFORME DE  SEGUIMIENTO  DEL 30 DE  SEPTIEMBRE DE 2024  CUMPLIMIENTO DEL 100%</t>
  </si>
  <si>
    <t>LA  SECRETARIA DE DEPORTE REPORTAN  MEDIANTE  INFORME DE  SEGUIMIENTO  NRO 1 DEL 30 DE  SEPTIEMBRE DE 2024  CUMPLIMIENTO DEL  100%</t>
  </si>
  <si>
    <r>
      <t xml:space="preserve">CONTROL INTERNO DA  UNA </t>
    </r>
    <r>
      <rPr>
        <b/>
        <sz val="16"/>
        <color theme="0"/>
        <rFont val="Times New Roman"/>
        <family val="1"/>
      </rPr>
      <t>CALIFICACION DE 2 EN CUMPLIMIENTO Y 1 EN EFECTIVIDAD;</t>
    </r>
    <r>
      <rPr>
        <b/>
        <sz val="16"/>
        <rFont val="Times New Roman"/>
        <family val="1"/>
      </rPr>
      <t xml:space="preserve"> TODA  VEZ QUE SE  VERIFICARA EN  LOS PROCESOS DE  AUDITORIA Y DE ACUERDO A LOS  RESULTADOS DE LAS  AUDITORIAS  EFECTUADAS POR LOS  ENTES DE  CONTROL. </t>
    </r>
  </si>
  <si>
    <t xml:space="preserve">CONTROL INTERNO DA  UNA CALIFICACION DE 2 EN CUMPLIMIENTO Y 1 EN EFECTIVIDAD; TODA  VEZ QUE SE  VERIFICARA EN  LOS PROCESOS DE  AUDITORIA Y DE ACUERDO A LOS  RESULTADOS DE LAS  AUDITORIAS  EFECTUADAS POR LOS  ENTES DE  CONTROL. </t>
  </si>
  <si>
    <r>
      <t xml:space="preserve">CONTROL INTERNO DA  </t>
    </r>
    <r>
      <rPr>
        <b/>
        <sz val="16"/>
        <color theme="8"/>
        <rFont val="Times New Roman"/>
        <family val="1"/>
      </rPr>
      <t>UNA CALIFICACION DE 2 EN CUMPLIMIENTO Y 1 EN EFECTIVIDAD</t>
    </r>
    <r>
      <rPr>
        <sz val="16"/>
        <rFont val="Times New Roman"/>
        <family val="1"/>
      </rPr>
      <t xml:space="preserve">; TODA  VEZ QUE SE  VERIFICARA EN  LOS PROCESOS DE  AUDITORIA Y DE ACUERDO A LOS  RESULTADOS DE LAS  AUDITORIAS  EFECTUADAS POR LOS  ENTES DE  CONTROL. </t>
    </r>
  </si>
  <si>
    <t>CONTROL INTERNO DA  UNA CALIFICACION DE 2 EN CUMPLIMIENTO Y 1 EN EFECTIVIDAD; TODA  VEZ QUE SE  VERIFICARA EN  LOS PROCESOS DE  AUDITORIA Y DE ACUERDO A LOS  RESULTADOS DE LAS  AUDITORIAS  EFECTUADAS POR LOS  ENTES DE  CONTROL</t>
  </si>
  <si>
    <t>CALIFICACION</t>
  </si>
  <si>
    <t>TOTAL ESPERADO</t>
  </si>
  <si>
    <t>FECHA DE  VENCIMIENTO DE LA ULTIMA ACCION 28 DE NOVIEMBRE DE 2024</t>
  </si>
  <si>
    <t>OBSERVACIONES</t>
  </si>
  <si>
    <t>De  21 hallazgos  solo reportaron avance de 9 de  ellos; es decir el 43%</t>
  </si>
  <si>
    <t>PLANEACION Y HACIENDA</t>
  </si>
  <si>
    <t>SEGUIMIENTO A SEPTIEMBRE  DE 2024 POR PARTE DE  CONTROL  INTERNO</t>
  </si>
  <si>
    <t>RESULTADO ESPERADO A SEPTIEMBRE DE 2024</t>
  </si>
  <si>
    <r>
      <t>Control  Interno da  u</t>
    </r>
    <r>
      <rPr>
        <b/>
        <sz val="26"/>
        <color indexed="57"/>
        <rFont val="Times New Roman"/>
        <family val="1"/>
      </rPr>
      <t>na calificacion de cumplimiento (2) y  (1) en la  efectividad;</t>
    </r>
    <r>
      <rPr>
        <b/>
        <sz val="26"/>
        <color indexed="43"/>
        <rFont val="Times New Roman"/>
        <family val="1"/>
      </rPr>
      <t xml:space="preserve"> </t>
    </r>
    <r>
      <rPr>
        <sz val="26"/>
        <rFont val="Times New Roman"/>
        <family val="1"/>
      </rPr>
      <t>toda vez  que  esta se verificara  en la  vigencia 2024; y se  tendran encuenta  los resultados  de las  auditorias  de los  entes de control</t>
    </r>
  </si>
  <si>
    <r>
      <t>La secretaria de  deportes  e</t>
    </r>
    <r>
      <rPr>
        <b/>
        <sz val="24"/>
        <color theme="8"/>
        <rFont val="Tahoma"/>
        <family val="2"/>
      </rPr>
      <t xml:space="preserve">nvia informe  nro 4  del 4 de septiembre de 2024 donde  indica ". 
</t>
    </r>
    <r>
      <rPr>
        <sz val="24"/>
        <color theme="1"/>
        <rFont val="Tahoma"/>
        <family val="2"/>
      </rPr>
      <t xml:space="preserve">
2. La Secretaría de Infraestructura entrega las actas de recibo final como evidencia de 3 contratos debidamente finalizados.  (2405220688 – 2404170567 – 2405280705).
CALIFICA EL CUMPLIMIENTO DE LAS  ACCIONES  (1) Y LA EFECTIVIDAD DE LAS  MISMAS (1)</t>
    </r>
  </si>
  <si>
    <t>SEGUIMIENTO A SEPTIEMBRER DE 2024 POR PARTE DE  CONTROL  INTERNO</t>
  </si>
  <si>
    <r>
      <t xml:space="preserve">La secretaria de  educacion educacion envia  informe de  fecha septiembre de 2024 donde se  indica "  Al realizar la liquidación de algunas cesantías se observa errores en el reporte de novedades, por lo cual se hace necesario solicitar la respectiva corrección al área de Recursos Humanos " </t>
    </r>
    <r>
      <rPr>
        <b/>
        <sz val="26"/>
        <color indexed="57"/>
        <rFont val="Times New Roman"/>
        <family val="1"/>
      </rPr>
      <t>CALIFICA  EN 2 EL CUMPLIMIENTO Y 1 EN LA EFECTIVIDAD</t>
    </r>
  </si>
  <si>
    <r>
      <t xml:space="preserve">La secretaria de  educacion envia  informe de  fecha septiembre de 2024 donde se  indica " Cada vez que llega un docente a la oficina se orienta sobre como manejar la nueva herramienta tecnológica Humano en línea y se le hace envío de la guía al correo electrónico para su respectiva retroalimentación" </t>
    </r>
    <r>
      <rPr>
        <b/>
        <sz val="26"/>
        <color indexed="57"/>
        <rFont val="Times New Roman"/>
        <family val="1"/>
      </rPr>
      <t>CALIFICA  EN 1 EL CUMPLIMIENTO Y 1 EN LA EFECTIVIDAD</t>
    </r>
    <r>
      <rPr>
        <sz val="26"/>
        <rFont val="Times New Roman"/>
        <family val="1"/>
      </rPr>
      <t xml:space="preserve"> </t>
    </r>
  </si>
  <si>
    <r>
      <t>Control  Interno da  u</t>
    </r>
    <r>
      <rPr>
        <b/>
        <sz val="26"/>
        <color indexed="57"/>
        <rFont val="Times New Roman"/>
        <family val="1"/>
      </rPr>
      <t xml:space="preserve">na calificacion de cumplimiento (2) y  (1) en la  efectividad; </t>
    </r>
    <r>
      <rPr>
        <sz val="26"/>
        <rFont val="Times New Roman"/>
        <family val="1"/>
      </rPr>
      <t>lo anterior, toda vez,  que las  evidencias  aportadas  no demuestran la  efectividad de las  acciones, Se  continuara  realizando seguimiento en la presente  vigencia 2024 y  en auditoria que se  esta  llevando a  cabo</t>
    </r>
  </si>
  <si>
    <t>La secretaria de  educacion envia  informe   de  septiembre de 2024 donde se  indica " Cada vez que llega un docente a la oficina se orienta sobre como manejar la nueva herramienta tecnológica Humano en línea y se le hace envío de la guía al correo electrónico para su respectiva retroalimentación" CALIFICA  EN 1 EL CUMPLIMIENTO Y 1 EN LA EFECTIVIDAD</t>
  </si>
  <si>
    <r>
      <rPr>
        <b/>
        <sz val="20"/>
        <color indexed="49"/>
        <rFont val="Times New Roman"/>
        <family val="1"/>
      </rPr>
      <t>La Secretaria  de Educacion envia  informe nro 5 del 24 de septiembre de 2024</t>
    </r>
    <r>
      <rPr>
        <sz val="20"/>
        <rFont val="Times New Roman"/>
        <family val="1"/>
      </rPr>
      <t xml:space="preserve">; donde  indica   los  avances  que se  han llevado a  cabo asi:
"Se puede evidenciar que </t>
    </r>
    <r>
      <rPr>
        <b/>
        <u/>
        <sz val="20"/>
        <rFont val="Times New Roman"/>
        <family val="1"/>
      </rPr>
      <t>el contrato de obra pública No 2406170752 MC-013-2024 se</t>
    </r>
    <r>
      <rPr>
        <sz val="20"/>
        <rFont val="Times New Roman"/>
        <family val="1"/>
      </rPr>
      <t xml:space="preserve"> incluye en la Matriz de riesgos, que contiene el ítem 9 “</t>
    </r>
    <r>
      <rPr>
        <b/>
        <u/>
        <sz val="20"/>
        <rFont val="Times New Roman"/>
        <family val="1"/>
      </rPr>
      <t>Riesgo Riesgos por variación en los precios de equipos, materiales e insumos</t>
    </r>
    <r>
      <rPr>
        <sz val="20"/>
        <rFont val="Times New Roman"/>
        <family val="1"/>
      </rPr>
      <t>. Este riesgo puede presentarse por la variación de los precios del mercado de los equipos, materiales, e insumos, utilizados para la ejecución del proyecto”</t>
    </r>
  </si>
  <si>
    <r>
      <rPr>
        <b/>
        <sz val="20"/>
        <color theme="8"/>
        <rFont val="Times New Roman"/>
        <family val="1"/>
      </rPr>
      <t>La Secretaria  de Educacion envia  informe nro 5 del 24 de septiembre de 2024</t>
    </r>
    <r>
      <rPr>
        <sz val="20"/>
        <rFont val="Times New Roman"/>
        <family val="1"/>
      </rPr>
      <t xml:space="preserve">; donde  indica   los  avances  que se  han llevado a  cabo asi:
Se realizó seguimiento a la documentación cargada en el SECOP I del contrato 2111261086 de 2021, </t>
    </r>
  </si>
  <si>
    <r>
      <rPr>
        <b/>
        <sz val="16"/>
        <color theme="8"/>
        <rFont val="Times New Roman"/>
        <family val="1"/>
      </rPr>
      <t>La Secretaria  de Educacion envia  informe nro 5 del 24 de septiembre de 202</t>
    </r>
    <r>
      <rPr>
        <sz val="16"/>
        <rFont val="Times New Roman"/>
        <family val="1"/>
      </rPr>
      <t xml:space="preserve">4; donde  indica   los  avances  que se  han llevado a  cabo asi:
Desde octubre del año anterior, se inició la recolección de información para inscribir el proyecto “MEJORAMIENTO DE LA INFRAESTRUCTURA EDUCATIVA DE LA INSTITUCION EDUCATIVA INEM BALDOMERO SANIN CANO, al DEPARTAMENTO NACIONAL DE PLANEACON, SISTEMA DE GESTION DE REGALIAS”, que se registró el 21 de diciembre del 2022, y al cual le hicieron observaciones el 26 de diciembre del mismo año.
El 7 de junio del 2023, se subsanaron las inconsistencias en reunión técnica virtual con el DEPARTAMENTO DE PLANEACION NACIONAL, el cual dio luz verde al proyecto con Código BPIM-INISGR-202317001
</t>
    </r>
    <r>
      <rPr>
        <b/>
        <u/>
        <sz val="16"/>
        <rFont val="Times New Roman"/>
        <family val="1"/>
      </rPr>
      <t xml:space="preserve">El tramite de licencia anterior fue negado por curaduría urbana No2 por temas de diseños estructural por parte del contratista. </t>
    </r>
    <r>
      <rPr>
        <b/>
        <u/>
        <sz val="16"/>
        <color theme="8"/>
        <rFont val="Times New Roman"/>
        <family val="1"/>
      </rPr>
      <t>Por lo que se volvió a radicar el proceso el 14 de mayo de 2024.</t>
    </r>
  </si>
  <si>
    <r>
      <rPr>
        <b/>
        <sz val="20"/>
        <color theme="8"/>
        <rFont val="Times New Roman"/>
        <family val="1"/>
      </rPr>
      <t>La Secretaria  de Educacion envia  informe nro 5 del 24 de septiembre de 2024;</t>
    </r>
    <r>
      <rPr>
        <sz val="20"/>
        <rFont val="Times New Roman"/>
        <family val="1"/>
      </rPr>
      <t xml:space="preserve"> donde  indica   los  avances  que se  han llevado a  cabo asi:
"Se realiza seguimiento a la documentación cargada en el SECOP II</t>
    </r>
    <r>
      <rPr>
        <b/>
        <sz val="20"/>
        <rFont val="Times New Roman"/>
        <family val="1"/>
      </rPr>
      <t xml:space="preserve"> de los contratos de obra pública para los establecimientos educativos oficiales contrato No 2406170752</t>
    </r>
    <r>
      <rPr>
        <sz val="20"/>
        <rFont val="Times New Roman"/>
        <family val="1"/>
      </rPr>
      <t xml:space="preserve">
MC-013-2024</t>
    </r>
  </si>
  <si>
    <t xml:space="preserve">3.1.2024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</si>
</sst>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240A]d&quot; de &quot;mmmm&quot; de &quot;yyyy;@"/>
    <numFmt numFmtId="165" formatCode="[$-240A]dddd\,\ dd&quot; de &quot;mmmm&quot; de &quot;yyyy;@"/>
    <numFmt numFmtId="166" formatCode="[$-240A]dddd\ d&quot; de &quot;mmmm&quot; de &quot;yyyy;@"/>
    <numFmt numFmtId="167" formatCode="[$-F800]dddd\,\ mmmm\ dd\,\ yyyy"/>
  </numFmts>
  <fonts count="140" x14ac:knownFonts="1">
    <font>
      <sz val="11"/>
      <color theme="1"/>
      <name val="Calibri"/>
      <family val="2"/>
      <scheme val="minor"/>
    </font>
    <font>
      <sz val="10"/>
      <name val="Arial"/>
      <family val="2"/>
    </font>
    <font>
      <b/>
      <sz val="14"/>
      <color indexed="8"/>
      <name val="Times New Roman"/>
      <family val="1"/>
    </font>
    <font>
      <b/>
      <sz val="14"/>
      <name val="Times New Roman"/>
      <family val="1"/>
    </font>
    <font>
      <sz val="14"/>
      <name val="Times New Roman"/>
      <family val="1"/>
    </font>
    <font>
      <b/>
      <sz val="12"/>
      <name val="Times New Roman"/>
      <family val="1"/>
    </font>
    <font>
      <b/>
      <sz val="14"/>
      <color indexed="49"/>
      <name val="Times New Roman"/>
      <family val="1"/>
    </font>
    <font>
      <b/>
      <sz val="20"/>
      <name val="Times New Roman"/>
      <family val="1"/>
    </font>
    <font>
      <sz val="8"/>
      <name val="Times New Roman"/>
      <family val="1"/>
    </font>
    <font>
      <sz val="12"/>
      <name val="Times New Roman"/>
      <family val="1"/>
    </font>
    <font>
      <b/>
      <sz val="26"/>
      <name val="Times New Roman"/>
      <family val="1"/>
    </font>
    <font>
      <b/>
      <sz val="16"/>
      <name val="Times New Roman"/>
      <family val="1"/>
    </font>
    <font>
      <b/>
      <sz val="16"/>
      <color indexed="49"/>
      <name val="Times New Roman"/>
      <family val="1"/>
    </font>
    <font>
      <b/>
      <sz val="18"/>
      <name val="Times New Roman"/>
      <family val="1"/>
    </font>
    <font>
      <sz val="26"/>
      <name val="Times New Roman"/>
      <family val="1"/>
    </font>
    <font>
      <sz val="16"/>
      <name val="Times New Roman"/>
      <family val="1"/>
    </font>
    <font>
      <sz val="18"/>
      <name val="Times New Roman"/>
      <family val="1"/>
    </font>
    <font>
      <b/>
      <sz val="26"/>
      <color indexed="49"/>
      <name val="Times New Roman"/>
      <family val="1"/>
    </font>
    <font>
      <sz val="20"/>
      <name val="Times New Roman"/>
      <family val="1"/>
    </font>
    <font>
      <b/>
      <i/>
      <u/>
      <sz val="14"/>
      <color indexed="8"/>
      <name val="Times New Roman"/>
      <family val="1"/>
    </font>
    <font>
      <sz val="24"/>
      <name val="Times New Roman"/>
      <family val="1"/>
    </font>
    <font>
      <sz val="7"/>
      <name val="Times New Roman"/>
      <family val="1"/>
    </font>
    <font>
      <sz val="14"/>
      <color indexed="49"/>
      <name val="Times New Roman"/>
      <family val="1"/>
    </font>
    <font>
      <b/>
      <sz val="24"/>
      <name val="Times New Roman"/>
      <family val="1"/>
    </font>
    <font>
      <b/>
      <sz val="11"/>
      <name val="Times New Roman"/>
      <family val="1"/>
    </font>
    <font>
      <sz val="11"/>
      <name val="Times New Roman"/>
      <family val="1"/>
    </font>
    <font>
      <b/>
      <sz val="28"/>
      <name val="Times New Roman"/>
      <family val="1"/>
    </font>
    <font>
      <u/>
      <sz val="24"/>
      <color indexed="49"/>
      <name val="Times New Roman"/>
      <family val="1"/>
    </font>
    <font>
      <b/>
      <i/>
      <sz val="11"/>
      <name val="Times New Roman"/>
      <family val="1"/>
    </font>
    <font>
      <b/>
      <sz val="36"/>
      <name val="Times New Roman"/>
      <family val="1"/>
    </font>
    <font>
      <b/>
      <sz val="10"/>
      <name val="Times New Roman"/>
      <family val="1"/>
    </font>
    <font>
      <sz val="36"/>
      <name val="Times New Roman"/>
      <family val="1"/>
    </font>
    <font>
      <b/>
      <sz val="20"/>
      <color indexed="49"/>
      <name val="Times New Roman"/>
      <family val="1"/>
    </font>
    <font>
      <sz val="22"/>
      <name val="Times New Roman"/>
      <family val="1"/>
    </font>
    <font>
      <b/>
      <sz val="22"/>
      <name val="Times New Roman"/>
      <family val="1"/>
    </font>
    <font>
      <sz val="14"/>
      <color indexed="53"/>
      <name val="Times New Roman"/>
      <family val="1"/>
    </font>
    <font>
      <b/>
      <sz val="26"/>
      <color indexed="43"/>
      <name val="Times New Roman"/>
      <family val="1"/>
    </font>
    <font>
      <b/>
      <sz val="26"/>
      <color indexed="57"/>
      <name val="Times New Roman"/>
      <family val="1"/>
    </font>
    <font>
      <b/>
      <i/>
      <sz val="22"/>
      <name val="Times New Roman"/>
      <family val="1"/>
    </font>
    <font>
      <b/>
      <sz val="26"/>
      <name val="Arial Narrow"/>
      <family val="2"/>
    </font>
    <font>
      <b/>
      <sz val="26"/>
      <color indexed="49"/>
      <name val="Arial Narrow"/>
      <family val="2"/>
    </font>
    <font>
      <sz val="26"/>
      <name val="Arial Narrow"/>
      <family val="2"/>
    </font>
    <font>
      <sz val="11"/>
      <color theme="1"/>
      <name val="Calibri"/>
      <family val="2"/>
      <scheme val="minor"/>
    </font>
    <font>
      <sz val="14"/>
      <color theme="1"/>
      <name val="Times New Roman"/>
      <family val="1"/>
    </font>
    <font>
      <b/>
      <sz val="14"/>
      <color theme="1"/>
      <name val="Times New Roman"/>
      <family val="1"/>
    </font>
    <font>
      <sz val="14"/>
      <color theme="0"/>
      <name val="Times New Roman"/>
      <family val="1"/>
    </font>
    <font>
      <b/>
      <sz val="14"/>
      <color theme="0"/>
      <name val="Times New Roman"/>
      <family val="1"/>
    </font>
    <font>
      <b/>
      <sz val="22"/>
      <color theme="0"/>
      <name val="Times New Roman"/>
      <family val="1"/>
    </font>
    <font>
      <sz val="12"/>
      <color theme="0"/>
      <name val="Times New Roman"/>
      <family val="1"/>
    </font>
    <font>
      <sz val="16"/>
      <color theme="1"/>
      <name val="Times New Roman"/>
      <family val="1"/>
    </font>
    <font>
      <sz val="10"/>
      <color theme="0"/>
      <name val="Times New Roman"/>
      <family val="1"/>
    </font>
    <font>
      <sz val="11"/>
      <color theme="1"/>
      <name val="Times New Roman"/>
      <family val="1"/>
    </font>
    <font>
      <sz val="12"/>
      <color rgb="FF222222"/>
      <name val="Times New Roman"/>
      <family val="1"/>
    </font>
    <font>
      <b/>
      <sz val="12"/>
      <color theme="0"/>
      <name val="Times New Roman"/>
      <family val="1"/>
    </font>
    <font>
      <sz val="18"/>
      <color theme="1"/>
      <name val="Times New Roman"/>
      <family val="1"/>
    </font>
    <font>
      <sz val="26"/>
      <color theme="1"/>
      <name val="Times New Roman"/>
      <family val="1"/>
    </font>
    <font>
      <sz val="24"/>
      <color theme="1"/>
      <name val="Times New Roman"/>
      <family val="1"/>
    </font>
    <font>
      <sz val="11"/>
      <color rgb="FF000000"/>
      <name val="Times New Roman"/>
      <family val="1"/>
    </font>
    <font>
      <sz val="22"/>
      <color theme="1"/>
      <name val="Times New Roman"/>
      <family val="1"/>
    </font>
    <font>
      <b/>
      <sz val="18"/>
      <color theme="9" tint="0.39997558519241921"/>
      <name val="Times New Roman"/>
      <family val="1"/>
    </font>
    <font>
      <sz val="36"/>
      <color theme="1"/>
      <name val="Times New Roman"/>
      <family val="1"/>
    </font>
    <font>
      <b/>
      <sz val="26"/>
      <color theme="1"/>
      <name val="Times New Roman"/>
      <family val="1"/>
    </font>
    <font>
      <sz val="28"/>
      <color theme="1"/>
      <name val="Times New Roman"/>
      <family val="1"/>
    </font>
    <font>
      <sz val="26"/>
      <color theme="9"/>
      <name val="Arial Narrow"/>
      <family val="2"/>
    </font>
    <font>
      <b/>
      <sz val="16"/>
      <color theme="1"/>
      <name val="Times New Roman"/>
      <family val="1"/>
    </font>
    <font>
      <sz val="14"/>
      <color rgb="FF222222"/>
      <name val="Times New Roman"/>
      <family val="1"/>
    </font>
    <font>
      <sz val="11"/>
      <color rgb="FF222222"/>
      <name val="Times New Roman"/>
      <family val="1"/>
    </font>
    <font>
      <b/>
      <sz val="11"/>
      <color rgb="FF222222"/>
      <name val="Times New Roman"/>
      <family val="1"/>
    </font>
    <font>
      <sz val="22"/>
      <color rgb="FF222222"/>
      <name val="Times New Roman"/>
      <family val="1"/>
    </font>
    <font>
      <sz val="22"/>
      <color theme="0"/>
      <name val="Times New Roman"/>
      <family val="1"/>
    </font>
    <font>
      <b/>
      <sz val="24"/>
      <color theme="1"/>
      <name val="Times New Roman"/>
      <family val="1"/>
    </font>
    <font>
      <sz val="11"/>
      <color theme="1"/>
      <name val="Tahoma"/>
      <family val="2"/>
    </font>
    <font>
      <sz val="26"/>
      <color rgb="FF00B050"/>
      <name val="Times New Roman"/>
      <family val="1"/>
    </font>
    <font>
      <sz val="24"/>
      <color theme="1"/>
      <name val="Tahoma"/>
      <family val="2"/>
    </font>
    <font>
      <b/>
      <u/>
      <sz val="26"/>
      <color theme="1"/>
      <name val="Times New Roman"/>
      <family val="1"/>
    </font>
    <font>
      <b/>
      <u/>
      <sz val="22"/>
      <name val="Times New Roman"/>
      <family val="1"/>
    </font>
    <font>
      <b/>
      <u/>
      <sz val="26"/>
      <name val="Times New Roman"/>
      <family val="1"/>
    </font>
    <font>
      <b/>
      <sz val="26"/>
      <color theme="8"/>
      <name val="Times New Roman"/>
      <family val="1"/>
    </font>
    <font>
      <b/>
      <sz val="22"/>
      <color theme="1"/>
      <name val="Times New Roman"/>
      <family val="1"/>
    </font>
    <font>
      <b/>
      <u/>
      <sz val="16"/>
      <name val="Times New Roman"/>
      <family val="1"/>
    </font>
    <font>
      <b/>
      <u/>
      <sz val="16"/>
      <color theme="8"/>
      <name val="Times New Roman"/>
      <family val="1"/>
    </font>
    <font>
      <b/>
      <u/>
      <sz val="20"/>
      <name val="Times New Roman"/>
      <family val="1"/>
    </font>
    <font>
      <b/>
      <sz val="26"/>
      <color theme="8" tint="0.39997558519241921"/>
      <name val="Times New Roman"/>
      <family val="1"/>
    </font>
    <font>
      <sz val="48"/>
      <name val="Times New Roman"/>
      <family val="1"/>
    </font>
    <font>
      <b/>
      <u/>
      <sz val="26"/>
      <color theme="8" tint="0.39997558519241921"/>
      <name val="Times New Roman"/>
      <family val="1"/>
    </font>
    <font>
      <sz val="36"/>
      <color theme="0"/>
      <name val="Times New Roman"/>
      <family val="1"/>
    </font>
    <font>
      <u/>
      <sz val="36"/>
      <color theme="0"/>
      <name val="Times New Roman"/>
      <family val="1"/>
    </font>
    <font>
      <b/>
      <sz val="16"/>
      <color rgb="FF000000"/>
      <name val="Times New Roman"/>
      <family val="1"/>
    </font>
    <font>
      <sz val="16"/>
      <color rgb="FF000000"/>
      <name val="Times New Roman"/>
      <family val="1"/>
    </font>
    <font>
      <i/>
      <sz val="16"/>
      <color theme="1"/>
      <name val="Times New Roman"/>
      <family val="1"/>
    </font>
    <font>
      <b/>
      <i/>
      <sz val="16"/>
      <color theme="1"/>
      <name val="Times New Roman"/>
      <family val="1"/>
    </font>
    <font>
      <u/>
      <sz val="16"/>
      <name val="Times New Roman"/>
      <family val="1"/>
    </font>
    <font>
      <b/>
      <u/>
      <sz val="16"/>
      <color theme="1"/>
      <name val="Times New Roman"/>
      <family val="1"/>
    </font>
    <font>
      <u/>
      <sz val="16"/>
      <color theme="1"/>
      <name val="Times New Roman"/>
      <family val="1"/>
    </font>
    <font>
      <sz val="16"/>
      <color rgb="FFFF0000"/>
      <name val="Times New Roman"/>
      <family val="1"/>
    </font>
    <font>
      <b/>
      <sz val="70"/>
      <name val="Times New Roman"/>
      <family val="1"/>
    </font>
    <font>
      <b/>
      <sz val="48"/>
      <name val="Times New Roman"/>
      <family val="1"/>
    </font>
    <font>
      <b/>
      <sz val="72"/>
      <name val="Times New Roman"/>
      <family val="1"/>
    </font>
    <font>
      <sz val="20"/>
      <color theme="1"/>
      <name val="Times New Roman"/>
      <family val="1"/>
    </font>
    <font>
      <sz val="20"/>
      <name val="Century Gothic"/>
      <family val="2"/>
    </font>
    <font>
      <sz val="16"/>
      <color rgb="FF222222"/>
      <name val="Arial Narrow"/>
      <family val="2"/>
    </font>
    <font>
      <b/>
      <sz val="20"/>
      <color rgb="FF222222"/>
      <name val="Arial Narrow"/>
      <family val="2"/>
    </font>
    <font>
      <sz val="16"/>
      <name val="Arial Narrow"/>
      <family val="2"/>
    </font>
    <font>
      <sz val="16"/>
      <color rgb="FF000000"/>
      <name val="Arial Narrow"/>
      <family val="2"/>
    </font>
    <font>
      <b/>
      <sz val="16"/>
      <name val="Arial Narrow"/>
      <family val="2"/>
    </font>
    <font>
      <b/>
      <i/>
      <sz val="16"/>
      <name val="Arial Narrow"/>
      <family val="2"/>
    </font>
    <font>
      <sz val="16"/>
      <name val="Arial"/>
      <family val="2"/>
    </font>
    <font>
      <sz val="16"/>
      <color theme="1"/>
      <name val="Arial"/>
      <family val="2"/>
    </font>
    <font>
      <sz val="28"/>
      <name val="Times New Roman"/>
      <family val="1"/>
    </font>
    <font>
      <sz val="28"/>
      <color rgb="FF000000"/>
      <name val="Times New Roman"/>
      <family val="1"/>
    </font>
    <font>
      <i/>
      <sz val="16"/>
      <name val="Times New Roman"/>
      <family val="1"/>
    </font>
    <font>
      <b/>
      <sz val="36"/>
      <name val="Arial"/>
      <family val="2"/>
    </font>
    <font>
      <sz val="36"/>
      <name val="Arial"/>
      <family val="2"/>
    </font>
    <font>
      <b/>
      <sz val="16"/>
      <name val="Arial"/>
      <family val="2"/>
    </font>
    <font>
      <sz val="11"/>
      <color rgb="FF222222"/>
      <name val="Arial"/>
      <family val="2"/>
    </font>
    <font>
      <b/>
      <sz val="11"/>
      <color rgb="FF222222"/>
      <name val="Arial"/>
      <family val="2"/>
    </font>
    <font>
      <sz val="11"/>
      <name val="Arial"/>
      <family val="2"/>
    </font>
    <font>
      <sz val="11"/>
      <color rgb="FF000000"/>
      <name val="Arial"/>
      <family val="2"/>
    </font>
    <font>
      <b/>
      <sz val="11"/>
      <name val="Arial"/>
      <family val="2"/>
    </font>
    <font>
      <sz val="11"/>
      <color theme="1"/>
      <name val="Arial"/>
      <family val="2"/>
    </font>
    <font>
      <b/>
      <i/>
      <sz val="11"/>
      <name val="Arial"/>
      <family val="2"/>
    </font>
    <font>
      <b/>
      <u/>
      <sz val="26"/>
      <color theme="8"/>
      <name val="Times New Roman"/>
      <family val="1"/>
    </font>
    <font>
      <sz val="26"/>
      <color theme="8"/>
      <name val="Times New Roman"/>
      <family val="1"/>
    </font>
    <font>
      <b/>
      <sz val="22"/>
      <color theme="4"/>
      <name val="Times New Roman"/>
      <family val="1"/>
    </font>
    <font>
      <sz val="26"/>
      <color theme="4"/>
      <name val="Times New Roman"/>
      <family val="1"/>
    </font>
    <font>
      <b/>
      <sz val="26"/>
      <color theme="4"/>
      <name val="Times New Roman"/>
      <family val="1"/>
    </font>
    <font>
      <b/>
      <sz val="22"/>
      <color theme="5"/>
      <name val="Times New Roman"/>
      <family val="1"/>
    </font>
    <font>
      <sz val="26"/>
      <color theme="5"/>
      <name val="Times New Roman"/>
      <family val="1"/>
    </font>
    <font>
      <b/>
      <u/>
      <sz val="26"/>
      <color theme="4"/>
      <name val="Times New Roman"/>
      <family val="1"/>
    </font>
    <font>
      <b/>
      <sz val="22"/>
      <color theme="0"/>
      <name val="Arial"/>
      <family val="2"/>
    </font>
    <font>
      <b/>
      <u/>
      <sz val="16"/>
      <color theme="8"/>
      <name val="Arial"/>
      <family val="2"/>
    </font>
    <font>
      <b/>
      <sz val="16"/>
      <color theme="8"/>
      <name val="Arial"/>
      <family val="2"/>
    </font>
    <font>
      <b/>
      <sz val="16"/>
      <color theme="0"/>
      <name val="Arial Narrow"/>
      <family val="2"/>
    </font>
    <font>
      <b/>
      <sz val="18"/>
      <color theme="0"/>
      <name val="Arial"/>
      <family val="2"/>
    </font>
    <font>
      <b/>
      <u/>
      <sz val="16"/>
      <color theme="8" tint="0.39997558519241921"/>
      <name val="Times New Roman"/>
      <family val="1"/>
    </font>
    <font>
      <b/>
      <sz val="16"/>
      <color theme="0"/>
      <name val="Times New Roman"/>
      <family val="1"/>
    </font>
    <font>
      <b/>
      <sz val="20"/>
      <color theme="0"/>
      <name val="Times New Roman"/>
      <family val="1"/>
    </font>
    <font>
      <b/>
      <sz val="16"/>
      <color theme="8"/>
      <name val="Times New Roman"/>
      <family val="1"/>
    </font>
    <font>
      <b/>
      <sz val="24"/>
      <color theme="8"/>
      <name val="Tahoma"/>
      <family val="2"/>
    </font>
    <font>
      <b/>
      <sz val="20"/>
      <color theme="8"/>
      <name val="Times New Roman"/>
      <family val="1"/>
    </font>
  </fonts>
  <fills count="55">
    <fill>
      <patternFill patternType="none"/>
    </fill>
    <fill>
      <patternFill patternType="gray125"/>
    </fill>
    <fill>
      <patternFill patternType="solid">
        <fgColor theme="7" tint="0.59999389629810485"/>
        <bgColor indexed="64"/>
      </patternFill>
    </fill>
    <fill>
      <patternFill patternType="solid">
        <fgColor theme="8"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0000"/>
        <bgColor indexed="64"/>
      </patternFill>
    </fill>
    <fill>
      <patternFill patternType="solid">
        <fgColor theme="0"/>
        <bgColor indexed="64"/>
      </patternFill>
    </fill>
    <fill>
      <patternFill patternType="solid">
        <fgColor theme="4" tint="0.59999389629810485"/>
        <bgColor indexed="64"/>
      </patternFill>
    </fill>
    <fill>
      <patternFill patternType="solid">
        <fgColor rgb="FFD9D9D9"/>
        <bgColor rgb="FFDDDDDD"/>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rgb="FFFFFFC0"/>
      </patternFill>
    </fill>
    <fill>
      <patternFill patternType="solid">
        <fgColor theme="9" tint="0.39997558519241921"/>
        <bgColor rgb="FFFFFFC0"/>
      </patternFill>
    </fill>
    <fill>
      <patternFill patternType="solid">
        <fgColor rgb="FFFFFFFF"/>
        <bgColor rgb="FFFFFFC0"/>
      </patternFill>
    </fill>
    <fill>
      <patternFill patternType="solid">
        <fgColor theme="0"/>
        <bgColor rgb="FFFFFFC0"/>
      </patternFill>
    </fill>
    <fill>
      <patternFill patternType="solid">
        <fgColor theme="2"/>
        <bgColor rgb="FFDDDDDD"/>
      </patternFill>
    </fill>
    <fill>
      <patternFill patternType="solid">
        <fgColor theme="0"/>
        <bgColor rgb="FFDDDDDD"/>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bgColor indexed="64"/>
      </patternFill>
    </fill>
    <fill>
      <patternFill patternType="solid">
        <fgColor theme="1"/>
        <bgColor indexed="64"/>
      </patternFill>
    </fill>
    <fill>
      <patternFill patternType="solid">
        <fgColor theme="2"/>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rgb="FFFFFF00"/>
        <bgColor indexed="64"/>
      </patternFill>
    </fill>
    <fill>
      <patternFill patternType="solid">
        <fgColor theme="5" tint="0.79998168889431442"/>
        <bgColor indexed="64"/>
      </patternFill>
    </fill>
    <fill>
      <patternFill patternType="solid">
        <fgColor theme="0" tint="-0.249977111117893"/>
        <bgColor rgb="FFDDDDDD"/>
      </patternFill>
    </fill>
    <fill>
      <patternFill patternType="solid">
        <fgColor theme="4" tint="-0.249977111117893"/>
        <bgColor indexed="64"/>
      </patternFill>
    </fill>
    <fill>
      <patternFill patternType="solid">
        <fgColor theme="5"/>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8" tint="0.59999389629810485"/>
        <bgColor rgb="FFDDDDDD"/>
      </patternFill>
    </fill>
    <fill>
      <patternFill patternType="solid">
        <fgColor theme="9"/>
        <bgColor indexed="64"/>
      </patternFill>
    </fill>
    <fill>
      <patternFill patternType="solid">
        <fgColor theme="2" tint="-9.9978637043366805E-2"/>
        <bgColor rgb="FFFFFFC0"/>
      </patternFill>
    </fill>
    <fill>
      <patternFill patternType="solid">
        <fgColor theme="7" tint="0.79998168889431442"/>
        <bgColor rgb="FFDDDDDD"/>
      </patternFill>
    </fill>
    <fill>
      <patternFill patternType="solid">
        <fgColor theme="6" tint="0.79998168889431442"/>
        <bgColor indexed="64"/>
      </patternFill>
    </fill>
    <fill>
      <patternFill patternType="solid">
        <fgColor rgb="FFFFFF00"/>
        <bgColor rgb="FFFFFFC0"/>
      </patternFill>
    </fill>
    <fill>
      <patternFill patternType="solid">
        <fgColor theme="7" tint="0.79998168889431442"/>
        <bgColor rgb="FFFFFFC0"/>
      </patternFill>
    </fill>
    <fill>
      <patternFill patternType="solid">
        <fgColor theme="6"/>
        <bgColor rgb="FFFFFFC0"/>
      </patternFill>
    </fill>
    <fill>
      <patternFill patternType="solid">
        <fgColor theme="6" tint="0.39997558519241921"/>
        <bgColor indexed="64"/>
      </patternFill>
    </fill>
    <fill>
      <patternFill patternType="solid">
        <fgColor theme="5" tint="0.79998168889431442"/>
        <bgColor rgb="FFFFFFC0"/>
      </patternFill>
    </fill>
    <fill>
      <patternFill patternType="solid">
        <fgColor theme="8" tint="0.39997558519241921"/>
        <bgColor indexed="64"/>
      </patternFill>
    </fill>
    <fill>
      <patternFill patternType="solid">
        <fgColor theme="4"/>
        <bgColor rgb="FFFFFFC0"/>
      </patternFill>
    </fill>
    <fill>
      <patternFill patternType="solid">
        <fgColor rgb="FFFFF2CC"/>
        <bgColor indexed="64"/>
      </patternFill>
    </fill>
    <fill>
      <patternFill patternType="solid">
        <fgColor rgb="FFFFFFFF"/>
        <bgColor indexed="64"/>
      </patternFill>
    </fill>
    <fill>
      <patternFill patternType="solid">
        <fgColor theme="9" tint="0.39997558519241921"/>
        <bgColor rgb="FFDDDDDD"/>
      </patternFill>
    </fill>
    <fill>
      <patternFill patternType="solid">
        <fgColor theme="2" tint="-9.9978637043366805E-2"/>
        <bgColor indexed="64"/>
      </patternFill>
    </fill>
    <fill>
      <patternFill patternType="solid">
        <fgColor theme="4" tint="0.39997558519241921"/>
        <bgColor rgb="FFFFFFC0"/>
      </patternFill>
    </fill>
    <fill>
      <patternFill patternType="solid">
        <fgColor theme="4" tint="-0.249977111117893"/>
        <bgColor rgb="FFFFFFC0"/>
      </patternFill>
    </fill>
    <fill>
      <patternFill patternType="solid">
        <fgColor theme="8"/>
        <bgColor indexed="64"/>
      </patternFill>
    </fill>
    <fill>
      <patternFill patternType="solid">
        <fgColor theme="8"/>
        <bgColor rgb="FFDDDDDD"/>
      </patternFill>
    </fill>
    <fill>
      <patternFill patternType="solid">
        <fgColor theme="7" tint="-0.499984740745262"/>
        <bgColor indexed="64"/>
      </patternFill>
    </fill>
    <fill>
      <patternFill patternType="solid">
        <fgColor theme="5" tint="0.59999389629810485"/>
        <bgColor rgb="FFFFFFC0"/>
      </patternFill>
    </fill>
  </fills>
  <borders count="4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medium">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indexed="64"/>
      </top>
      <bottom style="medium">
        <color rgb="FF000000"/>
      </bottom>
      <diagonal/>
    </border>
    <border>
      <left/>
      <right style="medium">
        <color indexed="64"/>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indexed="64"/>
      </left>
      <right/>
      <top/>
      <bottom style="thin">
        <color auto="1"/>
      </bottom>
      <diagonal/>
    </border>
    <border>
      <left style="medium">
        <color auto="1"/>
      </left>
      <right style="medium">
        <color auto="1"/>
      </right>
      <top style="medium">
        <color auto="1"/>
      </top>
      <bottom/>
      <diagonal/>
    </border>
    <border>
      <left style="thin">
        <color auto="1"/>
      </left>
      <right style="thin">
        <color auto="1"/>
      </right>
      <top style="thin">
        <color auto="1"/>
      </top>
      <bottom style="medium">
        <color indexed="64"/>
      </bottom>
      <diagonal/>
    </border>
    <border>
      <left style="thin">
        <color auto="1"/>
      </left>
      <right style="thin">
        <color auto="1"/>
      </right>
      <top style="medium">
        <color indexed="64"/>
      </top>
      <bottom style="thin">
        <color auto="1"/>
      </bottom>
      <diagonal/>
    </border>
    <border>
      <left style="medium">
        <color rgb="FF000000"/>
      </left>
      <right style="medium">
        <color rgb="FF000000"/>
      </right>
      <top style="medium">
        <color rgb="FF000000"/>
      </top>
      <bottom style="medium">
        <color rgb="FF000000"/>
      </bottom>
      <diagonal/>
    </border>
    <border>
      <left style="thin">
        <color auto="1"/>
      </left>
      <right style="thin">
        <color auto="1"/>
      </right>
      <top style="medium">
        <color indexed="64"/>
      </top>
      <bottom style="medium">
        <color indexed="64"/>
      </bottom>
      <diagonal/>
    </border>
  </borders>
  <cellStyleXfs count="7">
    <xf numFmtId="0" fontId="0" fillId="0" borderId="0"/>
    <xf numFmtId="0" fontId="1" fillId="0" borderId="0"/>
    <xf numFmtId="0" fontId="1" fillId="0" borderId="0"/>
    <xf numFmtId="0" fontId="1" fillId="0" borderId="0"/>
    <xf numFmtId="0" fontId="1" fillId="0" borderId="0"/>
    <xf numFmtId="0" fontId="1" fillId="0" borderId="0"/>
    <xf numFmtId="9" fontId="42" fillId="0" borderId="0" applyFont="0" applyFill="0" applyBorder="0" applyAlignment="0" applyProtection="0"/>
  </cellStyleXfs>
  <cellXfs count="1161">
    <xf numFmtId="0" fontId="0" fillId="0" borderId="0" xfId="0"/>
    <xf numFmtId="0" fontId="43" fillId="3" borderId="1" xfId="0" applyFont="1" applyFill="1" applyBorder="1" applyAlignment="1">
      <alignment horizontal="center" vertical="center" wrapText="1"/>
    </xf>
    <xf numFmtId="0" fontId="43" fillId="0" borderId="1" xfId="0" applyFont="1" applyBorder="1" applyAlignment="1">
      <alignment horizontal="center" vertical="center" wrapText="1"/>
    </xf>
    <xf numFmtId="0" fontId="43" fillId="0" borderId="0" xfId="0" applyFont="1"/>
    <xf numFmtId="0" fontId="4" fillId="7" borderId="1" xfId="0" applyFont="1" applyFill="1" applyBorder="1" applyAlignment="1">
      <alignment horizontal="center" vertical="center" wrapText="1"/>
    </xf>
    <xf numFmtId="0" fontId="44" fillId="7" borderId="1" xfId="0" applyFont="1" applyFill="1" applyBorder="1" applyAlignment="1">
      <alignment horizontal="center" vertical="center" wrapText="1"/>
    </xf>
    <xf numFmtId="0" fontId="3" fillId="12" borderId="1" xfId="0" applyFont="1" applyFill="1" applyBorder="1" applyAlignment="1">
      <alignment horizontal="center" vertical="center" wrapText="1"/>
    </xf>
    <xf numFmtId="0" fontId="4" fillId="14" borderId="1" xfId="0" applyFont="1" applyFill="1" applyBorder="1" applyAlignment="1">
      <alignment horizontal="left" vertical="center" wrapText="1"/>
    </xf>
    <xf numFmtId="164" fontId="3" fillId="15" borderId="1" xfId="0" applyNumberFormat="1" applyFont="1" applyFill="1" applyBorder="1" applyAlignment="1">
      <alignment horizontal="center" vertical="center" wrapText="1"/>
    </xf>
    <xf numFmtId="0" fontId="4" fillId="0" borderId="0" xfId="0" applyFont="1" applyAlignment="1">
      <alignment horizontal="left" vertical="center"/>
    </xf>
    <xf numFmtId="1" fontId="3" fillId="14" borderId="1" xfId="0" applyNumberFormat="1" applyFont="1" applyFill="1" applyBorder="1" applyAlignment="1">
      <alignment horizontal="left" vertical="center" wrapText="1"/>
    </xf>
    <xf numFmtId="0" fontId="3" fillId="14" borderId="1" xfId="0" applyFont="1" applyFill="1" applyBorder="1" applyAlignment="1">
      <alignment horizontal="left" vertical="center" wrapText="1"/>
    </xf>
    <xf numFmtId="166" fontId="3" fillId="14" borderId="1" xfId="0" applyNumberFormat="1" applyFont="1" applyFill="1" applyBorder="1" applyAlignment="1">
      <alignment horizontal="left" vertical="center" wrapText="1"/>
    </xf>
    <xf numFmtId="0" fontId="9" fillId="0" borderId="0" xfId="0" applyFont="1"/>
    <xf numFmtId="0" fontId="5" fillId="16" borderId="1" xfId="0" applyFont="1" applyFill="1" applyBorder="1" applyAlignment="1">
      <alignment horizontal="center" vertical="center" wrapText="1"/>
    </xf>
    <xf numFmtId="164" fontId="5" fillId="16" borderId="1" xfId="0" applyNumberFormat="1" applyFont="1" applyFill="1" applyBorder="1" applyAlignment="1">
      <alignment horizontal="center" vertical="center" wrapText="1"/>
    </xf>
    <xf numFmtId="0" fontId="3" fillId="17" borderId="1" xfId="0" applyFont="1" applyFill="1" applyBorder="1" applyAlignment="1">
      <alignment horizontal="center" vertical="center" wrapText="1"/>
    </xf>
    <xf numFmtId="164" fontId="3" fillId="17" borderId="1" xfId="0" applyNumberFormat="1" applyFont="1" applyFill="1" applyBorder="1" applyAlignment="1">
      <alignment horizontal="center" vertical="center" wrapText="1"/>
    </xf>
    <xf numFmtId="0" fontId="4" fillId="7" borderId="0" xfId="0" applyFont="1" applyFill="1"/>
    <xf numFmtId="0" fontId="11" fillId="17" borderId="1" xfId="0" applyFont="1" applyFill="1" applyBorder="1" applyAlignment="1">
      <alignment horizontal="center" vertical="center" wrapText="1"/>
    </xf>
    <xf numFmtId="0" fontId="4" fillId="0" borderId="0" xfId="0" applyFont="1"/>
    <xf numFmtId="0" fontId="14" fillId="0" borderId="1" xfId="0" applyFont="1" applyBorder="1" applyAlignment="1">
      <alignment horizontal="center" vertical="center"/>
    </xf>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4" fillId="0" borderId="0" xfId="0" applyFont="1" applyAlignment="1">
      <alignment horizontal="center" vertical="center"/>
    </xf>
    <xf numFmtId="0" fontId="4" fillId="0" borderId="0" xfId="0" applyFont="1" applyAlignment="1">
      <alignment vertical="center"/>
    </xf>
    <xf numFmtId="0" fontId="1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7" fillId="14" borderId="0" xfId="0" applyFont="1" applyFill="1" applyAlignment="1">
      <alignment horizontal="center" vertical="center" wrapText="1"/>
    </xf>
    <xf numFmtId="164" fontId="21" fillId="14" borderId="1" xfId="0" applyNumberFormat="1" applyFont="1" applyFill="1" applyBorder="1" applyAlignment="1">
      <alignment horizontal="center" vertical="center" wrapText="1"/>
    </xf>
    <xf numFmtId="164" fontId="3" fillId="15" borderId="0" xfId="0" applyNumberFormat="1" applyFont="1" applyFill="1" applyAlignment="1">
      <alignment horizontal="center" vertical="center" wrapText="1"/>
    </xf>
    <xf numFmtId="0" fontId="3" fillId="14" borderId="0" xfId="0" applyFont="1" applyFill="1" applyAlignment="1">
      <alignment horizontal="left" vertical="center" wrapText="1"/>
    </xf>
    <xf numFmtId="0" fontId="3" fillId="14" borderId="0" xfId="0" applyFont="1" applyFill="1" applyAlignment="1">
      <alignment horizontal="center" vertical="center" wrapText="1"/>
    </xf>
    <xf numFmtId="0" fontId="9" fillId="0" borderId="0" xfId="0" applyFont="1" applyAlignment="1">
      <alignment horizontal="center" vertical="center"/>
    </xf>
    <xf numFmtId="0" fontId="44" fillId="18" borderId="1" xfId="0" applyFont="1" applyFill="1" applyBorder="1" applyAlignment="1">
      <alignment horizontal="center" vertical="center" wrapText="1"/>
    </xf>
    <xf numFmtId="0" fontId="44" fillId="26" borderId="1" xfId="0" applyFont="1" applyFill="1" applyBorder="1" applyAlignment="1">
      <alignment horizontal="center" vertical="center" wrapText="1"/>
    </xf>
    <xf numFmtId="0" fontId="21" fillId="14" borderId="1" xfId="0" applyFont="1" applyFill="1" applyBorder="1" applyAlignment="1">
      <alignment horizontal="center" vertical="center" wrapText="1"/>
    </xf>
    <xf numFmtId="0" fontId="44" fillId="25" borderId="1" xfId="0" applyFont="1" applyFill="1" applyBorder="1" applyAlignment="1">
      <alignment horizontal="center" vertical="center" wrapText="1"/>
    </xf>
    <xf numFmtId="0" fontId="48" fillId="7" borderId="0" xfId="0" applyFont="1" applyFill="1" applyAlignment="1">
      <alignment horizontal="center" vertical="center"/>
    </xf>
    <xf numFmtId="0" fontId="9" fillId="0" borderId="0" xfId="0" applyFont="1" applyAlignment="1">
      <alignment vertical="center"/>
    </xf>
    <xf numFmtId="0" fontId="44" fillId="5" borderId="1" xfId="0" applyFont="1" applyFill="1" applyBorder="1" applyAlignment="1">
      <alignment horizontal="center" vertical="center" wrapText="1"/>
    </xf>
    <xf numFmtId="0" fontId="50" fillId="7" borderId="0" xfId="0" applyFont="1" applyFill="1"/>
    <xf numFmtId="0" fontId="45" fillId="7" borderId="0" xfId="0" applyFont="1" applyFill="1" applyAlignment="1">
      <alignment horizontal="left" vertical="center"/>
    </xf>
    <xf numFmtId="164" fontId="9" fillId="14" borderId="1" xfId="0" applyNumberFormat="1" applyFont="1" applyFill="1" applyBorder="1" applyAlignment="1">
      <alignment horizontal="left" vertical="center" wrapText="1"/>
    </xf>
    <xf numFmtId="0" fontId="9" fillId="0" borderId="1" xfId="0" applyFont="1" applyBorder="1"/>
    <xf numFmtId="0" fontId="45" fillId="7" borderId="0" xfId="0" applyFont="1" applyFill="1" applyAlignment="1">
      <alignment vertical="center"/>
    </xf>
    <xf numFmtId="0" fontId="3" fillId="7" borderId="0" xfId="0" applyFont="1" applyFill="1" applyAlignment="1">
      <alignment horizontal="left" vertical="center" wrapText="1"/>
    </xf>
    <xf numFmtId="0" fontId="5" fillId="28" borderId="4" xfId="0" applyFont="1" applyFill="1" applyBorder="1" applyAlignment="1">
      <alignment horizontal="center" vertical="center" wrapText="1"/>
    </xf>
    <xf numFmtId="164" fontId="5" fillId="28" borderId="4" xfId="0" applyNumberFormat="1" applyFont="1" applyFill="1" applyBorder="1" applyAlignment="1">
      <alignment horizontal="center" vertical="center" wrapText="1"/>
    </xf>
    <xf numFmtId="0" fontId="51" fillId="0" borderId="0" xfId="0" applyFont="1"/>
    <xf numFmtId="0" fontId="52" fillId="0" borderId="0" xfId="0" applyFont="1" applyAlignment="1">
      <alignment horizontal="center" vertical="center" wrapText="1"/>
    </xf>
    <xf numFmtId="0" fontId="8" fillId="0" borderId="0" xfId="0" applyFont="1"/>
    <xf numFmtId="0" fontId="53" fillId="7" borderId="0" xfId="0" applyFont="1" applyFill="1" applyAlignment="1">
      <alignment horizontal="center"/>
    </xf>
    <xf numFmtId="0" fontId="5" fillId="0" borderId="0" xfId="0" applyFont="1" applyAlignment="1">
      <alignment horizontal="center" vertical="center"/>
    </xf>
    <xf numFmtId="0" fontId="5" fillId="0" borderId="0" xfId="0" applyFont="1" applyAlignment="1">
      <alignment horizontal="center"/>
    </xf>
    <xf numFmtId="164" fontId="8" fillId="0" borderId="0" xfId="0" applyNumberFormat="1" applyFont="1" applyAlignment="1">
      <alignment horizontal="left"/>
    </xf>
    <xf numFmtId="164" fontId="8" fillId="0" borderId="0" xfId="0" applyNumberFormat="1" applyFont="1"/>
    <xf numFmtId="0" fontId="4" fillId="7" borderId="1" xfId="0" applyFont="1" applyFill="1" applyBorder="1"/>
    <xf numFmtId="0" fontId="3" fillId="7" borderId="1" xfId="0" applyFont="1" applyFill="1" applyBorder="1" applyAlignment="1">
      <alignment horizontal="center" vertical="center" wrapText="1"/>
    </xf>
    <xf numFmtId="0" fontId="3" fillId="7" borderId="1" xfId="0" applyFont="1" applyFill="1" applyBorder="1" applyAlignment="1">
      <alignment vertical="center" wrapText="1"/>
    </xf>
    <xf numFmtId="0" fontId="3" fillId="7" borderId="1" xfId="0" applyFont="1" applyFill="1" applyBorder="1" applyAlignment="1">
      <alignment horizontal="left" vertical="center" wrapText="1"/>
    </xf>
    <xf numFmtId="0" fontId="3" fillId="17" borderId="1" xfId="0" applyFont="1" applyFill="1" applyBorder="1" applyAlignment="1">
      <alignment horizontal="left" vertical="center" wrapText="1"/>
    </xf>
    <xf numFmtId="164" fontId="3" fillId="17" borderId="1" xfId="0" applyNumberFormat="1" applyFont="1" applyFill="1" applyBorder="1" applyAlignment="1">
      <alignment vertical="center" wrapText="1"/>
    </xf>
    <xf numFmtId="0" fontId="3" fillId="17" borderId="1" xfId="0" applyFont="1" applyFill="1" applyBorder="1" applyAlignment="1">
      <alignment vertical="center" wrapText="1"/>
    </xf>
    <xf numFmtId="0" fontId="46" fillId="7" borderId="1" xfId="0" applyFont="1" applyFill="1" applyBorder="1" applyAlignment="1">
      <alignment horizontal="center" vertical="center" wrapText="1"/>
    </xf>
    <xf numFmtId="0" fontId="4" fillId="0" borderId="1" xfId="0" applyFont="1" applyBorder="1"/>
    <xf numFmtId="0" fontId="3" fillId="7" borderId="1" xfId="0" quotePrefix="1"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18" borderId="1" xfId="0" applyFont="1" applyFill="1" applyBorder="1" applyAlignment="1">
      <alignment horizontal="center" vertical="center" wrapText="1"/>
    </xf>
    <xf numFmtId="0" fontId="3" fillId="0" borderId="0" xfId="0" applyFont="1" applyAlignment="1">
      <alignment horizontal="left" vertical="center" wrapText="1"/>
    </xf>
    <xf numFmtId="0" fontId="16" fillId="31" borderId="1" xfId="0" applyFont="1" applyFill="1" applyBorder="1" applyAlignment="1">
      <alignment horizontal="center" vertical="center" wrapText="1"/>
    </xf>
    <xf numFmtId="9" fontId="16" fillId="31" borderId="1" xfId="6" applyFont="1" applyFill="1" applyBorder="1" applyAlignment="1">
      <alignment horizontal="center" vertical="center" wrapText="1"/>
    </xf>
    <xf numFmtId="0" fontId="16" fillId="5" borderId="1" xfId="0" applyFont="1" applyFill="1" applyBorder="1" applyAlignment="1">
      <alignment horizontal="center" vertical="center" wrapText="1"/>
    </xf>
    <xf numFmtId="164" fontId="4" fillId="0" borderId="0" xfId="0" applyNumberFormat="1" applyFont="1" applyAlignment="1">
      <alignment horizontal="left"/>
    </xf>
    <xf numFmtId="164" fontId="4" fillId="0" borderId="0" xfId="0" applyNumberFormat="1" applyFont="1"/>
    <xf numFmtId="9" fontId="4" fillId="0" borderId="0" xfId="0" applyNumberFormat="1" applyFont="1"/>
    <xf numFmtId="0" fontId="16" fillId="31" borderId="3" xfId="0" applyFont="1" applyFill="1" applyBorder="1" applyAlignment="1">
      <alignment horizontal="center" vertical="center" wrapText="1"/>
    </xf>
    <xf numFmtId="0" fontId="16" fillId="31" borderId="2" xfId="0" applyFont="1" applyFill="1" applyBorder="1" applyAlignment="1">
      <alignment horizontal="center" vertical="center" wrapText="1"/>
    </xf>
    <xf numFmtId="0" fontId="13" fillId="7" borderId="0" xfId="0" applyFont="1" applyFill="1" applyAlignment="1">
      <alignment horizontal="center" vertical="center" wrapText="1"/>
    </xf>
    <xf numFmtId="0" fontId="54" fillId="7" borderId="0" xfId="0" applyFont="1" applyFill="1" applyAlignment="1">
      <alignment horizontal="center" vertical="center" wrapText="1"/>
    </xf>
    <xf numFmtId="0" fontId="16" fillId="7" borderId="0" xfId="0" applyFont="1" applyFill="1" applyAlignment="1">
      <alignment horizontal="center" vertical="center" wrapText="1"/>
    </xf>
    <xf numFmtId="164" fontId="16" fillId="7" borderId="0" xfId="0" applyNumberFormat="1" applyFont="1" applyFill="1" applyAlignment="1">
      <alignment horizontal="center" vertical="center" wrapText="1"/>
    </xf>
    <xf numFmtId="0" fontId="8" fillId="7" borderId="0" xfId="0" applyFont="1" applyFill="1"/>
    <xf numFmtId="164" fontId="8" fillId="7" borderId="0" xfId="0" applyNumberFormat="1" applyFont="1" applyFill="1" applyAlignment="1">
      <alignment horizontal="left"/>
    </xf>
    <xf numFmtId="164" fontId="8" fillId="7" borderId="0" xfId="0" applyNumberFormat="1" applyFont="1" applyFill="1"/>
    <xf numFmtId="164" fontId="4" fillId="7" borderId="0" xfId="0" applyNumberFormat="1" applyFont="1" applyFill="1" applyAlignment="1">
      <alignment horizontal="left"/>
    </xf>
    <xf numFmtId="164" fontId="4" fillId="7" borderId="0" xfId="0" applyNumberFormat="1" applyFont="1" applyFill="1"/>
    <xf numFmtId="0" fontId="4" fillId="32" borderId="0" xfId="0" applyFont="1" applyFill="1" applyAlignment="1">
      <alignment horizontal="center" vertical="center" wrapText="1"/>
    </xf>
    <xf numFmtId="9" fontId="4" fillId="32" borderId="0" xfId="6" applyFont="1" applyFill="1" applyAlignment="1">
      <alignment horizontal="center" vertical="center" wrapText="1"/>
    </xf>
    <xf numFmtId="164" fontId="3" fillId="33" borderId="1" xfId="0" applyNumberFormat="1" applyFont="1" applyFill="1" applyBorder="1" applyAlignment="1">
      <alignment vertical="center" wrapText="1"/>
    </xf>
    <xf numFmtId="0" fontId="54" fillId="18" borderId="2" xfId="0" applyFont="1" applyFill="1" applyBorder="1" applyAlignment="1">
      <alignment horizontal="center" vertical="center" wrapText="1"/>
    </xf>
    <xf numFmtId="9" fontId="54" fillId="18" borderId="1" xfId="0" applyNumberFormat="1" applyFont="1" applyFill="1" applyBorder="1" applyAlignment="1">
      <alignment horizontal="center" vertical="center" wrapText="1"/>
    </xf>
    <xf numFmtId="0" fontId="54" fillId="18" borderId="1" xfId="0" applyFont="1" applyFill="1" applyBorder="1" applyAlignment="1">
      <alignment horizontal="center" vertical="center" wrapText="1"/>
    </xf>
    <xf numFmtId="0" fontId="43" fillId="34" borderId="1" xfId="0" applyFont="1" applyFill="1" applyBorder="1" applyAlignment="1">
      <alignment horizontal="center" vertical="center" wrapText="1"/>
    </xf>
    <xf numFmtId="9" fontId="15" fillId="0" borderId="1" xfId="0" applyNumberFormat="1" applyFont="1" applyBorder="1" applyAlignment="1">
      <alignment horizontal="center" vertical="center" wrapText="1"/>
    </xf>
    <xf numFmtId="0" fontId="24" fillId="0" borderId="9"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vertical="center" wrapText="1"/>
    </xf>
    <xf numFmtId="0" fontId="25" fillId="0" borderId="10" xfId="0" applyFont="1" applyBorder="1" applyAlignment="1">
      <alignment horizontal="center" vertical="center" wrapText="1"/>
    </xf>
    <xf numFmtId="0" fontId="25" fillId="0" borderId="0" xfId="0" applyFont="1" applyAlignment="1">
      <alignment horizontal="center" vertical="center" wrapText="1"/>
    </xf>
    <xf numFmtId="0" fontId="24" fillId="0" borderId="0" xfId="0" applyFont="1" applyAlignment="1">
      <alignment horizontal="left" vertical="center" wrapText="1"/>
    </xf>
    <xf numFmtId="0" fontId="24" fillId="7" borderId="0" xfId="0" applyFont="1" applyFill="1" applyAlignment="1">
      <alignment horizontal="left" vertical="center" wrapText="1"/>
    </xf>
    <xf numFmtId="0" fontId="25" fillId="7" borderId="0" xfId="0" applyFont="1" applyFill="1" applyAlignment="1">
      <alignment horizontal="left" vertical="center" wrapText="1"/>
    </xf>
    <xf numFmtId="0" fontId="25" fillId="0" borderId="0" xfId="0" applyFont="1" applyAlignment="1">
      <alignment vertical="center" wrapText="1"/>
    </xf>
    <xf numFmtId="0" fontId="25" fillId="7" borderId="0" xfId="0" applyFont="1" applyFill="1" applyAlignment="1">
      <alignment vertical="center" wrapText="1"/>
    </xf>
    <xf numFmtId="0" fontId="24" fillId="7" borderId="0" xfId="0" applyFont="1" applyFill="1" applyAlignment="1">
      <alignment horizontal="center" vertical="center" wrapText="1"/>
    </xf>
    <xf numFmtId="0" fontId="25" fillId="7" borderId="0" xfId="0" applyFont="1" applyFill="1" applyAlignment="1">
      <alignment horizontal="center" vertical="center" wrapText="1"/>
    </xf>
    <xf numFmtId="0" fontId="24" fillId="12" borderId="3" xfId="0" applyFont="1" applyFill="1" applyBorder="1" applyAlignment="1">
      <alignment horizontal="center" vertical="center" wrapText="1"/>
    </xf>
    <xf numFmtId="0" fontId="25" fillId="14" borderId="3" xfId="0" applyFont="1" applyFill="1" applyBorder="1" applyAlignment="1">
      <alignment horizontal="left" vertical="center" wrapText="1"/>
    </xf>
    <xf numFmtId="0" fontId="24" fillId="14" borderId="3" xfId="0" applyFont="1" applyFill="1" applyBorder="1" applyAlignment="1">
      <alignment horizontal="center" vertical="center" wrapText="1"/>
    </xf>
    <xf numFmtId="164" fontId="25" fillId="14" borderId="3" xfId="0" applyNumberFormat="1" applyFont="1" applyFill="1" applyBorder="1" applyAlignment="1">
      <alignment horizontal="center" vertical="center" wrapText="1"/>
    </xf>
    <xf numFmtId="0" fontId="24" fillId="12" borderId="1" xfId="0" applyFont="1" applyFill="1" applyBorder="1" applyAlignment="1">
      <alignment horizontal="center" vertical="center" wrapText="1"/>
    </xf>
    <xf numFmtId="0" fontId="25" fillId="14" borderId="1" xfId="0" applyFont="1" applyFill="1" applyBorder="1" applyAlignment="1">
      <alignment horizontal="left" vertical="center" wrapText="1"/>
    </xf>
    <xf numFmtId="164" fontId="25" fillId="14" borderId="1" xfId="0" applyNumberFormat="1" applyFont="1" applyFill="1" applyBorder="1" applyAlignment="1">
      <alignment horizontal="center" vertical="center" wrapText="1"/>
    </xf>
    <xf numFmtId="14" fontId="56" fillId="27" borderId="37" xfId="0" applyNumberFormat="1" applyFont="1" applyFill="1" applyBorder="1" applyAlignment="1">
      <alignment horizontal="center" vertical="center" wrapText="1"/>
    </xf>
    <xf numFmtId="0" fontId="57" fillId="27" borderId="11" xfId="0" applyFont="1" applyFill="1" applyBorder="1" applyAlignment="1" applyProtection="1">
      <alignment vertical="center" wrapText="1"/>
      <protection locked="0"/>
    </xf>
    <xf numFmtId="0" fontId="51" fillId="27" borderId="11" xfId="0" applyFont="1" applyFill="1" applyBorder="1" applyAlignment="1" applyProtection="1">
      <alignment vertical="center" wrapText="1"/>
      <protection locked="0"/>
    </xf>
    <xf numFmtId="164" fontId="25" fillId="0" borderId="0" xfId="0" applyNumberFormat="1" applyFont="1" applyAlignment="1">
      <alignment vertical="center" wrapText="1"/>
    </xf>
    <xf numFmtId="0" fontId="4" fillId="0" borderId="0" xfId="0" applyFont="1" applyAlignment="1">
      <alignment horizontal="left" vertical="center" wrapText="1"/>
    </xf>
    <xf numFmtId="0" fontId="16" fillId="0" borderId="0" xfId="0" applyFont="1" applyAlignment="1">
      <alignment vertical="center"/>
    </xf>
    <xf numFmtId="0" fontId="3" fillId="12" borderId="3" xfId="0" applyFont="1" applyFill="1" applyBorder="1" applyAlignment="1">
      <alignment horizontal="center" vertical="center" wrapText="1"/>
    </xf>
    <xf numFmtId="0" fontId="14" fillId="35" borderId="3" xfId="0" applyFont="1" applyFill="1" applyBorder="1" applyAlignment="1">
      <alignment horizontal="center" vertical="center" wrapText="1"/>
    </xf>
    <xf numFmtId="0" fontId="4" fillId="14" borderId="3" xfId="0" applyFont="1" applyFill="1" applyBorder="1" applyAlignment="1">
      <alignment horizontal="left" vertical="center" wrapText="1"/>
    </xf>
    <xf numFmtId="164" fontId="21" fillId="14" borderId="3" xfId="0" applyNumberFormat="1" applyFont="1" applyFill="1" applyBorder="1" applyAlignment="1">
      <alignment horizontal="center" vertical="center" wrapText="1"/>
    </xf>
    <xf numFmtId="167" fontId="3" fillId="15" borderId="3" xfId="0" applyNumberFormat="1" applyFont="1" applyFill="1" applyBorder="1" applyAlignment="1">
      <alignment horizontal="center" vertical="center" wrapText="1"/>
    </xf>
    <xf numFmtId="167" fontId="3" fillId="15"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167" fontId="14" fillId="0" borderId="1" xfId="0" applyNumberFormat="1" applyFont="1" applyBorder="1" applyAlignment="1">
      <alignment horizontal="center" vertical="center" wrapText="1"/>
    </xf>
    <xf numFmtId="0" fontId="14" fillId="0" borderId="0" xfId="0" applyFont="1" applyAlignment="1">
      <alignment vertical="center"/>
    </xf>
    <xf numFmtId="167" fontId="8" fillId="0" borderId="0" xfId="0" applyNumberFormat="1" applyFont="1"/>
    <xf numFmtId="0" fontId="3" fillId="16" borderId="1" xfId="0" applyFont="1" applyFill="1" applyBorder="1" applyAlignment="1">
      <alignment horizontal="center" vertical="center" wrapText="1"/>
    </xf>
    <xf numFmtId="164" fontId="3" fillId="36" borderId="1" xfId="0" applyNumberFormat="1" applyFont="1" applyFill="1" applyBorder="1" applyAlignment="1">
      <alignment horizontal="center" vertical="center" wrapText="1"/>
    </xf>
    <xf numFmtId="0" fontId="58" fillId="0" borderId="0" xfId="0" applyFont="1" applyAlignment="1">
      <alignment horizontal="center" vertical="center" wrapText="1"/>
    </xf>
    <xf numFmtId="0" fontId="16" fillId="0" borderId="0" xfId="0" applyFont="1" applyAlignment="1">
      <alignment horizontal="center" vertical="center" wrapText="1"/>
    </xf>
    <xf numFmtId="0" fontId="16" fillId="0" borderId="1" xfId="0" applyFont="1" applyBorder="1" applyAlignment="1">
      <alignment horizontal="center" vertical="center"/>
    </xf>
    <xf numFmtId="0" fontId="59" fillId="4" borderId="1" xfId="0" applyFont="1" applyFill="1" applyBorder="1" applyAlignment="1">
      <alignment horizontal="center" vertical="center" wrapText="1"/>
    </xf>
    <xf numFmtId="167" fontId="16" fillId="0" borderId="1" xfId="0" applyNumberFormat="1" applyFont="1" applyBorder="1" applyAlignment="1">
      <alignment horizontal="center" vertical="center" wrapText="1"/>
    </xf>
    <xf numFmtId="0" fontId="29" fillId="0" borderId="0" xfId="0" applyFont="1" applyAlignment="1">
      <alignment horizontal="center"/>
    </xf>
    <xf numFmtId="0" fontId="31" fillId="0" borderId="0" xfId="0" applyFont="1"/>
    <xf numFmtId="167" fontId="31" fillId="0" borderId="0" xfId="0" applyNumberFormat="1" applyFont="1"/>
    <xf numFmtId="164" fontId="31" fillId="0" borderId="0" xfId="0" applyNumberFormat="1" applyFont="1"/>
    <xf numFmtId="0" fontId="60" fillId="0" borderId="0" xfId="0" applyFont="1"/>
    <xf numFmtId="0" fontId="14" fillId="4" borderId="1" xfId="0" applyFont="1" applyFill="1" applyBorder="1" applyAlignment="1">
      <alignment horizontal="center" vertical="center"/>
    </xf>
    <xf numFmtId="0" fontId="58" fillId="0" borderId="0" xfId="0" applyFont="1" applyAlignment="1">
      <alignment vertical="center" wrapText="1"/>
    </xf>
    <xf numFmtId="0" fontId="15" fillId="0" borderId="0" xfId="0" applyFont="1" applyAlignment="1">
      <alignment horizontal="left" vertical="center" wrapText="1"/>
    </xf>
    <xf numFmtId="0" fontId="31" fillId="0" borderId="0" xfId="0" applyFont="1" applyAlignment="1">
      <alignment horizontal="center" vertical="center" wrapText="1"/>
    </xf>
    <xf numFmtId="0" fontId="10" fillId="0" borderId="0" xfId="0" applyFont="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center" vertical="center" wrapText="1"/>
    </xf>
    <xf numFmtId="0" fontId="11" fillId="0" borderId="0" xfId="0" applyFont="1" applyAlignment="1">
      <alignment horizontal="center" vertical="center" wrapText="1"/>
    </xf>
    <xf numFmtId="0" fontId="14" fillId="0" borderId="0" xfId="0" applyFont="1" applyAlignment="1">
      <alignment horizontal="center" vertical="center" wrapText="1"/>
    </xf>
    <xf numFmtId="0" fontId="33" fillId="0" borderId="0" xfId="0" applyFont="1" applyAlignment="1">
      <alignment horizontal="center" vertical="center" wrapText="1"/>
    </xf>
    <xf numFmtId="167" fontId="33" fillId="0" borderId="0" xfId="0" applyNumberFormat="1" applyFont="1" applyAlignment="1">
      <alignment horizontal="center" vertical="center" wrapText="1"/>
    </xf>
    <xf numFmtId="0" fontId="31" fillId="0" borderId="0" xfId="0" applyFont="1" applyAlignment="1">
      <alignment vertical="center" wrapText="1"/>
    </xf>
    <xf numFmtId="0" fontId="14" fillId="0" borderId="0" xfId="0" applyFont="1" applyAlignment="1">
      <alignment vertical="center" wrapText="1"/>
    </xf>
    <xf numFmtId="0" fontId="14" fillId="0" borderId="1" xfId="0" applyFont="1" applyBorder="1" applyAlignment="1">
      <alignment vertical="center" wrapText="1"/>
    </xf>
    <xf numFmtId="0" fontId="25" fillId="0" borderId="9" xfId="0" applyFont="1" applyBorder="1" applyAlignment="1">
      <alignment vertical="center" wrapText="1"/>
    </xf>
    <xf numFmtId="0" fontId="25" fillId="0" borderId="12" xfId="0" applyFont="1" applyBorder="1" applyAlignment="1">
      <alignment vertical="center" wrapText="1"/>
    </xf>
    <xf numFmtId="0" fontId="57" fillId="0" borderId="0" xfId="0" applyFont="1" applyAlignment="1">
      <alignment vertical="center" wrapText="1"/>
    </xf>
    <xf numFmtId="0" fontId="25" fillId="0" borderId="13" xfId="0" applyFont="1" applyBorder="1" applyAlignment="1">
      <alignment vertical="center" wrapText="1"/>
    </xf>
    <xf numFmtId="0" fontId="25" fillId="0" borderId="14" xfId="0" applyFont="1" applyBorder="1" applyAlignment="1">
      <alignment vertical="center" wrapText="1"/>
    </xf>
    <xf numFmtId="0" fontId="25" fillId="0" borderId="0" xfId="0" applyFont="1" applyAlignment="1">
      <alignment horizontal="left" vertical="center" wrapText="1"/>
    </xf>
    <xf numFmtId="0" fontId="25" fillId="2" borderId="1" xfId="0" applyFont="1" applyFill="1" applyBorder="1" applyAlignment="1">
      <alignment horizontal="center" vertical="center" wrapText="1"/>
    </xf>
    <xf numFmtId="0" fontId="25" fillId="2" borderId="1" xfId="0" applyFont="1" applyFill="1" applyBorder="1" applyAlignment="1">
      <alignment horizontal="left" vertical="center" wrapText="1"/>
    </xf>
    <xf numFmtId="0" fontId="25" fillId="5" borderId="1" xfId="0" applyFont="1" applyFill="1" applyBorder="1" applyAlignment="1">
      <alignment horizontal="center" vertical="center" wrapText="1"/>
    </xf>
    <xf numFmtId="0" fontId="25" fillId="5" borderId="1" xfId="0" applyFont="1" applyFill="1" applyBorder="1" applyAlignment="1">
      <alignment horizontal="left" vertical="center" wrapText="1"/>
    </xf>
    <xf numFmtId="0" fontId="25" fillId="32" borderId="1" xfId="0" applyFont="1" applyFill="1" applyBorder="1" applyAlignment="1">
      <alignment horizontal="center" vertical="center" wrapText="1"/>
    </xf>
    <xf numFmtId="0" fontId="25" fillId="32" borderId="1" xfId="0" applyFont="1" applyFill="1" applyBorder="1" applyAlignment="1">
      <alignment horizontal="left" vertical="center" wrapText="1"/>
    </xf>
    <xf numFmtId="0" fontId="25" fillId="0" borderId="1" xfId="0" applyFont="1" applyBorder="1" applyAlignment="1">
      <alignment horizontal="center" vertical="center" wrapText="1"/>
    </xf>
    <xf numFmtId="0" fontId="24" fillId="0" borderId="15" xfId="0" applyFont="1" applyBorder="1" applyAlignment="1">
      <alignment horizontal="center" vertical="center" wrapText="1"/>
    </xf>
    <xf numFmtId="164" fontId="25" fillId="0" borderId="0" xfId="0" applyNumberFormat="1" applyFont="1" applyAlignment="1">
      <alignment horizontal="center" vertical="center" wrapText="1"/>
    </xf>
    <xf numFmtId="0" fontId="14" fillId="27" borderId="1" xfId="0" applyFont="1" applyFill="1" applyBorder="1" applyAlignment="1">
      <alignment horizontal="center" vertical="center" wrapText="1"/>
    </xf>
    <xf numFmtId="0" fontId="14" fillId="27" borderId="1" xfId="0" applyFont="1" applyFill="1" applyBorder="1" applyAlignment="1">
      <alignment vertical="center" wrapText="1"/>
    </xf>
    <xf numFmtId="0" fontId="24" fillId="27" borderId="0" xfId="0" applyFont="1" applyFill="1" applyAlignment="1">
      <alignment horizontal="center" vertical="center" wrapText="1"/>
    </xf>
    <xf numFmtId="0" fontId="25" fillId="0" borderId="11" xfId="0" applyFont="1" applyBorder="1" applyAlignment="1">
      <alignment horizontal="left" vertical="center" wrapText="1"/>
    </xf>
    <xf numFmtId="0" fontId="4" fillId="0" borderId="11" xfId="0" applyFont="1" applyBorder="1" applyAlignment="1">
      <alignment horizontal="left" vertical="center" wrapText="1"/>
    </xf>
    <xf numFmtId="0" fontId="43" fillId="3" borderId="11" xfId="0" applyFont="1" applyFill="1" applyBorder="1" applyAlignment="1">
      <alignment horizontal="center" vertical="center" wrapText="1"/>
    </xf>
    <xf numFmtId="0" fontId="43" fillId="34" borderId="11" xfId="0" applyFont="1" applyFill="1" applyBorder="1" applyAlignment="1">
      <alignment horizontal="center" vertical="center" wrapText="1"/>
    </xf>
    <xf numFmtId="0" fontId="25" fillId="0" borderId="11" xfId="0" applyFont="1" applyBorder="1" applyAlignment="1">
      <alignment vertical="center" wrapText="1"/>
    </xf>
    <xf numFmtId="0" fontId="9" fillId="0" borderId="11" xfId="0" applyFont="1" applyBorder="1" applyAlignment="1">
      <alignment vertical="center" wrapText="1"/>
    </xf>
    <xf numFmtId="0" fontId="24" fillId="9" borderId="11" xfId="0" applyFont="1" applyFill="1" applyBorder="1" applyAlignment="1">
      <alignment horizontal="center" vertical="center" wrapText="1"/>
    </xf>
    <xf numFmtId="164" fontId="24" fillId="9" borderId="11" xfId="0" applyNumberFormat="1" applyFont="1" applyFill="1" applyBorder="1" applyAlignment="1">
      <alignment horizontal="center" vertical="center" wrapText="1"/>
    </xf>
    <xf numFmtId="0" fontId="57" fillId="27" borderId="11" xfId="0" applyFont="1" applyFill="1" applyBorder="1" applyAlignment="1" applyProtection="1">
      <alignment horizontal="left" vertical="center" wrapText="1"/>
      <protection locked="0"/>
    </xf>
    <xf numFmtId="0" fontId="24" fillId="27" borderId="11" xfId="0" applyFont="1" applyFill="1" applyBorder="1" applyAlignment="1">
      <alignment horizontal="center" vertical="center" wrapText="1"/>
    </xf>
    <xf numFmtId="0" fontId="51" fillId="27" borderId="11" xfId="0" applyFont="1" applyFill="1" applyBorder="1" applyAlignment="1">
      <alignment horizontal="left" vertical="center" wrapText="1"/>
    </xf>
    <xf numFmtId="0" fontId="25" fillId="27" borderId="11" xfId="0" applyFont="1" applyFill="1" applyBorder="1" applyAlignment="1">
      <alignment vertical="center" wrapText="1"/>
    </xf>
    <xf numFmtId="0" fontId="25" fillId="27" borderId="11" xfId="0" applyFont="1" applyFill="1" applyBorder="1" applyAlignment="1">
      <alignment horizontal="center" vertical="center" wrapText="1"/>
    </xf>
    <xf numFmtId="164" fontId="25" fillId="27" borderId="11" xfId="0" applyNumberFormat="1" applyFont="1" applyFill="1" applyBorder="1" applyAlignment="1">
      <alignment horizontal="center" vertical="center" wrapText="1"/>
    </xf>
    <xf numFmtId="14" fontId="51" fillId="27" borderId="11" xfId="0" applyNumberFormat="1" applyFont="1" applyFill="1" applyBorder="1" applyAlignment="1">
      <alignment horizontal="center" vertical="center" wrapText="1"/>
    </xf>
    <xf numFmtId="0" fontId="14" fillId="0" borderId="11" xfId="0" applyFont="1" applyBorder="1" applyAlignment="1">
      <alignment vertical="center" wrapText="1"/>
    </xf>
    <xf numFmtId="0" fontId="14" fillId="0" borderId="11" xfId="0" applyFont="1" applyBorder="1" applyAlignment="1">
      <alignment horizontal="center" vertical="center" wrapText="1"/>
    </xf>
    <xf numFmtId="0" fontId="14" fillId="27" borderId="11" xfId="0" applyFont="1" applyFill="1" applyBorder="1" applyAlignment="1">
      <alignment horizontal="center" vertical="center" wrapText="1"/>
    </xf>
    <xf numFmtId="0" fontId="14" fillId="27" borderId="11" xfId="0" applyFont="1" applyFill="1" applyBorder="1" applyAlignment="1">
      <alignment vertical="center" wrapText="1"/>
    </xf>
    <xf numFmtId="165" fontId="25" fillId="27" borderId="11" xfId="0" applyNumberFormat="1" applyFont="1" applyFill="1" applyBorder="1" applyAlignment="1">
      <alignment horizontal="center" vertical="center" wrapText="1"/>
    </xf>
    <xf numFmtId="0" fontId="25" fillId="0" borderId="11" xfId="0" applyFont="1" applyBorder="1" applyAlignment="1">
      <alignment horizontal="center" vertical="center" wrapText="1"/>
    </xf>
    <xf numFmtId="0" fontId="57" fillId="3" borderId="11" xfId="0" applyFont="1" applyFill="1" applyBorder="1" applyAlignment="1" applyProtection="1">
      <alignment vertical="center" wrapText="1"/>
      <protection locked="0"/>
    </xf>
    <xf numFmtId="0" fontId="57" fillId="3" borderId="11" xfId="0" applyFont="1" applyFill="1" applyBorder="1" applyAlignment="1" applyProtection="1">
      <alignment horizontal="left" vertical="center" wrapText="1"/>
      <protection locked="0"/>
    </xf>
    <xf numFmtId="0" fontId="25" fillId="3" borderId="11" xfId="0" applyFont="1" applyFill="1" applyBorder="1" applyAlignment="1">
      <alignment vertical="center" wrapText="1"/>
    </xf>
    <xf numFmtId="0" fontId="24" fillId="3" borderId="11" xfId="0" applyFont="1" applyFill="1" applyBorder="1" applyAlignment="1">
      <alignment horizontal="center" vertical="center" wrapText="1"/>
    </xf>
    <xf numFmtId="0" fontId="51" fillId="10" borderId="11" xfId="0" applyFont="1" applyFill="1" applyBorder="1" applyAlignment="1">
      <alignment horizontal="left" vertical="center" wrapText="1"/>
    </xf>
    <xf numFmtId="0" fontId="51" fillId="3" borderId="11" xfId="0" applyFont="1" applyFill="1" applyBorder="1" applyAlignment="1" applyProtection="1">
      <alignment vertical="center" wrapText="1"/>
      <protection locked="0"/>
    </xf>
    <xf numFmtId="0" fontId="25" fillId="3" borderId="11" xfId="0" applyFont="1" applyFill="1" applyBorder="1" applyAlignment="1">
      <alignment horizontal="center" vertical="center" wrapText="1"/>
    </xf>
    <xf numFmtId="164" fontId="25" fillId="3" borderId="11" xfId="0" applyNumberFormat="1" applyFont="1" applyFill="1" applyBorder="1" applyAlignment="1">
      <alignment horizontal="center" vertical="center" wrapText="1"/>
    </xf>
    <xf numFmtId="0" fontId="24" fillId="7" borderId="11" xfId="0" applyFont="1" applyFill="1" applyBorder="1" applyAlignment="1">
      <alignment horizontal="left" vertical="center" wrapText="1"/>
    </xf>
    <xf numFmtId="0" fontId="51" fillId="3" borderId="11" xfId="0" applyFont="1" applyFill="1" applyBorder="1" applyAlignment="1">
      <alignment horizontal="left" vertical="center" wrapText="1"/>
    </xf>
    <xf numFmtId="0" fontId="25" fillId="7" borderId="11" xfId="0" applyFont="1" applyFill="1" applyBorder="1" applyAlignment="1">
      <alignment horizontal="left" vertical="center" wrapText="1"/>
    </xf>
    <xf numFmtId="0" fontId="25" fillId="7" borderId="11" xfId="0" applyFont="1" applyFill="1" applyBorder="1" applyAlignment="1">
      <alignment vertical="center" wrapText="1"/>
    </xf>
    <xf numFmtId="0" fontId="51" fillId="23" borderId="11" xfId="0" applyFont="1" applyFill="1" applyBorder="1" applyAlignment="1">
      <alignment horizontal="left" vertical="center" wrapText="1"/>
    </xf>
    <xf numFmtId="0" fontId="51" fillId="37" borderId="11" xfId="0" applyFont="1" applyFill="1" applyBorder="1" applyAlignment="1">
      <alignment horizontal="left" vertical="center" wrapText="1"/>
    </xf>
    <xf numFmtId="0" fontId="14" fillId="5" borderId="0" xfId="0" applyFont="1" applyFill="1" applyAlignment="1">
      <alignment horizontal="center" vertical="center" wrapText="1"/>
    </xf>
    <xf numFmtId="0" fontId="34" fillId="12" borderId="1" xfId="0" applyFont="1" applyFill="1" applyBorder="1" applyAlignment="1">
      <alignment horizontal="center" vertical="center" wrapText="1"/>
    </xf>
    <xf numFmtId="0" fontId="33" fillId="14" borderId="1" xfId="0" applyFont="1" applyFill="1" applyBorder="1" applyAlignment="1">
      <alignment horizontal="left" vertical="center" wrapText="1"/>
    </xf>
    <xf numFmtId="0" fontId="34" fillId="16" borderId="1" xfId="0" applyFont="1" applyFill="1" applyBorder="1" applyAlignment="1">
      <alignment horizontal="center" vertical="center" wrapText="1"/>
    </xf>
    <xf numFmtId="164" fontId="34" fillId="36" borderId="1" xfId="0" applyNumberFormat="1" applyFont="1" applyFill="1" applyBorder="1" applyAlignment="1">
      <alignment horizontal="center" vertical="center" wrapText="1"/>
    </xf>
    <xf numFmtId="0" fontId="41" fillId="0" borderId="1" xfId="0" applyFont="1" applyBorder="1" applyAlignment="1">
      <alignment horizontal="center" vertical="center" wrapText="1"/>
    </xf>
    <xf numFmtId="0" fontId="39" fillId="17" borderId="1" xfId="0" applyFont="1" applyFill="1" applyBorder="1" applyAlignment="1">
      <alignment horizontal="center" vertical="center" wrapText="1"/>
    </xf>
    <xf numFmtId="0" fontId="63" fillId="4" borderId="1" xfId="0" applyFont="1" applyFill="1" applyBorder="1" applyAlignment="1">
      <alignment horizontal="center" vertical="center"/>
    </xf>
    <xf numFmtId="0" fontId="41" fillId="0" borderId="1" xfId="0" applyFont="1" applyBorder="1" applyAlignment="1">
      <alignment horizontal="center" vertical="center"/>
    </xf>
    <xf numFmtId="14" fontId="41" fillId="0" borderId="1" xfId="0" applyNumberFormat="1" applyFont="1" applyBorder="1" applyAlignment="1">
      <alignment horizontal="center" vertical="center" wrapText="1"/>
    </xf>
    <xf numFmtId="14" fontId="41" fillId="0" borderId="1" xfId="0" applyNumberFormat="1" applyFont="1" applyBorder="1" applyAlignment="1">
      <alignment horizontal="center" vertical="center"/>
    </xf>
    <xf numFmtId="167" fontId="41" fillId="0" borderId="1" xfId="0" applyNumberFormat="1" applyFont="1" applyBorder="1" applyAlignment="1">
      <alignment horizontal="center" vertical="center" wrapText="1"/>
    </xf>
    <xf numFmtId="0" fontId="13" fillId="22" borderId="3" xfId="0" applyFont="1" applyFill="1" applyBorder="1" applyAlignment="1">
      <alignment horizontal="center" vertical="center"/>
    </xf>
    <xf numFmtId="0" fontId="29" fillId="0" borderId="0" xfId="0" applyFont="1" applyAlignment="1">
      <alignment vertical="center" wrapText="1"/>
    </xf>
    <xf numFmtId="164" fontId="5" fillId="16" borderId="2" xfId="0" applyNumberFormat="1" applyFont="1" applyFill="1" applyBorder="1" applyAlignment="1">
      <alignment horizontal="center" vertical="center" wrapText="1"/>
    </xf>
    <xf numFmtId="0" fontId="14" fillId="0" borderId="3" xfId="0" applyFont="1" applyBorder="1" applyAlignment="1">
      <alignment horizontal="center" vertical="center" wrapText="1"/>
    </xf>
    <xf numFmtId="0" fontId="21" fillId="14" borderId="3" xfId="0" applyFont="1" applyFill="1" applyBorder="1" applyAlignment="1">
      <alignment horizontal="center" vertical="center" wrapText="1"/>
    </xf>
    <xf numFmtId="0" fontId="71" fillId="6" borderId="1" xfId="0" applyFont="1" applyFill="1" applyBorder="1" applyAlignment="1">
      <alignment horizontal="center" vertical="center" wrapText="1"/>
    </xf>
    <xf numFmtId="0" fontId="8" fillId="0" borderId="0" xfId="0" applyFont="1" applyAlignment="1">
      <alignment horizontal="center"/>
    </xf>
    <xf numFmtId="0" fontId="69" fillId="21" borderId="0" xfId="0" applyFont="1" applyFill="1" applyAlignment="1">
      <alignment horizontal="center" vertical="center" wrapText="1"/>
    </xf>
    <xf numFmtId="0" fontId="25" fillId="0" borderId="0" xfId="0" applyFont="1" applyAlignment="1">
      <alignment horizontal="right" vertical="center" wrapText="1"/>
    </xf>
    <xf numFmtId="0" fontId="73" fillId="5" borderId="1" xfId="0" applyFont="1" applyFill="1" applyBorder="1" applyAlignment="1">
      <alignment horizontal="center" vertical="center" wrapText="1"/>
    </xf>
    <xf numFmtId="9" fontId="16" fillId="31" borderId="2" xfId="6" applyFont="1" applyFill="1" applyBorder="1" applyAlignment="1">
      <alignment horizontal="center" vertical="center" wrapText="1"/>
    </xf>
    <xf numFmtId="0" fontId="64" fillId="7" borderId="1" xfId="0" applyFont="1" applyFill="1" applyBorder="1" applyAlignment="1">
      <alignment horizontal="center" vertical="center" wrapText="1"/>
    </xf>
    <xf numFmtId="0" fontId="20" fillId="0" borderId="1" xfId="0" applyFont="1" applyBorder="1" applyAlignment="1">
      <alignment horizontal="center" vertical="center" wrapText="1"/>
    </xf>
    <xf numFmtId="9" fontId="20" fillId="0" borderId="1" xfId="0" applyNumberFormat="1" applyFont="1" applyBorder="1" applyAlignment="1">
      <alignment horizontal="center" vertical="center" wrapText="1"/>
    </xf>
    <xf numFmtId="0" fontId="34" fillId="7" borderId="1" xfId="0" applyFont="1" applyFill="1" applyBorder="1" applyAlignment="1">
      <alignment horizontal="left" vertical="center" wrapText="1"/>
    </xf>
    <xf numFmtId="0" fontId="70" fillId="5" borderId="1" xfId="0" applyFont="1" applyFill="1" applyBorder="1" applyAlignment="1">
      <alignment horizontal="center" vertical="center" wrapText="1"/>
    </xf>
    <xf numFmtId="0" fontId="70" fillId="18" borderId="1" xfId="0" applyFont="1" applyFill="1" applyBorder="1" applyAlignment="1">
      <alignment horizontal="center" vertical="center" wrapText="1"/>
    </xf>
    <xf numFmtId="0" fontId="78" fillId="5" borderId="1" xfId="0" applyFont="1" applyFill="1" applyBorder="1" applyAlignment="1">
      <alignment horizontal="center" vertical="center" wrapText="1"/>
    </xf>
    <xf numFmtId="0" fontId="78" fillId="18" borderId="1" xfId="0" applyFont="1" applyFill="1" applyBorder="1" applyAlignment="1">
      <alignment horizontal="center" vertical="center" wrapText="1"/>
    </xf>
    <xf numFmtId="0" fontId="78" fillId="25" borderId="1" xfId="0" applyFont="1" applyFill="1" applyBorder="1" applyAlignment="1">
      <alignment horizontal="center" vertical="center" wrapText="1"/>
    </xf>
    <xf numFmtId="0" fontId="34" fillId="5" borderId="1" xfId="0" applyFont="1" applyFill="1" applyBorder="1" applyAlignment="1">
      <alignment horizontal="center" vertical="center" wrapText="1"/>
    </xf>
    <xf numFmtId="0" fontId="34" fillId="31" borderId="3" xfId="0" applyFont="1" applyFill="1" applyBorder="1" applyAlignment="1">
      <alignment horizontal="center" vertical="center" wrapText="1"/>
    </xf>
    <xf numFmtId="0" fontId="20" fillId="31" borderId="3" xfId="0" applyFont="1" applyFill="1" applyBorder="1" applyAlignment="1">
      <alignment horizontal="center" vertical="center" wrapText="1"/>
    </xf>
    <xf numFmtId="9" fontId="20" fillId="31" borderId="1" xfId="6" applyFont="1" applyFill="1" applyBorder="1" applyAlignment="1">
      <alignment horizontal="center" vertical="center" wrapText="1"/>
    </xf>
    <xf numFmtId="9" fontId="56" fillId="18" borderId="1" xfId="0" applyNumberFormat="1" applyFont="1" applyFill="1" applyBorder="1" applyAlignment="1">
      <alignment horizontal="center" vertical="center" wrapText="1"/>
    </xf>
    <xf numFmtId="0" fontId="20" fillId="5" borderId="1" xfId="0" applyFont="1" applyFill="1" applyBorder="1" applyAlignment="1">
      <alignment horizontal="center" vertical="center" wrapText="1"/>
    </xf>
    <xf numFmtId="0" fontId="4" fillId="32" borderId="1" xfId="0" applyFont="1" applyFill="1" applyBorder="1" applyAlignment="1">
      <alignment horizontal="center" vertical="center" wrapText="1"/>
    </xf>
    <xf numFmtId="9" fontId="4" fillId="32" borderId="1" xfId="0" applyNumberFormat="1" applyFont="1" applyFill="1" applyBorder="1" applyAlignment="1">
      <alignment horizontal="center" vertical="center" wrapText="1"/>
    </xf>
    <xf numFmtId="0" fontId="18" fillId="32" borderId="1" xfId="0" applyFont="1" applyFill="1" applyBorder="1" applyAlignment="1">
      <alignment horizontal="center" vertical="center" wrapText="1"/>
    </xf>
    <xf numFmtId="9" fontId="18" fillId="32" borderId="1" xfId="0" applyNumberFormat="1" applyFont="1" applyFill="1" applyBorder="1" applyAlignment="1">
      <alignment horizontal="center" vertical="center" wrapText="1"/>
    </xf>
    <xf numFmtId="0" fontId="15" fillId="7"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69" fillId="21" borderId="4" xfId="0" applyFont="1" applyFill="1" applyBorder="1" applyAlignment="1">
      <alignment horizontal="center" vertical="center" wrapText="1"/>
    </xf>
    <xf numFmtId="0" fontId="69" fillId="21" borderId="3" xfId="0" applyFont="1" applyFill="1" applyBorder="1" applyAlignment="1">
      <alignment horizontal="center" vertical="center" wrapText="1"/>
    </xf>
    <xf numFmtId="14" fontId="85" fillId="43" borderId="11" xfId="0" applyNumberFormat="1" applyFont="1" applyFill="1" applyBorder="1" applyAlignment="1">
      <alignment horizontal="center" vertical="center" wrapText="1"/>
    </xf>
    <xf numFmtId="0" fontId="16" fillId="31" borderId="8" xfId="0" applyFont="1" applyFill="1" applyBorder="1" applyAlignment="1">
      <alignment horizontal="center" vertical="center" wrapText="1"/>
    </xf>
    <xf numFmtId="9" fontId="54" fillId="18" borderId="2" xfId="0" applyNumberFormat="1" applyFont="1" applyFill="1" applyBorder="1" applyAlignment="1">
      <alignment horizontal="center" vertical="center" wrapText="1"/>
    </xf>
    <xf numFmtId="0" fontId="16" fillId="5" borderId="2" xfId="0" applyFont="1" applyFill="1" applyBorder="1" applyAlignment="1">
      <alignment horizontal="center" vertical="center" wrapText="1"/>
    </xf>
    <xf numFmtId="0" fontId="54" fillId="18" borderId="11" xfId="0" applyFont="1" applyFill="1" applyBorder="1" applyAlignment="1">
      <alignment horizontal="center" vertical="center" wrapText="1"/>
    </xf>
    <xf numFmtId="0" fontId="16" fillId="31" borderId="11" xfId="0" applyFont="1" applyFill="1" applyBorder="1" applyAlignment="1">
      <alignment horizontal="center" vertical="center" wrapText="1"/>
    </xf>
    <xf numFmtId="0" fontId="14" fillId="24" borderId="11" xfId="0" applyFont="1" applyFill="1" applyBorder="1" applyAlignment="1">
      <alignment vertical="center" wrapText="1"/>
    </xf>
    <xf numFmtId="0" fontId="14" fillId="24" borderId="1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5" fillId="24" borderId="1" xfId="0" applyFont="1" applyFill="1" applyBorder="1" applyAlignment="1">
      <alignment horizontal="center" vertical="center" wrapText="1"/>
    </xf>
    <xf numFmtId="9" fontId="15" fillId="24" borderId="1" xfId="0" applyNumberFormat="1" applyFont="1" applyFill="1" applyBorder="1" applyAlignment="1">
      <alignment horizontal="center" vertical="center" wrapText="1"/>
    </xf>
    <xf numFmtId="14" fontId="60" fillId="24" borderId="37" xfId="0" applyNumberFormat="1" applyFont="1" applyFill="1" applyBorder="1" applyAlignment="1">
      <alignment horizontal="center" vertical="center" wrapText="1"/>
    </xf>
    <xf numFmtId="0" fontId="15" fillId="24" borderId="7" xfId="0" applyFont="1" applyFill="1" applyBorder="1" applyAlignment="1">
      <alignment horizontal="center" vertical="center" wrapText="1"/>
    </xf>
    <xf numFmtId="9" fontId="15" fillId="24" borderId="2" xfId="0" applyNumberFormat="1" applyFont="1" applyFill="1" applyBorder="1" applyAlignment="1">
      <alignment horizontal="center" vertical="center" wrapText="1"/>
    </xf>
    <xf numFmtId="9" fontId="16" fillId="24" borderId="1" xfId="0" applyNumberFormat="1" applyFont="1" applyFill="1" applyBorder="1" applyAlignment="1">
      <alignment horizontal="center" vertical="center" wrapText="1"/>
    </xf>
    <xf numFmtId="0" fontId="16" fillId="24" borderId="1" xfId="0" applyFont="1" applyFill="1" applyBorder="1" applyAlignment="1">
      <alignment horizontal="center" vertical="center" wrapText="1"/>
    </xf>
    <xf numFmtId="0" fontId="15" fillId="7" borderId="0" xfId="0" applyFont="1" applyFill="1" applyAlignment="1">
      <alignment horizontal="left"/>
    </xf>
    <xf numFmtId="0" fontId="15" fillId="0" borderId="0" xfId="0" applyFont="1" applyAlignment="1">
      <alignment horizontal="left"/>
    </xf>
    <xf numFmtId="0" fontId="49" fillId="0" borderId="0" xfId="0" applyFont="1" applyAlignment="1">
      <alignment horizontal="left"/>
    </xf>
    <xf numFmtId="0" fontId="11" fillId="15" borderId="1" xfId="0" applyFont="1" applyFill="1" applyBorder="1" applyAlignment="1">
      <alignment horizontal="left" vertical="center" wrapText="1"/>
    </xf>
    <xf numFmtId="0" fontId="15" fillId="7" borderId="0" xfId="0" applyFont="1" applyFill="1" applyAlignment="1">
      <alignment horizontal="left" vertical="center"/>
    </xf>
    <xf numFmtId="0" fontId="15" fillId="0" borderId="0" xfId="0" applyFont="1" applyAlignment="1">
      <alignment horizontal="left" vertical="center"/>
    </xf>
    <xf numFmtId="167" fontId="11" fillId="14" borderId="1" xfId="0" applyNumberFormat="1" applyFont="1" applyFill="1" applyBorder="1" applyAlignment="1">
      <alignment horizontal="left" vertical="center" wrapText="1"/>
    </xf>
    <xf numFmtId="164" fontId="15" fillId="7" borderId="1" xfId="0" applyNumberFormat="1" applyFont="1" applyFill="1" applyBorder="1" applyAlignment="1">
      <alignment horizontal="center" vertical="center" wrapText="1"/>
    </xf>
    <xf numFmtId="0" fontId="11" fillId="16" borderId="1" xfId="0" applyFont="1" applyFill="1" applyBorder="1" applyAlignment="1">
      <alignment horizontal="center" vertical="center" wrapText="1"/>
    </xf>
    <xf numFmtId="164" fontId="11" fillId="36" borderId="1" xfId="0" applyNumberFormat="1" applyFont="1" applyFill="1" applyBorder="1" applyAlignment="1">
      <alignment horizontal="center" vertical="center" wrapText="1"/>
    </xf>
    <xf numFmtId="0" fontId="15" fillId="7" borderId="0" xfId="0" applyFont="1" applyFill="1" applyAlignment="1">
      <alignment horizontal="center"/>
    </xf>
    <xf numFmtId="0" fontId="15" fillId="0" borderId="0" xfId="0" applyFont="1" applyAlignment="1">
      <alignment horizontal="center"/>
    </xf>
    <xf numFmtId="0" fontId="11" fillId="7" borderId="1" xfId="0" applyFont="1" applyFill="1" applyBorder="1" applyAlignment="1">
      <alignment horizontal="center" vertical="center"/>
    </xf>
    <xf numFmtId="0" fontId="15" fillId="27" borderId="0" xfId="0" applyFont="1" applyFill="1" applyAlignment="1">
      <alignment horizontal="center"/>
    </xf>
    <xf numFmtId="0" fontId="15" fillId="7" borderId="1" xfId="0" quotePrefix="1" applyFont="1" applyFill="1" applyBorder="1" applyAlignment="1">
      <alignment horizontal="center" vertical="center" wrapText="1"/>
    </xf>
    <xf numFmtId="0" fontId="15" fillId="8" borderId="0" xfId="0" applyFont="1" applyFill="1" applyAlignment="1">
      <alignment horizontal="center"/>
    </xf>
    <xf numFmtId="0" fontId="15" fillId="20" borderId="0" xfId="0" applyFont="1" applyFill="1" applyAlignment="1">
      <alignment horizontal="center"/>
    </xf>
    <xf numFmtId="164" fontId="11" fillId="17" borderId="1" xfId="0" applyNumberFormat="1" applyFont="1" applyFill="1" applyBorder="1" applyAlignment="1">
      <alignment horizontal="center" vertical="center" wrapText="1"/>
    </xf>
    <xf numFmtId="0" fontId="11" fillId="7" borderId="1" xfId="0" applyFont="1" applyFill="1" applyBorder="1" applyAlignment="1">
      <alignment horizontal="center" vertical="center" wrapText="1"/>
    </xf>
    <xf numFmtId="0" fontId="15" fillId="7" borderId="4" xfId="0" applyFont="1" applyFill="1" applyBorder="1" applyAlignment="1">
      <alignment vertical="center" wrapText="1"/>
    </xf>
    <xf numFmtId="0" fontId="15" fillId="7" borderId="1" xfId="0" applyFont="1" applyFill="1" applyBorder="1" applyAlignment="1">
      <alignment vertical="center" wrapText="1"/>
    </xf>
    <xf numFmtId="167" fontId="15" fillId="7" borderId="1" xfId="0" applyNumberFormat="1" applyFont="1" applyFill="1" applyBorder="1" applyAlignment="1">
      <alignment vertical="center" wrapText="1"/>
    </xf>
    <xf numFmtId="164" fontId="15" fillId="7" borderId="4" xfId="0" applyNumberFormat="1" applyFont="1" applyFill="1" applyBorder="1" applyAlignment="1">
      <alignment vertical="center" wrapText="1"/>
    </xf>
    <xf numFmtId="0" fontId="15" fillId="7" borderId="3" xfId="0" applyFont="1" applyFill="1" applyBorder="1" applyAlignment="1">
      <alignment vertical="center" wrapText="1"/>
    </xf>
    <xf numFmtId="0" fontId="11" fillId="7" borderId="1" xfId="0" applyFont="1" applyFill="1" applyBorder="1" applyAlignment="1">
      <alignment horizontal="center"/>
    </xf>
    <xf numFmtId="0" fontId="11" fillId="7" borderId="1" xfId="0" applyFont="1" applyFill="1" applyBorder="1" applyAlignment="1">
      <alignment horizontal="left" vertical="center" wrapText="1"/>
    </xf>
    <xf numFmtId="0" fontId="15" fillId="7" borderId="1" xfId="0" applyFont="1" applyFill="1" applyBorder="1" applyAlignment="1">
      <alignment horizontal="left" vertical="center" wrapText="1"/>
    </xf>
    <xf numFmtId="0" fontId="15" fillId="7" borderId="20" xfId="0" applyFont="1" applyFill="1" applyBorder="1" applyAlignment="1">
      <alignment vertical="center" wrapText="1"/>
    </xf>
    <xf numFmtId="0" fontId="15" fillId="7" borderId="21" xfId="0" applyFont="1" applyFill="1" applyBorder="1" applyAlignment="1">
      <alignment vertical="center" wrapText="1"/>
    </xf>
    <xf numFmtId="0" fontId="15" fillId="7" borderId="22" xfId="0" applyFont="1" applyFill="1" applyBorder="1" applyAlignment="1">
      <alignment vertical="center" wrapText="1"/>
    </xf>
    <xf numFmtId="0" fontId="15" fillId="7" borderId="0" xfId="0" applyFont="1" applyFill="1" applyAlignment="1">
      <alignment horizontal="left" vertical="center" wrapText="1"/>
    </xf>
    <xf numFmtId="0" fontId="11" fillId="7" borderId="20" xfId="0" applyFont="1" applyFill="1" applyBorder="1" applyAlignment="1">
      <alignment vertical="center" wrapText="1"/>
    </xf>
    <xf numFmtId="0" fontId="11" fillId="7" borderId="21" xfId="0" applyFont="1" applyFill="1" applyBorder="1" applyAlignment="1">
      <alignment vertical="center" wrapText="1"/>
    </xf>
    <xf numFmtId="0" fontId="11" fillId="7" borderId="22" xfId="0" applyFont="1" applyFill="1" applyBorder="1" applyAlignment="1">
      <alignment vertical="center" wrapText="1"/>
    </xf>
    <xf numFmtId="0" fontId="15" fillId="7" borderId="16" xfId="0" applyFont="1" applyFill="1" applyBorder="1" applyAlignment="1">
      <alignment vertical="center" wrapText="1"/>
    </xf>
    <xf numFmtId="0" fontId="15" fillId="7" borderId="0" xfId="0" applyFont="1" applyFill="1" applyAlignment="1">
      <alignment vertical="center" wrapText="1"/>
    </xf>
    <xf numFmtId="0" fontId="15" fillId="7" borderId="18" xfId="0" applyFont="1" applyFill="1" applyBorder="1" applyAlignment="1">
      <alignment vertical="center" wrapText="1"/>
    </xf>
    <xf numFmtId="0" fontId="11" fillId="7" borderId="16" xfId="0" applyFont="1" applyFill="1" applyBorder="1" applyAlignment="1">
      <alignment vertical="center" wrapText="1"/>
    </xf>
    <xf numFmtId="0" fontId="11" fillId="7" borderId="0" xfId="0" applyFont="1" applyFill="1" applyAlignment="1">
      <alignment vertical="center" wrapText="1"/>
    </xf>
    <xf numFmtId="0" fontId="11" fillId="7" borderId="18" xfId="0" applyFont="1" applyFill="1" applyBorder="1" applyAlignment="1">
      <alignment vertical="center" wrapText="1"/>
    </xf>
    <xf numFmtId="167" fontId="15" fillId="0" borderId="0" xfId="0" applyNumberFormat="1" applyFont="1"/>
    <xf numFmtId="0" fontId="11" fillId="7" borderId="0" xfId="0" applyFont="1" applyFill="1" applyAlignment="1">
      <alignment horizontal="left"/>
    </xf>
    <xf numFmtId="0" fontId="11" fillId="0" borderId="0" xfId="0" applyFont="1" applyAlignment="1">
      <alignment horizontal="left"/>
    </xf>
    <xf numFmtId="167" fontId="15" fillId="7" borderId="0" xfId="0" applyNumberFormat="1" applyFont="1" applyFill="1" applyAlignment="1">
      <alignment horizontal="left"/>
    </xf>
    <xf numFmtId="164" fontId="15" fillId="0" borderId="0" xfId="0" applyNumberFormat="1" applyFont="1" applyAlignment="1">
      <alignment horizontal="left"/>
    </xf>
    <xf numFmtId="167" fontId="15" fillId="0" borderId="0" xfId="0" applyNumberFormat="1" applyFont="1" applyAlignment="1">
      <alignment horizontal="left"/>
    </xf>
    <xf numFmtId="165" fontId="15" fillId="0" borderId="0" xfId="0" applyNumberFormat="1" applyFont="1" applyAlignment="1">
      <alignment horizontal="left"/>
    </xf>
    <xf numFmtId="0" fontId="15" fillId="7" borderId="4" xfId="0" applyFont="1" applyFill="1" applyBorder="1" applyAlignment="1">
      <alignment horizontal="center" vertical="center" wrapText="1"/>
    </xf>
    <xf numFmtId="167" fontId="15" fillId="7" borderId="1" xfId="0" applyNumberFormat="1" applyFont="1" applyFill="1" applyBorder="1" applyAlignment="1">
      <alignment horizontal="center" vertical="center" wrapText="1"/>
    </xf>
    <xf numFmtId="167" fontId="34" fillId="14" borderId="1" xfId="0" applyNumberFormat="1" applyFont="1" applyFill="1" applyBorder="1" applyAlignment="1">
      <alignment horizontal="left" vertical="center" wrapText="1"/>
    </xf>
    <xf numFmtId="0" fontId="4" fillId="0" borderId="0" xfId="0" applyFont="1" applyAlignment="1">
      <alignment horizontal="left"/>
    </xf>
    <xf numFmtId="0" fontId="43" fillId="0" borderId="0" xfId="0" applyFont="1" applyAlignment="1">
      <alignment horizontal="left"/>
    </xf>
    <xf numFmtId="0" fontId="7" fillId="15" borderId="1" xfId="0" applyFont="1" applyFill="1" applyBorder="1" applyAlignment="1">
      <alignment horizontal="left" vertical="center" wrapText="1"/>
    </xf>
    <xf numFmtId="0" fontId="5" fillId="0" borderId="0" xfId="0" applyFont="1" applyAlignment="1">
      <alignment horizontal="left" vertical="center" wrapText="1"/>
    </xf>
    <xf numFmtId="0" fontId="8" fillId="0" borderId="0" xfId="0" applyFont="1" applyAlignment="1">
      <alignment horizontal="left" vertical="center" wrapText="1"/>
    </xf>
    <xf numFmtId="0" fontId="96" fillId="22" borderId="3" xfId="0" applyFont="1" applyFill="1" applyBorder="1" applyAlignment="1">
      <alignment horizontal="center" vertical="center" wrapText="1"/>
    </xf>
    <xf numFmtId="164" fontId="8" fillId="0" borderId="0" xfId="0" applyNumberFormat="1" applyFont="1" applyAlignment="1">
      <alignment horizontal="left" vertical="center" wrapText="1"/>
    </xf>
    <xf numFmtId="167" fontId="8" fillId="0" borderId="0" xfId="0" applyNumberFormat="1" applyFont="1" applyAlignment="1">
      <alignment horizontal="left" vertical="center" wrapText="1"/>
    </xf>
    <xf numFmtId="0" fontId="83" fillId="48" borderId="1" xfId="0" applyFont="1" applyFill="1" applyBorder="1" applyAlignment="1">
      <alignment horizontal="center" vertical="center" wrapText="1"/>
    </xf>
    <xf numFmtId="0" fontId="5" fillId="0" borderId="0" xfId="0" applyFont="1" applyAlignment="1">
      <alignment horizontal="left"/>
    </xf>
    <xf numFmtId="0" fontId="8" fillId="0" borderId="0" xfId="0" applyFont="1" applyAlignment="1">
      <alignment horizontal="left"/>
    </xf>
    <xf numFmtId="167" fontId="8" fillId="0" borderId="0" xfId="0" applyNumberFormat="1" applyFont="1" applyAlignment="1">
      <alignment horizontal="left"/>
    </xf>
    <xf numFmtId="0" fontId="5" fillId="0" borderId="15" xfId="0" applyFont="1" applyBorder="1" applyAlignment="1">
      <alignment horizontal="left"/>
    </xf>
    <xf numFmtId="0" fontId="8" fillId="0" borderId="15" xfId="0" applyFont="1" applyBorder="1" applyAlignment="1">
      <alignment horizontal="left"/>
    </xf>
    <xf numFmtId="0" fontId="97" fillId="0" borderId="0" xfId="0" applyFont="1" applyAlignment="1">
      <alignment horizontal="left"/>
    </xf>
    <xf numFmtId="0" fontId="96" fillId="0" borderId="0" xfId="0" applyFont="1" applyAlignment="1">
      <alignment vertical="center" wrapText="1"/>
    </xf>
    <xf numFmtId="167" fontId="97" fillId="0" borderId="0" xfId="0" applyNumberFormat="1" applyFont="1" applyAlignment="1">
      <alignment horizontal="left"/>
    </xf>
    <xf numFmtId="164" fontId="97" fillId="0" borderId="0" xfId="0" applyNumberFormat="1" applyFont="1" applyAlignment="1">
      <alignment horizontal="left"/>
    </xf>
    <xf numFmtId="0" fontId="29" fillId="0" borderId="0" xfId="0" applyFont="1" applyAlignment="1">
      <alignment horizontal="left"/>
    </xf>
    <xf numFmtId="0" fontId="31" fillId="0" borderId="0" xfId="0" applyFont="1" applyAlignment="1">
      <alignment horizontal="left"/>
    </xf>
    <xf numFmtId="167" fontId="31" fillId="0" borderId="0" xfId="0" applyNumberFormat="1" applyFont="1" applyAlignment="1">
      <alignment horizontal="left"/>
    </xf>
    <xf numFmtId="0" fontId="7" fillId="0" borderId="0" xfId="0" applyFont="1" applyAlignment="1">
      <alignment horizontal="left"/>
    </xf>
    <xf numFmtId="0" fontId="18" fillId="0" borderId="0" xfId="0" applyFont="1" applyAlignment="1">
      <alignment horizontal="left" vertical="center" wrapText="1"/>
    </xf>
    <xf numFmtId="0" fontId="9" fillId="0" borderId="0" xfId="0" applyFont="1" applyAlignment="1">
      <alignment horizontal="left" vertical="center" wrapText="1"/>
    </xf>
    <xf numFmtId="164" fontId="18" fillId="0" borderId="0" xfId="0" applyNumberFormat="1" applyFont="1" applyAlignment="1">
      <alignment horizontal="left"/>
    </xf>
    <xf numFmtId="0" fontId="18" fillId="0" borderId="0" xfId="0" applyFont="1" applyAlignment="1">
      <alignment horizontal="left"/>
    </xf>
    <xf numFmtId="0" fontId="98" fillId="0" borderId="0" xfId="0" applyFont="1" applyAlignment="1">
      <alignment horizontal="left"/>
    </xf>
    <xf numFmtId="0" fontId="7" fillId="17" borderId="1" xfId="0" applyFont="1" applyFill="1" applyBorder="1" applyAlignment="1">
      <alignment vertical="center" wrapText="1"/>
    </xf>
    <xf numFmtId="0" fontId="18" fillId="7" borderId="0" xfId="0" applyFont="1" applyFill="1" applyAlignment="1">
      <alignment horizontal="center"/>
    </xf>
    <xf numFmtId="0" fontId="102" fillId="0" borderId="9" xfId="0" applyFont="1" applyBorder="1"/>
    <xf numFmtId="0" fontId="102" fillId="0" borderId="12" xfId="0" applyFont="1" applyBorder="1"/>
    <xf numFmtId="0" fontId="102" fillId="0" borderId="0" xfId="0" applyFont="1"/>
    <xf numFmtId="0" fontId="103" fillId="0" borderId="0" xfId="0" applyFont="1"/>
    <xf numFmtId="0" fontId="102" fillId="0" borderId="13" xfId="0" applyFont="1" applyBorder="1"/>
    <xf numFmtId="0" fontId="102" fillId="0" borderId="14" xfId="0" applyFont="1" applyBorder="1"/>
    <xf numFmtId="0" fontId="104" fillId="12" borderId="3" xfId="0" applyFont="1" applyFill="1" applyBorder="1" applyAlignment="1">
      <alignment horizontal="center" vertical="center" wrapText="1"/>
    </xf>
    <xf numFmtId="0" fontId="102" fillId="14" borderId="3" xfId="0" applyFont="1" applyFill="1" applyBorder="1" applyAlignment="1">
      <alignment horizontal="center" vertical="center" wrapText="1"/>
    </xf>
    <xf numFmtId="0" fontId="102" fillId="14" borderId="3" xfId="0" applyFont="1" applyFill="1" applyBorder="1" applyAlignment="1">
      <alignment horizontal="left" vertical="center" wrapText="1"/>
    </xf>
    <xf numFmtId="164" fontId="102" fillId="14" borderId="3" xfId="0" applyNumberFormat="1" applyFont="1" applyFill="1" applyBorder="1" applyAlignment="1">
      <alignment horizontal="center" vertical="center" wrapText="1"/>
    </xf>
    <xf numFmtId="0" fontId="102" fillId="0" borderId="0" xfId="0" applyFont="1" applyAlignment="1">
      <alignment horizontal="left" vertical="center"/>
    </xf>
    <xf numFmtId="0" fontId="104" fillId="12" borderId="1" xfId="0" applyFont="1" applyFill="1" applyBorder="1" applyAlignment="1">
      <alignment horizontal="center" vertical="center" wrapText="1"/>
    </xf>
    <xf numFmtId="0" fontId="102" fillId="14" borderId="1" xfId="0" applyFont="1" applyFill="1" applyBorder="1" applyAlignment="1">
      <alignment horizontal="left" vertical="center" wrapText="1"/>
    </xf>
    <xf numFmtId="164" fontId="102" fillId="14" borderId="1" xfId="0" applyNumberFormat="1" applyFont="1" applyFill="1" applyBorder="1" applyAlignment="1">
      <alignment horizontal="center" vertical="center" wrapText="1"/>
    </xf>
    <xf numFmtId="0" fontId="104" fillId="9" borderId="1" xfId="0" applyFont="1" applyFill="1" applyBorder="1" applyAlignment="1">
      <alignment horizontal="center" vertical="center" wrapText="1"/>
    </xf>
    <xf numFmtId="164" fontId="104" fillId="9" borderId="1" xfId="0" applyNumberFormat="1" applyFont="1" applyFill="1" applyBorder="1" applyAlignment="1">
      <alignment horizontal="center" vertical="center" wrapText="1"/>
    </xf>
    <xf numFmtId="164" fontId="104" fillId="9" borderId="31" xfId="0" applyNumberFormat="1" applyFont="1" applyFill="1" applyBorder="1" applyAlignment="1">
      <alignment horizontal="center" vertical="center" wrapText="1"/>
    </xf>
    <xf numFmtId="0" fontId="102" fillId="0" borderId="29" xfId="0" applyFont="1" applyBorder="1" applyAlignment="1">
      <alignment horizontal="center" vertical="center"/>
    </xf>
    <xf numFmtId="0" fontId="102" fillId="0" borderId="1" xfId="0" applyFont="1" applyBorder="1" applyAlignment="1">
      <alignment horizontal="justify" vertical="top" wrapText="1"/>
    </xf>
    <xf numFmtId="0" fontId="102" fillId="0" borderId="1" xfId="0" applyFont="1" applyBorder="1" applyAlignment="1">
      <alignment horizontal="left" vertical="center" wrapText="1"/>
    </xf>
    <xf numFmtId="0" fontId="104" fillId="7" borderId="1" xfId="0" applyFont="1" applyFill="1" applyBorder="1" applyAlignment="1">
      <alignment horizontal="center" vertical="center"/>
    </xf>
    <xf numFmtId="0" fontId="104" fillId="0" borderId="1" xfId="0" applyFont="1" applyBorder="1" applyAlignment="1">
      <alignment horizontal="center" vertical="center"/>
    </xf>
    <xf numFmtId="0" fontId="102" fillId="0" borderId="1" xfId="0" applyFont="1" applyBorder="1" applyAlignment="1">
      <alignment horizontal="center" vertical="center" wrapText="1"/>
    </xf>
    <xf numFmtId="165" fontId="102" fillId="0" borderId="1" xfId="0" applyNumberFormat="1" applyFont="1" applyBorder="1" applyAlignment="1">
      <alignment horizontal="center" vertical="center" wrapText="1"/>
    </xf>
    <xf numFmtId="165" fontId="102" fillId="0" borderId="1" xfId="0" applyNumberFormat="1" applyFont="1" applyBorder="1" applyAlignment="1">
      <alignment horizontal="center" vertical="center"/>
    </xf>
    <xf numFmtId="165" fontId="102" fillId="0" borderId="31" xfId="0" applyNumberFormat="1" applyFont="1" applyBorder="1" applyAlignment="1">
      <alignment horizontal="center" vertical="center"/>
    </xf>
    <xf numFmtId="0" fontId="102" fillId="0" borderId="0" xfId="0" applyFont="1" applyAlignment="1">
      <alignment vertical="center"/>
    </xf>
    <xf numFmtId="0" fontId="102" fillId="0" borderId="32" xfId="0" applyFont="1" applyBorder="1" applyAlignment="1">
      <alignment horizontal="center" vertical="center"/>
    </xf>
    <xf numFmtId="0" fontId="102" fillId="0" borderId="39" xfId="0" applyFont="1" applyBorder="1" applyAlignment="1">
      <alignment horizontal="center" vertical="center"/>
    </xf>
    <xf numFmtId="0" fontId="102" fillId="0" borderId="22" xfId="0" applyFont="1" applyBorder="1" applyAlignment="1">
      <alignment horizontal="left" vertical="center" wrapText="1"/>
    </xf>
    <xf numFmtId="0" fontId="102" fillId="0" borderId="4" xfId="0" applyFont="1" applyBorder="1" applyAlignment="1">
      <alignment horizontal="left" vertical="center" wrapText="1"/>
    </xf>
    <xf numFmtId="0" fontId="104" fillId="7" borderId="4" xfId="0" applyFont="1" applyFill="1" applyBorder="1" applyAlignment="1">
      <alignment horizontal="center" vertical="center"/>
    </xf>
    <xf numFmtId="0" fontId="104" fillId="0" borderId="4" xfId="0" applyFont="1" applyBorder="1" applyAlignment="1">
      <alignment horizontal="center" vertical="center"/>
    </xf>
    <xf numFmtId="165" fontId="102" fillId="0" borderId="4" xfId="0" applyNumberFormat="1" applyFont="1" applyBorder="1" applyAlignment="1">
      <alignment horizontal="center" vertical="center"/>
    </xf>
    <xf numFmtId="165" fontId="102" fillId="0" borderId="33" xfId="0" applyNumberFormat="1" applyFont="1" applyBorder="1" applyAlignment="1">
      <alignment horizontal="center" vertical="center"/>
    </xf>
    <xf numFmtId="0" fontId="102" fillId="0" borderId="40" xfId="0" applyFont="1" applyBorder="1" applyAlignment="1">
      <alignment horizontal="left" vertical="center" wrapText="1"/>
    </xf>
    <xf numFmtId="0" fontId="102" fillId="0" borderId="39" xfId="0" applyFont="1" applyBorder="1" applyAlignment="1">
      <alignment horizontal="left" vertical="center" wrapText="1"/>
    </xf>
    <xf numFmtId="0" fontId="104" fillId="7" borderId="39" xfId="0" applyFont="1" applyFill="1" applyBorder="1" applyAlignment="1">
      <alignment horizontal="center" vertical="center"/>
    </xf>
    <xf numFmtId="0" fontId="104" fillId="0" borderId="39" xfId="0" applyFont="1" applyBorder="1" applyAlignment="1">
      <alignment horizontal="center" vertical="center"/>
    </xf>
    <xf numFmtId="165" fontId="102" fillId="0" borderId="39" xfId="0" applyNumberFormat="1" applyFont="1" applyBorder="1" applyAlignment="1">
      <alignment horizontal="center" vertical="center"/>
    </xf>
    <xf numFmtId="0" fontId="102" fillId="0" borderId="41" xfId="0" applyFont="1" applyBorder="1" applyAlignment="1">
      <alignment horizontal="left" vertical="center" wrapText="1"/>
    </xf>
    <xf numFmtId="0" fontId="102" fillId="0" borderId="42" xfId="0" applyFont="1" applyBorder="1" applyAlignment="1">
      <alignment horizontal="left" vertical="center" wrapText="1"/>
    </xf>
    <xf numFmtId="0" fontId="104" fillId="7" borderId="42" xfId="0" applyFont="1" applyFill="1" applyBorder="1" applyAlignment="1">
      <alignment horizontal="center" vertical="center"/>
    </xf>
    <xf numFmtId="0" fontId="104" fillId="0" borderId="42" xfId="0" applyFont="1" applyBorder="1" applyAlignment="1">
      <alignment horizontal="center" vertical="center"/>
    </xf>
    <xf numFmtId="165" fontId="102" fillId="0" borderId="42" xfId="0" applyNumberFormat="1" applyFont="1" applyBorder="1" applyAlignment="1">
      <alignment horizontal="center" vertical="center"/>
    </xf>
    <xf numFmtId="0" fontId="102" fillId="0" borderId="43" xfId="0" applyFont="1" applyBorder="1" applyAlignment="1">
      <alignment horizontal="left" vertical="center" wrapText="1"/>
    </xf>
    <xf numFmtId="0" fontId="102" fillId="0" borderId="5" xfId="0" applyFont="1" applyBorder="1" applyAlignment="1">
      <alignment horizontal="left" vertical="center" wrapText="1"/>
    </xf>
    <xf numFmtId="0" fontId="102" fillId="0" borderId="0" xfId="0" applyFont="1" applyAlignment="1">
      <alignment vertical="center" wrapText="1"/>
    </xf>
    <xf numFmtId="0" fontId="102" fillId="0" borderId="24" xfId="0" applyFont="1" applyBorder="1" applyAlignment="1">
      <alignment vertical="center"/>
    </xf>
    <xf numFmtId="0" fontId="102" fillId="0" borderId="10" xfId="0" applyFont="1" applyBorder="1" applyAlignment="1">
      <alignment horizontal="left" vertical="center" wrapText="1"/>
    </xf>
    <xf numFmtId="0" fontId="102" fillId="0" borderId="0" xfId="0" applyFont="1" applyAlignment="1">
      <alignment horizontal="left" vertical="center" wrapText="1"/>
    </xf>
    <xf numFmtId="0" fontId="102" fillId="0" borderId="0" xfId="0" applyFont="1" applyAlignment="1">
      <alignment horizontal="center" vertical="center" wrapText="1"/>
    </xf>
    <xf numFmtId="0" fontId="102" fillId="0" borderId="15" xfId="0" applyFont="1" applyBorder="1" applyAlignment="1">
      <alignment horizontal="center" vertical="center" wrapText="1"/>
    </xf>
    <xf numFmtId="0" fontId="102" fillId="0" borderId="15" xfId="0" applyFont="1" applyBorder="1" applyAlignment="1">
      <alignment vertical="center"/>
    </xf>
    <xf numFmtId="0" fontId="102" fillId="0" borderId="0" xfId="0" applyFont="1" applyAlignment="1">
      <alignment horizontal="center" vertical="center"/>
    </xf>
    <xf numFmtId="164" fontId="102" fillId="0" borderId="0" xfId="0" applyNumberFormat="1" applyFont="1" applyAlignment="1">
      <alignment vertical="center"/>
    </xf>
    <xf numFmtId="164" fontId="102" fillId="0" borderId="0" xfId="0" applyNumberFormat="1" applyFont="1" applyAlignment="1">
      <alignment horizontal="center" vertical="center"/>
    </xf>
    <xf numFmtId="0" fontId="102" fillId="0" borderId="10" xfId="0" applyFont="1" applyBorder="1" applyAlignment="1">
      <alignment horizontal="center" vertical="center"/>
    </xf>
    <xf numFmtId="0" fontId="102" fillId="0" borderId="13" xfId="0" applyFont="1" applyBorder="1" applyAlignment="1">
      <alignment horizontal="center" vertical="center"/>
    </xf>
    <xf numFmtId="0" fontId="102" fillId="0" borderId="15" xfId="0" applyFont="1" applyBorder="1" applyAlignment="1">
      <alignment horizontal="center" vertical="center"/>
    </xf>
    <xf numFmtId="164" fontId="102" fillId="0" borderId="15" xfId="0" applyNumberFormat="1" applyFont="1" applyBorder="1" applyAlignment="1">
      <alignment vertical="center"/>
    </xf>
    <xf numFmtId="164" fontId="102" fillId="0" borderId="15" xfId="0" applyNumberFormat="1" applyFont="1" applyBorder="1" applyAlignment="1">
      <alignment horizontal="center" vertical="center"/>
    </xf>
    <xf numFmtId="0" fontId="102" fillId="0" borderId="14" xfId="0" applyFont="1" applyBorder="1" applyAlignment="1">
      <alignment vertical="center"/>
    </xf>
    <xf numFmtId="0" fontId="102" fillId="7" borderId="0" xfId="0" applyFont="1" applyFill="1" applyAlignment="1">
      <alignment horizontal="left" vertical="center" wrapText="1"/>
    </xf>
    <xf numFmtId="0" fontId="102" fillId="0" borderId="24" xfId="0" applyFont="1" applyBorder="1" applyAlignment="1">
      <alignment horizontal="center" vertical="center"/>
    </xf>
    <xf numFmtId="0" fontId="102" fillId="2" borderId="29" xfId="0" applyFont="1" applyFill="1" applyBorder="1" applyAlignment="1">
      <alignment horizontal="center" vertical="center"/>
    </xf>
    <xf numFmtId="0" fontId="102" fillId="2" borderId="1" xfId="0" applyFont="1" applyFill="1" applyBorder="1" applyAlignment="1">
      <alignment horizontal="left" vertical="center"/>
    </xf>
    <xf numFmtId="0" fontId="102" fillId="5" borderId="29" xfId="0" applyFont="1" applyFill="1" applyBorder="1" applyAlignment="1">
      <alignment horizontal="center" vertical="center"/>
    </xf>
    <xf numFmtId="0" fontId="102" fillId="5" borderId="1" xfId="0" applyFont="1" applyFill="1" applyBorder="1" applyAlignment="1">
      <alignment horizontal="left" vertical="center"/>
    </xf>
    <xf numFmtId="0" fontId="102" fillId="32" borderId="29" xfId="0" applyFont="1" applyFill="1" applyBorder="1" applyAlignment="1">
      <alignment horizontal="center" vertical="center"/>
    </xf>
    <xf numFmtId="0" fontId="102" fillId="32" borderId="1" xfId="0" applyFont="1" applyFill="1" applyBorder="1" applyAlignment="1">
      <alignment horizontal="left" vertical="center"/>
    </xf>
    <xf numFmtId="0" fontId="102" fillId="0" borderId="15" xfId="0" applyFont="1" applyBorder="1" applyAlignment="1">
      <alignment vertical="center" wrapText="1"/>
    </xf>
    <xf numFmtId="164" fontId="102" fillId="0" borderId="15" xfId="0" applyNumberFormat="1" applyFont="1" applyBorder="1" applyAlignment="1">
      <alignment vertical="center" wrapText="1"/>
    </xf>
    <xf numFmtId="0" fontId="102" fillId="0" borderId="14" xfId="0" applyFont="1" applyBorder="1" applyAlignment="1">
      <alignment horizontal="center" vertical="center"/>
    </xf>
    <xf numFmtId="0" fontId="104" fillId="0" borderId="0" xfId="0" applyFont="1" applyAlignment="1">
      <alignment horizontal="center"/>
    </xf>
    <xf numFmtId="164" fontId="102" fillId="0" borderId="0" xfId="0" applyNumberFormat="1" applyFont="1"/>
    <xf numFmtId="0" fontId="106" fillId="7" borderId="0" xfId="0" applyFont="1" applyFill="1" applyAlignment="1">
      <alignment horizontal="left"/>
    </xf>
    <xf numFmtId="0" fontId="106" fillId="0" borderId="0" xfId="0" applyFont="1" applyAlignment="1">
      <alignment horizontal="left"/>
    </xf>
    <xf numFmtId="0" fontId="107" fillId="0" borderId="0" xfId="0" applyFont="1" applyAlignment="1">
      <alignment horizontal="left"/>
    </xf>
    <xf numFmtId="0" fontId="106" fillId="7" borderId="0" xfId="0" applyFont="1" applyFill="1" applyAlignment="1">
      <alignment horizontal="left" vertical="center"/>
    </xf>
    <xf numFmtId="0" fontId="106" fillId="0" borderId="0" xfId="0" applyFont="1" applyAlignment="1">
      <alignment horizontal="left" vertical="center"/>
    </xf>
    <xf numFmtId="0" fontId="106" fillId="7" borderId="0" xfId="0" applyFont="1" applyFill="1" applyAlignment="1">
      <alignment horizontal="center"/>
    </xf>
    <xf numFmtId="0" fontId="106" fillId="0" borderId="0" xfId="0" applyFont="1" applyAlignment="1">
      <alignment horizontal="center"/>
    </xf>
    <xf numFmtId="0" fontId="56" fillId="7" borderId="1" xfId="0" applyFont="1" applyFill="1" applyBorder="1" applyAlignment="1">
      <alignment horizontal="center" vertical="center" wrapText="1"/>
    </xf>
    <xf numFmtId="49" fontId="62" fillId="7" borderId="1" xfId="0" applyNumberFormat="1" applyFont="1" applyFill="1" applyBorder="1" applyAlignment="1">
      <alignment horizontal="center" vertical="center" wrapText="1"/>
    </xf>
    <xf numFmtId="0" fontId="18" fillId="7" borderId="4" xfId="0" applyFont="1" applyFill="1" applyBorder="1" applyAlignment="1">
      <alignment horizontal="center" vertical="center" wrapText="1"/>
    </xf>
    <xf numFmtId="0" fontId="108" fillId="0" borderId="4" xfId="0" applyFont="1" applyBorder="1" applyAlignment="1">
      <alignment horizontal="center" vertical="center" wrapText="1"/>
    </xf>
    <xf numFmtId="0" fontId="106" fillId="27" borderId="0" xfId="0" applyFont="1" applyFill="1" applyAlignment="1">
      <alignment horizontal="center"/>
    </xf>
    <xf numFmtId="0" fontId="14" fillId="7" borderId="1" xfId="0" applyFont="1" applyFill="1" applyBorder="1" applyAlignment="1">
      <alignment horizontal="center" vertical="center" wrapText="1"/>
    </xf>
    <xf numFmtId="0" fontId="109" fillId="46" borderId="1" xfId="0" applyFont="1" applyFill="1" applyBorder="1" applyAlignment="1">
      <alignment horizontal="center" vertical="center" wrapText="1"/>
    </xf>
    <xf numFmtId="167" fontId="18" fillId="7" borderId="1" xfId="0" applyNumberFormat="1" applyFont="1" applyFill="1" applyBorder="1" applyAlignment="1">
      <alignment horizontal="center" vertical="center" wrapText="1"/>
    </xf>
    <xf numFmtId="0" fontId="11" fillId="48" borderId="1" xfId="0" applyFont="1" applyFill="1" applyBorder="1" applyAlignment="1">
      <alignment horizontal="center" vertical="center" wrapText="1"/>
    </xf>
    <xf numFmtId="0" fontId="106" fillId="7" borderId="0" xfId="0" applyFont="1" applyFill="1" applyAlignment="1">
      <alignment horizontal="left" vertical="center" wrapText="1"/>
    </xf>
    <xf numFmtId="0" fontId="106" fillId="0" borderId="0" xfId="0" applyFont="1" applyAlignment="1">
      <alignment horizontal="left" vertical="center" wrapText="1"/>
    </xf>
    <xf numFmtId="0" fontId="111" fillId="0" borderId="0" xfId="0" applyFont="1" applyAlignment="1">
      <alignment vertical="center" wrapText="1"/>
    </xf>
    <xf numFmtId="167" fontId="112" fillId="0" borderId="0" xfId="0" applyNumberFormat="1" applyFont="1"/>
    <xf numFmtId="0" fontId="112" fillId="7" borderId="0" xfId="0" applyFont="1" applyFill="1" applyAlignment="1">
      <alignment horizontal="left"/>
    </xf>
    <xf numFmtId="0" fontId="112" fillId="0" borderId="0" xfId="0" applyFont="1" applyAlignment="1">
      <alignment horizontal="left"/>
    </xf>
    <xf numFmtId="0" fontId="112" fillId="0" borderId="0" xfId="0" applyFont="1" applyAlignment="1">
      <alignment vertical="center" wrapText="1"/>
    </xf>
    <xf numFmtId="167" fontId="106" fillId="0" borderId="0" xfId="0" applyNumberFormat="1" applyFont="1"/>
    <xf numFmtId="0" fontId="113" fillId="0" borderId="0" xfId="0" applyFont="1" applyAlignment="1">
      <alignment horizontal="left"/>
    </xf>
    <xf numFmtId="164" fontId="106" fillId="0" borderId="0" xfId="0" applyNumberFormat="1" applyFont="1" applyAlignment="1">
      <alignment horizontal="left"/>
    </xf>
    <xf numFmtId="167" fontId="106" fillId="0" borderId="0" xfId="0" applyNumberFormat="1" applyFont="1" applyAlignment="1">
      <alignment horizontal="left"/>
    </xf>
    <xf numFmtId="165" fontId="106" fillId="0" borderId="0" xfId="0" applyNumberFormat="1" applyFont="1" applyAlignment="1">
      <alignment horizontal="left"/>
    </xf>
    <xf numFmtId="0" fontId="116" fillId="0" borderId="9" xfId="0" applyFont="1" applyBorder="1"/>
    <xf numFmtId="0" fontId="116" fillId="0" borderId="12" xfId="0" applyFont="1" applyBorder="1"/>
    <xf numFmtId="0" fontId="116" fillId="0" borderId="0" xfId="0" applyFont="1"/>
    <xf numFmtId="0" fontId="117" fillId="0" borderId="0" xfId="0" applyFont="1"/>
    <xf numFmtId="0" fontId="116" fillId="0" borderId="13" xfId="0" applyFont="1" applyBorder="1"/>
    <xf numFmtId="0" fontId="116" fillId="0" borderId="14" xfId="0" applyFont="1" applyBorder="1"/>
    <xf numFmtId="0" fontId="118" fillId="12" borderId="3" xfId="0" applyFont="1" applyFill="1" applyBorder="1" applyAlignment="1">
      <alignment horizontal="center" vertical="center" wrapText="1"/>
    </xf>
    <xf numFmtId="0" fontId="116" fillId="14" borderId="3" xfId="0" applyFont="1" applyFill="1" applyBorder="1" applyAlignment="1">
      <alignment horizontal="left" vertical="center" wrapText="1"/>
    </xf>
    <xf numFmtId="0" fontId="118" fillId="14" borderId="3" xfId="0" applyFont="1" applyFill="1" applyBorder="1" applyAlignment="1">
      <alignment horizontal="center" vertical="center" wrapText="1"/>
    </xf>
    <xf numFmtId="164" fontId="116" fillId="14" borderId="3" xfId="0" applyNumberFormat="1" applyFont="1" applyFill="1" applyBorder="1" applyAlignment="1">
      <alignment horizontal="center" vertical="center" wrapText="1"/>
    </xf>
    <xf numFmtId="0" fontId="116" fillId="0" borderId="0" xfId="0" applyFont="1" applyAlignment="1">
      <alignment horizontal="left" vertical="center"/>
    </xf>
    <xf numFmtId="0" fontId="118" fillId="12" borderId="1" xfId="0" applyFont="1" applyFill="1" applyBorder="1" applyAlignment="1">
      <alignment horizontal="center" vertical="center" wrapText="1"/>
    </xf>
    <xf numFmtId="0" fontId="116" fillId="14" borderId="1" xfId="0" applyFont="1" applyFill="1" applyBorder="1" applyAlignment="1">
      <alignment horizontal="left" vertical="center" wrapText="1"/>
    </xf>
    <xf numFmtId="164" fontId="116" fillId="14" borderId="1" xfId="0" applyNumberFormat="1" applyFont="1" applyFill="1" applyBorder="1" applyAlignment="1">
      <alignment horizontal="center" vertical="center" wrapText="1"/>
    </xf>
    <xf numFmtId="0" fontId="118" fillId="9" borderId="4" xfId="0" applyFont="1" applyFill="1" applyBorder="1" applyAlignment="1">
      <alignment horizontal="center" vertical="center" wrapText="1"/>
    </xf>
    <xf numFmtId="164" fontId="118" fillId="9" borderId="4" xfId="0" applyNumberFormat="1" applyFont="1" applyFill="1" applyBorder="1" applyAlignment="1">
      <alignment horizontal="center" vertical="center" wrapText="1"/>
    </xf>
    <xf numFmtId="164" fontId="118" fillId="9" borderId="33" xfId="0" applyNumberFormat="1" applyFont="1" applyFill="1" applyBorder="1" applyAlignment="1">
      <alignment horizontal="center" vertical="center" wrapText="1"/>
    </xf>
    <xf numFmtId="0" fontId="117" fillId="0" borderId="44" xfId="0" applyFont="1" applyBorder="1" applyAlignment="1" applyProtection="1">
      <alignment horizontal="center" vertical="center" wrapText="1"/>
      <protection locked="0"/>
    </xf>
    <xf numFmtId="0" fontId="117" fillId="0" borderId="1" xfId="0" applyFont="1" applyBorder="1" applyAlignment="1" applyProtection="1">
      <alignment vertical="center" wrapText="1"/>
      <protection locked="0"/>
    </xf>
    <xf numFmtId="0" fontId="117" fillId="0" borderId="25" xfId="0" applyFont="1" applyBorder="1" applyAlignment="1" applyProtection="1">
      <alignment horizontal="left" vertical="center" wrapText="1"/>
      <protection locked="0"/>
    </xf>
    <xf numFmtId="0" fontId="116" fillId="0" borderId="1" xfId="0" applyFont="1" applyBorder="1" applyAlignment="1">
      <alignment vertical="center"/>
    </xf>
    <xf numFmtId="0" fontId="118" fillId="19" borderId="1" xfId="0" applyFont="1" applyFill="1" applyBorder="1" applyAlignment="1">
      <alignment horizontal="center" vertical="center" wrapText="1"/>
    </xf>
    <xf numFmtId="0" fontId="119" fillId="0" borderId="45" xfId="0" applyFont="1" applyBorder="1" applyAlignment="1">
      <alignment horizontal="left" vertical="center" wrapText="1"/>
    </xf>
    <xf numFmtId="0" fontId="116" fillId="0" borderId="1" xfId="0" applyFont="1" applyBorder="1" applyAlignment="1">
      <alignment vertical="center" wrapText="1"/>
    </xf>
    <xf numFmtId="0" fontId="119" fillId="0" borderId="45" xfId="0" applyFont="1" applyBorder="1" applyAlignment="1" applyProtection="1">
      <alignment vertical="center" wrapText="1"/>
      <protection locked="0"/>
    </xf>
    <xf numFmtId="0" fontId="116" fillId="0" borderId="46" xfId="0" applyFont="1" applyBorder="1" applyAlignment="1">
      <alignment horizontal="center" vertical="center" wrapText="1"/>
    </xf>
    <xf numFmtId="164" fontId="116" fillId="0" borderId="1" xfId="0" applyNumberFormat="1" applyFont="1" applyBorder="1" applyAlignment="1">
      <alignment horizontal="center" vertical="center" wrapText="1"/>
    </xf>
    <xf numFmtId="14" fontId="119" fillId="0" borderId="47" xfId="0" applyNumberFormat="1" applyFont="1" applyBorder="1" applyAlignment="1">
      <alignment horizontal="center" vertical="center"/>
    </xf>
    <xf numFmtId="0" fontId="118" fillId="0" borderId="48" xfId="0" applyFont="1" applyBorder="1" applyAlignment="1">
      <alignment horizontal="center" vertical="center" wrapText="1"/>
    </xf>
    <xf numFmtId="0" fontId="116" fillId="0" borderId="38" xfId="0" applyFont="1" applyBorder="1" applyAlignment="1">
      <alignment vertical="center"/>
    </xf>
    <xf numFmtId="0" fontId="116" fillId="0" borderId="0" xfId="0" applyFont="1" applyAlignment="1">
      <alignment vertical="center"/>
    </xf>
    <xf numFmtId="0" fontId="116" fillId="0" borderId="0" xfId="0" applyFont="1" applyAlignment="1">
      <alignment horizontal="center" vertical="center"/>
    </xf>
    <xf numFmtId="0" fontId="116" fillId="2" borderId="1" xfId="0" applyFont="1" applyFill="1" applyBorder="1" applyAlignment="1">
      <alignment horizontal="center" vertical="center"/>
    </xf>
    <xf numFmtId="0" fontId="116" fillId="2" borderId="1" xfId="0" applyFont="1" applyFill="1" applyBorder="1" applyAlignment="1">
      <alignment horizontal="left" vertical="center"/>
    </xf>
    <xf numFmtId="0" fontId="116" fillId="5" borderId="1" xfId="0" applyFont="1" applyFill="1" applyBorder="1" applyAlignment="1">
      <alignment horizontal="center" vertical="center"/>
    </xf>
    <xf numFmtId="0" fontId="116" fillId="5" borderId="1" xfId="0" applyFont="1" applyFill="1" applyBorder="1" applyAlignment="1">
      <alignment horizontal="left" vertical="center"/>
    </xf>
    <xf numFmtId="0" fontId="24" fillId="7" borderId="0" xfId="0" applyFont="1" applyFill="1" applyAlignment="1">
      <alignment vertical="center" wrapText="1"/>
    </xf>
    <xf numFmtId="0" fontId="116" fillId="32" borderId="1" xfId="0" applyFont="1" applyFill="1" applyBorder="1" applyAlignment="1">
      <alignment horizontal="center" vertical="center"/>
    </xf>
    <xf numFmtId="0" fontId="116" fillId="32" borderId="1" xfId="0" applyFont="1" applyFill="1" applyBorder="1" applyAlignment="1">
      <alignment horizontal="left" vertical="center"/>
    </xf>
    <xf numFmtId="0" fontId="116" fillId="0" borderId="1" xfId="0" applyFont="1" applyBorder="1" applyAlignment="1">
      <alignment horizontal="center" vertical="center"/>
    </xf>
    <xf numFmtId="0" fontId="24" fillId="0" borderId="15" xfId="0" applyFont="1" applyBorder="1" applyAlignment="1">
      <alignment horizontal="center" wrapText="1"/>
    </xf>
    <xf numFmtId="0" fontId="24" fillId="0" borderId="0" xfId="0" applyFont="1" applyAlignment="1">
      <alignment horizontal="center" wrapText="1"/>
    </xf>
    <xf numFmtId="164" fontId="116" fillId="0" borderId="0" xfId="0" applyNumberFormat="1" applyFont="1" applyAlignment="1">
      <alignment vertical="center"/>
    </xf>
    <xf numFmtId="164" fontId="116" fillId="0" borderId="0" xfId="0" applyNumberFormat="1" applyFont="1" applyAlignment="1">
      <alignment horizontal="center" vertical="center"/>
    </xf>
    <xf numFmtId="0" fontId="116" fillId="7" borderId="0" xfId="0" applyFont="1" applyFill="1" applyAlignment="1">
      <alignment horizontal="left" vertical="center" wrapText="1"/>
    </xf>
    <xf numFmtId="0" fontId="116" fillId="0" borderId="0" xfId="0" applyFont="1" applyAlignment="1">
      <alignment vertical="center" wrapText="1"/>
    </xf>
    <xf numFmtId="164" fontId="116" fillId="0" borderId="0" xfId="0" applyNumberFormat="1" applyFont="1" applyAlignment="1">
      <alignment vertical="center" wrapText="1"/>
    </xf>
    <xf numFmtId="0" fontId="118" fillId="0" borderId="0" xfId="0" applyFont="1" applyAlignment="1">
      <alignment horizontal="center"/>
    </xf>
    <xf numFmtId="164" fontId="116" fillId="0" borderId="0" xfId="0" applyNumberFormat="1" applyFont="1"/>
    <xf numFmtId="9" fontId="8" fillId="0" borderId="0" xfId="0" applyNumberFormat="1" applyFont="1"/>
    <xf numFmtId="0" fontId="69" fillId="21" borderId="20" xfId="0" applyFont="1" applyFill="1" applyBorder="1" applyAlignment="1">
      <alignment horizontal="center" vertical="center" wrapText="1"/>
    </xf>
    <xf numFmtId="9" fontId="4" fillId="32" borderId="2" xfId="0" applyNumberFormat="1" applyFont="1" applyFill="1" applyBorder="1" applyAlignment="1">
      <alignment horizontal="center" vertical="center" wrapText="1"/>
    </xf>
    <xf numFmtId="0" fontId="20" fillId="0" borderId="1" xfId="0" applyFont="1" applyBorder="1" applyAlignment="1">
      <alignment horizontal="center"/>
    </xf>
    <xf numFmtId="0" fontId="20" fillId="4" borderId="1" xfId="0" applyFont="1" applyFill="1" applyBorder="1" applyAlignment="1">
      <alignment horizontal="center" vertical="center" wrapText="1"/>
    </xf>
    <xf numFmtId="9" fontId="16" fillId="0" borderId="1" xfId="0" applyNumberFormat="1" applyFont="1" applyBorder="1" applyAlignment="1">
      <alignment horizontal="center" vertical="center" wrapText="1"/>
    </xf>
    <xf numFmtId="0" fontId="123" fillId="19" borderId="17" xfId="0" applyFont="1" applyFill="1" applyBorder="1" applyAlignment="1">
      <alignment horizontal="center" vertical="center" wrapText="1"/>
    </xf>
    <xf numFmtId="0" fontId="3" fillId="30" borderId="0" xfId="0" applyFont="1" applyFill="1" applyAlignment="1">
      <alignment horizontal="center" vertical="center" wrapText="1"/>
    </xf>
    <xf numFmtId="9" fontId="4" fillId="32" borderId="1" xfId="6" applyFont="1" applyFill="1" applyBorder="1" applyAlignment="1">
      <alignment horizontal="center" vertical="center" wrapText="1"/>
    </xf>
    <xf numFmtId="9" fontId="18" fillId="0" borderId="1" xfId="0" applyNumberFormat="1" applyFont="1" applyBorder="1" applyAlignment="1">
      <alignment horizontal="center" vertical="center" wrapText="1"/>
    </xf>
    <xf numFmtId="0" fontId="4" fillId="19" borderId="1" xfId="0" applyFont="1" applyFill="1" applyBorder="1" applyAlignment="1">
      <alignment horizontal="center" vertical="center" wrapText="1"/>
    </xf>
    <xf numFmtId="9" fontId="23" fillId="32" borderId="0" xfId="6" applyFont="1" applyFill="1" applyAlignment="1">
      <alignment horizontal="center" vertical="center" wrapText="1"/>
    </xf>
    <xf numFmtId="0" fontId="4" fillId="7" borderId="0" xfId="0" applyFont="1" applyFill="1" applyAlignment="1">
      <alignment horizontal="left" vertical="center"/>
    </xf>
    <xf numFmtId="0" fontId="83" fillId="7" borderId="0" xfId="0" applyFont="1" applyFill="1" applyAlignment="1">
      <alignment horizontal="center" vertical="center"/>
    </xf>
    <xf numFmtId="0" fontId="3" fillId="7" borderId="4" xfId="0" applyFont="1" applyFill="1" applyBorder="1" applyAlignment="1">
      <alignment horizontal="center" vertical="center" wrapText="1"/>
    </xf>
    <xf numFmtId="9" fontId="4" fillId="7" borderId="0" xfId="6" applyFont="1" applyFill="1" applyAlignment="1">
      <alignment horizontal="center" vertical="center" wrapText="1"/>
    </xf>
    <xf numFmtId="0" fontId="20" fillId="7" borderId="0" xfId="0" applyFont="1" applyFill="1" applyAlignment="1">
      <alignment horizontal="center" vertical="center" wrapText="1"/>
    </xf>
    <xf numFmtId="9" fontId="4" fillId="7" borderId="0" xfId="0" applyNumberFormat="1" applyFont="1" applyFill="1" applyAlignment="1">
      <alignment horizontal="center" vertical="center" wrapText="1"/>
    </xf>
    <xf numFmtId="9" fontId="108" fillId="32" borderId="1" xfId="6" applyFont="1" applyFill="1" applyBorder="1" applyAlignment="1">
      <alignment horizontal="center" vertical="center" wrapText="1"/>
    </xf>
    <xf numFmtId="0" fontId="3" fillId="11" borderId="1" xfId="0" applyFont="1" applyFill="1" applyBorder="1" applyAlignment="1">
      <alignment horizontal="center" vertical="center" wrapText="1"/>
    </xf>
    <xf numFmtId="0" fontId="26" fillId="11" borderId="1" xfId="0" applyFont="1" applyFill="1" applyBorder="1" applyAlignment="1">
      <alignment horizontal="center" vertical="center" wrapText="1"/>
    </xf>
    <xf numFmtId="0" fontId="11" fillId="32" borderId="1" xfId="0" applyFont="1" applyFill="1" applyBorder="1" applyAlignment="1">
      <alignment horizontal="center" vertical="center" wrapText="1"/>
    </xf>
    <xf numFmtId="9" fontId="23" fillId="0" borderId="1" xfId="0" applyNumberFormat="1" applyFont="1" applyBorder="1" applyAlignment="1">
      <alignment horizontal="center" vertical="center" wrapText="1"/>
    </xf>
    <xf numFmtId="0" fontId="34" fillId="8" borderId="0" xfId="0" applyFont="1" applyFill="1" applyAlignment="1">
      <alignment horizontal="center" vertical="center" wrapText="1"/>
    </xf>
    <xf numFmtId="0" fontId="128" fillId="7" borderId="1" xfId="0" applyFont="1" applyFill="1" applyBorder="1" applyAlignment="1">
      <alignment horizontal="center" vertical="center" wrapText="1"/>
    </xf>
    <xf numFmtId="0" fontId="113" fillId="23" borderId="1" xfId="0" applyFont="1" applyFill="1" applyBorder="1" applyAlignment="1">
      <alignment horizontal="center" vertical="center" wrapText="1"/>
    </xf>
    <xf numFmtId="0" fontId="129" fillId="29" borderId="7" xfId="0" applyFont="1" applyFill="1" applyBorder="1" applyAlignment="1">
      <alignment horizontal="center" vertical="center" wrapText="1"/>
    </xf>
    <xf numFmtId="9" fontId="113" fillId="23" borderId="1" xfId="0" applyNumberFormat="1" applyFont="1" applyFill="1" applyBorder="1" applyAlignment="1">
      <alignment horizontal="center" vertical="center" wrapText="1"/>
    </xf>
    <xf numFmtId="164" fontId="26" fillId="29" borderId="1" xfId="0" applyNumberFormat="1" applyFont="1" applyFill="1" applyBorder="1" applyAlignment="1">
      <alignment horizontal="center" vertical="center" wrapText="1"/>
    </xf>
    <xf numFmtId="164" fontId="113" fillId="23" borderId="1" xfId="0" applyNumberFormat="1" applyFont="1" applyFill="1" applyBorder="1" applyAlignment="1">
      <alignment horizontal="center" vertical="center" wrapText="1"/>
    </xf>
    <xf numFmtId="0" fontId="102" fillId="29" borderId="0" xfId="0" applyFont="1" applyFill="1" applyAlignment="1">
      <alignment vertical="center"/>
    </xf>
    <xf numFmtId="0" fontId="132" fillId="29" borderId="0" xfId="0" applyFont="1" applyFill="1" applyAlignment="1">
      <alignment vertical="center"/>
    </xf>
    <xf numFmtId="0" fontId="13" fillId="16" borderId="1" xfId="0" applyFont="1" applyFill="1" applyBorder="1" applyAlignment="1">
      <alignment horizontal="center" vertical="center" wrapText="1"/>
    </xf>
    <xf numFmtId="164" fontId="13" fillId="36" borderId="1" xfId="0" applyNumberFormat="1" applyFont="1" applyFill="1" applyBorder="1" applyAlignment="1">
      <alignment horizontal="center" vertical="center" wrapText="1"/>
    </xf>
    <xf numFmtId="0" fontId="16" fillId="0" borderId="0" xfId="0" applyFont="1" applyAlignment="1">
      <alignment horizontal="center"/>
    </xf>
    <xf numFmtId="0" fontId="133" fillId="29" borderId="7" xfId="0" applyFont="1" applyFill="1" applyBorder="1" applyAlignment="1">
      <alignment horizontal="center" vertical="center" wrapText="1"/>
    </xf>
    <xf numFmtId="0" fontId="33" fillId="0" borderId="0" xfId="0" applyFont="1" applyAlignment="1">
      <alignment horizontal="left" vertical="center"/>
    </xf>
    <xf numFmtId="167" fontId="34" fillId="50" borderId="1" xfId="0" applyNumberFormat="1" applyFont="1" applyFill="1" applyBorder="1" applyAlignment="1">
      <alignment horizontal="left" vertical="center" wrapText="1"/>
    </xf>
    <xf numFmtId="0" fontId="15" fillId="7" borderId="0" xfId="0" applyFont="1" applyFill="1" applyAlignment="1">
      <alignment horizontal="center" vertical="center"/>
    </xf>
    <xf numFmtId="0" fontId="15" fillId="7" borderId="0" xfId="0" applyFont="1" applyFill="1" applyAlignment="1">
      <alignment horizontal="center" vertical="center" wrapText="1"/>
    </xf>
    <xf numFmtId="0" fontId="11" fillId="7" borderId="0" xfId="0" applyFont="1" applyFill="1" applyAlignment="1">
      <alignment horizontal="center"/>
    </xf>
    <xf numFmtId="167" fontId="15" fillId="7" borderId="0" xfId="0" applyNumberFormat="1" applyFont="1" applyFill="1" applyAlignment="1">
      <alignment horizontal="center"/>
    </xf>
    <xf numFmtId="0" fontId="23" fillId="24" borderId="1" xfId="0" applyFont="1" applyFill="1" applyBorder="1" applyAlignment="1">
      <alignment horizontal="center" vertical="center" wrapText="1"/>
    </xf>
    <xf numFmtId="0" fontId="16" fillId="7" borderId="1" xfId="0" applyFont="1" applyFill="1" applyBorder="1" applyAlignment="1">
      <alignment horizontal="center" vertical="center" wrapText="1"/>
    </xf>
    <xf numFmtId="166" fontId="16" fillId="7" borderId="1" xfId="0" applyNumberFormat="1" applyFont="1" applyFill="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xf>
    <xf numFmtId="0" fontId="136" fillId="29" borderId="0" xfId="0" applyFont="1" applyFill="1" applyAlignment="1">
      <alignment horizontal="center" vertical="center"/>
    </xf>
    <xf numFmtId="0" fontId="133" fillId="29" borderId="5" xfId="0" applyFont="1" applyFill="1" applyBorder="1" applyAlignment="1">
      <alignment horizontal="center" vertical="center" wrapText="1"/>
    </xf>
    <xf numFmtId="0" fontId="18" fillId="0" borderId="2" xfId="0" applyFont="1" applyBorder="1" applyAlignment="1">
      <alignment horizontal="center" vertical="center"/>
    </xf>
    <xf numFmtId="0" fontId="18" fillId="0" borderId="2" xfId="0" applyFont="1" applyBorder="1" applyAlignment="1">
      <alignment horizontal="center"/>
    </xf>
    <xf numFmtId="0" fontId="133" fillId="29" borderId="1" xfId="0" applyFont="1" applyFill="1" applyBorder="1" applyAlignment="1">
      <alignment horizontal="center" vertical="center" wrapText="1"/>
    </xf>
    <xf numFmtId="0" fontId="15" fillId="29" borderId="1" xfId="0" applyFont="1" applyFill="1" applyBorder="1" applyAlignment="1">
      <alignment horizontal="center" vertical="center" wrapText="1"/>
    </xf>
    <xf numFmtId="0" fontId="15" fillId="51" borderId="1" xfId="0" applyFont="1" applyFill="1" applyBorder="1" applyAlignment="1">
      <alignment horizontal="center" vertical="center" wrapText="1"/>
    </xf>
    <xf numFmtId="0" fontId="49" fillId="31" borderId="1" xfId="0" applyFont="1" applyFill="1" applyBorder="1" applyAlignment="1">
      <alignment horizontal="center" vertical="center" wrapText="1"/>
    </xf>
    <xf numFmtId="0" fontId="49" fillId="11"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20" fillId="7" borderId="1" xfId="0" applyFont="1" applyFill="1" applyBorder="1" applyAlignment="1">
      <alignment horizontal="center" vertical="center" wrapText="1"/>
    </xf>
    <xf numFmtId="9" fontId="8" fillId="0" borderId="0" xfId="6" applyFont="1"/>
    <xf numFmtId="9" fontId="9" fillId="0" borderId="0" xfId="0" applyNumberFormat="1" applyFont="1"/>
    <xf numFmtId="9" fontId="9" fillId="0" borderId="0" xfId="6" applyFont="1"/>
    <xf numFmtId="9" fontId="15" fillId="7" borderId="0" xfId="0" applyNumberFormat="1" applyFont="1" applyFill="1" applyAlignment="1">
      <alignment horizontal="left"/>
    </xf>
    <xf numFmtId="9" fontId="15" fillId="7" borderId="0" xfId="6" applyFont="1" applyFill="1" applyAlignment="1">
      <alignment horizontal="left"/>
    </xf>
    <xf numFmtId="0" fontId="13" fillId="31" borderId="8" xfId="0" applyFont="1" applyFill="1" applyBorder="1" applyAlignment="1">
      <alignment horizontal="center" vertical="center" wrapText="1"/>
    </xf>
    <xf numFmtId="0" fontId="13" fillId="31" borderId="2" xfId="0" applyFont="1" applyFill="1" applyBorder="1" applyAlignment="1">
      <alignment horizontal="center" vertical="center" wrapText="1"/>
    </xf>
    <xf numFmtId="9" fontId="16" fillId="31" borderId="7" xfId="6" applyFont="1" applyFill="1" applyBorder="1" applyAlignment="1">
      <alignment horizontal="center" vertical="center" wrapText="1"/>
    </xf>
    <xf numFmtId="9" fontId="16" fillId="31" borderId="2" xfId="6" applyFont="1" applyFill="1" applyBorder="1" applyAlignment="1">
      <alignment horizontal="center" vertical="center" wrapText="1"/>
    </xf>
    <xf numFmtId="0" fontId="13" fillId="5" borderId="2" xfId="0" applyFont="1" applyFill="1" applyBorder="1" applyAlignment="1">
      <alignment horizontal="center" vertical="center" wrapText="1"/>
    </xf>
    <xf numFmtId="9" fontId="16" fillId="5" borderId="17" xfId="0" applyNumberFormat="1" applyFont="1" applyFill="1" applyBorder="1" applyAlignment="1">
      <alignment horizontal="center" vertical="center" wrapText="1"/>
    </xf>
    <xf numFmtId="9" fontId="16" fillId="5" borderId="8" xfId="0" applyNumberFormat="1" applyFont="1" applyFill="1" applyBorder="1" applyAlignment="1">
      <alignment horizontal="center" vertical="center" wrapText="1"/>
    </xf>
    <xf numFmtId="0" fontId="10" fillId="10" borderId="1" xfId="0" applyFont="1" applyFill="1" applyBorder="1" applyAlignment="1">
      <alignment horizontal="center" vertical="center" wrapText="1"/>
    </xf>
    <xf numFmtId="0" fontId="3" fillId="19" borderId="1" xfId="0" applyFont="1" applyFill="1" applyBorder="1" applyAlignment="1">
      <alignment horizontal="center" vertical="center" wrapText="1"/>
    </xf>
    <xf numFmtId="0" fontId="43" fillId="18" borderId="1" xfId="0" applyFont="1" applyFill="1" applyBorder="1" applyAlignment="1">
      <alignment horizontal="center" vertical="center" wrapText="1"/>
    </xf>
    <xf numFmtId="0" fontId="43" fillId="0" borderId="1" xfId="0" applyFont="1" applyBorder="1" applyAlignment="1">
      <alignment horizontal="center" vertical="center" wrapText="1"/>
    </xf>
    <xf numFmtId="0" fontId="31" fillId="0" borderId="0" xfId="0" applyFont="1" applyAlignment="1">
      <alignment horizontal="center" vertical="center" wrapText="1"/>
    </xf>
    <xf numFmtId="0" fontId="3" fillId="36" borderId="1" xfId="0" applyFont="1" applyFill="1" applyBorder="1" applyAlignment="1">
      <alignment horizontal="center" vertical="center" wrapText="1"/>
    </xf>
    <xf numFmtId="0" fontId="3" fillId="16" borderId="1" xfId="0" applyFont="1" applyFill="1" applyBorder="1" applyAlignment="1">
      <alignment horizontal="center" vertical="center" wrapText="1"/>
    </xf>
    <xf numFmtId="167" fontId="3" fillId="16" borderId="1" xfId="0" applyNumberFormat="1" applyFont="1" applyFill="1" applyBorder="1" applyAlignment="1">
      <alignment horizontal="center" vertical="center" wrapText="1"/>
    </xf>
    <xf numFmtId="0" fontId="65" fillId="0" borderId="20" xfId="0" applyFont="1" applyBorder="1" applyAlignment="1">
      <alignment horizontal="center" vertical="center" wrapText="1"/>
    </xf>
    <xf numFmtId="0" fontId="65" fillId="0" borderId="21" xfId="0" applyFont="1" applyBorder="1" applyAlignment="1">
      <alignment horizontal="center" vertical="center" wrapText="1"/>
    </xf>
    <xf numFmtId="0" fontId="65" fillId="0" borderId="22" xfId="0" applyFont="1" applyBorder="1" applyAlignment="1">
      <alignment horizontal="center" vertical="center" wrapText="1"/>
    </xf>
    <xf numFmtId="0" fontId="65" fillId="0" borderId="16" xfId="0" applyFont="1" applyBorder="1" applyAlignment="1">
      <alignment horizontal="center" vertical="center" wrapText="1"/>
    </xf>
    <xf numFmtId="0" fontId="65" fillId="0" borderId="0" xfId="0" applyFont="1" applyAlignment="1">
      <alignment horizontal="center" vertical="center" wrapText="1"/>
    </xf>
    <xf numFmtId="0" fontId="65" fillId="0" borderId="18" xfId="0" applyFont="1" applyBorder="1" applyAlignment="1">
      <alignment horizontal="center" vertical="center" wrapText="1"/>
    </xf>
    <xf numFmtId="0" fontId="65" fillId="0" borderId="17" xfId="0" applyFont="1" applyBorder="1" applyAlignment="1">
      <alignment horizontal="center" vertical="center" wrapText="1"/>
    </xf>
    <xf numFmtId="0" fontId="65" fillId="0" borderId="5" xfId="0" applyFont="1" applyBorder="1" applyAlignment="1">
      <alignment horizontal="center" vertical="center" wrapText="1"/>
    </xf>
    <xf numFmtId="0" fontId="65" fillId="0" borderId="8" xfId="0" applyFont="1" applyBorder="1" applyAlignment="1">
      <alignment horizontal="center" vertical="center" wrapText="1"/>
    </xf>
    <xf numFmtId="0" fontId="26" fillId="14" borderId="1" xfId="0" applyFont="1" applyFill="1" applyBorder="1" applyAlignment="1">
      <alignment horizontal="center" vertical="center" wrapText="1"/>
    </xf>
    <xf numFmtId="0" fontId="3" fillId="14" borderId="20" xfId="0" applyFont="1" applyFill="1" applyBorder="1" applyAlignment="1">
      <alignment horizontal="left" vertical="center" wrapText="1"/>
    </xf>
    <xf numFmtId="0" fontId="3" fillId="14" borderId="21" xfId="0" applyFont="1" applyFill="1" applyBorder="1" applyAlignment="1">
      <alignment horizontal="left" vertical="center" wrapText="1"/>
    </xf>
    <xf numFmtId="0" fontId="3" fillId="14" borderId="22" xfId="0" applyFont="1" applyFill="1" applyBorder="1" applyAlignment="1">
      <alignment horizontal="left" vertical="center" wrapText="1"/>
    </xf>
    <xf numFmtId="0" fontId="3" fillId="14" borderId="17" xfId="0" applyFont="1" applyFill="1" applyBorder="1" applyAlignment="1">
      <alignment horizontal="left" vertical="center" wrapText="1"/>
    </xf>
    <xf numFmtId="0" fontId="3" fillId="14" borderId="5" xfId="0" applyFont="1" applyFill="1" applyBorder="1" applyAlignment="1">
      <alignment horizontal="left" vertical="center" wrapText="1"/>
    </xf>
    <xf numFmtId="0" fontId="3" fillId="14" borderId="8" xfId="0" applyFont="1" applyFill="1" applyBorder="1" applyAlignment="1">
      <alignment horizontal="left" vertical="center" wrapText="1"/>
    </xf>
    <xf numFmtId="0" fontId="20" fillId="40" borderId="1" xfId="0" applyFont="1" applyFill="1" applyBorder="1" applyAlignment="1">
      <alignment horizontal="center" vertical="center" wrapText="1"/>
    </xf>
    <xf numFmtId="0" fontId="4" fillId="14" borderId="1" xfId="0" applyFont="1" applyFill="1" applyBorder="1" applyAlignment="1">
      <alignment horizontal="center" vertical="center" wrapText="1"/>
    </xf>
    <xf numFmtId="167" fontId="3" fillId="15" borderId="1" xfId="0" applyNumberFormat="1" applyFont="1" applyFill="1" applyBorder="1" applyAlignment="1">
      <alignment horizontal="center" vertical="center" wrapText="1"/>
    </xf>
    <xf numFmtId="0" fontId="3" fillId="14" borderId="7" xfId="0" applyFont="1" applyFill="1" applyBorder="1" applyAlignment="1">
      <alignment horizontal="left" vertical="center" wrapText="1"/>
    </xf>
    <xf numFmtId="0" fontId="3" fillId="14" borderId="19" xfId="0" applyFont="1" applyFill="1" applyBorder="1" applyAlignment="1">
      <alignment horizontal="left" vertical="center" wrapText="1"/>
    </xf>
    <xf numFmtId="0" fontId="3" fillId="14" borderId="2" xfId="0" applyFont="1" applyFill="1" applyBorder="1" applyAlignment="1">
      <alignment horizontal="left" vertical="center" wrapText="1"/>
    </xf>
    <xf numFmtId="1" fontId="26" fillId="14" borderId="7" xfId="0" applyNumberFormat="1" applyFont="1" applyFill="1" applyBorder="1" applyAlignment="1">
      <alignment horizontal="left" vertical="center" wrapText="1"/>
    </xf>
    <xf numFmtId="1" fontId="26" fillId="14" borderId="19" xfId="0" applyNumberFormat="1" applyFont="1" applyFill="1" applyBorder="1" applyAlignment="1">
      <alignment horizontal="left" vertical="center" wrapText="1"/>
    </xf>
    <xf numFmtId="1" fontId="26" fillId="14" borderId="2" xfId="0" applyNumberFormat="1" applyFont="1" applyFill="1" applyBorder="1" applyAlignment="1">
      <alignment horizontal="left" vertical="center" wrapText="1"/>
    </xf>
    <xf numFmtId="0" fontId="3" fillId="14" borderId="1" xfId="0" applyFont="1" applyFill="1" applyBorder="1" applyAlignment="1">
      <alignment horizontal="left" vertical="center" wrapText="1"/>
    </xf>
    <xf numFmtId="0" fontId="26" fillId="14" borderId="1" xfId="0" applyFont="1" applyFill="1" applyBorder="1" applyAlignment="1">
      <alignment horizontal="left" vertical="center" wrapText="1"/>
    </xf>
    <xf numFmtId="167" fontId="26" fillId="13" borderId="1" xfId="0" applyNumberFormat="1" applyFont="1" applyFill="1" applyBorder="1" applyAlignment="1">
      <alignment horizontal="left" vertical="center" wrapText="1"/>
    </xf>
    <xf numFmtId="0" fontId="58" fillId="0" borderId="0" xfId="0" applyFont="1" applyAlignment="1">
      <alignment horizontal="center" vertical="center" wrapText="1"/>
    </xf>
    <xf numFmtId="164" fontId="24" fillId="9" borderId="1" xfId="0" applyNumberFormat="1" applyFont="1" applyFill="1" applyBorder="1" applyAlignment="1">
      <alignment horizontal="center" vertical="center" wrapText="1"/>
    </xf>
    <xf numFmtId="164" fontId="24" fillId="9" borderId="4" xfId="0" applyNumberFormat="1" applyFont="1" applyFill="1" applyBorder="1" applyAlignment="1">
      <alignment horizontal="center" vertical="center" wrapText="1"/>
    </xf>
    <xf numFmtId="0" fontId="15" fillId="0" borderId="0" xfId="0" applyFont="1" applyAlignment="1">
      <alignment horizontal="left" vertical="center" wrapText="1"/>
    </xf>
    <xf numFmtId="164" fontId="3" fillId="36" borderId="1" xfId="0" applyNumberFormat="1" applyFont="1" applyFill="1" applyBorder="1" applyAlignment="1">
      <alignment horizontal="center" vertical="center" wrapText="1"/>
    </xf>
    <xf numFmtId="0" fontId="13" fillId="5" borderId="22" xfId="0" applyFont="1" applyFill="1" applyBorder="1" applyAlignment="1">
      <alignment horizontal="center" vertical="center" wrapText="1"/>
    </xf>
    <xf numFmtId="0" fontId="13" fillId="5" borderId="8" xfId="0" applyFont="1" applyFill="1" applyBorder="1" applyAlignment="1">
      <alignment horizontal="center" vertical="center" wrapText="1"/>
    </xf>
    <xf numFmtId="9" fontId="20" fillId="5" borderId="7" xfId="0" applyNumberFormat="1" applyFont="1" applyFill="1" applyBorder="1" applyAlignment="1">
      <alignment horizontal="center" vertical="center" wrapText="1"/>
    </xf>
    <xf numFmtId="9" fontId="20" fillId="5" borderId="2" xfId="0" applyNumberFormat="1" applyFont="1" applyFill="1" applyBorder="1" applyAlignment="1">
      <alignment horizontal="center" vertical="center" wrapText="1"/>
    </xf>
    <xf numFmtId="0" fontId="13" fillId="31" borderId="18" xfId="0" applyFont="1" applyFill="1" applyBorder="1" applyAlignment="1">
      <alignment horizontal="center" vertical="center" wrapText="1"/>
    </xf>
    <xf numFmtId="0" fontId="83" fillId="32" borderId="5" xfId="0" applyFont="1" applyFill="1" applyBorder="1" applyAlignment="1">
      <alignment horizontal="center" vertical="center"/>
    </xf>
    <xf numFmtId="0" fontId="10" fillId="10" borderId="16" xfId="0" applyFont="1" applyFill="1" applyBorder="1" applyAlignment="1">
      <alignment horizontal="center" vertical="center" wrapText="1"/>
    </xf>
    <xf numFmtId="0" fontId="10" fillId="10" borderId="0" xfId="0" applyFont="1" applyFill="1" applyAlignment="1">
      <alignment horizontal="center" vertical="center" wrapText="1"/>
    </xf>
    <xf numFmtId="0" fontId="10" fillId="10" borderId="17" xfId="0" applyFont="1" applyFill="1" applyBorder="1" applyAlignment="1">
      <alignment horizontal="center" vertical="center" wrapText="1"/>
    </xf>
    <xf numFmtId="0" fontId="10" fillId="10" borderId="5" xfId="0" applyFont="1" applyFill="1" applyBorder="1" applyAlignment="1">
      <alignment horizontal="center" vertical="center" wrapText="1"/>
    </xf>
    <xf numFmtId="0" fontId="3" fillId="19" borderId="4" xfId="0" applyFont="1" applyFill="1" applyBorder="1" applyAlignment="1">
      <alignment horizontal="center" vertical="center" wrapText="1"/>
    </xf>
    <xf numFmtId="0" fontId="43" fillId="0" borderId="4" xfId="0" applyFont="1" applyBorder="1" applyAlignment="1">
      <alignment horizontal="center" vertical="center" wrapText="1"/>
    </xf>
    <xf numFmtId="9" fontId="20" fillId="31" borderId="7" xfId="6" applyFont="1" applyFill="1" applyBorder="1" applyAlignment="1">
      <alignment horizontal="center" vertical="center" wrapText="1"/>
    </xf>
    <xf numFmtId="9" fontId="20" fillId="31" borderId="2" xfId="6" applyFont="1" applyFill="1" applyBorder="1" applyAlignment="1">
      <alignment horizontal="center" vertical="center" wrapText="1"/>
    </xf>
    <xf numFmtId="9" fontId="16" fillId="5" borderId="7" xfId="0" applyNumberFormat="1" applyFont="1" applyFill="1" applyBorder="1" applyAlignment="1">
      <alignment horizontal="center" vertical="center" wrapText="1"/>
    </xf>
    <xf numFmtId="9" fontId="16" fillId="5" borderId="2" xfId="0" applyNumberFormat="1" applyFont="1" applyFill="1" applyBorder="1" applyAlignment="1">
      <alignment horizontal="center" vertical="center" wrapText="1"/>
    </xf>
    <xf numFmtId="0" fontId="43" fillId="18" borderId="4" xfId="0" applyFont="1" applyFill="1" applyBorder="1" applyAlignment="1">
      <alignment horizontal="center" vertical="center" wrapText="1"/>
    </xf>
    <xf numFmtId="166" fontId="13" fillId="14" borderId="4" xfId="0" applyNumberFormat="1" applyFont="1" applyFill="1" applyBorder="1" applyAlignment="1">
      <alignment horizontal="left" vertical="center" wrapText="1"/>
    </xf>
    <xf numFmtId="164" fontId="5" fillId="28" borderId="1" xfId="0" applyNumberFormat="1" applyFont="1" applyFill="1" applyBorder="1" applyAlignment="1">
      <alignment horizontal="center" vertical="center" wrapText="1"/>
    </xf>
    <xf numFmtId="164" fontId="5" fillId="28" borderId="4" xfId="0" applyNumberFormat="1" applyFont="1" applyFill="1" applyBorder="1" applyAlignment="1">
      <alignment horizontal="center" vertical="center" wrapText="1"/>
    </xf>
    <xf numFmtId="0" fontId="3" fillId="17" borderId="1" xfId="0" applyFont="1" applyFill="1" applyBorder="1" applyAlignment="1">
      <alignment horizontal="center" vertical="center" wrapText="1"/>
    </xf>
    <xf numFmtId="0" fontId="13" fillId="7" borderId="0" xfId="0" applyFont="1" applyFill="1" applyAlignment="1">
      <alignment horizontal="center" vertical="center" wrapText="1"/>
    </xf>
    <xf numFmtId="0" fontId="46" fillId="17"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1" xfId="0" quotePrefix="1" applyFont="1" applyFill="1" applyBorder="1" applyAlignment="1">
      <alignment horizontal="left" vertical="center" wrapText="1"/>
    </xf>
    <xf numFmtId="0" fontId="3" fillId="7" borderId="1" xfId="0" applyFont="1" applyFill="1" applyBorder="1" applyAlignment="1">
      <alignment horizontal="left" vertical="center" wrapText="1"/>
    </xf>
    <xf numFmtId="0" fontId="53" fillId="17" borderId="1" xfId="0" applyFont="1" applyFill="1" applyBorder="1" applyAlignment="1">
      <alignment horizontal="center" vertical="center" wrapText="1"/>
    </xf>
    <xf numFmtId="0" fontId="24" fillId="9" borderId="1" xfId="0" applyFont="1" applyFill="1" applyBorder="1" applyAlignment="1">
      <alignment horizontal="center" vertical="center" wrapText="1"/>
    </xf>
    <xf numFmtId="0" fontId="24" fillId="9" borderId="4" xfId="0" applyFont="1" applyFill="1" applyBorder="1" applyAlignment="1">
      <alignment horizontal="center" vertical="center" wrapText="1"/>
    </xf>
    <xf numFmtId="0" fontId="5" fillId="28" borderId="1" xfId="0" applyFont="1" applyFill="1" applyBorder="1" applyAlignment="1">
      <alignment horizontal="center" vertical="center" wrapText="1"/>
    </xf>
    <xf numFmtId="0" fontId="5" fillId="28" borderId="4"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2" fillId="0" borderId="1" xfId="0" applyFont="1" applyBorder="1" applyAlignment="1">
      <alignment horizontal="center" vertical="center" wrapText="1"/>
    </xf>
    <xf numFmtId="0" fontId="52" fillId="0" borderId="4" xfId="0" applyFont="1" applyBorder="1" applyAlignment="1">
      <alignment horizontal="center" vertical="center" wrapText="1"/>
    </xf>
    <xf numFmtId="0" fontId="23" fillId="14" borderId="1" xfId="0" applyFont="1" applyFill="1" applyBorder="1" applyAlignment="1">
      <alignment horizontal="center" vertical="center" wrapText="1"/>
    </xf>
    <xf numFmtId="0" fontId="13" fillId="14" borderId="20" xfId="0" applyFont="1" applyFill="1" applyBorder="1" applyAlignment="1">
      <alignment horizontal="left" vertical="center" wrapText="1"/>
    </xf>
    <xf numFmtId="0" fontId="13" fillId="14" borderId="22" xfId="0" applyFont="1" applyFill="1" applyBorder="1" applyAlignment="1">
      <alignment horizontal="left" vertical="center" wrapText="1"/>
    </xf>
    <xf numFmtId="0" fontId="13" fillId="14" borderId="17" xfId="0" applyFont="1" applyFill="1" applyBorder="1" applyAlignment="1">
      <alignment horizontal="left" vertical="center" wrapText="1"/>
    </xf>
    <xf numFmtId="0" fontId="13" fillId="14" borderId="8" xfId="0" applyFont="1" applyFill="1" applyBorder="1" applyAlignment="1">
      <alignment horizontal="left" vertical="center" wrapText="1"/>
    </xf>
    <xf numFmtId="0" fontId="13" fillId="14" borderId="1" xfId="0" applyFont="1" applyFill="1" applyBorder="1" applyAlignment="1">
      <alignment horizontal="center" vertical="center" wrapText="1"/>
    </xf>
    <xf numFmtId="0" fontId="9" fillId="14" borderId="1" xfId="0" applyFont="1" applyFill="1" applyBorder="1" applyAlignment="1">
      <alignment horizontal="center" vertical="center" wrapText="1"/>
    </xf>
    <xf numFmtId="0" fontId="13" fillId="14" borderId="1" xfId="0" applyFont="1" applyFill="1" applyBorder="1" applyAlignment="1">
      <alignment horizontal="left" vertical="center" wrapText="1"/>
    </xf>
    <xf numFmtId="0" fontId="13" fillId="14" borderId="7" xfId="0" applyFont="1" applyFill="1" applyBorder="1" applyAlignment="1">
      <alignment horizontal="left" vertical="center" wrapText="1"/>
    </xf>
    <xf numFmtId="0" fontId="13" fillId="14" borderId="2" xfId="0" applyFont="1" applyFill="1" applyBorder="1" applyAlignment="1">
      <alignment horizontal="left" vertical="center" wrapText="1"/>
    </xf>
    <xf numFmtId="1" fontId="3" fillId="14" borderId="1" xfId="0" applyNumberFormat="1" applyFont="1" applyFill="1" applyBorder="1" applyAlignment="1">
      <alignment horizontal="left" vertical="center" wrapText="1"/>
    </xf>
    <xf numFmtId="0" fontId="3" fillId="0" borderId="0" xfId="0" applyFont="1" applyAlignment="1">
      <alignment horizontal="left" vertical="center" wrapText="1"/>
    </xf>
    <xf numFmtId="166" fontId="13" fillId="39" borderId="4" xfId="0" applyNumberFormat="1" applyFont="1" applyFill="1" applyBorder="1" applyAlignment="1">
      <alignment horizontal="left" vertical="center" wrapText="1"/>
    </xf>
    <xf numFmtId="0" fontId="3" fillId="14" borderId="4" xfId="0" applyFont="1" applyFill="1" applyBorder="1" applyAlignment="1">
      <alignment horizontal="left" vertical="center" wrapText="1"/>
    </xf>
    <xf numFmtId="14" fontId="13" fillId="39" borderId="4" xfId="0" applyNumberFormat="1" applyFont="1" applyFill="1" applyBorder="1" applyAlignment="1">
      <alignment horizontal="left" vertical="center" wrapText="1"/>
    </xf>
    <xf numFmtId="0" fontId="13" fillId="39" borderId="4" xfId="0" applyFont="1" applyFill="1" applyBorder="1" applyAlignment="1">
      <alignment horizontal="left" vertical="center" wrapText="1"/>
    </xf>
    <xf numFmtId="17" fontId="10" fillId="38" borderId="7" xfId="0" applyNumberFormat="1" applyFont="1" applyFill="1" applyBorder="1" applyAlignment="1">
      <alignment horizontal="left" vertical="center" wrapText="1"/>
    </xf>
    <xf numFmtId="17" fontId="10" fillId="38" borderId="19" xfId="0" applyNumberFormat="1" applyFont="1" applyFill="1" applyBorder="1" applyAlignment="1">
      <alignment horizontal="left" vertical="center" wrapText="1"/>
    </xf>
    <xf numFmtId="17" fontId="10" fillId="38" borderId="2" xfId="0" applyNumberFormat="1" applyFont="1" applyFill="1" applyBorder="1" applyAlignment="1">
      <alignment horizontal="left" vertical="center" wrapText="1"/>
    </xf>
    <xf numFmtId="0" fontId="13" fillId="14" borderId="1" xfId="0" applyFont="1" applyFill="1" applyBorder="1" applyAlignment="1">
      <alignment horizontal="left" wrapText="1"/>
    </xf>
    <xf numFmtId="0" fontId="5" fillId="28" borderId="1" xfId="0" applyFont="1" applyFill="1" applyBorder="1" applyAlignment="1">
      <alignment horizontal="left" vertical="center" wrapText="1"/>
    </xf>
    <xf numFmtId="0" fontId="5" fillId="28" borderId="4" xfId="0" applyFont="1" applyFill="1" applyBorder="1" applyAlignment="1">
      <alignment horizontal="left" vertical="center" wrapText="1"/>
    </xf>
    <xf numFmtId="0" fontId="34" fillId="8" borderId="16" xfId="0" applyFont="1" applyFill="1" applyBorder="1" applyAlignment="1">
      <alignment horizontal="center" vertical="center" wrapText="1"/>
    </xf>
    <xf numFmtId="0" fontId="23" fillId="19" borderId="1" xfId="0" applyFont="1" applyFill="1" applyBorder="1" applyAlignment="1">
      <alignment horizontal="center" vertical="center" wrapText="1"/>
    </xf>
    <xf numFmtId="0" fontId="61" fillId="18" borderId="1" xfId="0" applyFont="1" applyFill="1" applyBorder="1" applyAlignment="1">
      <alignment horizontal="center" vertical="center" wrapText="1"/>
    </xf>
    <xf numFmtId="0" fontId="16" fillId="0" borderId="0" xfId="0" applyFont="1" applyAlignment="1">
      <alignment horizontal="center" vertical="center" wrapText="1"/>
    </xf>
    <xf numFmtId="167" fontId="5" fillId="16" borderId="1" xfId="0" applyNumberFormat="1" applyFont="1" applyFill="1" applyBorder="1" applyAlignment="1">
      <alignment horizontal="center" vertical="center" wrapText="1"/>
    </xf>
    <xf numFmtId="164" fontId="5" fillId="16" borderId="7" xfId="0" applyNumberFormat="1" applyFont="1" applyFill="1" applyBorder="1" applyAlignment="1">
      <alignment horizontal="center" vertical="center" wrapText="1"/>
    </xf>
    <xf numFmtId="164" fontId="5" fillId="16" borderId="2" xfId="0" applyNumberFormat="1" applyFont="1" applyFill="1" applyBorder="1" applyAlignment="1">
      <alignment horizontal="center" vertical="center" wrapText="1"/>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6" fillId="0" borderId="4" xfId="0" applyFont="1" applyBorder="1" applyAlignment="1">
      <alignment horizontal="center" vertical="center" wrapText="1"/>
    </xf>
    <xf numFmtId="0" fontId="16" fillId="0" borderId="3" xfId="0" applyFont="1" applyBorder="1" applyAlignment="1">
      <alignment horizontal="center" vertical="center" wrapText="1"/>
    </xf>
    <xf numFmtId="0" fontId="5" fillId="16" borderId="1" xfId="0" applyFont="1" applyFill="1" applyBorder="1" applyAlignment="1">
      <alignment horizontal="center" vertical="center" wrapText="1"/>
    </xf>
    <xf numFmtId="0" fontId="30" fillId="16" borderId="7" xfId="0" applyFont="1" applyFill="1" applyBorder="1" applyAlignment="1">
      <alignment horizontal="center" vertical="center" wrapText="1"/>
    </xf>
    <xf numFmtId="0" fontId="30" fillId="16" borderId="19" xfId="0" applyFont="1" applyFill="1" applyBorder="1" applyAlignment="1">
      <alignment horizontal="center" vertical="center" wrapText="1"/>
    </xf>
    <xf numFmtId="0" fontId="30" fillId="16" borderId="2" xfId="0" applyFont="1" applyFill="1" applyBorder="1" applyAlignment="1">
      <alignment horizontal="center" vertical="center" wrapText="1"/>
    </xf>
    <xf numFmtId="0" fontId="7" fillId="14" borderId="9" xfId="0" applyFont="1" applyFill="1" applyBorder="1" applyAlignment="1">
      <alignment horizontal="center" vertical="center" wrapText="1"/>
    </xf>
    <xf numFmtId="0" fontId="7" fillId="14" borderId="23" xfId="0" applyFont="1" applyFill="1" applyBorder="1" applyAlignment="1">
      <alignment horizontal="center" vertical="center" wrapText="1"/>
    </xf>
    <xf numFmtId="0" fontId="7" fillId="14" borderId="12" xfId="0" applyFont="1" applyFill="1" applyBorder="1" applyAlignment="1">
      <alignment horizontal="center" vertical="center" wrapText="1"/>
    </xf>
    <xf numFmtId="0" fontId="7" fillId="14" borderId="10" xfId="0" applyFont="1" applyFill="1" applyBorder="1" applyAlignment="1">
      <alignment horizontal="center" vertical="center" wrapText="1"/>
    </xf>
    <xf numFmtId="0" fontId="7" fillId="14" borderId="0" xfId="0" applyFont="1" applyFill="1" applyAlignment="1">
      <alignment horizontal="center" vertical="center" wrapText="1"/>
    </xf>
    <xf numFmtId="0" fontId="7" fillId="14" borderId="24" xfId="0" applyFont="1" applyFill="1" applyBorder="1" applyAlignment="1">
      <alignment horizontal="center" vertical="center" wrapText="1"/>
    </xf>
    <xf numFmtId="0" fontId="7" fillId="14" borderId="13" xfId="0" applyFont="1" applyFill="1" applyBorder="1" applyAlignment="1">
      <alignment horizontal="center" vertical="center" wrapText="1"/>
    </xf>
    <xf numFmtId="0" fontId="7" fillId="14" borderId="15" xfId="0" applyFont="1" applyFill="1" applyBorder="1" applyAlignment="1">
      <alignment horizontal="center" vertical="center" wrapText="1"/>
    </xf>
    <xf numFmtId="0" fontId="7" fillId="14" borderId="14" xfId="0" applyFont="1" applyFill="1" applyBorder="1" applyAlignment="1">
      <alignment horizontal="center" vertical="center" wrapText="1"/>
    </xf>
    <xf numFmtId="0" fontId="3" fillId="14" borderId="3" xfId="0" applyFont="1" applyFill="1" applyBorder="1" applyAlignment="1">
      <alignment horizontal="left" vertical="center" wrapText="1"/>
    </xf>
    <xf numFmtId="0" fontId="21" fillId="14" borderId="3" xfId="0" applyFont="1" applyFill="1" applyBorder="1" applyAlignment="1">
      <alignment horizontal="center" vertical="center" wrapText="1"/>
    </xf>
    <xf numFmtId="0" fontId="21" fillId="14" borderId="1" xfId="0" applyFont="1" applyFill="1" applyBorder="1" applyAlignment="1">
      <alignment horizontal="center" vertical="center" wrapText="1"/>
    </xf>
    <xf numFmtId="0" fontId="10" fillId="0" borderId="0" xfId="0" applyFont="1" applyAlignment="1">
      <alignment horizontal="center" vertical="center" wrapText="1"/>
    </xf>
    <xf numFmtId="1" fontId="26" fillId="49" borderId="7" xfId="0" applyNumberFormat="1" applyFont="1" applyFill="1" applyBorder="1" applyAlignment="1">
      <alignment horizontal="left" vertical="center" wrapText="1"/>
    </xf>
    <xf numFmtId="1" fontId="26" fillId="49" borderId="2" xfId="0" applyNumberFormat="1" applyFont="1" applyFill="1" applyBorder="1" applyAlignment="1">
      <alignment horizontal="left" vertical="center" wrapText="1"/>
    </xf>
    <xf numFmtId="0" fontId="10" fillId="10" borderId="11" xfId="0" applyFont="1" applyFill="1" applyBorder="1" applyAlignment="1">
      <alignment horizontal="center" vertical="center" wrapText="1"/>
    </xf>
    <xf numFmtId="0" fontId="43" fillId="0" borderId="11" xfId="0" applyFont="1" applyBorder="1" applyAlignment="1">
      <alignment horizontal="center" vertical="center" wrapText="1"/>
    </xf>
    <xf numFmtId="0" fontId="69" fillId="21" borderId="0" xfId="0" applyFont="1" applyFill="1" applyAlignment="1">
      <alignment horizontal="center" vertical="center" wrapText="1"/>
    </xf>
    <xf numFmtId="9" fontId="16" fillId="31" borderId="19" xfId="6" applyFont="1" applyFill="1" applyBorder="1" applyAlignment="1">
      <alignment horizontal="center" vertical="center" wrapText="1"/>
    </xf>
    <xf numFmtId="9" fontId="16" fillId="5" borderId="5" xfId="0" applyNumberFormat="1" applyFont="1" applyFill="1" applyBorder="1" applyAlignment="1">
      <alignment horizontal="center" vertical="center" wrapText="1"/>
    </xf>
    <xf numFmtId="0" fontId="13" fillId="31" borderId="11" xfId="0" applyFont="1" applyFill="1" applyBorder="1" applyAlignment="1">
      <alignment horizontal="center" vertical="center" wrapText="1"/>
    </xf>
    <xf numFmtId="0" fontId="13" fillId="5" borderId="11" xfId="0" applyFont="1" applyFill="1" applyBorder="1" applyAlignment="1">
      <alignment horizontal="center" vertical="center" wrapText="1"/>
    </xf>
    <xf numFmtId="0" fontId="3" fillId="19" borderId="11" xfId="0" applyFont="1" applyFill="1" applyBorder="1" applyAlignment="1">
      <alignment horizontal="center" vertical="center" wrapText="1"/>
    </xf>
    <xf numFmtId="0" fontId="43" fillId="18" borderId="11" xfId="0" applyFont="1" applyFill="1" applyBorder="1" applyAlignment="1">
      <alignment horizontal="center" vertical="center" wrapText="1"/>
    </xf>
    <xf numFmtId="164" fontId="24" fillId="15" borderId="3" xfId="0" applyNumberFormat="1" applyFont="1" applyFill="1" applyBorder="1" applyAlignment="1">
      <alignment horizontal="center" vertical="center" wrapText="1"/>
    </xf>
    <xf numFmtId="164" fontId="24" fillId="15" borderId="30" xfId="0" applyNumberFormat="1" applyFont="1" applyFill="1" applyBorder="1" applyAlignment="1">
      <alignment horizontal="center" vertical="center" wrapText="1"/>
    </xf>
    <xf numFmtId="0" fontId="66" fillId="0" borderId="3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6"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0" xfId="0" applyFont="1" applyAlignment="1">
      <alignment horizontal="center" vertical="center" wrapText="1"/>
    </xf>
    <xf numFmtId="0" fontId="24" fillId="0" borderId="10" xfId="0" applyFont="1" applyBorder="1" applyAlignment="1">
      <alignment horizontal="center" vertical="center" wrapText="1"/>
    </xf>
    <xf numFmtId="0" fontId="24" fillId="0" borderId="24" xfId="0" applyFont="1" applyBorder="1" applyAlignment="1">
      <alignment horizontal="center" vertical="center" wrapText="1"/>
    </xf>
    <xf numFmtId="0" fontId="67" fillId="0" borderId="15" xfId="0" applyFont="1" applyBorder="1" applyAlignment="1">
      <alignment horizontal="center" vertical="center" wrapText="1"/>
    </xf>
    <xf numFmtId="0" fontId="24" fillId="14" borderId="11" xfId="0" applyFont="1" applyFill="1" applyBorder="1" applyAlignment="1">
      <alignment horizontal="left" vertical="center" wrapText="1"/>
    </xf>
    <xf numFmtId="166" fontId="24" fillId="14" borderId="11" xfId="0" applyNumberFormat="1" applyFont="1" applyFill="1" applyBorder="1" applyAlignment="1">
      <alignment horizontal="center" vertical="center" wrapText="1"/>
    </xf>
    <xf numFmtId="17" fontId="26" fillId="13" borderId="11" xfId="0" applyNumberFormat="1" applyFont="1" applyFill="1" applyBorder="1" applyAlignment="1">
      <alignment horizontal="center" vertical="center" wrapText="1"/>
    </xf>
    <xf numFmtId="0" fontId="26" fillId="13" borderId="11" xfId="0" applyFont="1" applyFill="1" applyBorder="1" applyAlignment="1">
      <alignment horizontal="center" vertical="center" wrapText="1"/>
    </xf>
    <xf numFmtId="0" fontId="25" fillId="14" borderId="1" xfId="0" applyFont="1" applyFill="1" applyBorder="1" applyAlignment="1">
      <alignment horizontal="center" vertical="center" wrapText="1"/>
    </xf>
    <xf numFmtId="164" fontId="24" fillId="15" borderId="1" xfId="0" applyNumberFormat="1" applyFont="1" applyFill="1" applyBorder="1" applyAlignment="1">
      <alignment horizontal="center" vertical="center" wrapText="1"/>
    </xf>
    <xf numFmtId="164" fontId="24" fillId="15" borderId="31" xfId="0" applyNumberFormat="1" applyFont="1" applyFill="1" applyBorder="1" applyAlignment="1">
      <alignment horizontal="center" vertical="center" wrapText="1"/>
    </xf>
    <xf numFmtId="0" fontId="24" fillId="7" borderId="11" xfId="0" applyFont="1" applyFill="1" applyBorder="1" applyAlignment="1">
      <alignment horizontal="center" vertical="center" wrapText="1"/>
    </xf>
    <xf numFmtId="0" fontId="24" fillId="14" borderId="11" xfId="0" applyFont="1" applyFill="1" applyBorder="1" applyAlignment="1">
      <alignment horizontal="center" vertical="center" wrapText="1"/>
    </xf>
    <xf numFmtId="0" fontId="24" fillId="14" borderId="32" xfId="0" applyFont="1" applyFill="1" applyBorder="1" applyAlignment="1">
      <alignment horizontal="left" vertical="center" wrapText="1"/>
    </xf>
    <xf numFmtId="0" fontId="24" fillId="14" borderId="4" xfId="0" applyFont="1" applyFill="1" applyBorder="1" applyAlignment="1">
      <alignment horizontal="left" vertical="center" wrapText="1"/>
    </xf>
    <xf numFmtId="1" fontId="24" fillId="14" borderId="4" xfId="0" applyNumberFormat="1" applyFont="1" applyFill="1" applyBorder="1" applyAlignment="1">
      <alignment horizontal="center" vertical="center" wrapText="1"/>
    </xf>
    <xf numFmtId="0" fontId="24" fillId="14" borderId="4" xfId="0" applyFont="1" applyFill="1" applyBorder="1" applyAlignment="1">
      <alignment horizontal="center" vertical="center" wrapText="1"/>
    </xf>
    <xf numFmtId="0" fontId="24" fillId="14" borderId="33" xfId="0" applyFont="1" applyFill="1" applyBorder="1" applyAlignment="1">
      <alignment horizontal="center" vertical="center" wrapText="1"/>
    </xf>
    <xf numFmtId="0" fontId="24" fillId="14" borderId="28" xfId="0" applyFont="1" applyFill="1" applyBorder="1" applyAlignment="1">
      <alignment horizontal="left" vertical="center" wrapText="1"/>
    </xf>
    <xf numFmtId="0" fontId="24" fillId="14" borderId="3" xfId="0" applyFont="1" applyFill="1" applyBorder="1" applyAlignment="1">
      <alignment horizontal="left" vertical="center" wrapText="1"/>
    </xf>
    <xf numFmtId="0" fontId="24" fillId="14" borderId="29" xfId="0" applyFont="1" applyFill="1" applyBorder="1" applyAlignment="1">
      <alignment horizontal="left" vertical="center" wrapText="1"/>
    </xf>
    <xf numFmtId="0" fontId="24" fillId="14" borderId="1" xfId="0" applyFont="1" applyFill="1" applyBorder="1" applyAlignment="1">
      <alignment horizontal="left" vertical="center" wrapText="1"/>
    </xf>
    <xf numFmtId="0" fontId="25" fillId="14" borderId="3" xfId="0" applyFont="1" applyFill="1" applyBorder="1" applyAlignment="1">
      <alignment horizontal="center" vertical="center" wrapText="1"/>
    </xf>
    <xf numFmtId="167" fontId="26" fillId="13" borderId="11" xfId="0" applyNumberFormat="1" applyFont="1" applyFill="1" applyBorder="1" applyAlignment="1">
      <alignment horizontal="center" vertical="center" wrapText="1"/>
    </xf>
    <xf numFmtId="0" fontId="24" fillId="9" borderId="11" xfId="0" applyFont="1" applyFill="1" applyBorder="1" applyAlignment="1">
      <alignment horizontal="center" vertical="center" wrapText="1"/>
    </xf>
    <xf numFmtId="164" fontId="10" fillId="9" borderId="11" xfId="0" applyNumberFormat="1" applyFont="1" applyFill="1" applyBorder="1" applyAlignment="1">
      <alignment horizontal="center" vertical="center" wrapText="1"/>
    </xf>
    <xf numFmtId="0" fontId="24" fillId="41" borderId="1" xfId="0" applyFont="1" applyFill="1" applyBorder="1" applyAlignment="1">
      <alignment horizontal="center" vertical="center" wrapText="1"/>
    </xf>
    <xf numFmtId="0" fontId="25" fillId="18" borderId="1"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0" xfId="0" applyFont="1" applyAlignment="1">
      <alignment horizontal="center" vertical="center" wrapText="1"/>
    </xf>
    <xf numFmtId="0" fontId="25" fillId="0" borderId="24" xfId="0" applyFont="1" applyBorder="1" applyAlignment="1">
      <alignment horizontal="center" vertical="center" wrapText="1"/>
    </xf>
    <xf numFmtId="164" fontId="24" fillId="9" borderId="11" xfId="0" applyNumberFormat="1" applyFont="1" applyFill="1" applyBorder="1" applyAlignment="1">
      <alignment horizontal="center" vertical="center" wrapText="1"/>
    </xf>
    <xf numFmtId="0" fontId="24" fillId="0" borderId="9"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25"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7" xfId="0" applyFont="1" applyBorder="1" applyAlignment="1">
      <alignment horizontal="center" vertical="center" wrapText="1"/>
    </xf>
    <xf numFmtId="0" fontId="24" fillId="7" borderId="25" xfId="0" applyFont="1" applyFill="1" applyBorder="1" applyAlignment="1">
      <alignment horizontal="center" vertical="center" wrapText="1"/>
    </xf>
    <xf numFmtId="0" fontId="24" fillId="7" borderId="26" xfId="0" applyFont="1" applyFill="1" applyBorder="1" applyAlignment="1">
      <alignment horizontal="center" vertical="center" wrapText="1"/>
    </xf>
    <xf numFmtId="0" fontId="24" fillId="7" borderId="27" xfId="0" applyFont="1" applyFill="1" applyBorder="1" applyAlignment="1">
      <alignment horizontal="center" vertical="center" wrapText="1"/>
    </xf>
    <xf numFmtId="0" fontId="25" fillId="37" borderId="1" xfId="0" applyFont="1" applyFill="1" applyBorder="1" applyAlignment="1">
      <alignment horizontal="center" vertical="center" wrapText="1"/>
    </xf>
    <xf numFmtId="0" fontId="24" fillId="0" borderId="12" xfId="0" applyFont="1" applyBorder="1" applyAlignment="1">
      <alignment horizontal="center" vertical="center" wrapText="1"/>
    </xf>
    <xf numFmtId="0" fontId="24" fillId="0" borderId="0" xfId="0" applyFont="1" applyAlignment="1">
      <alignment horizontal="center" vertical="center" wrapText="1"/>
    </xf>
    <xf numFmtId="0" fontId="25" fillId="25" borderId="1" xfId="0" applyFont="1" applyFill="1" applyBorder="1" applyAlignment="1">
      <alignment horizontal="center" vertical="center" wrapText="1"/>
    </xf>
    <xf numFmtId="14" fontId="24" fillId="15" borderId="11" xfId="0" applyNumberFormat="1" applyFont="1" applyFill="1" applyBorder="1" applyAlignment="1">
      <alignment horizontal="center" vertical="center" wrapText="1"/>
    </xf>
    <xf numFmtId="167" fontId="10" fillId="13" borderId="11" xfId="0" applyNumberFormat="1" applyFont="1" applyFill="1" applyBorder="1" applyAlignment="1">
      <alignment horizontal="center" vertical="center" wrapText="1"/>
    </xf>
    <xf numFmtId="0" fontId="23" fillId="14" borderId="4" xfId="0" applyFont="1" applyFill="1" applyBorder="1" applyAlignment="1">
      <alignment horizontal="center" vertical="center" wrapText="1"/>
    </xf>
    <xf numFmtId="0" fontId="23" fillId="14" borderId="33" xfId="0" applyFont="1" applyFill="1" applyBorder="1" applyAlignment="1">
      <alignment horizontal="center" vertical="center" wrapText="1"/>
    </xf>
    <xf numFmtId="0" fontId="16" fillId="0" borderId="1" xfId="0" applyFont="1" applyBorder="1" applyAlignment="1">
      <alignment horizontal="center" vertical="center"/>
    </xf>
    <xf numFmtId="0" fontId="39"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34" fillId="36" borderId="1" xfId="0" applyFont="1" applyFill="1" applyBorder="1" applyAlignment="1">
      <alignment horizontal="center" vertical="center" wrapText="1"/>
    </xf>
    <xf numFmtId="0" fontId="34" fillId="36" borderId="1" xfId="0" applyFont="1" applyFill="1" applyBorder="1" applyAlignment="1">
      <alignment horizontal="center" vertical="top" wrapText="1"/>
    </xf>
    <xf numFmtId="0" fontId="34" fillId="16" borderId="1" xfId="0" applyFont="1" applyFill="1" applyBorder="1" applyAlignment="1">
      <alignment horizontal="center" vertical="center" wrapText="1"/>
    </xf>
    <xf numFmtId="0" fontId="68" fillId="0" borderId="20" xfId="0" applyFont="1" applyBorder="1" applyAlignment="1">
      <alignment horizontal="center" vertical="center" wrapText="1"/>
    </xf>
    <xf numFmtId="0" fontId="68" fillId="0" borderId="21" xfId="0" applyFont="1" applyBorder="1" applyAlignment="1">
      <alignment horizontal="center" vertical="center" wrapText="1"/>
    </xf>
    <xf numFmtId="0" fontId="68" fillId="0" borderId="22" xfId="0" applyFont="1" applyBorder="1" applyAlignment="1">
      <alignment horizontal="center" vertical="center" wrapText="1"/>
    </xf>
    <xf numFmtId="0" fontId="68" fillId="0" borderId="16" xfId="0" applyFont="1" applyBorder="1" applyAlignment="1">
      <alignment horizontal="center" vertical="center" wrapText="1"/>
    </xf>
    <xf numFmtId="0" fontId="68" fillId="0" borderId="0" xfId="0" applyFont="1" applyAlignment="1">
      <alignment horizontal="center" vertical="center" wrapText="1"/>
    </xf>
    <xf numFmtId="0" fontId="68" fillId="0" borderId="18" xfId="0" applyFont="1" applyBorder="1" applyAlignment="1">
      <alignment horizontal="center" vertical="center" wrapText="1"/>
    </xf>
    <xf numFmtId="0" fontId="68" fillId="0" borderId="17" xfId="0" applyFont="1" applyBorder="1" applyAlignment="1">
      <alignment horizontal="center" vertical="center" wrapText="1"/>
    </xf>
    <xf numFmtId="0" fontId="68" fillId="0" borderId="5" xfId="0" applyFont="1" applyBorder="1" applyAlignment="1">
      <alignment horizontal="center" vertical="center" wrapText="1"/>
    </xf>
    <xf numFmtId="0" fontId="68" fillId="0" borderId="8" xfId="0" applyFont="1" applyBorder="1" applyAlignment="1">
      <alignment horizontal="center" vertical="center" wrapText="1"/>
    </xf>
    <xf numFmtId="0" fontId="34" fillId="42" borderId="1" xfId="0" applyFont="1" applyFill="1" applyBorder="1" applyAlignment="1">
      <alignment horizontal="center" vertical="center" wrapText="1"/>
    </xf>
    <xf numFmtId="0" fontId="34" fillId="14" borderId="20" xfId="0" applyFont="1" applyFill="1" applyBorder="1" applyAlignment="1">
      <alignment horizontal="left" vertical="center" wrapText="1"/>
    </xf>
    <xf numFmtId="0" fontId="34" fillId="14" borderId="21" xfId="0" applyFont="1" applyFill="1" applyBorder="1" applyAlignment="1">
      <alignment horizontal="left" vertical="center" wrapText="1"/>
    </xf>
    <xf numFmtId="0" fontId="34" fillId="14" borderId="22" xfId="0" applyFont="1" applyFill="1" applyBorder="1" applyAlignment="1">
      <alignment horizontal="left" vertical="center" wrapText="1"/>
    </xf>
    <xf numFmtId="0" fontId="34" fillId="14" borderId="17" xfId="0" applyFont="1" applyFill="1" applyBorder="1" applyAlignment="1">
      <alignment horizontal="left" vertical="center" wrapText="1"/>
    </xf>
    <xf numFmtId="0" fontId="34" fillId="14" borderId="5" xfId="0" applyFont="1" applyFill="1" applyBorder="1" applyAlignment="1">
      <alignment horizontal="left" vertical="center" wrapText="1"/>
    </xf>
    <xf numFmtId="0" fontId="34" fillId="14" borderId="8" xfId="0" applyFont="1" applyFill="1" applyBorder="1" applyAlignment="1">
      <alignment horizontal="left" vertical="center" wrapText="1"/>
    </xf>
    <xf numFmtId="0" fontId="34" fillId="14" borderId="1" xfId="0" applyFont="1" applyFill="1" applyBorder="1" applyAlignment="1">
      <alignment horizontal="center" vertical="center" wrapText="1"/>
    </xf>
    <xf numFmtId="0" fontId="33" fillId="14" borderId="1" xfId="0" applyFont="1" applyFill="1" applyBorder="1" applyAlignment="1">
      <alignment horizontal="center" vertical="center" wrapText="1"/>
    </xf>
    <xf numFmtId="167" fontId="34" fillId="15" borderId="1" xfId="0" applyNumberFormat="1" applyFont="1" applyFill="1" applyBorder="1" applyAlignment="1">
      <alignment horizontal="center" vertical="center" wrapText="1"/>
    </xf>
    <xf numFmtId="0" fontId="69" fillId="14" borderId="1" xfId="0" applyFont="1" applyFill="1" applyBorder="1" applyAlignment="1">
      <alignment horizontal="center" vertical="center" wrapText="1"/>
    </xf>
    <xf numFmtId="0" fontId="34" fillId="14" borderId="7" xfId="0" applyFont="1" applyFill="1" applyBorder="1" applyAlignment="1">
      <alignment horizontal="left" vertical="center" wrapText="1"/>
    </xf>
    <xf numFmtId="0" fontId="34" fillId="14" borderId="19" xfId="0" applyFont="1" applyFill="1" applyBorder="1" applyAlignment="1">
      <alignment horizontal="left" vertical="center" wrapText="1"/>
    </xf>
    <xf numFmtId="0" fontId="34" fillId="14" borderId="2" xfId="0" applyFont="1" applyFill="1" applyBorder="1" applyAlignment="1">
      <alignment horizontal="left" vertical="center" wrapText="1"/>
    </xf>
    <xf numFmtId="1" fontId="34" fillId="14" borderId="1" xfId="0" applyNumberFormat="1" applyFont="1" applyFill="1" applyBorder="1" applyAlignment="1">
      <alignment horizontal="left" vertical="center" wrapText="1"/>
    </xf>
    <xf numFmtId="0" fontId="34" fillId="14" borderId="1" xfId="0" applyFont="1" applyFill="1" applyBorder="1" applyAlignment="1">
      <alignment horizontal="left" vertical="center" wrapText="1"/>
    </xf>
    <xf numFmtId="0" fontId="34" fillId="42" borderId="1" xfId="0" applyFont="1" applyFill="1" applyBorder="1" applyAlignment="1">
      <alignment horizontal="left" vertical="center" wrapText="1"/>
    </xf>
    <xf numFmtId="0" fontId="38" fillId="42" borderId="1" xfId="0" applyFont="1" applyFill="1" applyBorder="1" applyAlignment="1">
      <alignment horizontal="left" vertical="center" wrapText="1"/>
    </xf>
    <xf numFmtId="167" fontId="34" fillId="14" borderId="1" xfId="0" applyNumberFormat="1" applyFont="1" applyFill="1" applyBorder="1" applyAlignment="1">
      <alignment horizontal="left" vertical="center" wrapText="1"/>
    </xf>
    <xf numFmtId="0" fontId="13" fillId="22" borderId="17" xfId="0" applyFont="1" applyFill="1" applyBorder="1" applyAlignment="1">
      <alignment horizontal="center" vertical="center" wrapText="1"/>
    </xf>
    <xf numFmtId="0" fontId="13" fillId="22" borderId="5" xfId="0" applyFont="1" applyFill="1" applyBorder="1" applyAlignment="1">
      <alignment horizontal="center" vertical="center" wrapText="1"/>
    </xf>
    <xf numFmtId="0" fontId="13" fillId="22" borderId="8" xfId="0" applyFont="1" applyFill="1" applyBorder="1" applyAlignment="1">
      <alignment horizontal="center" vertical="center" wrapText="1"/>
    </xf>
    <xf numFmtId="167" fontId="34" fillId="16" borderId="1" xfId="0" applyNumberFormat="1" applyFont="1" applyFill="1" applyBorder="1" applyAlignment="1">
      <alignment horizontal="center" vertical="center" wrapText="1"/>
    </xf>
    <xf numFmtId="164" fontId="34" fillId="36" borderId="1" xfId="0" applyNumberFormat="1" applyFont="1" applyFill="1" applyBorder="1" applyAlignment="1">
      <alignment horizontal="center" vertical="center" wrapText="1"/>
    </xf>
    <xf numFmtId="0" fontId="14" fillId="0" borderId="0" xfId="0" applyFont="1" applyAlignment="1">
      <alignment horizontal="center" vertical="center" wrapText="1"/>
    </xf>
    <xf numFmtId="0" fontId="136" fillId="29" borderId="1" xfId="0" applyFont="1" applyFill="1" applyBorder="1" applyAlignment="1">
      <alignment horizontal="center" vertical="center"/>
    </xf>
    <xf numFmtId="0" fontId="20" fillId="4" borderId="17" xfId="0" applyFont="1" applyFill="1" applyBorder="1" applyAlignment="1">
      <alignment horizontal="center" vertical="center" wrapText="1"/>
    </xf>
    <xf numFmtId="0" fontId="20" fillId="4" borderId="5" xfId="0" applyFont="1" applyFill="1" applyBorder="1" applyAlignment="1">
      <alignment horizontal="center" vertical="center" wrapText="1"/>
    </xf>
    <xf numFmtId="1" fontId="16" fillId="31" borderId="4" xfId="6" applyNumberFormat="1" applyFont="1" applyFill="1" applyBorder="1" applyAlignment="1">
      <alignment horizontal="center" vertical="center" wrapText="1"/>
    </xf>
    <xf numFmtId="1" fontId="16" fillId="31" borderId="3" xfId="6" applyNumberFormat="1" applyFont="1" applyFill="1" applyBorder="1" applyAlignment="1">
      <alignment horizontal="center" vertical="center" wrapText="1"/>
    </xf>
    <xf numFmtId="9" fontId="16" fillId="5" borderId="7" xfId="6" applyFont="1" applyFill="1" applyBorder="1" applyAlignment="1">
      <alignment horizontal="center" vertical="center" wrapText="1"/>
    </xf>
    <xf numFmtId="9" fontId="16" fillId="5" borderId="2" xfId="6" applyFont="1" applyFill="1" applyBorder="1" applyAlignment="1">
      <alignment horizontal="center" vertical="center" wrapText="1"/>
    </xf>
    <xf numFmtId="0" fontId="64" fillId="11" borderId="4" xfId="0" applyFont="1" applyFill="1" applyBorder="1" applyAlignment="1">
      <alignment horizontal="center" vertical="center" wrapText="1"/>
    </xf>
    <xf numFmtId="0" fontId="64" fillId="11" borderId="3" xfId="0" applyFont="1" applyFill="1" applyBorder="1" applyAlignment="1">
      <alignment horizontal="center" vertical="center" wrapText="1"/>
    </xf>
    <xf numFmtId="0" fontId="15" fillId="11" borderId="4" xfId="0" applyFont="1" applyFill="1" applyBorder="1" applyAlignment="1">
      <alignment horizontal="center" vertical="center" wrapText="1"/>
    </xf>
    <xf numFmtId="0" fontId="15" fillId="11" borderId="3" xfId="0" applyFont="1" applyFill="1" applyBorder="1" applyAlignment="1">
      <alignment horizontal="center" vertical="center" wrapText="1"/>
    </xf>
    <xf numFmtId="49" fontId="49" fillId="11" borderId="4" xfId="0" applyNumberFormat="1" applyFont="1" applyFill="1" applyBorder="1" applyAlignment="1">
      <alignment horizontal="center" vertical="center" wrapText="1"/>
    </xf>
    <xf numFmtId="49" fontId="49" fillId="11" borderId="6" xfId="0" applyNumberFormat="1" applyFont="1" applyFill="1" applyBorder="1" applyAlignment="1">
      <alignment horizontal="center" vertical="center" wrapText="1"/>
    </xf>
    <xf numFmtId="49" fontId="49" fillId="11" borderId="3" xfId="0" applyNumberFormat="1" applyFont="1" applyFill="1" applyBorder="1" applyAlignment="1">
      <alignment horizontal="center" vertical="center" wrapText="1"/>
    </xf>
    <xf numFmtId="0" fontId="15" fillId="7" borderId="1" xfId="0" applyFont="1" applyFill="1" applyBorder="1" applyAlignment="1">
      <alignment horizontal="center" vertical="center" wrapText="1"/>
    </xf>
    <xf numFmtId="0" fontId="15" fillId="11" borderId="6"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5" fillId="7" borderId="4" xfId="0" applyFont="1" applyFill="1" applyBorder="1" applyAlignment="1">
      <alignment horizontal="center" vertical="center" wrapText="1"/>
    </xf>
    <xf numFmtId="0" fontId="15" fillId="7" borderId="3" xfId="0" applyFont="1" applyFill="1" applyBorder="1" applyAlignment="1">
      <alignment horizontal="center" vertical="center" wrapText="1"/>
    </xf>
    <xf numFmtId="0" fontId="11" fillId="11" borderId="1" xfId="0" applyFont="1" applyFill="1" applyBorder="1" applyAlignment="1">
      <alignment horizontal="center" vertical="center" wrapText="1"/>
    </xf>
    <xf numFmtId="49" fontId="49" fillId="11" borderId="1" xfId="0" applyNumberFormat="1" applyFont="1" applyFill="1" applyBorder="1" applyAlignment="1">
      <alignment horizontal="center" vertical="center" wrapText="1"/>
    </xf>
    <xf numFmtId="0" fontId="11" fillId="11" borderId="4" xfId="0" applyFont="1" applyFill="1" applyBorder="1" applyAlignment="1">
      <alignment horizontal="center" vertical="center" wrapText="1"/>
    </xf>
    <xf numFmtId="0" fontId="11" fillId="11" borderId="6" xfId="0" applyFont="1" applyFill="1" applyBorder="1" applyAlignment="1">
      <alignment horizontal="center" vertical="center" wrapText="1"/>
    </xf>
    <xf numFmtId="0" fontId="11" fillId="11" borderId="3" xfId="0" applyFont="1" applyFill="1" applyBorder="1" applyAlignment="1">
      <alignment horizontal="center" vertical="center" wrapText="1"/>
    </xf>
    <xf numFmtId="0" fontId="88" fillId="46" borderId="1" xfId="0" applyFont="1" applyFill="1" applyBorder="1" applyAlignment="1">
      <alignment horizontal="center" vertical="center" wrapText="1"/>
    </xf>
    <xf numFmtId="0" fontId="15" fillId="7" borderId="1" xfId="0" quotePrefix="1" applyFont="1" applyFill="1" applyBorder="1" applyAlignment="1">
      <alignment horizontal="center" vertical="center" wrapText="1"/>
    </xf>
    <xf numFmtId="0" fontId="15" fillId="29" borderId="4" xfId="0" applyFont="1" applyFill="1" applyBorder="1" applyAlignment="1">
      <alignment horizontal="center" vertical="center" wrapText="1"/>
    </xf>
    <xf numFmtId="0" fontId="15" fillId="29" borderId="3" xfId="0" applyFont="1" applyFill="1" applyBorder="1" applyAlignment="1">
      <alignment horizontal="center" vertical="center" wrapText="1"/>
    </xf>
    <xf numFmtId="0" fontId="15" fillId="51" borderId="4" xfId="0" applyFont="1" applyFill="1" applyBorder="1" applyAlignment="1">
      <alignment horizontal="center" vertical="center" wrapText="1"/>
    </xf>
    <xf numFmtId="0" fontId="15" fillId="51" borderId="3" xfId="0" applyFont="1" applyFill="1" applyBorder="1" applyAlignment="1">
      <alignment horizontal="center" vertical="center" wrapText="1"/>
    </xf>
    <xf numFmtId="0" fontId="23" fillId="19" borderId="4" xfId="0" applyFont="1" applyFill="1" applyBorder="1" applyAlignment="1">
      <alignment horizontal="center" vertical="center" wrapText="1"/>
    </xf>
    <xf numFmtId="0" fontId="23" fillId="19" borderId="3" xfId="0" applyFont="1" applyFill="1" applyBorder="1" applyAlignment="1">
      <alignment horizontal="center" vertical="center" wrapText="1"/>
    </xf>
    <xf numFmtId="0" fontId="61" fillId="18" borderId="4" xfId="0" applyFont="1" applyFill="1" applyBorder="1" applyAlignment="1">
      <alignment horizontal="center" vertical="center" wrapText="1"/>
    </xf>
    <xf numFmtId="0" fontId="61" fillId="18" borderId="3" xfId="0" applyFont="1" applyFill="1" applyBorder="1" applyAlignment="1">
      <alignment horizontal="center" vertical="center" wrapText="1"/>
    </xf>
    <xf numFmtId="0" fontId="15" fillId="30" borderId="4" xfId="0" applyFont="1" applyFill="1" applyBorder="1" applyAlignment="1">
      <alignment horizontal="center" vertical="center" wrapText="1"/>
    </xf>
    <xf numFmtId="0" fontId="15" fillId="30" borderId="3"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64" fillId="31" borderId="1" xfId="0" applyFont="1" applyFill="1" applyBorder="1" applyAlignment="1">
      <alignment horizontal="center" vertical="center" wrapText="1"/>
    </xf>
    <xf numFmtId="0" fontId="64" fillId="31" borderId="4" xfId="0" applyFont="1" applyFill="1" applyBorder="1" applyAlignment="1">
      <alignment horizontal="center" vertical="center" wrapText="1"/>
    </xf>
    <xf numFmtId="0" fontId="64" fillId="31"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88" fillId="53" borderId="4" xfId="0" applyFont="1" applyFill="1" applyBorder="1" applyAlignment="1">
      <alignment horizontal="center" vertical="center" wrapText="1"/>
    </xf>
    <xf numFmtId="0" fontId="88" fillId="53" borderId="6" xfId="0" applyFont="1" applyFill="1" applyBorder="1" applyAlignment="1">
      <alignment horizontal="center" vertical="center" wrapText="1"/>
    </xf>
    <xf numFmtId="0" fontId="88" fillId="53" borderId="3" xfId="0" applyFont="1" applyFill="1" applyBorder="1" applyAlignment="1">
      <alignment horizontal="center" vertical="center" wrapText="1"/>
    </xf>
    <xf numFmtId="49" fontId="49" fillId="53" borderId="4" xfId="0" applyNumberFormat="1" applyFont="1" applyFill="1" applyBorder="1" applyAlignment="1">
      <alignment horizontal="center" vertical="center" wrapText="1"/>
    </xf>
    <xf numFmtId="49" fontId="49" fillId="53" borderId="6" xfId="0" applyNumberFormat="1" applyFont="1" applyFill="1" applyBorder="1" applyAlignment="1">
      <alignment horizontal="center" vertical="center" wrapText="1"/>
    </xf>
    <xf numFmtId="49" fontId="49" fillId="53" borderId="3" xfId="0" applyNumberFormat="1" applyFont="1" applyFill="1" applyBorder="1" applyAlignment="1">
      <alignment horizontal="center" vertical="center" wrapText="1"/>
    </xf>
    <xf numFmtId="0" fontId="88" fillId="2" borderId="4" xfId="0" applyFont="1" applyFill="1" applyBorder="1" applyAlignment="1">
      <alignment horizontal="center" vertical="center" wrapText="1"/>
    </xf>
    <xf numFmtId="0" fontId="88" fillId="2" borderId="3" xfId="0" applyFont="1" applyFill="1" applyBorder="1" applyAlignment="1">
      <alignment horizontal="center" vertical="center" wrapText="1"/>
    </xf>
    <xf numFmtId="0" fontId="88" fillId="46" borderId="4" xfId="0" applyFont="1" applyFill="1" applyBorder="1" applyAlignment="1">
      <alignment horizontal="center" vertical="center" wrapText="1"/>
    </xf>
    <xf numFmtId="0" fontId="88" fillId="46" borderId="6" xfId="0" applyFont="1" applyFill="1" applyBorder="1" applyAlignment="1">
      <alignment horizontal="center" vertical="center" wrapText="1"/>
    </xf>
    <xf numFmtId="0" fontId="88" fillId="46" borderId="3" xfId="0" applyFont="1" applyFill="1" applyBorder="1" applyAlignment="1">
      <alignment horizontal="center" vertical="center" wrapText="1"/>
    </xf>
    <xf numFmtId="0" fontId="88" fillId="29" borderId="1" xfId="0" applyFont="1" applyFill="1" applyBorder="1" applyAlignment="1">
      <alignment horizontal="center" vertical="center" wrapText="1"/>
    </xf>
    <xf numFmtId="0" fontId="15" fillId="29" borderId="1" xfId="0" applyFont="1" applyFill="1" applyBorder="1" applyAlignment="1">
      <alignment horizontal="center" vertical="center" wrapText="1"/>
    </xf>
    <xf numFmtId="0" fontId="88" fillId="31" borderId="1" xfId="0" applyFont="1" applyFill="1" applyBorder="1" applyAlignment="1">
      <alignment horizontal="center" vertical="center" wrapText="1"/>
    </xf>
    <xf numFmtId="0" fontId="49" fillId="31" borderId="1" xfId="0" applyFont="1" applyFill="1" applyBorder="1" applyAlignment="1">
      <alignment horizontal="center" vertical="center" wrapText="1"/>
    </xf>
    <xf numFmtId="0" fontId="88" fillId="2" borderId="6" xfId="0" applyFont="1" applyFill="1" applyBorder="1" applyAlignment="1">
      <alignment horizontal="center" vertical="center" wrapText="1"/>
    </xf>
    <xf numFmtId="49" fontId="15" fillId="7" borderId="1" xfId="0" applyNumberFormat="1" applyFont="1" applyFill="1" applyBorder="1" applyAlignment="1">
      <alignment horizontal="center" vertical="center" wrapText="1"/>
    </xf>
    <xf numFmtId="0" fontId="91" fillId="17" borderId="4" xfId="0" applyFont="1" applyFill="1" applyBorder="1" applyAlignment="1">
      <alignment horizontal="center" vertical="center" wrapText="1"/>
    </xf>
    <xf numFmtId="0" fontId="91" fillId="17" borderId="3" xfId="0" applyFont="1" applyFill="1" applyBorder="1" applyAlignment="1">
      <alignment horizontal="center" vertical="center" wrapText="1"/>
    </xf>
    <xf numFmtId="0" fontId="91" fillId="17" borderId="6" xfId="0" applyFont="1" applyFill="1" applyBorder="1" applyAlignment="1">
      <alignment horizontal="center" vertical="center" wrapText="1"/>
    </xf>
    <xf numFmtId="0" fontId="15" fillId="29" borderId="6" xfId="0" applyFont="1" applyFill="1" applyBorder="1" applyAlignment="1">
      <alignment horizontal="center" vertical="center" wrapText="1"/>
    </xf>
    <xf numFmtId="0" fontId="10" fillId="10" borderId="7" xfId="0" applyFont="1" applyFill="1" applyBorder="1" applyAlignment="1">
      <alignment horizontal="center" vertical="center" wrapText="1"/>
    </xf>
    <xf numFmtId="0" fontId="10" fillId="10" borderId="19"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15" fillId="7" borderId="6" xfId="0" applyFont="1" applyFill="1" applyBorder="1" applyAlignment="1">
      <alignment horizontal="center" vertical="center" wrapText="1"/>
    </xf>
    <xf numFmtId="49" fontId="49" fillId="7" borderId="1" xfId="0" applyNumberFormat="1" applyFont="1" applyFill="1" applyBorder="1" applyAlignment="1">
      <alignment horizontal="center" vertical="center" wrapText="1"/>
    </xf>
    <xf numFmtId="49" fontId="49" fillId="29" borderId="1" xfId="0" applyNumberFormat="1" applyFont="1" applyFill="1" applyBorder="1" applyAlignment="1">
      <alignment horizontal="center" vertical="center" wrapText="1"/>
    </xf>
    <xf numFmtId="0" fontId="11" fillId="23" borderId="1" xfId="0" applyFont="1" applyFill="1" applyBorder="1" applyAlignment="1">
      <alignment horizontal="center" vertical="center" wrapText="1"/>
    </xf>
    <xf numFmtId="0" fontId="11" fillId="0" borderId="0" xfId="0" applyFont="1" applyAlignment="1">
      <alignment horizontal="center"/>
    </xf>
    <xf numFmtId="0" fontId="11" fillId="0" borderId="0" xfId="0" applyFont="1" applyAlignment="1">
      <alignment horizontal="center" vertical="center" wrapText="1"/>
    </xf>
    <xf numFmtId="164" fontId="15" fillId="0" borderId="0" xfId="0" applyNumberFormat="1" applyFont="1" applyAlignment="1">
      <alignment horizontal="center"/>
    </xf>
    <xf numFmtId="0" fontId="15" fillId="0" borderId="0" xfId="0" applyFont="1" applyAlignment="1">
      <alignment horizontal="center" vertical="center" wrapText="1"/>
    </xf>
    <xf numFmtId="0" fontId="11" fillId="7" borderId="1" xfId="0" applyFont="1" applyFill="1" applyBorder="1" applyAlignment="1">
      <alignment horizontal="center" vertical="center" wrapText="1"/>
    </xf>
    <xf numFmtId="0" fontId="15" fillId="7" borderId="7" xfId="0" applyFont="1" applyFill="1" applyBorder="1" applyAlignment="1">
      <alignment horizontal="center" vertical="center" wrapText="1"/>
    </xf>
    <xf numFmtId="0" fontId="15" fillId="7" borderId="2" xfId="0" applyFont="1" applyFill="1" applyBorder="1" applyAlignment="1">
      <alignment horizontal="center" vertical="center" wrapText="1"/>
    </xf>
    <xf numFmtId="164" fontId="15" fillId="7" borderId="4" xfId="0" applyNumberFormat="1" applyFont="1" applyFill="1" applyBorder="1" applyAlignment="1">
      <alignment horizontal="center" vertical="center" wrapText="1"/>
    </xf>
    <xf numFmtId="164" fontId="15" fillId="7" borderId="6" xfId="0" applyNumberFormat="1" applyFont="1" applyFill="1" applyBorder="1" applyAlignment="1">
      <alignment horizontal="center" vertical="center" wrapText="1"/>
    </xf>
    <xf numFmtId="164" fontId="15" fillId="7" borderId="3" xfId="0" applyNumberFormat="1" applyFont="1" applyFill="1" applyBorder="1" applyAlignment="1">
      <alignment horizontal="center" vertical="center" wrapText="1"/>
    </xf>
    <xf numFmtId="167" fontId="15" fillId="7" borderId="1" xfId="0" applyNumberFormat="1" applyFont="1" applyFill="1" applyBorder="1" applyAlignment="1">
      <alignment horizontal="center" vertical="center" wrapText="1"/>
    </xf>
    <xf numFmtId="0" fontId="11" fillId="7" borderId="4" xfId="0" applyFont="1" applyFill="1" applyBorder="1" applyAlignment="1">
      <alignment horizontal="center"/>
    </xf>
    <xf numFmtId="0" fontId="11" fillId="7" borderId="3" xfId="0" applyFont="1" applyFill="1" applyBorder="1" applyAlignment="1">
      <alignment horizontal="center"/>
    </xf>
    <xf numFmtId="0" fontId="11" fillId="7" borderId="4"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1" fillId="7" borderId="4" xfId="0" applyFont="1" applyFill="1" applyBorder="1" applyAlignment="1">
      <alignment horizontal="center" vertical="center"/>
    </xf>
    <xf numFmtId="0" fontId="11" fillId="7" borderId="3" xfId="0" applyFont="1" applyFill="1" applyBorder="1" applyAlignment="1">
      <alignment horizontal="center" vertical="center"/>
    </xf>
    <xf numFmtId="0" fontId="15" fillId="7" borderId="4" xfId="0" quotePrefix="1" applyFont="1" applyFill="1" applyBorder="1" applyAlignment="1">
      <alignment horizontal="center" vertical="center" wrapText="1"/>
    </xf>
    <xf numFmtId="0" fontId="15" fillId="7" borderId="3" xfId="0" quotePrefix="1" applyFont="1" applyFill="1" applyBorder="1" applyAlignment="1">
      <alignment horizontal="center" vertical="center" wrapText="1"/>
    </xf>
    <xf numFmtId="167" fontId="15" fillId="7" borderId="4" xfId="0" applyNumberFormat="1" applyFont="1" applyFill="1" applyBorder="1" applyAlignment="1">
      <alignment horizontal="center" vertical="center" wrapText="1"/>
    </xf>
    <xf numFmtId="167" fontId="15" fillId="7" borderId="6" xfId="0" applyNumberFormat="1" applyFont="1" applyFill="1" applyBorder="1" applyAlignment="1">
      <alignment horizontal="center" vertical="center" wrapText="1"/>
    </xf>
    <xf numFmtId="167" fontId="15" fillId="7" borderId="3" xfId="0" applyNumberFormat="1" applyFont="1" applyFill="1" applyBorder="1" applyAlignment="1">
      <alignment horizontal="center" vertical="center" wrapText="1"/>
    </xf>
    <xf numFmtId="164" fontId="11" fillId="7" borderId="4" xfId="0" applyNumberFormat="1" applyFont="1" applyFill="1" applyBorder="1" applyAlignment="1">
      <alignment horizontal="center" vertical="center" wrapText="1"/>
    </xf>
    <xf numFmtId="164" fontId="11" fillId="7" borderId="6" xfId="0" applyNumberFormat="1" applyFont="1" applyFill="1" applyBorder="1" applyAlignment="1">
      <alignment horizontal="center" vertical="center" wrapText="1"/>
    </xf>
    <xf numFmtId="164" fontId="11" fillId="7" borderId="3" xfId="0" applyNumberFormat="1" applyFont="1" applyFill="1" applyBorder="1" applyAlignment="1">
      <alignment horizontal="center" vertical="center" wrapText="1"/>
    </xf>
    <xf numFmtId="0" fontId="11" fillId="7" borderId="1" xfId="0" applyFont="1" applyFill="1" applyBorder="1" applyAlignment="1">
      <alignment horizontal="center" vertical="center"/>
    </xf>
    <xf numFmtId="49" fontId="49" fillId="7" borderId="4" xfId="0" applyNumberFormat="1" applyFont="1" applyFill="1" applyBorder="1" applyAlignment="1">
      <alignment horizontal="center" vertical="center" wrapText="1"/>
    </xf>
    <xf numFmtId="49" fontId="49" fillId="7" borderId="6" xfId="0" applyNumberFormat="1" applyFont="1" applyFill="1" applyBorder="1" applyAlignment="1">
      <alignment horizontal="center" vertical="center" wrapText="1"/>
    </xf>
    <xf numFmtId="49" fontId="49" fillId="7" borderId="3" xfId="0" applyNumberFormat="1" applyFont="1" applyFill="1" applyBorder="1" applyAlignment="1">
      <alignment horizontal="center" vertical="center" wrapText="1"/>
    </xf>
    <xf numFmtId="0" fontId="11" fillId="53" borderId="4" xfId="0" applyFont="1" applyFill="1" applyBorder="1" applyAlignment="1">
      <alignment horizontal="center" vertical="center"/>
    </xf>
    <xf numFmtId="0" fontId="11" fillId="53" borderId="6" xfId="0" applyFont="1" applyFill="1" applyBorder="1" applyAlignment="1">
      <alignment horizontal="center" vertical="center"/>
    </xf>
    <xf numFmtId="0" fontId="11" fillId="53" borderId="3" xfId="0" applyFont="1" applyFill="1" applyBorder="1" applyAlignment="1">
      <alignment horizontal="center" vertical="center"/>
    </xf>
    <xf numFmtId="0" fontId="11" fillId="7" borderId="6" xfId="0" applyFont="1" applyFill="1" applyBorder="1" applyAlignment="1">
      <alignment horizontal="center" vertical="center" wrapText="1"/>
    </xf>
    <xf numFmtId="49" fontId="64" fillId="7" borderId="4" xfId="0" applyNumberFormat="1" applyFont="1" applyFill="1" applyBorder="1" applyAlignment="1">
      <alignment horizontal="center" vertical="center" wrapText="1"/>
    </xf>
    <xf numFmtId="49" fontId="64" fillId="7" borderId="6" xfId="0" applyNumberFormat="1" applyFont="1" applyFill="1" applyBorder="1" applyAlignment="1">
      <alignment horizontal="center" vertical="center" wrapText="1"/>
    </xf>
    <xf numFmtId="49" fontId="64" fillId="7" borderId="3" xfId="0" applyNumberFormat="1" applyFont="1" applyFill="1" applyBorder="1" applyAlignment="1">
      <alignment horizontal="center" vertical="center" wrapText="1"/>
    </xf>
    <xf numFmtId="49" fontId="49" fillId="53" borderId="1" xfId="0" applyNumberFormat="1" applyFont="1" applyFill="1" applyBorder="1" applyAlignment="1">
      <alignment horizontal="center" vertical="center" wrapText="1"/>
    </xf>
    <xf numFmtId="0" fontId="11" fillId="17" borderId="4" xfId="0" applyFont="1" applyFill="1" applyBorder="1" applyAlignment="1">
      <alignment horizontal="center" vertical="center" wrapText="1"/>
    </xf>
    <xf numFmtId="0" fontId="11" fillId="17" borderId="3" xfId="0" applyFont="1" applyFill="1" applyBorder="1" applyAlignment="1">
      <alignment horizontal="center" vertical="center" wrapText="1"/>
    </xf>
    <xf numFmtId="164" fontId="15" fillId="7" borderId="1" xfId="0" applyNumberFormat="1" applyFont="1" applyFill="1" applyBorder="1" applyAlignment="1">
      <alignment horizontal="center" vertical="center" wrapText="1"/>
    </xf>
    <xf numFmtId="0" fontId="15" fillId="30" borderId="1" xfId="0" applyFont="1" applyFill="1" applyBorder="1" applyAlignment="1">
      <alignment horizontal="center" vertical="center" wrapText="1"/>
    </xf>
    <xf numFmtId="0" fontId="64" fillId="7" borderId="4" xfId="0" applyFont="1" applyFill="1" applyBorder="1" applyAlignment="1">
      <alignment horizontal="center" vertical="center" wrapText="1"/>
    </xf>
    <xf numFmtId="0" fontId="64" fillId="7" borderId="3" xfId="0" applyFont="1" applyFill="1" applyBorder="1" applyAlignment="1">
      <alignment horizontal="center" vertical="center" wrapText="1"/>
    </xf>
    <xf numFmtId="0" fontId="11" fillId="30" borderId="4" xfId="0" applyFont="1" applyFill="1" applyBorder="1" applyAlignment="1">
      <alignment horizontal="center" vertical="center"/>
    </xf>
    <xf numFmtId="0" fontId="11" fillId="30" borderId="6" xfId="0" applyFont="1" applyFill="1" applyBorder="1" applyAlignment="1">
      <alignment horizontal="center" vertical="center"/>
    </xf>
    <xf numFmtId="0" fontId="11" fillId="30" borderId="3" xfId="0" applyFont="1" applyFill="1" applyBorder="1" applyAlignment="1">
      <alignment horizontal="center" vertical="center"/>
    </xf>
    <xf numFmtId="0" fontId="49" fillId="7" borderId="6" xfId="0" applyFont="1" applyFill="1" applyBorder="1" applyAlignment="1">
      <alignment horizontal="center" vertical="center" wrapText="1"/>
    </xf>
    <xf numFmtId="0" fontId="49" fillId="7" borderId="3" xfId="0" applyFont="1" applyFill="1" applyBorder="1" applyAlignment="1">
      <alignment horizontal="center" vertical="center" wrapText="1"/>
    </xf>
    <xf numFmtId="0" fontId="49" fillId="7" borderId="1" xfId="0" applyFont="1" applyFill="1" applyBorder="1" applyAlignment="1">
      <alignment horizontal="center" vertical="center" wrapText="1"/>
    </xf>
    <xf numFmtId="0" fontId="64" fillId="7" borderId="1" xfId="0" applyFont="1" applyFill="1" applyBorder="1" applyAlignment="1">
      <alignment horizontal="center" vertical="center" wrapText="1"/>
    </xf>
    <xf numFmtId="0" fontId="49" fillId="7" borderId="4" xfId="0" applyFont="1" applyFill="1" applyBorder="1" applyAlignment="1">
      <alignment horizontal="center" vertical="center" wrapText="1"/>
    </xf>
    <xf numFmtId="164" fontId="49" fillId="7" borderId="1" xfId="0" applyNumberFormat="1" applyFont="1" applyFill="1" applyBorder="1" applyAlignment="1">
      <alignment horizontal="center" vertical="center" wrapText="1"/>
    </xf>
    <xf numFmtId="0" fontId="11" fillId="31" borderId="4" xfId="0" applyFont="1" applyFill="1" applyBorder="1" applyAlignment="1">
      <alignment horizontal="center" vertical="center"/>
    </xf>
    <xf numFmtId="0" fontId="11" fillId="31" borderId="6" xfId="0" applyFont="1" applyFill="1" applyBorder="1" applyAlignment="1">
      <alignment horizontal="center" vertical="center"/>
    </xf>
    <xf numFmtId="0" fontId="11" fillId="31" borderId="3" xfId="0" applyFont="1" applyFill="1" applyBorder="1" applyAlignment="1">
      <alignment horizontal="center" vertical="center"/>
    </xf>
    <xf numFmtId="164" fontId="15" fillId="15" borderId="4" xfId="0" applyNumberFormat="1" applyFont="1" applyFill="1" applyBorder="1" applyAlignment="1">
      <alignment horizontal="center" vertical="center" wrapText="1"/>
    </xf>
    <xf numFmtId="164" fontId="15" fillId="15" borderId="6" xfId="0" applyNumberFormat="1" applyFont="1" applyFill="1" applyBorder="1" applyAlignment="1">
      <alignment horizontal="center" vertical="center" wrapText="1"/>
    </xf>
    <xf numFmtId="164" fontId="15" fillId="15" borderId="3" xfId="0" applyNumberFormat="1" applyFont="1" applyFill="1" applyBorder="1" applyAlignment="1">
      <alignment horizontal="center" vertical="center" wrapText="1"/>
    </xf>
    <xf numFmtId="0" fontId="11" fillId="7" borderId="6" xfId="0" applyFont="1" applyFill="1" applyBorder="1" applyAlignment="1">
      <alignment horizontal="center" vertical="center"/>
    </xf>
    <xf numFmtId="0" fontId="11" fillId="17" borderId="6" xfId="0" applyFont="1" applyFill="1" applyBorder="1" applyAlignment="1">
      <alignment horizontal="center" vertical="center" wrapText="1"/>
    </xf>
    <xf numFmtId="0" fontId="11" fillId="29" borderId="4" xfId="0" applyFont="1" applyFill="1" applyBorder="1" applyAlignment="1">
      <alignment horizontal="center" vertical="center"/>
    </xf>
    <xf numFmtId="0" fontId="11" fillId="29" borderId="6" xfId="0" applyFont="1" applyFill="1" applyBorder="1" applyAlignment="1">
      <alignment horizontal="center" vertical="center"/>
    </xf>
    <xf numFmtId="0" fontId="11" fillId="29" borderId="3" xfId="0" applyFont="1" applyFill="1" applyBorder="1" applyAlignment="1">
      <alignment horizontal="center" vertical="center"/>
    </xf>
    <xf numFmtId="0" fontId="64" fillId="7" borderId="6" xfId="0" applyFont="1" applyFill="1" applyBorder="1" applyAlignment="1">
      <alignment horizontal="center" vertical="center" wrapText="1"/>
    </xf>
    <xf numFmtId="0" fontId="11" fillId="2" borderId="4"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3" xfId="0" applyFont="1" applyFill="1" applyBorder="1" applyAlignment="1">
      <alignment horizontal="center" vertical="center"/>
    </xf>
    <xf numFmtId="0" fontId="15" fillId="51" borderId="1" xfId="0" applyFont="1" applyFill="1" applyBorder="1" applyAlignment="1">
      <alignment horizontal="center" vertical="center" wrapText="1"/>
    </xf>
    <xf numFmtId="164" fontId="11" fillId="17" borderId="4" xfId="0" applyNumberFormat="1" applyFont="1" applyFill="1" applyBorder="1" applyAlignment="1">
      <alignment horizontal="center" vertical="center" wrapText="1"/>
    </xf>
    <xf numFmtId="164" fontId="11" fillId="17" borderId="3" xfId="0" applyNumberFormat="1" applyFont="1" applyFill="1" applyBorder="1" applyAlignment="1">
      <alignment horizontal="center" vertical="center" wrapText="1"/>
    </xf>
    <xf numFmtId="0" fontId="11" fillId="29" borderId="1" xfId="0" applyFont="1" applyFill="1" applyBorder="1" applyAlignment="1">
      <alignment horizontal="center" vertical="center"/>
    </xf>
    <xf numFmtId="0" fontId="11" fillId="17" borderId="1" xfId="0" applyFont="1" applyFill="1" applyBorder="1" applyAlignment="1">
      <alignment horizontal="center" vertical="center" wrapText="1"/>
    </xf>
    <xf numFmtId="167" fontId="15" fillId="17" borderId="1" xfId="0" applyNumberFormat="1"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64" fillId="29" borderId="1" xfId="0" applyFont="1" applyFill="1" applyBorder="1" applyAlignment="1">
      <alignment horizontal="center" vertical="center" wrapText="1"/>
    </xf>
    <xf numFmtId="0" fontId="11" fillId="7" borderId="6" xfId="0" applyFont="1" applyFill="1" applyBorder="1" applyAlignment="1">
      <alignment horizontal="center"/>
    </xf>
    <xf numFmtId="0" fontId="15" fillId="17" borderId="4" xfId="0" applyFont="1" applyFill="1" applyBorder="1" applyAlignment="1">
      <alignment horizontal="center" vertical="center" wrapText="1"/>
    </xf>
    <xf numFmtId="0" fontId="15" fillId="17" borderId="6" xfId="0" applyFont="1" applyFill="1" applyBorder="1" applyAlignment="1">
      <alignment horizontal="center" vertical="center" wrapText="1"/>
    </xf>
    <xf numFmtId="0" fontId="15" fillId="17" borderId="3" xfId="0" applyFont="1" applyFill="1" applyBorder="1" applyAlignment="1">
      <alignment horizontal="center" vertical="center" wrapText="1"/>
    </xf>
    <xf numFmtId="0" fontId="91" fillId="52" borderId="4" xfId="0" applyFont="1" applyFill="1" applyBorder="1" applyAlignment="1">
      <alignment horizontal="center" vertical="center" wrapText="1"/>
    </xf>
    <xf numFmtId="0" fontId="91" fillId="52" borderId="6" xfId="0" applyFont="1" applyFill="1" applyBorder="1" applyAlignment="1">
      <alignment horizontal="center" vertical="center" wrapText="1"/>
    </xf>
    <xf numFmtId="0" fontId="91" fillId="52" borderId="3" xfId="0" applyFont="1" applyFill="1" applyBorder="1" applyAlignment="1">
      <alignment horizontal="center" vertical="center" wrapText="1"/>
    </xf>
    <xf numFmtId="0" fontId="15" fillId="17" borderId="1" xfId="0" applyFont="1" applyFill="1" applyBorder="1" applyAlignment="1">
      <alignment horizontal="center" vertical="center" wrapText="1"/>
    </xf>
    <xf numFmtId="49" fontId="49" fillId="51" borderId="1" xfId="0" applyNumberFormat="1" applyFont="1" applyFill="1" applyBorder="1" applyAlignment="1">
      <alignment horizontal="center" vertical="center" wrapText="1"/>
    </xf>
    <xf numFmtId="0" fontId="15" fillId="51" borderId="6" xfId="0" applyFont="1" applyFill="1" applyBorder="1" applyAlignment="1">
      <alignment horizontal="center" vertical="center" wrapText="1"/>
    </xf>
    <xf numFmtId="0" fontId="11" fillId="16" borderId="1" xfId="0" applyFont="1" applyFill="1" applyBorder="1" applyAlignment="1">
      <alignment horizontal="center" vertical="center" wrapText="1"/>
    </xf>
    <xf numFmtId="165" fontId="11" fillId="16" borderId="1" xfId="0" applyNumberFormat="1" applyFont="1" applyFill="1" applyBorder="1" applyAlignment="1">
      <alignment horizontal="center" vertical="center" wrapText="1"/>
    </xf>
    <xf numFmtId="167" fontId="11" fillId="16" borderId="1" xfId="0" applyNumberFormat="1" applyFont="1" applyFill="1" applyBorder="1" applyAlignment="1">
      <alignment horizontal="center" vertical="center" wrapText="1"/>
    </xf>
    <xf numFmtId="164" fontId="11" fillId="36" borderId="1" xfId="0" applyNumberFormat="1" applyFont="1" applyFill="1" applyBorder="1" applyAlignment="1">
      <alignment horizontal="center" vertical="center" wrapText="1"/>
    </xf>
    <xf numFmtId="0" fontId="11" fillId="15" borderId="1"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11" fillId="14" borderId="1" xfId="0" applyFont="1" applyFill="1" applyBorder="1" applyAlignment="1">
      <alignment horizontal="left" vertical="center" wrapText="1"/>
    </xf>
    <xf numFmtId="1" fontId="11" fillId="14" borderId="1" xfId="0" applyNumberFormat="1" applyFont="1" applyFill="1" applyBorder="1" applyAlignment="1">
      <alignment horizontal="left" vertical="center" wrapText="1"/>
    </xf>
    <xf numFmtId="0" fontId="11" fillId="36" borderId="1" xfId="0" applyFont="1" applyFill="1" applyBorder="1" applyAlignment="1">
      <alignment horizontal="center" vertical="center" wrapText="1"/>
    </xf>
    <xf numFmtId="0" fontId="87" fillId="45" borderId="1" xfId="0" applyFont="1" applyFill="1" applyBorder="1" applyAlignment="1">
      <alignment horizontal="center" vertical="center" wrapText="1"/>
    </xf>
    <xf numFmtId="0" fontId="11" fillId="36" borderId="4" xfId="0" applyFont="1" applyFill="1" applyBorder="1" applyAlignment="1">
      <alignment horizontal="center" vertical="center" wrapText="1"/>
    </xf>
    <xf numFmtId="0" fontId="11" fillId="36" borderId="3" xfId="0" applyFont="1" applyFill="1" applyBorder="1" applyAlignment="1">
      <alignment horizontal="center" vertical="center" wrapText="1"/>
    </xf>
    <xf numFmtId="0" fontId="11" fillId="42" borderId="1" xfId="0" applyFont="1" applyFill="1" applyBorder="1" applyAlignment="1">
      <alignment horizontal="center" vertical="center" wrapText="1"/>
    </xf>
    <xf numFmtId="0" fontId="11" fillId="12" borderId="1" xfId="0" applyFont="1" applyFill="1" applyBorder="1" applyAlignment="1">
      <alignment horizontal="left" vertical="center" wrapText="1"/>
    </xf>
    <xf numFmtId="0" fontId="15" fillId="35" borderId="1" xfId="0" applyFont="1" applyFill="1" applyBorder="1" applyAlignment="1">
      <alignment horizontal="center" vertical="center" wrapText="1"/>
    </xf>
    <xf numFmtId="0" fontId="15" fillId="14" borderId="1" xfId="0" applyFont="1" applyFill="1" applyBorder="1" applyAlignment="1">
      <alignment horizontal="left" vertical="center" wrapText="1"/>
    </xf>
    <xf numFmtId="167" fontId="11" fillId="14" borderId="1" xfId="0" applyNumberFormat="1" applyFont="1" applyFill="1" applyBorder="1" applyAlignment="1">
      <alignment horizontal="left" vertical="center" wrapText="1"/>
    </xf>
    <xf numFmtId="167" fontId="11" fillId="14" borderId="4" xfId="0" applyNumberFormat="1" applyFont="1" applyFill="1" applyBorder="1" applyAlignment="1">
      <alignment horizontal="left" vertical="center" wrapText="1"/>
    </xf>
    <xf numFmtId="0" fontId="11" fillId="39" borderId="1" xfId="0" applyFont="1" applyFill="1" applyBorder="1" applyAlignment="1">
      <alignment horizontal="left" vertical="center" wrapText="1"/>
    </xf>
    <xf numFmtId="167" fontId="11" fillId="44" borderId="1" xfId="0" applyNumberFormat="1" applyFont="1" applyFill="1" applyBorder="1" applyAlignment="1">
      <alignment horizontal="center" vertical="center" wrapText="1"/>
    </xf>
    <xf numFmtId="167" fontId="11" fillId="12" borderId="1" xfId="0" applyNumberFormat="1" applyFont="1" applyFill="1" applyBorder="1" applyAlignment="1">
      <alignment horizontal="center" vertical="center" wrapText="1"/>
    </xf>
    <xf numFmtId="0" fontId="11" fillId="42" borderId="1" xfId="0" applyFont="1" applyFill="1" applyBorder="1" applyAlignment="1">
      <alignment horizontal="left" vertical="center" wrapText="1"/>
    </xf>
    <xf numFmtId="0" fontId="133" fillId="29" borderId="7" xfId="0" applyFont="1" applyFill="1" applyBorder="1" applyAlignment="1">
      <alignment horizontal="center" vertical="center"/>
    </xf>
    <xf numFmtId="0" fontId="133" fillId="29" borderId="19" xfId="0" applyFont="1" applyFill="1" applyBorder="1" applyAlignment="1">
      <alignment horizontal="center" vertical="center"/>
    </xf>
    <xf numFmtId="0" fontId="133" fillId="29" borderId="2" xfId="0" applyFont="1" applyFill="1" applyBorder="1" applyAlignment="1">
      <alignment horizontal="center" vertical="center"/>
    </xf>
    <xf numFmtId="0" fontId="113" fillId="23" borderId="1" xfId="0" applyFont="1" applyFill="1" applyBorder="1" applyAlignment="1">
      <alignment horizontal="center" vertical="center" wrapText="1"/>
    </xf>
    <xf numFmtId="0" fontId="95" fillId="42" borderId="7" xfId="0" applyFont="1" applyFill="1" applyBorder="1" applyAlignment="1">
      <alignment horizontal="center" vertical="center" wrapText="1"/>
    </xf>
    <xf numFmtId="0" fontId="95" fillId="42" borderId="19" xfId="0" applyFont="1" applyFill="1" applyBorder="1" applyAlignment="1">
      <alignment horizontal="center" vertical="center" wrapText="1"/>
    </xf>
    <xf numFmtId="0" fontId="95" fillId="42" borderId="2" xfId="0" applyFont="1" applyFill="1" applyBorder="1" applyAlignment="1">
      <alignment horizontal="center" vertical="center" wrapText="1"/>
    </xf>
    <xf numFmtId="0" fontId="29" fillId="14" borderId="1" xfId="0" applyFont="1" applyFill="1" applyBorder="1" applyAlignment="1">
      <alignment horizontal="left" vertical="center" wrapText="1"/>
    </xf>
    <xf numFmtId="0" fontId="26" fillId="12" borderId="7" xfId="0" applyFont="1" applyFill="1" applyBorder="1" applyAlignment="1">
      <alignment horizontal="left" vertical="center" wrapText="1"/>
    </xf>
    <xf numFmtId="0" fontId="26" fillId="12" borderId="19" xfId="0" applyFont="1" applyFill="1" applyBorder="1" applyAlignment="1">
      <alignment horizontal="left" vertical="center" wrapText="1"/>
    </xf>
    <xf numFmtId="0" fontId="26" fillId="12" borderId="2" xfId="0" applyFont="1" applyFill="1" applyBorder="1" applyAlignment="1">
      <alignment horizontal="left" vertical="center" wrapText="1"/>
    </xf>
    <xf numFmtId="0" fontId="83" fillId="35" borderId="1" xfId="0" applyFont="1" applyFill="1" applyBorder="1" applyAlignment="1">
      <alignment horizontal="center" vertical="center" wrapText="1"/>
    </xf>
    <xf numFmtId="0" fontId="7" fillId="15" borderId="7" xfId="0" applyFont="1" applyFill="1" applyBorder="1" applyAlignment="1">
      <alignment horizontal="center" vertical="center" wrapText="1"/>
    </xf>
    <xf numFmtId="0" fontId="7" fillId="15" borderId="19" xfId="0" applyFont="1" applyFill="1" applyBorder="1" applyAlignment="1">
      <alignment horizontal="center" vertical="center" wrapText="1"/>
    </xf>
    <xf numFmtId="0" fontId="7" fillId="15" borderId="2" xfId="0" applyFont="1" applyFill="1" applyBorder="1" applyAlignment="1">
      <alignment horizontal="center" vertical="center" wrapText="1"/>
    </xf>
    <xf numFmtId="0" fontId="26" fillId="12" borderId="7" xfId="0" applyFont="1" applyFill="1" applyBorder="1" applyAlignment="1">
      <alignment horizontal="center" vertical="center" wrapText="1"/>
    </xf>
    <xf numFmtId="0" fontId="26" fillId="12" borderId="19" xfId="0" applyFont="1" applyFill="1" applyBorder="1" applyAlignment="1">
      <alignment horizontal="center" vertical="center" wrapText="1"/>
    </xf>
    <xf numFmtId="0" fontId="26" fillId="12" borderId="2" xfId="0" applyFont="1" applyFill="1" applyBorder="1" applyAlignment="1">
      <alignment horizontal="center" vertical="center" wrapText="1"/>
    </xf>
    <xf numFmtId="0" fontId="4" fillId="14" borderId="1" xfId="0" applyFont="1" applyFill="1" applyBorder="1" applyAlignment="1">
      <alignment horizontal="left" vertical="center" wrapText="1"/>
    </xf>
    <xf numFmtId="0" fontId="5" fillId="36" borderId="1" xfId="0" applyFont="1" applyFill="1" applyBorder="1" applyAlignment="1">
      <alignment horizontal="center" vertical="center" wrapText="1"/>
    </xf>
    <xf numFmtId="0" fontId="13" fillId="36" borderId="1" xfId="0" applyFont="1" applyFill="1" applyBorder="1" applyAlignment="1">
      <alignment horizontal="center" vertical="center" wrapText="1"/>
    </xf>
    <xf numFmtId="0" fontId="13" fillId="16" borderId="1" xfId="0" applyFont="1" applyFill="1" applyBorder="1" applyAlignment="1">
      <alignment horizontal="center" vertical="center" wrapText="1"/>
    </xf>
    <xf numFmtId="0" fontId="34" fillId="39" borderId="1" xfId="0" applyFont="1" applyFill="1" applyBorder="1" applyAlignment="1">
      <alignment horizontal="left" vertical="center" wrapText="1"/>
    </xf>
    <xf numFmtId="167" fontId="34" fillId="44" borderId="7" xfId="0" applyNumberFormat="1" applyFont="1" applyFill="1" applyBorder="1" applyAlignment="1">
      <alignment horizontal="center" vertical="center" wrapText="1"/>
    </xf>
    <xf numFmtId="167" fontId="34" fillId="44" borderId="19" xfId="0" applyNumberFormat="1" applyFont="1" applyFill="1" applyBorder="1" applyAlignment="1">
      <alignment horizontal="center" vertical="center" wrapText="1"/>
    </xf>
    <xf numFmtId="167" fontId="34" fillId="44" borderId="2" xfId="0" applyNumberFormat="1" applyFont="1" applyFill="1" applyBorder="1" applyAlignment="1">
      <alignment horizontal="center" vertical="center" wrapText="1"/>
    </xf>
    <xf numFmtId="167" fontId="34" fillId="12" borderId="7" xfId="0" applyNumberFormat="1" applyFont="1" applyFill="1" applyBorder="1" applyAlignment="1">
      <alignment horizontal="center" vertical="center" wrapText="1"/>
    </xf>
    <xf numFmtId="167" fontId="34" fillId="12" borderId="19" xfId="0" applyNumberFormat="1" applyFont="1" applyFill="1" applyBorder="1" applyAlignment="1">
      <alignment horizontal="center" vertical="center" wrapText="1"/>
    </xf>
    <xf numFmtId="167" fontId="34" fillId="12" borderId="2" xfId="0" applyNumberFormat="1" applyFont="1" applyFill="1" applyBorder="1" applyAlignment="1">
      <alignment horizontal="center" vertical="center" wrapText="1"/>
    </xf>
    <xf numFmtId="167" fontId="13" fillId="16" borderId="1" xfId="0" applyNumberFormat="1" applyFont="1" applyFill="1" applyBorder="1" applyAlignment="1">
      <alignment horizontal="center" vertical="center" wrapText="1"/>
    </xf>
    <xf numFmtId="0" fontId="7" fillId="17" borderId="1" xfId="0" applyFont="1" applyFill="1" applyBorder="1" applyAlignment="1">
      <alignment horizontal="center" vertical="center" wrapText="1"/>
    </xf>
    <xf numFmtId="0" fontId="7" fillId="47" borderId="1" xfId="0" applyFont="1" applyFill="1" applyBorder="1" applyAlignment="1">
      <alignment horizontal="center" vertical="center" wrapText="1"/>
    </xf>
    <xf numFmtId="164" fontId="13" fillId="36" borderId="1" xfId="0" applyNumberFormat="1" applyFont="1" applyFill="1" applyBorder="1" applyAlignment="1">
      <alignment horizontal="center" vertical="center" wrapText="1"/>
    </xf>
    <xf numFmtId="0" fontId="31" fillId="48" borderId="1" xfId="0" applyFont="1" applyFill="1" applyBorder="1" applyAlignment="1">
      <alignment horizontal="center" vertical="center" wrapText="1"/>
    </xf>
    <xf numFmtId="167" fontId="99" fillId="0" borderId="1" xfId="0" applyNumberFormat="1" applyFont="1" applyBorder="1" applyAlignment="1">
      <alignment horizontal="center" vertical="center" wrapText="1"/>
    </xf>
    <xf numFmtId="0" fontId="99" fillId="0" borderId="1" xfId="0" applyFont="1" applyBorder="1" applyAlignment="1">
      <alignment horizontal="center" vertical="center" wrapText="1"/>
    </xf>
    <xf numFmtId="0" fontId="18" fillId="7" borderId="1" xfId="0" applyFont="1" applyFill="1" applyBorder="1" applyAlignment="1">
      <alignment horizontal="center" vertical="center" wrapText="1"/>
    </xf>
    <xf numFmtId="164" fontId="7" fillId="0" borderId="1" xfId="0" applyNumberFormat="1" applyFont="1" applyBorder="1" applyAlignment="1">
      <alignment horizontal="center" vertical="center" wrapText="1"/>
    </xf>
    <xf numFmtId="0" fontId="10" fillId="22" borderId="3" xfId="0" applyFont="1" applyFill="1" applyBorder="1" applyAlignment="1">
      <alignment horizontal="center" vertical="center" wrapText="1"/>
    </xf>
    <xf numFmtId="0" fontId="31" fillId="20" borderId="16" xfId="0" applyFont="1" applyFill="1" applyBorder="1" applyAlignment="1">
      <alignment horizontal="center" vertical="center" wrapText="1"/>
    </xf>
    <xf numFmtId="0" fontId="31" fillId="20" borderId="0" xfId="0" applyFont="1" applyFill="1" applyAlignment="1">
      <alignment horizontal="center" vertical="center" wrapText="1"/>
    </xf>
    <xf numFmtId="0" fontId="96" fillId="0" borderId="0" xfId="0" applyFont="1" applyAlignment="1">
      <alignment horizontal="center" vertical="center" wrapText="1"/>
    </xf>
    <xf numFmtId="0" fontId="96" fillId="0" borderId="23" xfId="0" applyFont="1" applyBorder="1" applyAlignment="1">
      <alignment horizontal="left" vertical="center" wrapText="1"/>
    </xf>
    <xf numFmtId="0" fontId="96" fillId="0" borderId="0" xfId="0" applyFont="1" applyAlignment="1">
      <alignment horizontal="left" vertical="center" wrapText="1"/>
    </xf>
    <xf numFmtId="0" fontId="31" fillId="0" borderId="0" xfId="0" applyFont="1" applyAlignment="1">
      <alignment horizontal="left" vertical="center" wrapText="1"/>
    </xf>
    <xf numFmtId="0" fontId="18" fillId="0" borderId="0" xfId="0" applyFont="1" applyAlignment="1">
      <alignment horizontal="left" vertical="center" wrapText="1"/>
    </xf>
    <xf numFmtId="0" fontId="129" fillId="29" borderId="7" xfId="0" applyFont="1" applyFill="1" applyBorder="1" applyAlignment="1">
      <alignment horizontal="center" vertical="center"/>
    </xf>
    <xf numFmtId="0" fontId="129" fillId="29" borderId="19" xfId="0" applyFont="1" applyFill="1" applyBorder="1" applyAlignment="1">
      <alignment horizontal="center" vertical="center"/>
    </xf>
    <xf numFmtId="0" fontId="129" fillId="29" borderId="2" xfId="0" applyFont="1" applyFill="1" applyBorder="1" applyAlignment="1">
      <alignment horizontal="center" vertical="center"/>
    </xf>
    <xf numFmtId="0" fontId="104" fillId="14" borderId="29" xfId="0" applyFont="1" applyFill="1" applyBorder="1" applyAlignment="1">
      <alignment horizontal="left" vertical="center" wrapText="1"/>
    </xf>
    <xf numFmtId="0" fontId="104" fillId="14" borderId="1" xfId="0" applyFont="1" applyFill="1" applyBorder="1" applyAlignment="1">
      <alignment horizontal="left" vertical="center" wrapText="1"/>
    </xf>
    <xf numFmtId="1" fontId="104" fillId="14" borderId="1" xfId="0" applyNumberFormat="1" applyFont="1" applyFill="1" applyBorder="1" applyAlignment="1">
      <alignment horizontal="center" vertical="center" wrapText="1"/>
    </xf>
    <xf numFmtId="0" fontId="104" fillId="14" borderId="1" xfId="0" applyFont="1" applyFill="1" applyBorder="1" applyAlignment="1">
      <alignment horizontal="center" vertical="center" wrapText="1"/>
    </xf>
    <xf numFmtId="0" fontId="104" fillId="14" borderId="31" xfId="0" applyFont="1" applyFill="1" applyBorder="1" applyAlignment="1">
      <alignment horizontal="center" vertical="center" wrapText="1"/>
    </xf>
    <xf numFmtId="0" fontId="100" fillId="0" borderId="34" xfId="0" applyFont="1" applyBorder="1" applyAlignment="1">
      <alignment horizontal="center" vertical="center" wrapText="1"/>
    </xf>
    <xf numFmtId="0" fontId="100" fillId="0" borderId="35" xfId="0" applyFont="1" applyBorder="1" applyAlignment="1">
      <alignment horizontal="center" vertical="center" wrapText="1"/>
    </xf>
    <xf numFmtId="0" fontId="100" fillId="0" borderId="36" xfId="0" applyFont="1" applyBorder="1" applyAlignment="1">
      <alignment horizontal="center" vertical="center" wrapText="1"/>
    </xf>
    <xf numFmtId="0" fontId="101" fillId="0" borderId="23" xfId="0" applyFont="1" applyBorder="1" applyAlignment="1">
      <alignment horizontal="center" vertical="center" wrapText="1"/>
    </xf>
    <xf numFmtId="0" fontId="101" fillId="0" borderId="0" xfId="0" applyFont="1" applyAlignment="1">
      <alignment horizontal="center" vertical="center" wrapText="1"/>
    </xf>
    <xf numFmtId="0" fontId="104" fillId="0" borderId="10" xfId="0" applyFont="1" applyBorder="1" applyAlignment="1">
      <alignment horizontal="center" vertical="center" wrapText="1"/>
    </xf>
    <xf numFmtId="0" fontId="104" fillId="0" borderId="24" xfId="0" applyFont="1" applyBorder="1" applyAlignment="1">
      <alignment horizontal="center" vertical="center" wrapText="1"/>
    </xf>
    <xf numFmtId="0" fontId="101" fillId="0" borderId="15" xfId="0" applyFont="1" applyBorder="1" applyAlignment="1">
      <alignment horizontal="center" vertical="center" wrapText="1"/>
    </xf>
    <xf numFmtId="0" fontId="104" fillId="14" borderId="28" xfId="0" applyFont="1" applyFill="1" applyBorder="1" applyAlignment="1">
      <alignment horizontal="left" vertical="center" wrapText="1"/>
    </xf>
    <xf numFmtId="0" fontId="104" fillId="14" borderId="3" xfId="0" applyFont="1" applyFill="1" applyBorder="1" applyAlignment="1">
      <alignment horizontal="left" vertical="center" wrapText="1"/>
    </xf>
    <xf numFmtId="0" fontId="102" fillId="14" borderId="3" xfId="0" applyFont="1" applyFill="1" applyBorder="1" applyAlignment="1">
      <alignment horizontal="center" vertical="center" wrapText="1"/>
    </xf>
    <xf numFmtId="164" fontId="104" fillId="15" borderId="3" xfId="0" applyNumberFormat="1" applyFont="1" applyFill="1" applyBorder="1" applyAlignment="1">
      <alignment horizontal="center" vertical="center" wrapText="1"/>
    </xf>
    <xf numFmtId="164" fontId="104" fillId="15" borderId="30" xfId="0" applyNumberFormat="1" applyFont="1" applyFill="1" applyBorder="1" applyAlignment="1">
      <alignment horizontal="center" vertical="center" wrapText="1"/>
    </xf>
    <xf numFmtId="0" fontId="102" fillId="14" borderId="1" xfId="0" applyFont="1" applyFill="1" applyBorder="1" applyAlignment="1">
      <alignment horizontal="center" vertical="center" wrapText="1"/>
    </xf>
    <xf numFmtId="164" fontId="104" fillId="15" borderId="1" xfId="0" applyNumberFormat="1" applyFont="1" applyFill="1" applyBorder="1" applyAlignment="1">
      <alignment horizontal="center" vertical="center" wrapText="1"/>
    </xf>
    <xf numFmtId="164" fontId="104" fillId="15" borderId="31" xfId="0" applyNumberFormat="1" applyFont="1" applyFill="1" applyBorder="1" applyAlignment="1">
      <alignment horizontal="center" vertical="center" wrapText="1"/>
    </xf>
    <xf numFmtId="166" fontId="104" fillId="14" borderId="1" xfId="0" applyNumberFormat="1" applyFont="1" applyFill="1" applyBorder="1" applyAlignment="1">
      <alignment horizontal="center" vertical="center" wrapText="1"/>
    </xf>
    <xf numFmtId="164" fontId="104" fillId="9" borderId="7" xfId="0" applyNumberFormat="1" applyFont="1" applyFill="1" applyBorder="1" applyAlignment="1">
      <alignment horizontal="center" vertical="center" wrapText="1"/>
    </xf>
    <xf numFmtId="164" fontId="104" fillId="9" borderId="38" xfId="0" applyNumberFormat="1" applyFont="1" applyFill="1" applyBorder="1" applyAlignment="1">
      <alignment horizontal="center" vertical="center" wrapText="1"/>
    </xf>
    <xf numFmtId="0" fontId="104" fillId="50" borderId="1" xfId="0" applyFont="1" applyFill="1" applyBorder="1" applyAlignment="1">
      <alignment horizontal="center" vertical="center" wrapText="1"/>
    </xf>
    <xf numFmtId="0" fontId="104" fillId="50" borderId="31" xfId="0" applyFont="1" applyFill="1" applyBorder="1" applyAlignment="1">
      <alignment horizontal="center" vertical="center" wrapText="1"/>
    </xf>
    <xf numFmtId="0" fontId="104" fillId="9" borderId="29" xfId="0" applyFont="1" applyFill="1" applyBorder="1" applyAlignment="1">
      <alignment horizontal="center" vertical="center" wrapText="1"/>
    </xf>
    <xf numFmtId="0" fontId="104" fillId="9" borderId="1" xfId="0" applyFont="1" applyFill="1" applyBorder="1" applyAlignment="1">
      <alignment horizontal="center" vertical="center" wrapText="1"/>
    </xf>
    <xf numFmtId="0" fontId="102" fillId="0" borderId="10" xfId="0" applyFont="1" applyBorder="1" applyAlignment="1">
      <alignment horizontal="left" vertical="center" wrapText="1"/>
    </xf>
    <xf numFmtId="0" fontId="102" fillId="0" borderId="0" xfId="0" applyFont="1" applyAlignment="1">
      <alignment horizontal="left" vertical="center" wrapText="1"/>
    </xf>
    <xf numFmtId="0" fontId="104" fillId="41" borderId="29" xfId="0" applyFont="1" applyFill="1" applyBorder="1" applyAlignment="1">
      <alignment horizontal="center" vertical="center"/>
    </xf>
    <xf numFmtId="0" fontId="104" fillId="41" borderId="1" xfId="0" applyFont="1" applyFill="1" applyBorder="1" applyAlignment="1">
      <alignment horizontal="center" vertical="center"/>
    </xf>
    <xf numFmtId="0" fontId="102" fillId="18" borderId="7" xfId="0" applyFont="1" applyFill="1" applyBorder="1" applyAlignment="1">
      <alignment horizontal="left" vertical="center" wrapText="1"/>
    </xf>
    <xf numFmtId="0" fontId="102" fillId="18" borderId="19" xfId="0" applyFont="1" applyFill="1" applyBorder="1" applyAlignment="1">
      <alignment horizontal="left" vertical="center" wrapText="1"/>
    </xf>
    <xf numFmtId="0" fontId="102" fillId="18" borderId="2" xfId="0" applyFont="1" applyFill="1" applyBorder="1" applyAlignment="1">
      <alignment horizontal="left" vertical="center" wrapText="1"/>
    </xf>
    <xf numFmtId="0" fontId="102" fillId="0" borderId="0" xfId="0" applyFont="1" applyAlignment="1">
      <alignment horizontal="center" vertical="center" wrapText="1"/>
    </xf>
    <xf numFmtId="0" fontId="102" fillId="0" borderId="0" xfId="0" applyFont="1" applyAlignment="1">
      <alignment horizontal="center" vertical="center"/>
    </xf>
    <xf numFmtId="0" fontId="102" fillId="0" borderId="43" xfId="0" applyFont="1" applyBorder="1" applyAlignment="1">
      <alignment horizontal="left" vertical="center" wrapText="1"/>
    </xf>
    <xf numFmtId="0" fontId="102" fillId="0" borderId="5" xfId="0" applyFont="1" applyBorder="1" applyAlignment="1">
      <alignment horizontal="left" vertical="center" wrapText="1"/>
    </xf>
    <xf numFmtId="0" fontId="102" fillId="0" borderId="5" xfId="0" applyFont="1" applyBorder="1" applyAlignment="1">
      <alignment horizontal="center" vertical="center" wrapText="1"/>
    </xf>
    <xf numFmtId="0" fontId="102" fillId="0" borderId="5" xfId="0" applyFont="1" applyBorder="1" applyAlignment="1">
      <alignment horizontal="center" wrapText="1"/>
    </xf>
    <xf numFmtId="164" fontId="104" fillId="9" borderId="1" xfId="0" applyNumberFormat="1" applyFont="1" applyFill="1" applyBorder="1" applyAlignment="1">
      <alignment horizontal="center" vertical="center" wrapText="1"/>
    </xf>
    <xf numFmtId="0" fontId="102" fillId="25" borderId="7" xfId="0" applyFont="1" applyFill="1" applyBorder="1" applyAlignment="1">
      <alignment horizontal="left" vertical="center" wrapText="1"/>
    </xf>
    <xf numFmtId="0" fontId="102" fillId="25" borderId="19" xfId="0" applyFont="1" applyFill="1" applyBorder="1" applyAlignment="1">
      <alignment horizontal="left" vertical="center" wrapText="1"/>
    </xf>
    <xf numFmtId="0" fontId="102" fillId="25" borderId="2" xfId="0" applyFont="1" applyFill="1" applyBorder="1" applyAlignment="1">
      <alignment horizontal="left" vertical="center" wrapText="1"/>
    </xf>
    <xf numFmtId="0" fontId="102" fillId="37" borderId="7" xfId="0" applyFont="1" applyFill="1" applyBorder="1" applyAlignment="1">
      <alignment horizontal="left" vertical="center" wrapText="1"/>
    </xf>
    <xf numFmtId="0" fontId="102" fillId="37" borderId="19" xfId="0" applyFont="1" applyFill="1" applyBorder="1" applyAlignment="1">
      <alignment horizontal="left" vertical="center" wrapText="1"/>
    </xf>
    <xf numFmtId="0" fontId="102" fillId="37" borderId="2" xfId="0" applyFont="1" applyFill="1" applyBorder="1" applyAlignment="1">
      <alignment horizontal="left" vertical="center" wrapText="1"/>
    </xf>
    <xf numFmtId="1" fontId="26" fillId="14" borderId="1" xfId="0" applyNumberFormat="1" applyFont="1" applyFill="1" applyBorder="1" applyAlignment="1">
      <alignment horizontal="left" vertical="center" wrapText="1"/>
    </xf>
    <xf numFmtId="0" fontId="11" fillId="42" borderId="0" xfId="0" applyFont="1" applyFill="1" applyAlignment="1">
      <alignment vertical="center" wrapText="1"/>
    </xf>
    <xf numFmtId="0" fontId="11" fillId="42" borderId="5" xfId="0" applyFont="1" applyFill="1" applyBorder="1" applyAlignment="1">
      <alignment vertical="center" wrapText="1"/>
    </xf>
    <xf numFmtId="0" fontId="108" fillId="35" borderId="1" xfId="0" applyFont="1" applyFill="1" applyBorder="1" applyAlignment="1">
      <alignment horizontal="center" vertical="center" wrapText="1"/>
    </xf>
    <xf numFmtId="0" fontId="26" fillId="12" borderId="1" xfId="0" applyFont="1" applyFill="1" applyBorder="1" applyAlignment="1">
      <alignment horizontal="left" vertical="center" wrapText="1"/>
    </xf>
    <xf numFmtId="0" fontId="108" fillId="14" borderId="1" xfId="0" applyFont="1" applyFill="1" applyBorder="1" applyAlignment="1">
      <alignment horizontal="left" vertical="center" wrapText="1"/>
    </xf>
    <xf numFmtId="167" fontId="26" fillId="14" borderId="1" xfId="0" applyNumberFormat="1" applyFont="1" applyFill="1" applyBorder="1" applyAlignment="1">
      <alignment horizontal="left" vertical="center" wrapText="1"/>
    </xf>
    <xf numFmtId="167" fontId="26" fillId="14" borderId="4" xfId="0" applyNumberFormat="1" applyFont="1" applyFill="1" applyBorder="1" applyAlignment="1">
      <alignment horizontal="left" vertical="center" wrapText="1"/>
    </xf>
    <xf numFmtId="0" fontId="56" fillId="7" borderId="4" xfId="0" applyFont="1" applyFill="1" applyBorder="1" applyAlignment="1">
      <alignment horizontal="center" vertical="center" wrapText="1"/>
    </xf>
    <xf numFmtId="0" fontId="56" fillId="7" borderId="3" xfId="0" applyFont="1" applyFill="1" applyBorder="1" applyAlignment="1">
      <alignment horizontal="center" vertical="center" wrapText="1"/>
    </xf>
    <xf numFmtId="49" fontId="62" fillId="7" borderId="4" xfId="0" applyNumberFormat="1" applyFont="1" applyFill="1" applyBorder="1" applyAlignment="1">
      <alignment horizontal="center" vertical="center" wrapText="1"/>
    </xf>
    <xf numFmtId="49" fontId="62" fillId="7" borderId="3" xfId="0" applyNumberFormat="1" applyFont="1" applyFill="1" applyBorder="1" applyAlignment="1">
      <alignment horizontal="center" vertical="center" wrapText="1"/>
    </xf>
    <xf numFmtId="164" fontId="4" fillId="7" borderId="1" xfId="0" applyNumberFormat="1" applyFont="1" applyFill="1" applyBorder="1" applyAlignment="1">
      <alignment horizontal="center" vertical="center" wrapText="1"/>
    </xf>
    <xf numFmtId="167" fontId="18" fillId="7" borderId="4" xfId="0" applyNumberFormat="1" applyFont="1" applyFill="1" applyBorder="1" applyAlignment="1">
      <alignment horizontal="center" vertical="center" wrapText="1"/>
    </xf>
    <xf numFmtId="167" fontId="18" fillId="7" borderId="3" xfId="0" applyNumberFormat="1" applyFont="1" applyFill="1" applyBorder="1" applyAlignment="1">
      <alignment horizontal="center" vertical="center" wrapText="1"/>
    </xf>
    <xf numFmtId="0" fontId="15" fillId="0" borderId="4" xfId="0" applyFont="1" applyBorder="1" applyAlignment="1">
      <alignment horizontal="center" vertical="center" wrapText="1"/>
    </xf>
    <xf numFmtId="0" fontId="15" fillId="0" borderId="3" xfId="0" applyFont="1" applyBorder="1" applyAlignment="1">
      <alignment horizontal="center" vertical="center" wrapText="1"/>
    </xf>
    <xf numFmtId="0" fontId="108" fillId="0" borderId="4" xfId="0" applyFont="1" applyBorder="1" applyAlignment="1">
      <alignment horizontal="center" vertical="center" wrapText="1"/>
    </xf>
    <xf numFmtId="0" fontId="108" fillId="0" borderId="3" xfId="0" applyFont="1" applyBorder="1" applyAlignment="1">
      <alignment horizontal="center" vertical="center" wrapText="1"/>
    </xf>
    <xf numFmtId="0" fontId="14" fillId="7" borderId="4"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09" fillId="46" borderId="4" xfId="0" applyFont="1" applyFill="1" applyBorder="1" applyAlignment="1">
      <alignment horizontal="center" vertical="center" wrapText="1"/>
    </xf>
    <xf numFmtId="0" fontId="109" fillId="46" borderId="3" xfId="0" applyFont="1" applyFill="1" applyBorder="1" applyAlignment="1">
      <alignment horizontal="center" vertical="center" wrapText="1"/>
    </xf>
    <xf numFmtId="164" fontId="11" fillId="7" borderId="1" xfId="0" applyNumberFormat="1" applyFont="1" applyFill="1" applyBorder="1" applyAlignment="1">
      <alignment horizontal="center" vertical="center" wrapText="1"/>
    </xf>
    <xf numFmtId="0" fontId="11" fillId="48" borderId="1" xfId="0" applyFont="1" applyFill="1" applyBorder="1" applyAlignment="1">
      <alignment horizontal="center" vertical="center" wrapText="1"/>
    </xf>
    <xf numFmtId="164" fontId="4" fillId="7" borderId="4" xfId="0" applyNumberFormat="1" applyFont="1" applyFill="1" applyBorder="1" applyAlignment="1">
      <alignment horizontal="center" vertical="center" wrapText="1"/>
    </xf>
    <xf numFmtId="164" fontId="4" fillId="7" borderId="3" xfId="0" applyNumberFormat="1" applyFont="1" applyFill="1" applyBorder="1" applyAlignment="1">
      <alignment horizontal="center" vertical="center" wrapText="1"/>
    </xf>
    <xf numFmtId="0" fontId="111" fillId="0" borderId="0" xfId="0" applyFont="1" applyAlignment="1">
      <alignment horizontal="center"/>
    </xf>
    <xf numFmtId="0" fontId="29" fillId="0" borderId="0" xfId="0" applyFont="1" applyAlignment="1">
      <alignment horizontal="center" vertical="center" wrapText="1"/>
    </xf>
    <xf numFmtId="0" fontId="113" fillId="0" borderId="0" xfId="0" applyFont="1" applyAlignment="1">
      <alignment horizontal="center"/>
    </xf>
    <xf numFmtId="0" fontId="113" fillId="0" borderId="0" xfId="0" applyFont="1" applyAlignment="1">
      <alignment horizontal="center" vertical="center" wrapText="1"/>
    </xf>
    <xf numFmtId="0" fontId="106" fillId="0" borderId="0" xfId="0" applyFont="1" applyAlignment="1">
      <alignment horizontal="center" vertical="center" wrapText="1"/>
    </xf>
    <xf numFmtId="0" fontId="118" fillId="14" borderId="29" xfId="0" applyFont="1" applyFill="1" applyBorder="1" applyAlignment="1">
      <alignment horizontal="left" vertical="center" wrapText="1"/>
    </xf>
    <xf numFmtId="0" fontId="118" fillId="14" borderId="1" xfId="0" applyFont="1" applyFill="1" applyBorder="1" applyAlignment="1">
      <alignment horizontal="left" vertical="center" wrapText="1"/>
    </xf>
    <xf numFmtId="1" fontId="118" fillId="14" borderId="1" xfId="0" applyNumberFormat="1" applyFont="1" applyFill="1" applyBorder="1" applyAlignment="1">
      <alignment horizontal="center" vertical="center" wrapText="1"/>
    </xf>
    <xf numFmtId="0" fontId="118" fillId="14" borderId="1" xfId="0" applyFont="1" applyFill="1" applyBorder="1" applyAlignment="1">
      <alignment horizontal="center" vertical="center" wrapText="1"/>
    </xf>
    <xf numFmtId="0" fontId="118" fillId="14" borderId="31" xfId="0" applyFont="1" applyFill="1" applyBorder="1" applyAlignment="1">
      <alignment horizontal="center" vertical="center" wrapText="1"/>
    </xf>
    <xf numFmtId="0" fontId="114" fillId="0" borderId="34" xfId="0" applyFont="1" applyBorder="1" applyAlignment="1">
      <alignment horizontal="center" vertical="center" wrapText="1"/>
    </xf>
    <xf numFmtId="0" fontId="114" fillId="0" borderId="35" xfId="0" applyFont="1" applyBorder="1" applyAlignment="1">
      <alignment horizontal="center" vertical="center" wrapText="1"/>
    </xf>
    <xf numFmtId="0" fontId="114" fillId="0" borderId="36" xfId="0" applyFont="1" applyBorder="1" applyAlignment="1">
      <alignment horizontal="center" vertical="center" wrapText="1"/>
    </xf>
    <xf numFmtId="0" fontId="115" fillId="0" borderId="23" xfId="0" applyFont="1" applyBorder="1" applyAlignment="1">
      <alignment horizontal="center" vertical="center" wrapText="1"/>
    </xf>
    <xf numFmtId="0" fontId="115" fillId="0" borderId="0" xfId="0" applyFont="1" applyAlignment="1">
      <alignment horizontal="center" vertical="center" wrapText="1"/>
    </xf>
    <xf numFmtId="0" fontId="118" fillId="0" borderId="10" xfId="0" applyFont="1" applyBorder="1" applyAlignment="1">
      <alignment horizontal="center" vertical="center" wrapText="1"/>
    </xf>
    <xf numFmtId="0" fontId="118" fillId="0" borderId="24" xfId="0" applyFont="1" applyBorder="1" applyAlignment="1">
      <alignment horizontal="center" vertical="center" wrapText="1"/>
    </xf>
    <xf numFmtId="0" fontId="115" fillId="0" borderId="15" xfId="0" applyFont="1" applyBorder="1" applyAlignment="1">
      <alignment horizontal="center" vertical="center" wrapText="1"/>
    </xf>
    <xf numFmtId="0" fontId="118" fillId="14" borderId="28" xfId="0" applyFont="1" applyFill="1" applyBorder="1" applyAlignment="1">
      <alignment horizontal="left" vertical="center" wrapText="1"/>
    </xf>
    <xf numFmtId="0" fontId="118" fillId="14" borderId="3" xfId="0" applyFont="1" applyFill="1" applyBorder="1" applyAlignment="1">
      <alignment horizontal="left" vertical="center" wrapText="1"/>
    </xf>
    <xf numFmtId="0" fontId="116" fillId="14" borderId="3" xfId="0" applyFont="1" applyFill="1" applyBorder="1" applyAlignment="1">
      <alignment horizontal="center" vertical="center" wrapText="1"/>
    </xf>
    <xf numFmtId="164" fontId="118" fillId="15" borderId="3" xfId="0" applyNumberFormat="1" applyFont="1" applyFill="1" applyBorder="1" applyAlignment="1">
      <alignment horizontal="center" vertical="center" wrapText="1"/>
    </xf>
    <xf numFmtId="164" fontId="118" fillId="15" borderId="30" xfId="0" applyNumberFormat="1" applyFont="1" applyFill="1" applyBorder="1" applyAlignment="1">
      <alignment horizontal="center" vertical="center" wrapText="1"/>
    </xf>
    <xf numFmtId="0" fontId="116" fillId="14" borderId="1" xfId="0" applyFont="1" applyFill="1" applyBorder="1" applyAlignment="1">
      <alignment horizontal="center" vertical="center" wrapText="1"/>
    </xf>
    <xf numFmtId="164" fontId="118" fillId="15" borderId="1" xfId="0" applyNumberFormat="1" applyFont="1" applyFill="1" applyBorder="1" applyAlignment="1">
      <alignment horizontal="center" vertical="center" wrapText="1"/>
    </xf>
    <xf numFmtId="164" fontId="118" fillId="15" borderId="31" xfId="0" applyNumberFormat="1" applyFont="1" applyFill="1" applyBorder="1" applyAlignment="1">
      <alignment horizontal="center" vertical="center" wrapText="1"/>
    </xf>
    <xf numFmtId="0" fontId="118" fillId="7" borderId="7" xfId="0" applyFont="1" applyFill="1" applyBorder="1" applyAlignment="1">
      <alignment horizontal="center" vertical="center" wrapText="1"/>
    </xf>
    <xf numFmtId="0" fontId="118" fillId="7" borderId="19" xfId="0" applyFont="1" applyFill="1" applyBorder="1" applyAlignment="1">
      <alignment horizontal="center" vertical="center" wrapText="1"/>
    </xf>
    <xf numFmtId="0" fontId="118" fillId="7" borderId="2" xfId="0" applyFont="1" applyFill="1" applyBorder="1" applyAlignment="1">
      <alignment horizontal="center" vertical="center" wrapText="1"/>
    </xf>
    <xf numFmtId="166" fontId="118" fillId="14" borderId="1" xfId="0" applyNumberFormat="1" applyFont="1" applyFill="1" applyBorder="1" applyAlignment="1">
      <alignment horizontal="center" vertical="center" wrapText="1"/>
    </xf>
    <xf numFmtId="164" fontId="118" fillId="9" borderId="7" xfId="0" applyNumberFormat="1" applyFont="1" applyFill="1" applyBorder="1" applyAlignment="1">
      <alignment horizontal="center" vertical="center" wrapText="1"/>
    </xf>
    <xf numFmtId="164" fontId="118" fillId="9" borderId="38" xfId="0" applyNumberFormat="1" applyFont="1" applyFill="1" applyBorder="1" applyAlignment="1">
      <alignment horizontal="center" vertical="center" wrapText="1"/>
    </xf>
    <xf numFmtId="14" fontId="118" fillId="54" borderId="1" xfId="0" applyNumberFormat="1" applyFont="1" applyFill="1" applyBorder="1" applyAlignment="1">
      <alignment horizontal="center" vertical="center" wrapText="1"/>
    </xf>
    <xf numFmtId="0" fontId="118" fillId="54" borderId="1" xfId="0" applyFont="1" applyFill="1" applyBorder="1" applyAlignment="1">
      <alignment horizontal="center" vertical="center" wrapText="1"/>
    </xf>
    <xf numFmtId="0" fontId="118" fillId="54" borderId="31" xfId="0" applyFont="1" applyFill="1" applyBorder="1" applyAlignment="1">
      <alignment horizontal="center" vertical="center" wrapText="1"/>
    </xf>
    <xf numFmtId="0" fontId="118" fillId="9" borderId="29" xfId="0" applyFont="1" applyFill="1" applyBorder="1" applyAlignment="1">
      <alignment horizontal="center" vertical="center" wrapText="1"/>
    </xf>
    <xf numFmtId="0" fontId="118" fillId="9" borderId="32" xfId="0" applyFont="1" applyFill="1" applyBorder="1" applyAlignment="1">
      <alignment horizontal="center" vertical="center" wrapText="1"/>
    </xf>
    <xf numFmtId="0" fontId="118" fillId="9" borderId="1" xfId="0" applyFont="1" applyFill="1" applyBorder="1" applyAlignment="1">
      <alignment horizontal="center" vertical="center" wrapText="1"/>
    </xf>
    <xf numFmtId="0" fontId="118" fillId="9" borderId="4" xfId="0" applyFont="1" applyFill="1" applyBorder="1" applyAlignment="1">
      <alignment horizontal="center" vertical="center" wrapText="1"/>
    </xf>
    <xf numFmtId="164" fontId="118" fillId="9" borderId="1" xfId="0" applyNumberFormat="1" applyFont="1" applyFill="1" applyBorder="1" applyAlignment="1">
      <alignment horizontal="center" vertical="center" wrapText="1"/>
    </xf>
    <xf numFmtId="164" fontId="118" fillId="9" borderId="4" xfId="0" applyNumberFormat="1" applyFont="1" applyFill="1" applyBorder="1" applyAlignment="1">
      <alignment horizontal="center" vertical="center" wrapText="1"/>
    </xf>
    <xf numFmtId="0" fontId="24" fillId="7" borderId="0" xfId="0" applyFont="1" applyFill="1" applyAlignment="1">
      <alignment horizontal="center" wrapText="1"/>
    </xf>
    <xf numFmtId="0" fontId="24" fillId="7" borderId="0" xfId="0" applyFont="1" applyFill="1" applyAlignment="1">
      <alignment horizontal="left" vertical="center" wrapText="1"/>
    </xf>
    <xf numFmtId="0" fontId="118" fillId="41" borderId="1" xfId="0" applyFont="1" applyFill="1" applyBorder="1" applyAlignment="1">
      <alignment horizontal="center" vertical="center"/>
    </xf>
    <xf numFmtId="0" fontId="116" fillId="18" borderId="1" xfId="0" applyFont="1" applyFill="1" applyBorder="1" applyAlignment="1">
      <alignment horizontal="center" vertical="center" wrapText="1"/>
    </xf>
    <xf numFmtId="0" fontId="116" fillId="25" borderId="1" xfId="0" applyFont="1" applyFill="1" applyBorder="1" applyAlignment="1">
      <alignment horizontal="center" vertical="center" wrapText="1"/>
    </xf>
    <xf numFmtId="0" fontId="116" fillId="37" borderId="1" xfId="0" applyFont="1" applyFill="1" applyBorder="1" applyAlignment="1">
      <alignment horizontal="center" vertical="center" wrapText="1"/>
    </xf>
  </cellXfs>
  <cellStyles count="7">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7" xfId="5" xr:uid="{00000000-0005-0000-0000-000005000000}"/>
    <cellStyle name="Porcentaje"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9.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0.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1.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4.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5.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6.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7.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8.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9.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0.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1.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2.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3.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4.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5.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6.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7.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8.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DEL PLAN DE  MEJORAMIENTO</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2.5856666935678868E-2"/>
          <c:y val="7.0791251818462839E-2"/>
          <c:w val="0.95785834448184526"/>
          <c:h val="0.87839912668108311"/>
        </c:manualLayout>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'2.1.2023 RECURNATURAL(ABIER)OK'!$AB$25:$AB$27</c:f>
              <c:strCache>
                <c:ptCount val="2"/>
                <c:pt idx="0">
                  <c:v>RESULTADOS DE LA  EVALUACION DEL PLAN DE MEJORAMIENTO  FECHA  CORTE DICIEMBRE DE 2023</c:v>
                </c:pt>
                <c:pt idx="1">
                  <c:v>RESULTADOS DE LA  EVALUACION DEL PLAN DE MEJORAMIENTO  FECHA  CORTE MARZO DE 2024</c:v>
                </c:pt>
              </c:strCache>
            </c:strRef>
          </c:cat>
          <c:val>
            <c:numRef>
              <c:f>'2.1.2023 RECURNATURAL(ABIER)OK'!$AC$25:$AC$27</c:f>
              <c:numCache>
                <c:formatCode>0%</c:formatCode>
                <c:ptCount val="3"/>
                <c:pt idx="0">
                  <c:v>0.1</c:v>
                </c:pt>
                <c:pt idx="1">
                  <c:v>0.2</c:v>
                </c:pt>
              </c:numCache>
            </c:numRef>
          </c:val>
          <c:smooth val="0"/>
          <c:extLst>
            <c:ext xmlns:c16="http://schemas.microsoft.com/office/drawing/2014/chart" uri="{C3380CC4-5D6E-409C-BE32-E72D297353CC}">
              <c16:uniqueId val="{00000000-29B5-43A5-A2C5-9D0CB6AB299B}"/>
            </c:ext>
          </c:extLst>
        </c:ser>
        <c:dLbls>
          <c:showLegendKey val="0"/>
          <c:showVal val="0"/>
          <c:showCatName val="0"/>
          <c:showSerName val="0"/>
          <c:showPercent val="0"/>
          <c:showBubbleSize val="0"/>
        </c:dLbls>
        <c:smooth val="0"/>
        <c:axId val="1332695679"/>
        <c:axId val="1332697599"/>
      </c:lineChart>
      <c:catAx>
        <c:axId val="13326956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32697599"/>
        <c:crosses val="autoZero"/>
        <c:auto val="1"/>
        <c:lblAlgn val="ctr"/>
        <c:lblOffset val="100"/>
        <c:noMultiLvlLbl val="0"/>
      </c:catAx>
      <c:valAx>
        <c:axId val="133269759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326956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TCOMPARATIVO DE  AVANCE VIGENCIA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'2.1.2023 RECURNATURAL(ABIER)OK'!$AG$25:$AG$27</c:f>
              <c:strCache>
                <c:ptCount val="3"/>
                <c:pt idx="0">
                  <c:v>RESULTADOS DE LA  EVALUACION DEL PLAN DE MEJORAMIENTO  FECHA  CORTE DICIEMBRE DE 2023</c:v>
                </c:pt>
                <c:pt idx="1">
                  <c:v>RESULTADOS DE LA  EVALUACION DEL PLAN DE MEJORAMIENTO  FECHA  CORTE MARZO DE 2024</c:v>
                </c:pt>
                <c:pt idx="2">
                  <c:v>RESULTADOS DE LA  EVALUACION DEL PLAN DE MEJORAMIENTO  FECHA  CORTE JUNIO DE 2024</c:v>
                </c:pt>
              </c:strCache>
            </c:strRef>
          </c:cat>
          <c:val>
            <c:numRef>
              <c:f>'2.1.2023 RECURNATURAL(ABIER)OK'!$AH$25:$AH$27</c:f>
              <c:numCache>
                <c:formatCode>0%</c:formatCode>
                <c:ptCount val="3"/>
                <c:pt idx="0">
                  <c:v>0.1</c:v>
                </c:pt>
                <c:pt idx="1">
                  <c:v>0.2</c:v>
                </c:pt>
                <c:pt idx="2">
                  <c:v>0.2</c:v>
                </c:pt>
              </c:numCache>
            </c:numRef>
          </c:val>
          <c:smooth val="0"/>
          <c:extLst>
            <c:ext xmlns:c16="http://schemas.microsoft.com/office/drawing/2014/chart" uri="{C3380CC4-5D6E-409C-BE32-E72D297353CC}">
              <c16:uniqueId val="{00000000-AB39-4553-9600-EE15CA838E5E}"/>
            </c:ext>
          </c:extLst>
        </c:ser>
        <c:dLbls>
          <c:showLegendKey val="0"/>
          <c:showVal val="0"/>
          <c:showCatName val="0"/>
          <c:showSerName val="0"/>
          <c:showPercent val="0"/>
          <c:showBubbleSize val="0"/>
        </c:dLbls>
        <c:smooth val="0"/>
        <c:axId val="1448586928"/>
        <c:axId val="1448582128"/>
      </c:lineChart>
      <c:catAx>
        <c:axId val="1448586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48582128"/>
        <c:crosses val="autoZero"/>
        <c:auto val="1"/>
        <c:lblAlgn val="ctr"/>
        <c:lblOffset val="100"/>
        <c:noMultiLvlLbl val="0"/>
      </c:catAx>
      <c:valAx>
        <c:axId val="1448582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48586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2100" baseline="0"/>
              <a:t>COMPARATIVO DE  AVANCE VIGENCIA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'2.1.2023 RECURNATURAL(ABIER)OK'!$AO$25:$AO$28</c:f>
              <c:strCache>
                <c:ptCount val="4"/>
                <c:pt idx="0">
                  <c:v>RESULTADOS DE LA  EVALUACION DEL PLAN DE MEJORAMIENTO  FECHA  CORTE DICIEMBRE DE 2023</c:v>
                </c:pt>
                <c:pt idx="1">
                  <c:v>RESULTADOS DE LA  EVALUACION DEL PLAN DE MEJORAMIENTO  FECHA  CORTE MARZO DE 2024</c:v>
                </c:pt>
                <c:pt idx="2">
                  <c:v>RESULTADOS DE LA  EVALUACION DEL PLAN DE MEJORAMIENTO  FECHA  CORTE JUNIO DE 2024</c:v>
                </c:pt>
                <c:pt idx="3">
                  <c:v>RESULTADOS DE LA  EVALUACION DEL PLAN DE MEJORAMIENTO  FECHA  CORTE SEPTIEMBRE DE 2024</c:v>
                </c:pt>
              </c:strCache>
            </c:strRef>
          </c:cat>
          <c:val>
            <c:numRef>
              <c:f>'2.1.2023 RECURNATURAL(ABIER)OK'!$AP$25:$AP$28</c:f>
              <c:numCache>
                <c:formatCode>0%</c:formatCode>
                <c:ptCount val="4"/>
                <c:pt idx="0">
                  <c:v>0.1</c:v>
                </c:pt>
                <c:pt idx="1">
                  <c:v>0.2</c:v>
                </c:pt>
                <c:pt idx="2">
                  <c:v>0.2</c:v>
                </c:pt>
                <c:pt idx="3">
                  <c:v>0.60000000000000009</c:v>
                </c:pt>
              </c:numCache>
            </c:numRef>
          </c:val>
          <c:smooth val="0"/>
          <c:extLst>
            <c:ext xmlns:c16="http://schemas.microsoft.com/office/drawing/2014/chart" uri="{C3380CC4-5D6E-409C-BE32-E72D297353CC}">
              <c16:uniqueId val="{00000000-4F68-46B2-A930-AC878D50BB71}"/>
            </c:ext>
          </c:extLst>
        </c:ser>
        <c:dLbls>
          <c:showLegendKey val="0"/>
          <c:showVal val="0"/>
          <c:showCatName val="0"/>
          <c:showSerName val="0"/>
          <c:showPercent val="0"/>
          <c:showBubbleSize val="0"/>
        </c:dLbls>
        <c:smooth val="0"/>
        <c:axId val="1445874352"/>
        <c:axId val="1445875792"/>
      </c:lineChart>
      <c:catAx>
        <c:axId val="1445874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45875792"/>
        <c:crosses val="autoZero"/>
        <c:auto val="1"/>
        <c:lblAlgn val="ctr"/>
        <c:lblOffset val="100"/>
        <c:noMultiLvlLbl val="0"/>
      </c:catAx>
      <c:valAx>
        <c:axId val="1445875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458743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808080"/>
                </a:solidFill>
                <a:latin typeface="Calibri"/>
                <a:ea typeface="Calibri"/>
                <a:cs typeface="Calibri"/>
              </a:defRPr>
            </a:pPr>
            <a:r>
              <a:rPr lang="en-US"/>
              <a:t>SEGUIMIENTO AL  CUMPLIMIENTO DEL  PLAN DE  MEJORAMIENTO</a:t>
            </a:r>
          </a:p>
        </c:rich>
      </c:tx>
      <c:overlay val="0"/>
      <c:spPr>
        <a:noFill/>
        <a:ln w="25400">
          <a:noFill/>
        </a:ln>
      </c:spPr>
    </c:title>
    <c:autoTitleDeleted val="0"/>
    <c:plotArea>
      <c:layout/>
      <c:lineChart>
        <c:grouping val="standard"/>
        <c:varyColors val="0"/>
        <c:ser>
          <c:idx val="0"/>
          <c:order val="0"/>
          <c:spPr>
            <a:ln w="22225" cap="rnd" cmpd="sng" algn="ctr">
              <a:solidFill>
                <a:schemeClr val="accent1"/>
              </a:solidFill>
              <a:round/>
            </a:ln>
            <a:effectLst/>
          </c:spPr>
          <c:marker>
            <c:symbol val="none"/>
          </c:marker>
          <c:dLbls>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'4,1.2023 INEM EDUCA (ABIERTA)OK'!$V$26:$V$27</c:f>
              <c:strCache>
                <c:ptCount val="2"/>
                <c:pt idx="0">
                  <c:v>RESULTADOS DE LA  EVALUACION DEL PLAN DE MEJORAMIENTO  FECHA  CORTE JUNIO DE 2023</c:v>
                </c:pt>
                <c:pt idx="1">
                  <c:v>RESUTADO ESPERADO A  JUNIO 30 DE 2023</c:v>
                </c:pt>
              </c:strCache>
            </c:strRef>
          </c:cat>
          <c:val>
            <c:numRef>
              <c:f>'4,1.2023 INEM EDUCA (ABIERTA)OK'!$W$26:$W$27</c:f>
              <c:numCache>
                <c:formatCode>General</c:formatCode>
                <c:ptCount val="2"/>
              </c:numCache>
            </c:numRef>
          </c:val>
          <c:smooth val="0"/>
          <c:extLst>
            <c:ext xmlns:c16="http://schemas.microsoft.com/office/drawing/2014/chart" uri="{C3380CC4-5D6E-409C-BE32-E72D297353CC}">
              <c16:uniqueId val="{00000000-9CB9-4E95-BFE7-A41307111DF6}"/>
            </c:ext>
          </c:extLst>
        </c:ser>
        <c:ser>
          <c:idx val="1"/>
          <c:order val="1"/>
          <c:spPr>
            <a:ln w="22225" cap="rnd" cmpd="sng" algn="ctr">
              <a:solidFill>
                <a:schemeClr val="accent2"/>
              </a:solidFill>
              <a:round/>
            </a:ln>
            <a:effectLst/>
          </c:spPr>
          <c:marker>
            <c:symbol val="none"/>
          </c:marker>
          <c:dLbls>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'4,1.2023 INEM EDUCA (ABIERTA)OK'!$V$26:$V$27</c:f>
              <c:strCache>
                <c:ptCount val="2"/>
                <c:pt idx="0">
                  <c:v>RESULTADOS DE LA  EVALUACION DEL PLAN DE MEJORAMIENTO  FECHA  CORTE JUNIO DE 2023</c:v>
                </c:pt>
                <c:pt idx="1">
                  <c:v>RESUTADO ESPERADO A  JUNIO 30 DE 2023</c:v>
                </c:pt>
              </c:strCache>
            </c:strRef>
          </c:cat>
          <c:val>
            <c:numRef>
              <c:f>'4,1.2023 INEM EDUCA (ABIERTA)OK'!$X$26:$X$27</c:f>
              <c:numCache>
                <c:formatCode>General</c:formatCode>
                <c:ptCount val="2"/>
              </c:numCache>
            </c:numRef>
          </c:val>
          <c:smooth val="0"/>
          <c:extLst>
            <c:ext xmlns:c16="http://schemas.microsoft.com/office/drawing/2014/chart" uri="{C3380CC4-5D6E-409C-BE32-E72D297353CC}">
              <c16:uniqueId val="{00000001-9CB9-4E95-BFE7-A41307111DF6}"/>
            </c:ext>
          </c:extLst>
        </c:ser>
        <c:ser>
          <c:idx val="2"/>
          <c:order val="2"/>
          <c:spPr>
            <a:ln w="22225" cap="rnd" cmpd="sng" algn="ctr">
              <a:solidFill>
                <a:schemeClr val="accent3"/>
              </a:solidFill>
              <a:round/>
            </a:ln>
            <a:effectLst/>
          </c:spPr>
          <c:marker>
            <c:symbol val="none"/>
          </c:marker>
          <c:dLbls>
            <c:spPr>
              <a:noFill/>
              <a:ln w="25400">
                <a:noFill/>
              </a:ln>
            </c:spPr>
            <c:txPr>
              <a:bodyPr wrap="square" lIns="38100" tIns="19050" rIns="38100" bIns="19050" anchor="ctr">
                <a:spAutoFit/>
              </a:bodyPr>
              <a:lstStyle/>
              <a:p>
                <a:pPr>
                  <a:defRPr sz="1600" b="0" i="0" u="none" strike="noStrike" baseline="0">
                    <a:solidFill>
                      <a:srgbClr val="333333"/>
                    </a:solidFill>
                    <a:latin typeface="Calibri"/>
                    <a:ea typeface="Calibri"/>
                    <a:cs typeface="Calibri"/>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'4,1.2023 INEM EDUCA (ABIERTA)OK'!$V$26:$V$27</c:f>
              <c:strCache>
                <c:ptCount val="2"/>
                <c:pt idx="0">
                  <c:v>RESULTADOS DE LA  EVALUACION DEL PLAN DE MEJORAMIENTO  FECHA  CORTE JUNIO DE 2023</c:v>
                </c:pt>
                <c:pt idx="1">
                  <c:v>RESUTADO ESPERADO A  JUNIO 30 DE 2023</c:v>
                </c:pt>
              </c:strCache>
            </c:strRef>
          </c:cat>
          <c:val>
            <c:numRef>
              <c:f>'4,1.2023 INEM EDUCA (ABIERTA)OK'!$Y$26:$Y$27</c:f>
              <c:numCache>
                <c:formatCode>0%</c:formatCode>
                <c:ptCount val="2"/>
                <c:pt idx="0">
                  <c:v>0.67500000000000004</c:v>
                </c:pt>
                <c:pt idx="1">
                  <c:v>0.25</c:v>
                </c:pt>
              </c:numCache>
            </c:numRef>
          </c:val>
          <c:smooth val="0"/>
          <c:extLst>
            <c:ext xmlns:c16="http://schemas.microsoft.com/office/drawing/2014/chart" uri="{C3380CC4-5D6E-409C-BE32-E72D297353CC}">
              <c16:uniqueId val="{00000002-9CB9-4E95-BFE7-A41307111DF6}"/>
            </c:ext>
          </c:extLst>
        </c:ser>
        <c:dLbls>
          <c:showLegendKey val="0"/>
          <c:showVal val="0"/>
          <c:showCatName val="0"/>
          <c:showSerName val="0"/>
          <c:showPercent val="0"/>
          <c:showBubbleSize val="0"/>
        </c:dLbls>
        <c:smooth val="0"/>
        <c:axId val="400388376"/>
        <c:axId val="400387200"/>
      </c:lineChart>
      <c:catAx>
        <c:axId val="40038837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CO"/>
          </a:p>
        </c:txPr>
        <c:crossAx val="400387200"/>
        <c:crosses val="autoZero"/>
        <c:auto val="1"/>
        <c:lblAlgn val="ctr"/>
        <c:lblOffset val="100"/>
        <c:noMultiLvlLbl val="0"/>
      </c:catAx>
      <c:valAx>
        <c:axId val="400387200"/>
        <c:scaling>
          <c:orientation val="minMax"/>
        </c:scaling>
        <c:delete val="0"/>
        <c:axPos val="l"/>
        <c:numFmt formatCode="General"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s-CO"/>
          </a:p>
        </c:txPr>
        <c:crossAx val="400388376"/>
        <c:crosses val="autoZero"/>
        <c:crossBetween val="between"/>
      </c:valAx>
      <c:spPr>
        <a:gradFill>
          <a:gsLst>
            <a:gs pos="100000">
              <a:schemeClr val="lt1">
                <a:lumMod val="95000"/>
              </a:schemeClr>
            </a:gs>
            <a:gs pos="0">
              <a:schemeClr val="lt1"/>
            </a:gs>
          </a:gsLst>
          <a:lin ang="5400000" scaled="0"/>
        </a:grad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US"/>
              <a:t>COMPARATIVO DE  AVANCE VRS LO ESPERADO VIGENCIA 2023</a:t>
            </a:r>
          </a:p>
        </c:rich>
      </c:tx>
      <c:overlay val="0"/>
      <c:spPr>
        <a:noFill/>
        <a:ln w="25400">
          <a:noFill/>
        </a:ln>
      </c:sp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w="25400">
                <a:noFill/>
              </a:ln>
            </c:spPr>
            <c:txPr>
              <a:bodyPr wrap="square" lIns="38100" tIns="19050" rIns="38100" bIns="19050" anchor="ctr">
                <a:spAutoFit/>
              </a:bodyPr>
              <a:lstStyle/>
              <a:p>
                <a:pPr>
                  <a:defRPr sz="900" b="0" i="0" u="none" strike="noStrike" baseline="0">
                    <a:solidFill>
                      <a:srgbClr val="333333"/>
                    </a:solidFill>
                    <a:latin typeface="Calibri"/>
                    <a:ea typeface="Calibri"/>
                    <a:cs typeface="Calibri"/>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'4,1.2023 INEM EDUCA (ABIERTA)OK'!$AD$25:$AD$27</c:f>
              <c:strCache>
                <c:ptCount val="3"/>
                <c:pt idx="0">
                  <c:v>AVANCE A  JUNIO DE 2023</c:v>
                </c:pt>
                <c:pt idx="1">
                  <c:v>AVANCE A SEPTIEMBRE DE 2023</c:v>
                </c:pt>
                <c:pt idx="2">
                  <c:v>RESULTADO ESPERADO A SEPTIEMBRE DE 2023</c:v>
                </c:pt>
              </c:strCache>
            </c:strRef>
          </c:cat>
          <c:val>
            <c:numRef>
              <c:f>'4,1.2023 INEM EDUCA (ABIERTA)OK'!$AE$25:$AE$27</c:f>
              <c:numCache>
                <c:formatCode>0%</c:formatCode>
                <c:ptCount val="3"/>
                <c:pt idx="0">
                  <c:v>0.67500000000000004</c:v>
                </c:pt>
                <c:pt idx="1">
                  <c:v>0.68</c:v>
                </c:pt>
                <c:pt idx="2">
                  <c:v>1</c:v>
                </c:pt>
              </c:numCache>
            </c:numRef>
          </c:val>
          <c:smooth val="0"/>
          <c:extLst>
            <c:ext xmlns:c16="http://schemas.microsoft.com/office/drawing/2014/chart" uri="{C3380CC4-5D6E-409C-BE32-E72D297353CC}">
              <c16:uniqueId val="{00000000-FE81-4092-BCAC-16BDF8543A51}"/>
            </c:ext>
          </c:extLst>
        </c:ser>
        <c:dLbls>
          <c:showLegendKey val="0"/>
          <c:showVal val="0"/>
          <c:showCatName val="0"/>
          <c:showSerName val="0"/>
          <c:showPercent val="0"/>
          <c:showBubbleSize val="0"/>
        </c:dLbls>
        <c:smooth val="0"/>
        <c:axId val="400394256"/>
        <c:axId val="400394648"/>
      </c:lineChart>
      <c:catAx>
        <c:axId val="400394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CO"/>
          </a:p>
        </c:txPr>
        <c:crossAx val="400394648"/>
        <c:crosses val="autoZero"/>
        <c:auto val="1"/>
        <c:lblAlgn val="ctr"/>
        <c:lblOffset val="100"/>
        <c:noMultiLvlLbl val="0"/>
      </c:catAx>
      <c:valAx>
        <c:axId val="4003946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es-CO"/>
          </a:p>
        </c:txPr>
        <c:crossAx val="40039425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COMPARATIVO DE  AVANCE VIGENCIA 2023-2024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'4,1.2023 INEM EDUCA (ABIERTA)OK'!$AO$27:$AO$31</c:f>
              <c:strCache>
                <c:ptCount val="5"/>
                <c:pt idx="0">
                  <c:v>RESULTADOS DE LA  EVALUACION DEL PLAN DE MEJORAMIENTO  FECHA  CORTE JUNIO DE 2023</c:v>
                </c:pt>
                <c:pt idx="1">
                  <c:v>RESULTADOS DE LA  EVALUACION DEL PLAN DE MEJORAMIENTO  FECHA  CORTE SEPTIEMBRE  DE 2023</c:v>
                </c:pt>
                <c:pt idx="2">
                  <c:v>RESULTADOS DE LA  EVALUACION DEL PLAN DE MEJORAMIENTO  FECHA  CORTE DICIEMBRE  DE 2023</c:v>
                </c:pt>
                <c:pt idx="3">
                  <c:v>RESULTADOS DE LA  EVALUACION DEL PLAN DE MEJORAMIENTO  FECHA  CORTE MARZO  DE 2024</c:v>
                </c:pt>
                <c:pt idx="4">
                  <c:v>RESUTADO ESPERADO A  MARZO DE 2024</c:v>
                </c:pt>
              </c:strCache>
            </c:strRef>
          </c:cat>
          <c:val>
            <c:numRef>
              <c:f>'4,1.2023 INEM EDUCA (ABIERTA)OK'!$AP$27:$AP$31</c:f>
              <c:numCache>
                <c:formatCode>0%</c:formatCode>
                <c:ptCount val="5"/>
                <c:pt idx="0">
                  <c:v>0.67500000000000004</c:v>
                </c:pt>
                <c:pt idx="1">
                  <c:v>0.67500000000000004</c:v>
                </c:pt>
                <c:pt idx="2">
                  <c:v>0.7</c:v>
                </c:pt>
                <c:pt idx="3">
                  <c:v>0.7</c:v>
                </c:pt>
                <c:pt idx="4">
                  <c:v>1</c:v>
                </c:pt>
              </c:numCache>
            </c:numRef>
          </c:val>
          <c:smooth val="0"/>
          <c:extLst>
            <c:ext xmlns:c16="http://schemas.microsoft.com/office/drawing/2014/chart" uri="{C3380CC4-5D6E-409C-BE32-E72D297353CC}">
              <c16:uniqueId val="{00000000-0A39-44D3-B649-D592F057200A}"/>
            </c:ext>
          </c:extLst>
        </c:ser>
        <c:dLbls>
          <c:showLegendKey val="0"/>
          <c:showVal val="0"/>
          <c:showCatName val="0"/>
          <c:showSerName val="0"/>
          <c:showPercent val="0"/>
          <c:showBubbleSize val="0"/>
        </c:dLbls>
        <c:smooth val="0"/>
        <c:axId val="1332534319"/>
        <c:axId val="1332533839"/>
      </c:lineChart>
      <c:catAx>
        <c:axId val="133253431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32533839"/>
        <c:crosses val="autoZero"/>
        <c:auto val="1"/>
        <c:lblAlgn val="ctr"/>
        <c:lblOffset val="100"/>
        <c:noMultiLvlLbl val="0"/>
      </c:catAx>
      <c:valAx>
        <c:axId val="1332533839"/>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325343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r>
              <a:rPr lang="es-CO" sz="2800"/>
              <a:t>COMPARATIVO DE  AVANCES VIGENCIA 2023-2024 VRS</a:t>
            </a:r>
            <a:r>
              <a:rPr lang="es-CO" sz="2800" baseline="0"/>
              <a:t> LO ESPERADO</a:t>
            </a:r>
            <a:endParaRPr lang="es-CO" sz="2800"/>
          </a:p>
        </c:rich>
      </c:tx>
      <c:layout>
        <c:manualLayout>
          <c:xMode val="edge"/>
          <c:yMode val="edge"/>
          <c:x val="0.20743124081966818"/>
          <c:y val="4.1343662521123516E-2"/>
        </c:manualLayout>
      </c:layout>
      <c:overlay val="0"/>
      <c:spPr>
        <a:noFill/>
        <a:ln>
          <a:noFill/>
        </a:ln>
        <a:effectLst/>
      </c:spPr>
      <c:txPr>
        <a:bodyPr rot="0" spcFirstLastPara="1" vertOverflow="ellipsis" vert="horz" wrap="square" anchor="ctr" anchorCtr="1"/>
        <a:lstStyle/>
        <a:p>
          <a:pPr>
            <a:defRPr sz="28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'4,1.2023 INEM EDUCA (ABIERTA)OK'!$AX$26:$AX$31</c:f>
              <c:strCache>
                <c:ptCount val="6"/>
                <c:pt idx="0">
                  <c:v>RESULTADOS DE LA  EVALUACION DEL PLAN DE MEJORAMIENTO  FECHA  CORTE JUNIO DE 2023</c:v>
                </c:pt>
                <c:pt idx="1">
                  <c:v>RESULTADOS DE LA  EVALUACION DEL PLAN DE MEJORAMIENTO  FECHA  CORTE SEPTIEMBRE  DE 2023</c:v>
                </c:pt>
                <c:pt idx="2">
                  <c:v>RESULTADOS DE LA  EVALUACION DEL PLAN DE MEJORAMIENTO  FECHA  CORTE DICIEMBRE  DE 2023</c:v>
                </c:pt>
                <c:pt idx="3">
                  <c:v>RESULTADOS DE LA  EVALUACION DEL PLAN DE MEJORAMIENTO  FECHA  CORTE MARZO  DE 2024</c:v>
                </c:pt>
                <c:pt idx="4">
                  <c:v>RESULTADOS DE LA  EVALUACION DEL PLAN DE MEJORAMIENTO  FECHA  CORTE JUNIO  DE 2024</c:v>
                </c:pt>
                <c:pt idx="5">
                  <c:v>RESUTADO ESPERADO A  JUNIO DE 2024</c:v>
                </c:pt>
              </c:strCache>
            </c:strRef>
          </c:cat>
          <c:val>
            <c:numRef>
              <c:f>'4,1.2023 INEM EDUCA (ABIERTA)OK'!$AY$26:$AY$31</c:f>
              <c:numCache>
                <c:formatCode>0%</c:formatCode>
                <c:ptCount val="6"/>
                <c:pt idx="0">
                  <c:v>0.67500000000000004</c:v>
                </c:pt>
                <c:pt idx="1">
                  <c:v>0.67500000000000004</c:v>
                </c:pt>
                <c:pt idx="2">
                  <c:v>0.7</c:v>
                </c:pt>
                <c:pt idx="3">
                  <c:v>0.7</c:v>
                </c:pt>
                <c:pt idx="4">
                  <c:v>0.8</c:v>
                </c:pt>
                <c:pt idx="5">
                  <c:v>1</c:v>
                </c:pt>
              </c:numCache>
            </c:numRef>
          </c:val>
          <c:smooth val="0"/>
          <c:extLst>
            <c:ext xmlns:c16="http://schemas.microsoft.com/office/drawing/2014/chart" uri="{C3380CC4-5D6E-409C-BE32-E72D297353CC}">
              <c16:uniqueId val="{00000000-DE91-43C1-82E1-008CA56FEA09}"/>
            </c:ext>
          </c:extLst>
        </c:ser>
        <c:dLbls>
          <c:showLegendKey val="0"/>
          <c:showVal val="0"/>
          <c:showCatName val="0"/>
          <c:showSerName val="0"/>
          <c:showPercent val="0"/>
          <c:showBubbleSize val="0"/>
        </c:dLbls>
        <c:smooth val="0"/>
        <c:axId val="328491231"/>
        <c:axId val="328484031"/>
      </c:lineChart>
      <c:catAx>
        <c:axId val="3284912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484031"/>
        <c:crosses val="autoZero"/>
        <c:auto val="1"/>
        <c:lblAlgn val="ctr"/>
        <c:lblOffset val="100"/>
        <c:noMultiLvlLbl val="0"/>
      </c:catAx>
      <c:valAx>
        <c:axId val="32848403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49123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COMPARATIVO DE  SEGUIMIENTOS VIGENCIAS 2023-2024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'4,1.2023 INEM EDUCA (ABIERTA)OK'!$BF$25</c:f>
              <c:strCache>
                <c:ptCount val="1"/>
                <c:pt idx="0">
                  <c:v>RESULTADO OBTENIDO</c:v>
                </c:pt>
              </c:strCache>
            </c:strRef>
          </c:tx>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'4,1.2023 INEM EDUCA (ABIERTA)OK'!$BE$26:$BE$32</c:f>
              <c:strCache>
                <c:ptCount val="7"/>
                <c:pt idx="0">
                  <c:v>RESULTADOS DE LA  EVALUACION DEL PLAN DE MEJORAMIENTO  FECHA  CORTE JUNIO DE 2023</c:v>
                </c:pt>
                <c:pt idx="1">
                  <c:v>RESULTADOS DE LA  EVALUACION DEL PLAN DE MEJORAMIENTO  FECHA  CORTE SEPTIEMBRE  DE 2023</c:v>
                </c:pt>
                <c:pt idx="2">
                  <c:v>RESULTADOS DE LA  EVALUACION DEL PLAN DE MEJORAMIENTO  FECHA  CORTE DICIEMBRE  DE 2023</c:v>
                </c:pt>
                <c:pt idx="3">
                  <c:v>RESULTADOS DE LA  EVALUACION DEL PLAN DE MEJORAMIENTO  FECHA  CORTE MARZO  DE 2024</c:v>
                </c:pt>
                <c:pt idx="4">
                  <c:v>RESULTADOS DE LA  EVALUACION DEL PLAN DE MEJORAMIENTO  FECHA  CORTE JUNIO  DE 2024</c:v>
                </c:pt>
                <c:pt idx="5">
                  <c:v>RESULTADOS DE LA  EVALUACION DEL PLAN DE MEJORAMIENTO  FECHA  CORTE SEPTIEMBRE  DE 2024</c:v>
                </c:pt>
                <c:pt idx="6">
                  <c:v>RESUTADO ESPERADO A  SEPTIEMBRE DE 2024</c:v>
                </c:pt>
              </c:strCache>
            </c:strRef>
          </c:cat>
          <c:val>
            <c:numRef>
              <c:f>'4,1.2023 INEM EDUCA (ABIERTA)OK'!$BF$26:$BF$32</c:f>
              <c:numCache>
                <c:formatCode>0%</c:formatCode>
                <c:ptCount val="7"/>
                <c:pt idx="0">
                  <c:v>0.67500000000000004</c:v>
                </c:pt>
                <c:pt idx="1">
                  <c:v>0.67500000000000004</c:v>
                </c:pt>
                <c:pt idx="2">
                  <c:v>0.7</c:v>
                </c:pt>
                <c:pt idx="3">
                  <c:v>0.7</c:v>
                </c:pt>
                <c:pt idx="4">
                  <c:v>0.8</c:v>
                </c:pt>
                <c:pt idx="5">
                  <c:v>0.85000000000000009</c:v>
                </c:pt>
                <c:pt idx="6">
                  <c:v>1</c:v>
                </c:pt>
              </c:numCache>
            </c:numRef>
          </c:val>
          <c:smooth val="0"/>
          <c:extLst>
            <c:ext xmlns:c16="http://schemas.microsoft.com/office/drawing/2014/chart" uri="{C3380CC4-5D6E-409C-BE32-E72D297353CC}">
              <c16:uniqueId val="{00000000-26F4-4E9F-A492-72C73BD91126}"/>
            </c:ext>
          </c:extLst>
        </c:ser>
        <c:dLbls>
          <c:showLegendKey val="0"/>
          <c:showVal val="0"/>
          <c:showCatName val="0"/>
          <c:showSerName val="0"/>
          <c:showPercent val="0"/>
          <c:showBubbleSize val="0"/>
        </c:dLbls>
        <c:smooth val="0"/>
        <c:axId val="1605197616"/>
        <c:axId val="1605212016"/>
      </c:lineChart>
      <c:catAx>
        <c:axId val="1605197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05212016"/>
        <c:crosses val="autoZero"/>
        <c:auto val="1"/>
        <c:lblAlgn val="ctr"/>
        <c:lblOffset val="100"/>
        <c:noMultiLvlLbl val="0"/>
      </c:catAx>
      <c:valAx>
        <c:axId val="16052120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05197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COMPARATIVO</a:t>
            </a:r>
            <a:r>
              <a:rPr lang="es-CO" baseline="0"/>
              <a:t> DE  AVANCE VRS  LO ESPERADO</a:t>
            </a:r>
            <a:endParaRPr lang="es-CO"/>
          </a:p>
        </c:rich>
      </c:tx>
      <c:layout>
        <c:manualLayout>
          <c:xMode val="edge"/>
          <c:yMode val="edge"/>
          <c:x val="0.43448860214625135"/>
          <c:y val="1.891252955082742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'4,1.2023 INEM EDUCA (ABIERTA)OK'!$AI$25:$AI$28</c:f>
              <c:strCache>
                <c:ptCount val="4"/>
                <c:pt idx="0">
                  <c:v>AVANCE A  JUNIO DE 2023</c:v>
                </c:pt>
                <c:pt idx="1">
                  <c:v>AVANCE A SEPTIEMBRE DE 2023</c:v>
                </c:pt>
                <c:pt idx="2">
                  <c:v>RESULTADOS DE LA  EVALUACION DEL PLAN DE MEJORAMIENTO  FECHA  CORTE DICIEMBRE  DE 2023</c:v>
                </c:pt>
                <c:pt idx="3">
                  <c:v>RESULTADO ESPERADO A DICIEMBRE DE 2023</c:v>
                </c:pt>
              </c:strCache>
            </c:strRef>
          </c:cat>
          <c:val>
            <c:numRef>
              <c:f>'4,1.2023 INEM EDUCA (ABIERTA)OK'!$AJ$25:$AJ$28</c:f>
              <c:numCache>
                <c:formatCode>0%</c:formatCode>
                <c:ptCount val="4"/>
                <c:pt idx="0">
                  <c:v>0.67500000000000004</c:v>
                </c:pt>
                <c:pt idx="1">
                  <c:v>0.68</c:v>
                </c:pt>
                <c:pt idx="2">
                  <c:v>0.7</c:v>
                </c:pt>
                <c:pt idx="3">
                  <c:v>1</c:v>
                </c:pt>
              </c:numCache>
            </c:numRef>
          </c:val>
          <c:smooth val="0"/>
          <c:extLst>
            <c:ext xmlns:c16="http://schemas.microsoft.com/office/drawing/2014/chart" uri="{C3380CC4-5D6E-409C-BE32-E72D297353CC}">
              <c16:uniqueId val="{00000000-C23B-4A3C-AE6F-4378A7BB535A}"/>
            </c:ext>
          </c:extLst>
        </c:ser>
        <c:dLbls>
          <c:showLegendKey val="0"/>
          <c:showVal val="0"/>
          <c:showCatName val="0"/>
          <c:showSerName val="0"/>
          <c:showPercent val="0"/>
          <c:showBubbleSize val="0"/>
        </c:dLbls>
        <c:smooth val="0"/>
        <c:axId val="1448584048"/>
        <c:axId val="1448587408"/>
      </c:lineChart>
      <c:catAx>
        <c:axId val="1448584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48587408"/>
        <c:crosses val="autoZero"/>
        <c:auto val="1"/>
        <c:lblAlgn val="ctr"/>
        <c:lblOffset val="100"/>
        <c:noMultiLvlLbl val="0"/>
      </c:catAx>
      <c:valAx>
        <c:axId val="1448587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48584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COMPARATIVO DEL  PORCENTAJE ESPERADO VRS EL OBTENIDO VIGENCIAS</a:t>
            </a:r>
            <a:r>
              <a:rPr lang="es-CO" baseline="0"/>
              <a:t> 2023-2024</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'4,1.2023 INEM EDUCA (ABIERTA)OK'!$BE$26:$BE$31</c:f>
              <c:strCache>
                <c:ptCount val="6"/>
                <c:pt idx="0">
                  <c:v>RESULTADOS DE LA  EVALUACION DEL PLAN DE MEJORAMIENTO  FECHA  CORTE JUNIO DE 2023</c:v>
                </c:pt>
                <c:pt idx="1">
                  <c:v>RESULTADOS DE LA  EVALUACION DEL PLAN DE MEJORAMIENTO  FECHA  CORTE SEPTIEMBRE  DE 2023</c:v>
                </c:pt>
                <c:pt idx="2">
                  <c:v>RESULTADOS DE LA  EVALUACION DEL PLAN DE MEJORAMIENTO  FECHA  CORTE DICIEMBRE  DE 2023</c:v>
                </c:pt>
                <c:pt idx="3">
                  <c:v>RESULTADOS DE LA  EVALUACION DEL PLAN DE MEJORAMIENTO  FECHA  CORTE MARZO  DE 2024</c:v>
                </c:pt>
                <c:pt idx="4">
                  <c:v>RESULTADOS DE LA  EVALUACION DEL PLAN DE MEJORAMIENTO  FECHA  CORTE JUNIO  DE 2024</c:v>
                </c:pt>
                <c:pt idx="5">
                  <c:v>RESULTADOS DE LA  EVALUACION DEL PLAN DE MEJORAMIENTO  FECHA  CORTE SEPTIEMBRE  DE 2024</c:v>
                </c:pt>
              </c:strCache>
            </c:strRef>
          </c:cat>
          <c:val>
            <c:numRef>
              <c:f>'4,1.2023 INEM EDUCA (ABIERTA)OK'!$BF$26:$BF$31</c:f>
              <c:numCache>
                <c:formatCode>0%</c:formatCode>
                <c:ptCount val="6"/>
                <c:pt idx="0">
                  <c:v>0.67500000000000004</c:v>
                </c:pt>
                <c:pt idx="1">
                  <c:v>0.67500000000000004</c:v>
                </c:pt>
                <c:pt idx="2">
                  <c:v>0.7</c:v>
                </c:pt>
                <c:pt idx="3">
                  <c:v>0.7</c:v>
                </c:pt>
                <c:pt idx="4">
                  <c:v>0.8</c:v>
                </c:pt>
                <c:pt idx="5">
                  <c:v>0.85000000000000009</c:v>
                </c:pt>
              </c:numCache>
            </c:numRef>
          </c:val>
          <c:smooth val="0"/>
          <c:extLst>
            <c:ext xmlns:c16="http://schemas.microsoft.com/office/drawing/2014/chart" uri="{C3380CC4-5D6E-409C-BE32-E72D297353CC}">
              <c16:uniqueId val="{00000000-8BA0-4735-96DF-77F0413EEA3F}"/>
            </c:ext>
          </c:extLst>
        </c:ser>
        <c:ser>
          <c:idx val="1"/>
          <c:order val="1"/>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'4,1.2023 INEM EDUCA (ABIERTA)OK'!$BE$26:$BE$31</c:f>
              <c:strCache>
                <c:ptCount val="6"/>
                <c:pt idx="0">
                  <c:v>RESULTADOS DE LA  EVALUACION DEL PLAN DE MEJORAMIENTO  FECHA  CORTE JUNIO DE 2023</c:v>
                </c:pt>
                <c:pt idx="1">
                  <c:v>RESULTADOS DE LA  EVALUACION DEL PLAN DE MEJORAMIENTO  FECHA  CORTE SEPTIEMBRE  DE 2023</c:v>
                </c:pt>
                <c:pt idx="2">
                  <c:v>RESULTADOS DE LA  EVALUACION DEL PLAN DE MEJORAMIENTO  FECHA  CORTE DICIEMBRE  DE 2023</c:v>
                </c:pt>
                <c:pt idx="3">
                  <c:v>RESULTADOS DE LA  EVALUACION DEL PLAN DE MEJORAMIENTO  FECHA  CORTE MARZO  DE 2024</c:v>
                </c:pt>
                <c:pt idx="4">
                  <c:v>RESULTADOS DE LA  EVALUACION DEL PLAN DE MEJORAMIENTO  FECHA  CORTE JUNIO  DE 2024</c:v>
                </c:pt>
                <c:pt idx="5">
                  <c:v>RESULTADOS DE LA  EVALUACION DEL PLAN DE MEJORAMIENTO  FECHA  CORTE SEPTIEMBRE  DE 2024</c:v>
                </c:pt>
              </c:strCache>
            </c:strRef>
          </c:cat>
          <c:val>
            <c:numRef>
              <c:f>'4,1.2023 INEM EDUCA (ABIERTA)OK'!$BG$26:$BG$31</c:f>
              <c:numCache>
                <c:formatCode>0%</c:formatCode>
                <c:ptCount val="6"/>
                <c:pt idx="0">
                  <c:v>0.25</c:v>
                </c:pt>
                <c:pt idx="1">
                  <c:v>1</c:v>
                </c:pt>
                <c:pt idx="2">
                  <c:v>1</c:v>
                </c:pt>
                <c:pt idx="3">
                  <c:v>1</c:v>
                </c:pt>
                <c:pt idx="4">
                  <c:v>1</c:v>
                </c:pt>
                <c:pt idx="5">
                  <c:v>1</c:v>
                </c:pt>
              </c:numCache>
            </c:numRef>
          </c:val>
          <c:smooth val="0"/>
          <c:extLst>
            <c:ext xmlns:c16="http://schemas.microsoft.com/office/drawing/2014/chart" uri="{C3380CC4-5D6E-409C-BE32-E72D297353CC}">
              <c16:uniqueId val="{00000001-8BA0-4735-96DF-77F0413EEA3F}"/>
            </c:ext>
          </c:extLst>
        </c:ser>
        <c:dLbls>
          <c:showLegendKey val="0"/>
          <c:showVal val="0"/>
          <c:showCatName val="0"/>
          <c:showSerName val="0"/>
          <c:showPercent val="0"/>
          <c:showBubbleSize val="0"/>
        </c:dLbls>
        <c:smooth val="0"/>
        <c:axId val="1741337760"/>
        <c:axId val="1741322400"/>
      </c:lineChart>
      <c:catAx>
        <c:axId val="1741337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1322400"/>
        <c:crosses val="autoZero"/>
        <c:auto val="1"/>
        <c:lblAlgn val="ctr"/>
        <c:lblOffset val="100"/>
        <c:noMultiLvlLbl val="0"/>
      </c:catAx>
      <c:valAx>
        <c:axId val="17413224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1337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600" b="1" i="0" u="none" strike="noStrike" kern="1200" spc="0" baseline="0">
                <a:solidFill>
                  <a:sysClr val="windowText" lastClr="000000">
                    <a:lumMod val="65000"/>
                    <a:lumOff val="35000"/>
                  </a:sysClr>
                </a:solidFill>
              </a:rPr>
              <a:t>COMPARATIVO DEL AVANCE  OBTENIDO VRS  AVANCE QUE DEBERIA ESTAR VIGENCIAS 2023-2024</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s-CO"/>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manualLayout>
          <c:layoutTarget val="inner"/>
          <c:xMode val="edge"/>
          <c:yMode val="edge"/>
          <c:x val="4.3473351120494316E-2"/>
          <c:y val="0.10603211206722206"/>
          <c:w val="0.9407983191290491"/>
          <c:h val="0.78463210930722693"/>
        </c:manualLayout>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'DENUNCIA IE PIO X (ABIERTA)OK'!$AO$26:$AO$28</c:f>
              <c:numCache>
                <c:formatCode>0%</c:formatCode>
                <c:ptCount val="3"/>
                <c:pt idx="0">
                  <c:v>0.30000000000000004</c:v>
                </c:pt>
                <c:pt idx="1">
                  <c:v>0.60000000000000009</c:v>
                </c:pt>
                <c:pt idx="2">
                  <c:v>0.60000000000000009</c:v>
                </c:pt>
              </c:numCache>
            </c:numRef>
          </c:val>
          <c:smooth val="0"/>
          <c:extLst>
            <c:ext xmlns:c15="http://schemas.microsoft.com/office/drawing/2012/chart" uri="{02D57815-91ED-43cb-92C2-25804820EDAC}">
              <c15:filteredCategoryTitle>
                <c15:cat>
                  <c:strRef>
                    <c:extLst>
                      <c:ext uri="{02D57815-91ED-43cb-92C2-25804820EDAC}">
                        <c15:formulaRef>
                          <c15:sqref>'DENUNCIA IE PIO X (ABIERTA)OK'!$AN$26:$AN$28</c15:sqref>
                        </c15:formulaRef>
                      </c:ext>
                    </c:extLst>
                    <c:strCache>
                      <c:ptCount val="3"/>
                      <c:pt idx="0">
                        <c:v>RESULTADOS DE LA  EVALUACION DEL PLAN DE MEJORAMIENTO  FECHA  CORTE DICIEMBRE DE 2023</c:v>
                      </c:pt>
                      <c:pt idx="1">
                        <c:v>RESULTADOS DE LA  EVALUACION DEL PLAN DE MEJORAMIENTO  FECHA  CORTE MARZO DE 2024</c:v>
                      </c:pt>
                      <c:pt idx="2">
                        <c:v>RESULTADOS DE LA  EVALUACION DEL PLAN DE MEJORAMIENTO  FECHA  CORTE JUNIO DE 2024</c:v>
                      </c:pt>
                    </c:strCache>
                  </c:strRef>
                </c15:cat>
              </c15:filteredCategoryTitle>
            </c:ext>
            <c:ext xmlns:c16="http://schemas.microsoft.com/office/drawing/2014/chart" uri="{C3380CC4-5D6E-409C-BE32-E72D297353CC}">
              <c16:uniqueId val="{00000000-4922-44B3-A774-2761F6F1A30F}"/>
            </c:ext>
          </c:extLst>
        </c:ser>
        <c:ser>
          <c:idx val="1"/>
          <c:order val="1"/>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'DENUNCIA IE PIO X (ABIERTA)OK'!$AP$26:$AP$28</c:f>
              <c:numCache>
                <c:formatCode>0%</c:formatCode>
                <c:ptCount val="3"/>
                <c:pt idx="0">
                  <c:v>0</c:v>
                </c:pt>
                <c:pt idx="1">
                  <c:v>1</c:v>
                </c:pt>
                <c:pt idx="2">
                  <c:v>1</c:v>
                </c:pt>
              </c:numCache>
            </c:numRef>
          </c:val>
          <c:smooth val="0"/>
          <c:extLst>
            <c:ext xmlns:c15="http://schemas.microsoft.com/office/drawing/2012/chart" uri="{02D57815-91ED-43cb-92C2-25804820EDAC}">
              <c15:filteredCategoryTitle>
                <c15:cat>
                  <c:strRef>
                    <c:extLst>
                      <c:ext uri="{02D57815-91ED-43cb-92C2-25804820EDAC}">
                        <c15:formulaRef>
                          <c15:sqref>'DENUNCIA IE PIO X (ABIERTA)OK'!$AN$26:$AN$28</c15:sqref>
                        </c15:formulaRef>
                      </c:ext>
                    </c:extLst>
                    <c:strCache>
                      <c:ptCount val="3"/>
                      <c:pt idx="0">
                        <c:v>RESULTADOS DE LA  EVALUACION DEL PLAN DE MEJORAMIENTO  FECHA  CORTE DICIEMBRE DE 2023</c:v>
                      </c:pt>
                      <c:pt idx="1">
                        <c:v>RESULTADOS DE LA  EVALUACION DEL PLAN DE MEJORAMIENTO  FECHA  CORTE MARZO DE 2024</c:v>
                      </c:pt>
                      <c:pt idx="2">
                        <c:v>RESULTADOS DE LA  EVALUACION DEL PLAN DE MEJORAMIENTO  FECHA  CORTE JUNIO DE 2024</c:v>
                      </c:pt>
                    </c:strCache>
                  </c:strRef>
                </c15:cat>
              </c15:filteredCategoryTitle>
            </c:ext>
            <c:ext xmlns:c16="http://schemas.microsoft.com/office/drawing/2014/chart" uri="{C3380CC4-5D6E-409C-BE32-E72D297353CC}">
              <c16:uniqueId val="{00000000-BCBB-48C0-A958-18A9BD0186D5}"/>
            </c:ext>
          </c:extLst>
        </c:ser>
        <c:dLbls>
          <c:showLegendKey val="0"/>
          <c:showVal val="0"/>
          <c:showCatName val="0"/>
          <c:showSerName val="0"/>
          <c:showPercent val="0"/>
          <c:showBubbleSize val="0"/>
        </c:dLbls>
        <c:smooth val="0"/>
        <c:axId val="328451391"/>
        <c:axId val="328457631"/>
      </c:lineChart>
      <c:catAx>
        <c:axId val="3284513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457631"/>
        <c:crosses val="autoZero"/>
        <c:auto val="1"/>
        <c:lblAlgn val="ctr"/>
        <c:lblOffset val="100"/>
        <c:noMultiLvlLbl val="0"/>
      </c:catAx>
      <c:valAx>
        <c:axId val="32845763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45139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400" b="0" i="0" u="none" strike="noStrike" kern="1200" spc="0" baseline="0">
                <a:solidFill>
                  <a:sysClr val="windowText" lastClr="000000">
                    <a:lumMod val="65000"/>
                    <a:lumOff val="35000"/>
                  </a:sysClr>
                </a:solidFill>
              </a:rPr>
              <a:t>COMPARATIVO DEL AVANCE  OBTENIDO VRS  AVANCE QUE DEBERIA ESTAR VIGENCIAS 2023-2024</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s-CO"/>
          </a:p>
        </c:rich>
      </c:tx>
      <c:layout>
        <c:manualLayout>
          <c:xMode val="edge"/>
          <c:yMode val="edge"/>
          <c:x val="0.16571426014847027"/>
          <c:y val="3.5881760225081633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'DENUNCIA IE PIO X (ABIERTA)OK'!$X$25:$Y$25</c:f>
              <c:strCache>
                <c:ptCount val="2"/>
                <c:pt idx="0">
                  <c:v>PORCENTAJE OBTENIDO</c:v>
                </c:pt>
                <c:pt idx="1">
                  <c:v>PORCENTAJE EN EL QUE  DEBERIA ESTAR</c:v>
                </c:pt>
              </c:strCache>
            </c:strRef>
          </c:cat>
          <c:val>
            <c:numRef>
              <c:f>'DENUNCIA IE PIO X (ABIERTA)OK'!$X$26:$Y$26</c:f>
              <c:numCache>
                <c:formatCode>0%</c:formatCode>
                <c:ptCount val="2"/>
                <c:pt idx="0">
                  <c:v>0.30000000000000004</c:v>
                </c:pt>
                <c:pt idx="1">
                  <c:v>0</c:v>
                </c:pt>
              </c:numCache>
            </c:numRef>
          </c:val>
          <c:smooth val="0"/>
          <c:extLst>
            <c:ext xmlns:c16="http://schemas.microsoft.com/office/drawing/2014/chart" uri="{C3380CC4-5D6E-409C-BE32-E72D297353CC}">
              <c16:uniqueId val="{00000000-958B-4DFF-81BF-B5ED15FBE193}"/>
            </c:ext>
          </c:extLst>
        </c:ser>
        <c:dLbls>
          <c:showLegendKey val="0"/>
          <c:showVal val="0"/>
          <c:showCatName val="0"/>
          <c:showSerName val="0"/>
          <c:showPercent val="0"/>
          <c:showBubbleSize val="0"/>
        </c:dLbls>
        <c:smooth val="0"/>
        <c:axId val="1741312320"/>
        <c:axId val="1741330560"/>
      </c:lineChart>
      <c:catAx>
        <c:axId val="1741312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1330560"/>
        <c:crosses val="autoZero"/>
        <c:auto val="1"/>
        <c:lblAlgn val="ctr"/>
        <c:lblOffset val="100"/>
        <c:noMultiLvlLbl val="0"/>
      </c:catAx>
      <c:valAx>
        <c:axId val="17413305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13123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1"/>
              <a:t>COMPARATIVO DEL</a:t>
            </a:r>
            <a:r>
              <a:rPr lang="es-CO" sz="1800" b="1" baseline="0"/>
              <a:t> AVANCE  OBTENIDO VRS  AVANCE QUE DEBERIA ESTAR VIGENCIAS 2023-2024</a:t>
            </a:r>
            <a:endParaRPr lang="es-CO" sz="1800" b="1"/>
          </a:p>
        </c:rich>
      </c:tx>
      <c:layout>
        <c:manualLayout>
          <c:xMode val="edge"/>
          <c:yMode val="edge"/>
          <c:x val="0.12234496803331904"/>
          <c:y val="2.772318733526911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'DENUNCIA IE PIO X (ABIERTA)OK'!$AE$26:$AE$27</c:f>
              <c:numCache>
                <c:formatCode>0%</c:formatCode>
                <c:ptCount val="2"/>
                <c:pt idx="0">
                  <c:v>0.30000000000000004</c:v>
                </c:pt>
                <c:pt idx="1">
                  <c:v>0.60000000000000009</c:v>
                </c:pt>
              </c:numCache>
            </c:numRef>
          </c:val>
          <c:smooth val="0"/>
          <c:extLst>
            <c:ext xmlns:c15="http://schemas.microsoft.com/office/drawing/2012/chart" uri="{02D57815-91ED-43cb-92C2-25804820EDAC}">
              <c15:filteredCategoryTitle>
                <c15:cat>
                  <c:strRef>
                    <c:extLst>
                      <c:ext uri="{02D57815-91ED-43cb-92C2-25804820EDAC}">
                        <c15:formulaRef>
                          <c15:sqref>'DENUNCIA IE PIO X (ABIERTA)OK'!$AD$26:$AD$27</c15:sqref>
                        </c15:formulaRef>
                      </c:ext>
                    </c:extLst>
                    <c:strCache>
                      <c:ptCount val="2"/>
                      <c:pt idx="0">
                        <c:v>RESULTADOS DE LA  EVALUACION DEL PLAN DE MEJORAMIENTO  FECHA  CORTE DICIEMBRE DE 2023</c:v>
                      </c:pt>
                      <c:pt idx="1">
                        <c:v>RESULTADOS DE LA  EVALUACION DEL PLAN DE MEJORAMIENTO  FECHA  CORTE MARZO DE 2024</c:v>
                      </c:pt>
                    </c:strCache>
                  </c:strRef>
                </c15:cat>
              </c15:filteredCategoryTitle>
            </c:ext>
            <c:ext xmlns:c16="http://schemas.microsoft.com/office/drawing/2014/chart" uri="{C3380CC4-5D6E-409C-BE32-E72D297353CC}">
              <c16:uniqueId val="{00000000-C6AB-4AE2-8552-6CF7EB434906}"/>
            </c:ext>
          </c:extLst>
        </c:ser>
        <c:ser>
          <c:idx val="1"/>
          <c:order val="1"/>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val>
            <c:numRef>
              <c:f>'DENUNCIA IE PIO X (ABIERTA)OK'!$AF$26:$AF$27</c:f>
              <c:numCache>
                <c:formatCode>0%</c:formatCode>
                <c:ptCount val="2"/>
                <c:pt idx="0">
                  <c:v>0</c:v>
                </c:pt>
                <c:pt idx="1">
                  <c:v>1</c:v>
                </c:pt>
              </c:numCache>
            </c:numRef>
          </c:val>
          <c:smooth val="0"/>
          <c:extLst>
            <c:ext xmlns:c15="http://schemas.microsoft.com/office/drawing/2012/chart" uri="{02D57815-91ED-43cb-92C2-25804820EDAC}">
              <c15:filteredCategoryTitle>
                <c15:cat>
                  <c:strRef>
                    <c:extLst>
                      <c:ext uri="{02D57815-91ED-43cb-92C2-25804820EDAC}">
                        <c15:formulaRef>
                          <c15:sqref>'DENUNCIA IE PIO X (ABIERTA)OK'!$AD$26:$AD$27</c15:sqref>
                        </c15:formulaRef>
                      </c:ext>
                    </c:extLst>
                    <c:strCache>
                      <c:ptCount val="2"/>
                      <c:pt idx="0">
                        <c:v>RESULTADOS DE LA  EVALUACION DEL PLAN DE MEJORAMIENTO  FECHA  CORTE DICIEMBRE DE 2023</c:v>
                      </c:pt>
                      <c:pt idx="1">
                        <c:v>RESULTADOS DE LA  EVALUACION DEL PLAN DE MEJORAMIENTO  FECHA  CORTE MARZO DE 2024</c:v>
                      </c:pt>
                    </c:strCache>
                  </c:strRef>
                </c15:cat>
              </c15:filteredCategoryTitle>
            </c:ext>
            <c:ext xmlns:c16="http://schemas.microsoft.com/office/drawing/2014/chart" uri="{C3380CC4-5D6E-409C-BE32-E72D297353CC}">
              <c16:uniqueId val="{00000001-C6AB-4AE2-8552-6CF7EB434906}"/>
            </c:ext>
          </c:extLst>
        </c:ser>
        <c:dLbls>
          <c:showLegendKey val="0"/>
          <c:showVal val="0"/>
          <c:showCatName val="0"/>
          <c:showSerName val="0"/>
          <c:showPercent val="0"/>
          <c:showBubbleSize val="0"/>
        </c:dLbls>
        <c:smooth val="0"/>
        <c:axId val="1605204816"/>
        <c:axId val="1605204336"/>
      </c:lineChart>
      <c:catAx>
        <c:axId val="1605204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05204336"/>
        <c:crosses val="autoZero"/>
        <c:auto val="1"/>
        <c:lblAlgn val="ctr"/>
        <c:lblOffset val="100"/>
        <c:noMultiLvlLbl val="0"/>
      </c:catAx>
      <c:valAx>
        <c:axId val="160520433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05204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400" b="1" i="0" u="none" strike="noStrike" kern="1200" spc="0" baseline="0">
                <a:solidFill>
                  <a:sysClr val="windowText" lastClr="000000">
                    <a:lumMod val="65000"/>
                    <a:lumOff val="35000"/>
                  </a:sysClr>
                </a:solidFill>
              </a:rPr>
              <a:t>COMPARATIVO DEL AVANCE  OBTENIDO VRS  AVANCE QUE DEBERIA ESTAR VIGENCIAS 2023-2024</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s-CO"/>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'DENUNCIA IE PIO X (ABIERTA)OK'!$AW$26:$AW$29</c:f>
              <c:strCache>
                <c:ptCount val="4"/>
                <c:pt idx="0">
                  <c:v>RESULTADOS DE LA  EVALUACION DEL PLAN DE MEJORAMIENTO  FECHA  CORTE DICIEMBRE DE 2023</c:v>
                </c:pt>
                <c:pt idx="1">
                  <c:v>RESULTADOS DE LA  EVALUACION DEL PLAN DE MEJORAMIENTO  FECHA  CORTE MARZO DE 2024</c:v>
                </c:pt>
                <c:pt idx="2">
                  <c:v>RESULTADOS DE LA  EVALUACION DEL PLAN DE MEJORAMIENTO  FECHA  CORTE JUNIO DE 2024</c:v>
                </c:pt>
                <c:pt idx="3">
                  <c:v>RESULTADOS DE LA  EVALUACION DEL PLAN DE MEJORAMIENTO  FECHA  CORTE SEPTIEMBRE DE 2024</c:v>
                </c:pt>
              </c:strCache>
            </c:strRef>
          </c:cat>
          <c:val>
            <c:numRef>
              <c:f>'DENUNCIA IE PIO X (ABIERTA)OK'!$AX$26:$AX$29</c:f>
              <c:numCache>
                <c:formatCode>0%</c:formatCode>
                <c:ptCount val="4"/>
                <c:pt idx="0">
                  <c:v>0.30000000000000004</c:v>
                </c:pt>
                <c:pt idx="1">
                  <c:v>0.60000000000000009</c:v>
                </c:pt>
                <c:pt idx="2">
                  <c:v>0.60000000000000009</c:v>
                </c:pt>
                <c:pt idx="3">
                  <c:v>0.8</c:v>
                </c:pt>
              </c:numCache>
            </c:numRef>
          </c:val>
          <c:smooth val="0"/>
          <c:extLst>
            <c:ext xmlns:c16="http://schemas.microsoft.com/office/drawing/2014/chart" uri="{C3380CC4-5D6E-409C-BE32-E72D297353CC}">
              <c16:uniqueId val="{00000000-440F-45CD-8CF8-BAE47C03E5F6}"/>
            </c:ext>
          </c:extLst>
        </c:ser>
        <c:ser>
          <c:idx val="1"/>
          <c:order val="1"/>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'DENUNCIA IE PIO X (ABIERTA)OK'!$AW$26:$AW$29</c:f>
              <c:strCache>
                <c:ptCount val="4"/>
                <c:pt idx="0">
                  <c:v>RESULTADOS DE LA  EVALUACION DEL PLAN DE MEJORAMIENTO  FECHA  CORTE DICIEMBRE DE 2023</c:v>
                </c:pt>
                <c:pt idx="1">
                  <c:v>RESULTADOS DE LA  EVALUACION DEL PLAN DE MEJORAMIENTO  FECHA  CORTE MARZO DE 2024</c:v>
                </c:pt>
                <c:pt idx="2">
                  <c:v>RESULTADOS DE LA  EVALUACION DEL PLAN DE MEJORAMIENTO  FECHA  CORTE JUNIO DE 2024</c:v>
                </c:pt>
                <c:pt idx="3">
                  <c:v>RESULTADOS DE LA  EVALUACION DEL PLAN DE MEJORAMIENTO  FECHA  CORTE SEPTIEMBRE DE 2024</c:v>
                </c:pt>
              </c:strCache>
            </c:strRef>
          </c:cat>
          <c:val>
            <c:numRef>
              <c:f>'DENUNCIA IE PIO X (ABIERTA)OK'!$AY$26:$AY$29</c:f>
              <c:numCache>
                <c:formatCode>0%</c:formatCode>
                <c:ptCount val="4"/>
                <c:pt idx="0">
                  <c:v>0</c:v>
                </c:pt>
                <c:pt idx="1">
                  <c:v>1</c:v>
                </c:pt>
                <c:pt idx="2">
                  <c:v>1</c:v>
                </c:pt>
                <c:pt idx="3">
                  <c:v>1</c:v>
                </c:pt>
              </c:numCache>
            </c:numRef>
          </c:val>
          <c:smooth val="0"/>
          <c:extLst>
            <c:ext xmlns:c16="http://schemas.microsoft.com/office/drawing/2014/chart" uri="{C3380CC4-5D6E-409C-BE32-E72D297353CC}">
              <c16:uniqueId val="{00000001-440F-45CD-8CF8-BAE47C03E5F6}"/>
            </c:ext>
          </c:extLst>
        </c:ser>
        <c:dLbls>
          <c:showLegendKey val="0"/>
          <c:showVal val="0"/>
          <c:showCatName val="0"/>
          <c:showSerName val="0"/>
          <c:showPercent val="0"/>
          <c:showBubbleSize val="0"/>
        </c:dLbls>
        <c:smooth val="0"/>
        <c:axId val="1605206736"/>
        <c:axId val="1605210576"/>
      </c:lineChart>
      <c:catAx>
        <c:axId val="1605206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05210576"/>
        <c:crosses val="autoZero"/>
        <c:auto val="1"/>
        <c:lblAlgn val="ctr"/>
        <c:lblOffset val="100"/>
        <c:noMultiLvlLbl val="0"/>
      </c:catAx>
      <c:valAx>
        <c:axId val="1605210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05206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a:t>
            </a:r>
            <a:r>
              <a:rPr lang="es-CO" baseline="0"/>
              <a:t> DEL  PLAN DE MEJORAMIENTO</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4.2760253889877232E-2"/>
          <c:y val="0.13001157263179827"/>
          <c:w val="0.93030857790841048"/>
          <c:h val="0.76886119378897977"/>
        </c:manualLayout>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'SEC DEPOR BMX ( ABIERTA)OK'!$AC$23:$AC$24</c:f>
              <c:strCache>
                <c:ptCount val="2"/>
                <c:pt idx="0">
                  <c:v>RESULTADOS DE LA  EVALUACION DEL PLAN DE MEJORAMIENTO  FECHA  CORTE DICIEMBRE DE 2023</c:v>
                </c:pt>
                <c:pt idx="1">
                  <c:v>RESULTADOS DE LA  EVALUACION DEL PLAN DE MEJORAMIENTO  FECHA  CORTE MARZO DE 2024</c:v>
                </c:pt>
              </c:strCache>
            </c:strRef>
          </c:cat>
          <c:val>
            <c:numRef>
              <c:f>'SEC DEPOR BMX ( ABIERTA)OK'!$AD$23:$AD$24</c:f>
              <c:numCache>
                <c:formatCode>0%</c:formatCode>
                <c:ptCount val="2"/>
                <c:pt idx="0">
                  <c:v>0.1</c:v>
                </c:pt>
                <c:pt idx="1">
                  <c:v>0.1</c:v>
                </c:pt>
              </c:numCache>
            </c:numRef>
          </c:val>
          <c:smooth val="0"/>
          <c:extLst>
            <c:ext xmlns:c16="http://schemas.microsoft.com/office/drawing/2014/chart" uri="{C3380CC4-5D6E-409C-BE32-E72D297353CC}">
              <c16:uniqueId val="{00000000-F548-417F-BBD7-E23878D1CDC8}"/>
            </c:ext>
          </c:extLst>
        </c:ser>
        <c:dLbls>
          <c:showLegendKey val="0"/>
          <c:showVal val="0"/>
          <c:showCatName val="0"/>
          <c:showSerName val="0"/>
          <c:showPercent val="0"/>
          <c:showBubbleSize val="0"/>
        </c:dLbls>
        <c:smooth val="0"/>
        <c:axId val="1076445823"/>
        <c:axId val="1076446783"/>
      </c:lineChart>
      <c:catAx>
        <c:axId val="10764458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6446783"/>
        <c:crosses val="autoZero"/>
        <c:auto val="1"/>
        <c:lblAlgn val="ctr"/>
        <c:lblOffset val="100"/>
        <c:noMultiLvlLbl val="0"/>
      </c:catAx>
      <c:valAx>
        <c:axId val="10764467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07644582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COMPÁRATIVO DE AVANCE  2023- 2024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'SEC DEPOR BMX ( ABIERTA)OK'!$AL$23:$AL$25</c:f>
              <c:strCache>
                <c:ptCount val="3"/>
                <c:pt idx="0">
                  <c:v>RESULTADOS DE LA  EVALUACION DEL PLAN DE MEJORAMIENTO  FECHA  CORTE DICIEMBRE DE 2023</c:v>
                </c:pt>
                <c:pt idx="1">
                  <c:v>RESULTADOS DE LA  EVALUACION DEL PLAN DE MEJORAMIENTO  FECHA  CORTE MARZO DE 2024</c:v>
                </c:pt>
                <c:pt idx="2">
                  <c:v>RESULTADOS DE LA  EVALUACION DEL PLAN DE MEJORAMIENTO  FECHA  CORTE JUNIO DE 2024</c:v>
                </c:pt>
              </c:strCache>
            </c:strRef>
          </c:cat>
          <c:val>
            <c:numRef>
              <c:f>'SEC DEPOR BMX ( ABIERTA)OK'!$AM$23:$AM$25</c:f>
              <c:numCache>
                <c:formatCode>0%</c:formatCode>
                <c:ptCount val="3"/>
                <c:pt idx="0">
                  <c:v>0.1</c:v>
                </c:pt>
                <c:pt idx="1">
                  <c:v>0.1</c:v>
                </c:pt>
                <c:pt idx="2">
                  <c:v>0.1</c:v>
                </c:pt>
              </c:numCache>
            </c:numRef>
          </c:val>
          <c:smooth val="0"/>
          <c:extLst>
            <c:ext xmlns:c16="http://schemas.microsoft.com/office/drawing/2014/chart" uri="{C3380CC4-5D6E-409C-BE32-E72D297353CC}">
              <c16:uniqueId val="{00000000-02FC-41C7-A986-2A21D62011B3}"/>
            </c:ext>
          </c:extLst>
        </c:ser>
        <c:dLbls>
          <c:showLegendKey val="0"/>
          <c:showVal val="0"/>
          <c:showCatName val="0"/>
          <c:showSerName val="0"/>
          <c:showPercent val="0"/>
          <c:showBubbleSize val="0"/>
        </c:dLbls>
        <c:smooth val="0"/>
        <c:axId val="328569471"/>
        <c:axId val="328595391"/>
      </c:lineChart>
      <c:catAx>
        <c:axId val="3285694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595391"/>
        <c:crosses val="autoZero"/>
        <c:auto val="1"/>
        <c:lblAlgn val="ctr"/>
        <c:lblOffset val="100"/>
        <c:noMultiLvlLbl val="0"/>
      </c:catAx>
      <c:valAx>
        <c:axId val="32859539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56947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400" b="1" i="0" u="none" strike="noStrike" kern="1200" spc="0" baseline="0">
                <a:solidFill>
                  <a:sysClr val="windowText" lastClr="000000">
                    <a:lumMod val="65000"/>
                    <a:lumOff val="35000"/>
                  </a:sysClr>
                </a:solidFill>
              </a:rPr>
              <a:t>COMPARATIVO DEL AVANCE  OBTENIDO VRS  AVANCE QUE DEBERIA ESTAR VIGENCIA 2024</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s-CO"/>
          </a:p>
        </c:rich>
      </c:tx>
      <c:layout>
        <c:manualLayout>
          <c:xMode val="edge"/>
          <c:yMode val="edge"/>
          <c:x val="0.12548578434524726"/>
          <c:y val="4.5463226903617329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'SEC DEPOR BMX ( ABIERTA)OK'!$AU$23:$AU$25</c:f>
              <c:strCache>
                <c:ptCount val="3"/>
                <c:pt idx="0">
                  <c:v>RESULTADOS DE LA  EVALUACION DEL PLAN DE MEJORAMIENTO  FECHA  CORTE DICIEMBRE DE 2023</c:v>
                </c:pt>
                <c:pt idx="1">
                  <c:v>RESULTADOS DE LA  EVALUACION DEL PLAN DE MEJORAMIENTO  FECHA  CORTE MARZO DE 2024</c:v>
                </c:pt>
                <c:pt idx="2">
                  <c:v>RESULTADOS DE LA  EVALUACION DEL PLAN DE MEJORAMIENTO  FECHA  CORTE SEPTIEMBRE DE 2024</c:v>
                </c:pt>
              </c:strCache>
            </c:strRef>
          </c:cat>
          <c:val>
            <c:numRef>
              <c:f>'SEC DEPOR BMX ( ABIERTA)OK'!$AV$23:$AV$25</c:f>
              <c:numCache>
                <c:formatCode>0%</c:formatCode>
                <c:ptCount val="3"/>
                <c:pt idx="0">
                  <c:v>0.1</c:v>
                </c:pt>
                <c:pt idx="1">
                  <c:v>0.1</c:v>
                </c:pt>
                <c:pt idx="2">
                  <c:v>0.60000000000000009</c:v>
                </c:pt>
              </c:numCache>
            </c:numRef>
          </c:val>
          <c:smooth val="0"/>
          <c:extLst>
            <c:ext xmlns:c16="http://schemas.microsoft.com/office/drawing/2014/chart" uri="{C3380CC4-5D6E-409C-BE32-E72D297353CC}">
              <c16:uniqueId val="{00000000-8503-440E-B47D-44498AAA7F80}"/>
            </c:ext>
          </c:extLst>
        </c:ser>
        <c:dLbls>
          <c:showLegendKey val="0"/>
          <c:showVal val="0"/>
          <c:showCatName val="0"/>
          <c:showSerName val="0"/>
          <c:showPercent val="0"/>
          <c:showBubbleSize val="0"/>
        </c:dLbls>
        <c:smooth val="0"/>
        <c:axId val="1741328160"/>
        <c:axId val="1741324800"/>
      </c:lineChart>
      <c:catAx>
        <c:axId val="1741328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1324800"/>
        <c:crosses val="autoZero"/>
        <c:auto val="1"/>
        <c:lblAlgn val="ctr"/>
        <c:lblOffset val="100"/>
        <c:noMultiLvlLbl val="0"/>
      </c:catAx>
      <c:valAx>
        <c:axId val="1741324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13281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400" b="1" i="0" u="none" strike="noStrike" kern="1200" spc="0" baseline="0">
                <a:solidFill>
                  <a:sysClr val="windowText" lastClr="000000">
                    <a:lumMod val="65000"/>
                    <a:lumOff val="35000"/>
                  </a:sysClr>
                </a:solidFill>
              </a:rPr>
              <a:t>COMPARATIVO DEL AVANCE  OBTENIDO VRS  AVANCE QUE DEBERIA ESTAR VIGENCIA 2024</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s-CO"/>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'AUDI 1,1,2024 F Y GES ( ABIERTA'!$AR$140:$AS$140</c:f>
              <c:strCache>
                <c:ptCount val="2"/>
                <c:pt idx="0">
                  <c:v>PORCENTAJE OBTENIDO</c:v>
                </c:pt>
                <c:pt idx="1">
                  <c:v>PORCENTAJE EN EL QUE  DEBERIA ESTAR</c:v>
                </c:pt>
              </c:strCache>
            </c:strRef>
          </c:cat>
          <c:val>
            <c:numRef>
              <c:f>'AUDI 1,1,2024 F Y GES ( ABIERTA'!$AR$141:$AS$141</c:f>
              <c:numCache>
                <c:formatCode>0%</c:formatCode>
                <c:ptCount val="2"/>
                <c:pt idx="0">
                  <c:v>0.2638297872340426</c:v>
                </c:pt>
                <c:pt idx="1">
                  <c:v>0.67</c:v>
                </c:pt>
              </c:numCache>
            </c:numRef>
          </c:val>
          <c:smooth val="0"/>
          <c:extLst>
            <c:ext xmlns:c16="http://schemas.microsoft.com/office/drawing/2014/chart" uri="{C3380CC4-5D6E-409C-BE32-E72D297353CC}">
              <c16:uniqueId val="{00000000-491E-4389-ABA5-83F1FBABDE2F}"/>
            </c:ext>
          </c:extLst>
        </c:ser>
        <c:dLbls>
          <c:showLegendKey val="0"/>
          <c:showVal val="0"/>
          <c:showCatName val="0"/>
          <c:showSerName val="0"/>
          <c:showPercent val="0"/>
          <c:showBubbleSize val="0"/>
        </c:dLbls>
        <c:smooth val="0"/>
        <c:axId val="1445866672"/>
        <c:axId val="1445869072"/>
      </c:lineChart>
      <c:catAx>
        <c:axId val="1445866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45869072"/>
        <c:crosses val="autoZero"/>
        <c:auto val="1"/>
        <c:lblAlgn val="ctr"/>
        <c:lblOffset val="100"/>
        <c:noMultiLvlLbl val="0"/>
      </c:catAx>
      <c:valAx>
        <c:axId val="1445869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4586667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es-CO" sz="1400" b="1" i="0" u="none" strike="noStrike" kern="1200" spc="0" baseline="0">
                <a:solidFill>
                  <a:sysClr val="windowText" lastClr="000000">
                    <a:lumMod val="65000"/>
                    <a:lumOff val="35000"/>
                  </a:sysClr>
                </a:solidFill>
              </a:rPr>
              <a:t>COMPARATIVO DEL AVANCE  OBTENIDO VRS  AVANCE QUE DEBERIA ESTAR VIGENCIA 2024</a:t>
            </a: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s-CO"/>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'TREMENDA (ABIERTA)'!$AT$23:$AU$23</c:f>
              <c:strCache>
                <c:ptCount val="2"/>
                <c:pt idx="0">
                  <c:v>PORCENTAJE OBTENIDO</c:v>
                </c:pt>
                <c:pt idx="1">
                  <c:v>PORCENTAJE EN EL QUE  DEBERIA ESTAR</c:v>
                </c:pt>
              </c:strCache>
            </c:strRef>
          </c:cat>
          <c:val>
            <c:numRef>
              <c:f>'TREMENDA (ABIERTA)'!$AT$24:$AU$24</c:f>
              <c:numCache>
                <c:formatCode>0%</c:formatCode>
                <c:ptCount val="2"/>
                <c:pt idx="0">
                  <c:v>0.1</c:v>
                </c:pt>
                <c:pt idx="1">
                  <c:v>0.5</c:v>
                </c:pt>
              </c:numCache>
            </c:numRef>
          </c:val>
          <c:smooth val="0"/>
          <c:extLst>
            <c:ext xmlns:c16="http://schemas.microsoft.com/office/drawing/2014/chart" uri="{C3380CC4-5D6E-409C-BE32-E72D297353CC}">
              <c16:uniqueId val="{00000000-D626-45A5-AF24-24A00A9C84F8}"/>
            </c:ext>
          </c:extLst>
        </c:ser>
        <c:dLbls>
          <c:showLegendKey val="0"/>
          <c:showVal val="0"/>
          <c:showCatName val="0"/>
          <c:showSerName val="0"/>
          <c:showPercent val="0"/>
          <c:showBubbleSize val="0"/>
        </c:dLbls>
        <c:smooth val="0"/>
        <c:axId val="1741336320"/>
        <c:axId val="1741337280"/>
      </c:lineChart>
      <c:catAx>
        <c:axId val="1741336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1337280"/>
        <c:crosses val="autoZero"/>
        <c:auto val="1"/>
        <c:lblAlgn val="ctr"/>
        <c:lblOffset val="100"/>
        <c:noMultiLvlLbl val="0"/>
      </c:catAx>
      <c:valAx>
        <c:axId val="17413372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13363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 DEL  PLAN DE MEJORAMIENTO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'FONDOPRESMAGISTERIO1(ABIERT)'!$Y$33:$Y$34</c:f>
              <c:numCache>
                <c:formatCode>0%</c:formatCode>
                <c:ptCount val="2"/>
                <c:pt idx="0">
                  <c:v>0.45</c:v>
                </c:pt>
                <c:pt idx="1">
                  <c:v>0.45</c:v>
                </c:pt>
              </c:numCache>
            </c:numRef>
          </c:val>
          <c:smooth val="0"/>
          <c:extLst>
            <c:ext xmlns:c15="http://schemas.microsoft.com/office/drawing/2012/chart" uri="{02D57815-91ED-43cb-92C2-25804820EDAC}">
              <c15:filteredCategoryTitle>
                <c15:cat>
                  <c:strRef>
                    <c:extLst>
                      <c:ext uri="{02D57815-91ED-43cb-92C2-25804820EDAC}">
                        <c15:formulaRef>
                          <c15:sqref>'FONDOPRESMAGISTERIO1(ABIERT)'!$X$33:$X$34</c15:sqref>
                        </c15:formulaRef>
                      </c:ext>
                    </c:extLst>
                    <c:strCache>
                      <c:ptCount val="2"/>
                      <c:pt idx="0">
                        <c:v>RESULTADOS DE LA  EVALUACION DEL PLAN DE MEJORAMIENTO  FECHA  CORTE DICIEMBRE DE 2023</c:v>
                      </c:pt>
                      <c:pt idx="1">
                        <c:v>RESULTADOS DE LA  EVALUACION DEL PLAN DE MEJORAMIENTO  FECHA  CORTE MARZO DE 2024</c:v>
                      </c:pt>
                    </c:strCache>
                  </c:strRef>
                </c15:cat>
              </c15:filteredCategoryTitle>
            </c:ext>
            <c:ext xmlns:c16="http://schemas.microsoft.com/office/drawing/2014/chart" uri="{C3380CC4-5D6E-409C-BE32-E72D297353CC}">
              <c16:uniqueId val="{00000000-7D60-4F97-B555-B7AEEE331B18}"/>
            </c:ext>
          </c:extLst>
        </c:ser>
        <c:dLbls>
          <c:showLegendKey val="0"/>
          <c:showVal val="0"/>
          <c:showCatName val="0"/>
          <c:showSerName val="0"/>
          <c:showPercent val="0"/>
          <c:showBubbleSize val="0"/>
        </c:dLbls>
        <c:smooth val="0"/>
        <c:axId val="1632228463"/>
        <c:axId val="1632226063"/>
      </c:lineChart>
      <c:catAx>
        <c:axId val="1632228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2226063"/>
        <c:crosses val="autoZero"/>
        <c:auto val="1"/>
        <c:lblAlgn val="ctr"/>
        <c:lblOffset val="100"/>
        <c:noMultiLvlLbl val="0"/>
      </c:catAx>
      <c:valAx>
        <c:axId val="16322260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222846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 DEL  PLAN DE MEJORAMIENTO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'FONDOPRESMAGISTERIO1(ABIERT)'!$Y$33:$Y$34</c:f>
              <c:numCache>
                <c:formatCode>0%</c:formatCode>
                <c:ptCount val="2"/>
                <c:pt idx="0">
                  <c:v>0.45</c:v>
                </c:pt>
                <c:pt idx="1">
                  <c:v>0.45</c:v>
                </c:pt>
              </c:numCache>
            </c:numRef>
          </c:val>
          <c:smooth val="0"/>
          <c:extLst>
            <c:ext xmlns:c15="http://schemas.microsoft.com/office/drawing/2012/chart" uri="{02D57815-91ED-43cb-92C2-25804820EDAC}">
              <c15:filteredCategoryTitle>
                <c15:cat>
                  <c:strRef>
                    <c:extLst>
                      <c:ext uri="{02D57815-91ED-43cb-92C2-25804820EDAC}">
                        <c15:formulaRef>
                          <c15:sqref>'FONDOPRESMAGISTERIO1(ABIERT)'!$X$33:$X$34</c15:sqref>
                        </c15:formulaRef>
                      </c:ext>
                    </c:extLst>
                    <c:strCache>
                      <c:ptCount val="2"/>
                      <c:pt idx="0">
                        <c:v>RESULTADOS DE LA  EVALUACION DEL PLAN DE MEJORAMIENTO  FECHA  CORTE DICIEMBRE DE 2023</c:v>
                      </c:pt>
                      <c:pt idx="1">
                        <c:v>RESULTADOS DE LA  EVALUACION DEL PLAN DE MEJORAMIENTO  FECHA  CORTE MARZO DE 2024</c:v>
                      </c:pt>
                    </c:strCache>
                  </c:strRef>
                </c15:cat>
              </c15:filteredCategoryTitle>
            </c:ext>
            <c:ext xmlns:c16="http://schemas.microsoft.com/office/drawing/2014/chart" uri="{C3380CC4-5D6E-409C-BE32-E72D297353CC}">
              <c16:uniqueId val="{00000000-AA1D-4D30-AE7D-EDB38A9F8797}"/>
            </c:ext>
          </c:extLst>
        </c:ser>
        <c:dLbls>
          <c:showLegendKey val="0"/>
          <c:showVal val="0"/>
          <c:showCatName val="0"/>
          <c:showSerName val="0"/>
          <c:showPercent val="0"/>
          <c:showBubbleSize val="0"/>
        </c:dLbls>
        <c:smooth val="0"/>
        <c:axId val="1632228463"/>
        <c:axId val="1632226063"/>
      </c:lineChart>
      <c:catAx>
        <c:axId val="1632228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2226063"/>
        <c:crosses val="autoZero"/>
        <c:auto val="1"/>
        <c:lblAlgn val="ctr"/>
        <c:lblOffset val="100"/>
        <c:noMultiLvlLbl val="0"/>
      </c:catAx>
      <c:valAx>
        <c:axId val="16322260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222846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 DEL  PLAN DE MEJORAMIENTO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'FONDOPRESMAGISTERIO1(ABIERT)'!$Y$33:$Y$34</c:f>
              <c:numCache>
                <c:formatCode>0%</c:formatCode>
                <c:ptCount val="2"/>
                <c:pt idx="0">
                  <c:v>0.45</c:v>
                </c:pt>
                <c:pt idx="1">
                  <c:v>0.45</c:v>
                </c:pt>
              </c:numCache>
            </c:numRef>
          </c:val>
          <c:smooth val="0"/>
          <c:extLst>
            <c:ext xmlns:c15="http://schemas.microsoft.com/office/drawing/2012/chart" uri="{02D57815-91ED-43cb-92C2-25804820EDAC}">
              <c15:filteredCategoryTitle>
                <c15:cat>
                  <c:strRef>
                    <c:extLst>
                      <c:ext uri="{02D57815-91ED-43cb-92C2-25804820EDAC}">
                        <c15:formulaRef>
                          <c15:sqref>'FONDOPRESMAGISTERIO1(ABIERT)'!$X$33:$X$34</c15:sqref>
                        </c15:formulaRef>
                      </c:ext>
                    </c:extLst>
                    <c:strCache>
                      <c:ptCount val="2"/>
                      <c:pt idx="0">
                        <c:v>RESULTADOS DE LA  EVALUACION DEL PLAN DE MEJORAMIENTO  FECHA  CORTE DICIEMBRE DE 2023</c:v>
                      </c:pt>
                      <c:pt idx="1">
                        <c:v>RESULTADOS DE LA  EVALUACION DEL PLAN DE MEJORAMIENTO  FECHA  CORTE MARZO DE 2024</c:v>
                      </c:pt>
                    </c:strCache>
                  </c:strRef>
                </c15:cat>
              </c15:filteredCategoryTitle>
            </c:ext>
            <c:ext xmlns:c16="http://schemas.microsoft.com/office/drawing/2014/chart" uri="{C3380CC4-5D6E-409C-BE32-E72D297353CC}">
              <c16:uniqueId val="{00000000-3565-46A7-A5B7-640AADB4A167}"/>
            </c:ext>
          </c:extLst>
        </c:ser>
        <c:dLbls>
          <c:showLegendKey val="0"/>
          <c:showVal val="0"/>
          <c:showCatName val="0"/>
          <c:showSerName val="0"/>
          <c:showPercent val="0"/>
          <c:showBubbleSize val="0"/>
        </c:dLbls>
        <c:smooth val="0"/>
        <c:axId val="1632228463"/>
        <c:axId val="1632226063"/>
      </c:lineChart>
      <c:catAx>
        <c:axId val="1632228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2226063"/>
        <c:crosses val="autoZero"/>
        <c:auto val="1"/>
        <c:lblAlgn val="ctr"/>
        <c:lblOffset val="100"/>
        <c:noMultiLvlLbl val="0"/>
      </c:catAx>
      <c:valAx>
        <c:axId val="16322260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222846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COMPARATIVO DE AVANCE 2023-204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6.6573556723963284E-2"/>
          <c:y val="9.3193904502194738E-2"/>
          <c:w val="0.91748267331199651"/>
          <c:h val="0.7815338704989031"/>
        </c:manualLayout>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'FONDOPRESMAGISTERIO1(ABIERT)'!$AF$33:$AF$35</c:f>
              <c:numCache>
                <c:formatCode>0%</c:formatCode>
                <c:ptCount val="3"/>
                <c:pt idx="0">
                  <c:v>0.45</c:v>
                </c:pt>
                <c:pt idx="1">
                  <c:v>0.45</c:v>
                </c:pt>
                <c:pt idx="2">
                  <c:v>0.45</c:v>
                </c:pt>
              </c:numCache>
            </c:numRef>
          </c:val>
          <c:smooth val="0"/>
          <c:extLst>
            <c:ext xmlns:c15="http://schemas.microsoft.com/office/drawing/2012/chart" uri="{02D57815-91ED-43cb-92C2-25804820EDAC}">
              <c15:filteredCategoryTitle>
                <c15:cat>
                  <c:strRef>
                    <c:extLst>
                      <c:ext uri="{02D57815-91ED-43cb-92C2-25804820EDAC}">
                        <c15:formulaRef>
                          <c15:sqref>'FONDOPRESMAGISTERIO1(ABIERT)'!$AE$33:$AE$35</c15:sqref>
                        </c15:formulaRef>
                      </c:ext>
                    </c:extLst>
                    <c:strCache>
                      <c:ptCount val="3"/>
                      <c:pt idx="0">
                        <c:v>RESULTADOS DE LA  EVALUACION DEL PLAN DE MEJORAMIENTO  FECHA  CORTE DICIEMBRE DE 2023</c:v>
                      </c:pt>
                      <c:pt idx="1">
                        <c:v>RESULTADOS DE LA  EVALUACION DEL PLAN DE MEJORAMIENTO  FECHA  CORTE MARZO DE 2024</c:v>
                      </c:pt>
                      <c:pt idx="2">
                        <c:v>RESULTADOS DE LA  EVALUACION DEL PLAN DE MEJORAMIENTO  FECHA  CORTE JUNIO DE 2024</c:v>
                      </c:pt>
                    </c:strCache>
                  </c:strRef>
                </c15:cat>
              </c15:filteredCategoryTitle>
            </c:ext>
            <c:ext xmlns:c16="http://schemas.microsoft.com/office/drawing/2014/chart" uri="{C3380CC4-5D6E-409C-BE32-E72D297353CC}">
              <c16:uniqueId val="{00000000-AA2F-44AD-B689-5FD6EBC549BC}"/>
            </c:ext>
          </c:extLst>
        </c:ser>
        <c:dLbls>
          <c:showLegendKey val="0"/>
          <c:showVal val="0"/>
          <c:showCatName val="0"/>
          <c:showSerName val="0"/>
          <c:showPercent val="0"/>
          <c:showBubbleSize val="0"/>
        </c:dLbls>
        <c:smooth val="0"/>
        <c:axId val="328514751"/>
        <c:axId val="328516671"/>
      </c:lineChart>
      <c:catAx>
        <c:axId val="328514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516671"/>
        <c:crosses val="autoZero"/>
        <c:auto val="1"/>
        <c:lblAlgn val="ctr"/>
        <c:lblOffset val="100"/>
        <c:noMultiLvlLbl val="0"/>
      </c:catAx>
      <c:valAx>
        <c:axId val="3285166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5147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 DEL  PLAN DE MEJORAMIENTO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'FONDOPRESMAGISTERIO1(ABIERT)'!$Y$33:$Y$34</c:f>
              <c:numCache>
                <c:formatCode>0%</c:formatCode>
                <c:ptCount val="2"/>
                <c:pt idx="0">
                  <c:v>0.45</c:v>
                </c:pt>
                <c:pt idx="1">
                  <c:v>0.45</c:v>
                </c:pt>
              </c:numCache>
            </c:numRef>
          </c:val>
          <c:smooth val="0"/>
          <c:extLst>
            <c:ext xmlns:c15="http://schemas.microsoft.com/office/drawing/2012/chart" uri="{02D57815-91ED-43cb-92C2-25804820EDAC}">
              <c15:filteredCategoryTitle>
                <c15:cat>
                  <c:strRef>
                    <c:extLst>
                      <c:ext uri="{02D57815-91ED-43cb-92C2-25804820EDAC}">
                        <c15:formulaRef>
                          <c15:sqref>'FONDOPRESMAGISTERIO1(ABIERT)'!$X$33:$X$34</c15:sqref>
                        </c15:formulaRef>
                      </c:ext>
                    </c:extLst>
                    <c:strCache>
                      <c:ptCount val="2"/>
                      <c:pt idx="0">
                        <c:v>RESULTADOS DE LA  EVALUACION DEL PLAN DE MEJORAMIENTO  FECHA  CORTE DICIEMBRE DE 2023</c:v>
                      </c:pt>
                      <c:pt idx="1">
                        <c:v>RESULTADOS DE LA  EVALUACION DEL PLAN DE MEJORAMIENTO  FECHA  CORTE MARZO DE 2024</c:v>
                      </c:pt>
                    </c:strCache>
                  </c:strRef>
                </c15:cat>
              </c15:filteredCategoryTitle>
            </c:ext>
            <c:ext xmlns:c16="http://schemas.microsoft.com/office/drawing/2014/chart" uri="{C3380CC4-5D6E-409C-BE32-E72D297353CC}">
              <c16:uniqueId val="{00000000-74E0-469A-AD3C-5204BE5F3190}"/>
            </c:ext>
          </c:extLst>
        </c:ser>
        <c:dLbls>
          <c:showLegendKey val="0"/>
          <c:showVal val="0"/>
          <c:showCatName val="0"/>
          <c:showSerName val="0"/>
          <c:showPercent val="0"/>
          <c:showBubbleSize val="0"/>
        </c:dLbls>
        <c:smooth val="0"/>
        <c:axId val="1632228463"/>
        <c:axId val="1632226063"/>
      </c:lineChart>
      <c:catAx>
        <c:axId val="1632228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2226063"/>
        <c:crosses val="autoZero"/>
        <c:auto val="1"/>
        <c:lblAlgn val="ctr"/>
        <c:lblOffset val="100"/>
        <c:noMultiLvlLbl val="0"/>
      </c:catAx>
      <c:valAx>
        <c:axId val="16322260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222846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AVANCE DEL  PLAN DE MEJORAMIENTO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15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'FONDOPRESMAGISTERIO1(ABIERT)'!$Y$33:$Y$34</c:f>
              <c:numCache>
                <c:formatCode>0%</c:formatCode>
                <c:ptCount val="2"/>
                <c:pt idx="0">
                  <c:v>0.45</c:v>
                </c:pt>
                <c:pt idx="1">
                  <c:v>0.45</c:v>
                </c:pt>
              </c:numCache>
            </c:numRef>
          </c:val>
          <c:smooth val="0"/>
          <c:extLst>
            <c:ext xmlns:c15="http://schemas.microsoft.com/office/drawing/2012/chart" uri="{02D57815-91ED-43cb-92C2-25804820EDAC}">
              <c15:filteredCategoryTitle>
                <c15:cat>
                  <c:strRef>
                    <c:extLst>
                      <c:ext uri="{02D57815-91ED-43cb-92C2-25804820EDAC}">
                        <c15:formulaRef>
                          <c15:sqref>'FONDOPRESMAGISTERIO1(ABIERT)'!$X$33:$X$34</c15:sqref>
                        </c15:formulaRef>
                      </c:ext>
                    </c:extLst>
                    <c:strCache>
                      <c:ptCount val="2"/>
                      <c:pt idx="0">
                        <c:v>RESULTADOS DE LA  EVALUACION DEL PLAN DE MEJORAMIENTO  FECHA  CORTE DICIEMBRE DE 2023</c:v>
                      </c:pt>
                      <c:pt idx="1">
                        <c:v>RESULTADOS DE LA  EVALUACION DEL PLAN DE MEJORAMIENTO  FECHA  CORTE MARZO DE 2024</c:v>
                      </c:pt>
                    </c:strCache>
                  </c:strRef>
                </c15:cat>
              </c15:filteredCategoryTitle>
            </c:ext>
            <c:ext xmlns:c16="http://schemas.microsoft.com/office/drawing/2014/chart" uri="{C3380CC4-5D6E-409C-BE32-E72D297353CC}">
              <c16:uniqueId val="{00000000-BCBC-4229-8BDE-90245177A31C}"/>
            </c:ext>
          </c:extLst>
        </c:ser>
        <c:dLbls>
          <c:showLegendKey val="0"/>
          <c:showVal val="0"/>
          <c:showCatName val="0"/>
          <c:showSerName val="0"/>
          <c:showPercent val="0"/>
          <c:showBubbleSize val="0"/>
        </c:dLbls>
        <c:smooth val="0"/>
        <c:axId val="1632228463"/>
        <c:axId val="1632226063"/>
      </c:lineChart>
      <c:catAx>
        <c:axId val="16322284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2226063"/>
        <c:crosses val="autoZero"/>
        <c:auto val="1"/>
        <c:lblAlgn val="ctr"/>
        <c:lblOffset val="100"/>
        <c:noMultiLvlLbl val="0"/>
      </c:catAx>
      <c:valAx>
        <c:axId val="163222606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63222846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COMPARATIVO DE AVANCE 2023-204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manualLayout>
          <c:layoutTarget val="inner"/>
          <c:xMode val="edge"/>
          <c:yMode val="edge"/>
          <c:x val="6.6573556723963284E-2"/>
          <c:y val="9.3193904502194738E-2"/>
          <c:w val="0.91748267331199651"/>
          <c:h val="0.7815338704989031"/>
        </c:manualLayout>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'FONDOPRESMAGISTERIO1(ABIERT)'!$AF$33:$AF$35</c:f>
              <c:numCache>
                <c:formatCode>0%</c:formatCode>
                <c:ptCount val="3"/>
                <c:pt idx="0">
                  <c:v>0.45</c:v>
                </c:pt>
                <c:pt idx="1">
                  <c:v>0.45</c:v>
                </c:pt>
                <c:pt idx="2">
                  <c:v>0.45</c:v>
                </c:pt>
              </c:numCache>
            </c:numRef>
          </c:val>
          <c:smooth val="0"/>
          <c:extLst>
            <c:ext xmlns:c15="http://schemas.microsoft.com/office/drawing/2012/chart" uri="{02D57815-91ED-43cb-92C2-25804820EDAC}">
              <c15:filteredCategoryTitle>
                <c15:cat>
                  <c:strRef>
                    <c:extLst>
                      <c:ext uri="{02D57815-91ED-43cb-92C2-25804820EDAC}">
                        <c15:formulaRef>
                          <c15:sqref>'FONDOPRESMAGISTERIO1(ABIERT)'!$AE$33:$AE$35</c15:sqref>
                        </c15:formulaRef>
                      </c:ext>
                    </c:extLst>
                    <c:strCache>
                      <c:ptCount val="3"/>
                      <c:pt idx="0">
                        <c:v>RESULTADOS DE LA  EVALUACION DEL PLAN DE MEJORAMIENTO  FECHA  CORTE DICIEMBRE DE 2023</c:v>
                      </c:pt>
                      <c:pt idx="1">
                        <c:v>RESULTADOS DE LA  EVALUACION DEL PLAN DE MEJORAMIENTO  FECHA  CORTE MARZO DE 2024</c:v>
                      </c:pt>
                      <c:pt idx="2">
                        <c:v>RESULTADOS DE LA  EVALUACION DEL PLAN DE MEJORAMIENTO  FECHA  CORTE JUNIO DE 2024</c:v>
                      </c:pt>
                    </c:strCache>
                  </c:strRef>
                </c15:cat>
              </c15:filteredCategoryTitle>
            </c:ext>
            <c:ext xmlns:c16="http://schemas.microsoft.com/office/drawing/2014/chart" uri="{C3380CC4-5D6E-409C-BE32-E72D297353CC}">
              <c16:uniqueId val="{00000000-42F6-4181-AE1C-3502FDC3FCC2}"/>
            </c:ext>
          </c:extLst>
        </c:ser>
        <c:dLbls>
          <c:showLegendKey val="0"/>
          <c:showVal val="0"/>
          <c:showCatName val="0"/>
          <c:showSerName val="0"/>
          <c:showPercent val="0"/>
          <c:showBubbleSize val="0"/>
        </c:dLbls>
        <c:smooth val="0"/>
        <c:axId val="328514751"/>
        <c:axId val="328516671"/>
      </c:lineChart>
      <c:catAx>
        <c:axId val="3285147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516671"/>
        <c:crosses val="autoZero"/>
        <c:auto val="1"/>
        <c:lblAlgn val="ctr"/>
        <c:lblOffset val="100"/>
        <c:noMultiLvlLbl val="0"/>
      </c:catAx>
      <c:valAx>
        <c:axId val="32851667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51475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COMPARATIVO DE  AVANCE</a:t>
            </a:r>
          </a:p>
        </c:rich>
      </c:tx>
      <c:layout>
        <c:manualLayout>
          <c:xMode val="edge"/>
          <c:yMode val="edge"/>
          <c:x val="0.43169095028278931"/>
          <c:y val="3.326057037949786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'FONDOPRESMAGIST2-2023ABIERT'!$Y$28:$Y$29</c:f>
              <c:strCache>
                <c:ptCount val="2"/>
                <c:pt idx="0">
                  <c:v>RESULTADOS DE LA  EVALUACION DEL PLAN DE MEJORAMIENTO  FECHA  CORTE MARZO DE 2024</c:v>
                </c:pt>
                <c:pt idx="1">
                  <c:v>RESULTADOS DE LA  EVALUACION DEL PLAN DE MEJORAMIENTO  FECHA  CORTE JUNIO DE 2024</c:v>
                </c:pt>
              </c:strCache>
            </c:strRef>
          </c:cat>
          <c:val>
            <c:numRef>
              <c:f>'FONDOPRESMAGIST2-2023ABIERT'!$Z$28:$Z$29</c:f>
              <c:numCache>
                <c:formatCode>0%</c:formatCode>
                <c:ptCount val="2"/>
                <c:pt idx="0">
                  <c:v>0.35</c:v>
                </c:pt>
                <c:pt idx="1">
                  <c:v>0.41666666666666669</c:v>
                </c:pt>
              </c:numCache>
            </c:numRef>
          </c:val>
          <c:smooth val="0"/>
          <c:extLst>
            <c:ext xmlns:c16="http://schemas.microsoft.com/office/drawing/2014/chart" uri="{C3380CC4-5D6E-409C-BE32-E72D297353CC}">
              <c16:uniqueId val="{00000000-EE89-4681-9628-8E345A44841E}"/>
            </c:ext>
          </c:extLst>
        </c:ser>
        <c:dLbls>
          <c:showLegendKey val="0"/>
          <c:showVal val="0"/>
          <c:showCatName val="0"/>
          <c:showSerName val="0"/>
          <c:showPercent val="0"/>
          <c:showBubbleSize val="0"/>
        </c:dLbls>
        <c:smooth val="0"/>
        <c:axId val="328520511"/>
        <c:axId val="328525311"/>
      </c:lineChart>
      <c:catAx>
        <c:axId val="328520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525311"/>
        <c:crosses val="autoZero"/>
        <c:auto val="1"/>
        <c:lblAlgn val="ctr"/>
        <c:lblOffset val="100"/>
        <c:noMultiLvlLbl val="0"/>
      </c:catAx>
      <c:valAx>
        <c:axId val="32852531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52051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COMPARATIVO DE  AVANCE</a:t>
            </a:r>
          </a:p>
        </c:rich>
      </c:tx>
      <c:layout>
        <c:manualLayout>
          <c:xMode val="edge"/>
          <c:yMode val="edge"/>
          <c:x val="0.43169095028278931"/>
          <c:y val="3.326057037949786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'FONDOPRESMAGIST2-2023ABIERT'!$Y$28:$Y$29</c:f>
              <c:strCache>
                <c:ptCount val="2"/>
                <c:pt idx="0">
                  <c:v>RESULTADOS DE LA  EVALUACION DEL PLAN DE MEJORAMIENTO  FECHA  CORTE MARZO DE 2024</c:v>
                </c:pt>
                <c:pt idx="1">
                  <c:v>RESULTADOS DE LA  EVALUACION DEL PLAN DE MEJORAMIENTO  FECHA  CORTE JUNIO DE 2024</c:v>
                </c:pt>
              </c:strCache>
            </c:strRef>
          </c:cat>
          <c:val>
            <c:numRef>
              <c:f>'FONDOPRESMAGIST2-2023ABIERT'!$Z$28:$Z$29</c:f>
              <c:numCache>
                <c:formatCode>0%</c:formatCode>
                <c:ptCount val="2"/>
                <c:pt idx="0">
                  <c:v>0.35</c:v>
                </c:pt>
                <c:pt idx="1">
                  <c:v>0.41666666666666669</c:v>
                </c:pt>
              </c:numCache>
            </c:numRef>
          </c:val>
          <c:smooth val="0"/>
          <c:extLst>
            <c:ext xmlns:c16="http://schemas.microsoft.com/office/drawing/2014/chart" uri="{C3380CC4-5D6E-409C-BE32-E72D297353CC}">
              <c16:uniqueId val="{00000000-C819-4086-A73D-69F05E8FDAB4}"/>
            </c:ext>
          </c:extLst>
        </c:ser>
        <c:dLbls>
          <c:showLegendKey val="0"/>
          <c:showVal val="0"/>
          <c:showCatName val="0"/>
          <c:showSerName val="0"/>
          <c:showPercent val="0"/>
          <c:showBubbleSize val="0"/>
        </c:dLbls>
        <c:smooth val="0"/>
        <c:axId val="328520511"/>
        <c:axId val="328525311"/>
      </c:lineChart>
      <c:catAx>
        <c:axId val="32852051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525311"/>
        <c:crosses val="autoZero"/>
        <c:auto val="1"/>
        <c:lblAlgn val="ctr"/>
        <c:lblOffset val="100"/>
        <c:noMultiLvlLbl val="0"/>
      </c:catAx>
      <c:valAx>
        <c:axId val="32852531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28520511"/>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7" Type="http://schemas.openxmlformats.org/officeDocument/2006/relationships/chart" Target="../charts/chart10.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9.xml"/><Relationship Id="rId5" Type="http://schemas.openxmlformats.org/officeDocument/2006/relationships/chart" Target="../charts/chart8.xml"/><Relationship Id="rId4" Type="http://schemas.openxmlformats.org/officeDocument/2006/relationships/chart" Target="../charts/chart7.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image" Target="../media/image1.emf"/><Relationship Id="rId5" Type="http://schemas.openxmlformats.org/officeDocument/2006/relationships/chart" Target="../charts/chart14.xml"/><Relationship Id="rId4"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8" Type="http://schemas.openxmlformats.org/officeDocument/2006/relationships/chart" Target="../charts/chart26.xml"/><Relationship Id="rId3" Type="http://schemas.openxmlformats.org/officeDocument/2006/relationships/chart" Target="../charts/chart21.xml"/><Relationship Id="rId7" Type="http://schemas.openxmlformats.org/officeDocument/2006/relationships/chart" Target="../charts/chart25.xml"/><Relationship Id="rId2" Type="http://schemas.openxmlformats.org/officeDocument/2006/relationships/chart" Target="../charts/chart20.xml"/><Relationship Id="rId1" Type="http://schemas.openxmlformats.org/officeDocument/2006/relationships/image" Target="../media/image2.png"/><Relationship Id="rId6" Type="http://schemas.openxmlformats.org/officeDocument/2006/relationships/chart" Target="../charts/chart24.xml"/><Relationship Id="rId5" Type="http://schemas.openxmlformats.org/officeDocument/2006/relationships/chart" Target="../charts/chart23.xml"/><Relationship Id="rId4" Type="http://schemas.openxmlformats.org/officeDocument/2006/relationships/chart" Target="../charts/chart22.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26</xdr:col>
      <xdr:colOff>285750</xdr:colOff>
      <xdr:row>27</xdr:row>
      <xdr:rowOff>269874</xdr:rowOff>
    </xdr:from>
    <xdr:to>
      <xdr:col>29</xdr:col>
      <xdr:colOff>2698750</xdr:colOff>
      <xdr:row>61</xdr:row>
      <xdr:rowOff>111125</xdr:rowOff>
    </xdr:to>
    <xdr:graphicFrame macro="">
      <xdr:nvGraphicFramePr>
        <xdr:cNvPr id="2" name="Gráfico 1">
          <a:extLst>
            <a:ext uri="{FF2B5EF4-FFF2-40B4-BE49-F238E27FC236}">
              <a16:creationId xmlns:a16="http://schemas.microsoft.com/office/drawing/2014/main" id="{00CDB75D-FF5C-6A67-A740-28E29D49A1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30</xdr:col>
      <xdr:colOff>4619626</xdr:colOff>
      <xdr:row>28</xdr:row>
      <xdr:rowOff>366710</xdr:rowOff>
    </xdr:from>
    <xdr:to>
      <xdr:col>34</xdr:col>
      <xdr:colOff>301625</xdr:colOff>
      <xdr:row>52</xdr:row>
      <xdr:rowOff>133349</xdr:rowOff>
    </xdr:to>
    <xdr:graphicFrame macro="">
      <xdr:nvGraphicFramePr>
        <xdr:cNvPr id="3" name="Gráfico 2">
          <a:extLst>
            <a:ext uri="{FF2B5EF4-FFF2-40B4-BE49-F238E27FC236}">
              <a16:creationId xmlns:a16="http://schemas.microsoft.com/office/drawing/2014/main" id="{E6D7339F-C72F-9DF1-5D0E-7EF95014DC1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42</xdr:col>
      <xdr:colOff>888999</xdr:colOff>
      <xdr:row>24</xdr:row>
      <xdr:rowOff>15875</xdr:rowOff>
    </xdr:from>
    <xdr:to>
      <xdr:col>44</xdr:col>
      <xdr:colOff>2270124</xdr:colOff>
      <xdr:row>28</xdr:row>
      <xdr:rowOff>111125</xdr:rowOff>
    </xdr:to>
    <xdr:graphicFrame macro="">
      <xdr:nvGraphicFramePr>
        <xdr:cNvPr id="4" name="Gráfico 3">
          <a:extLst>
            <a:ext uri="{FF2B5EF4-FFF2-40B4-BE49-F238E27FC236}">
              <a16:creationId xmlns:a16="http://schemas.microsoft.com/office/drawing/2014/main" id="{75D6AFBE-039F-8B20-2D33-64A0A93660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26</xdr:col>
      <xdr:colOff>9525</xdr:colOff>
      <xdr:row>23</xdr:row>
      <xdr:rowOff>581025</xdr:rowOff>
    </xdr:from>
    <xdr:to>
      <xdr:col>27</xdr:col>
      <xdr:colOff>2047875</xdr:colOff>
      <xdr:row>27</xdr:row>
      <xdr:rowOff>1247775</xdr:rowOff>
    </xdr:to>
    <xdr:graphicFrame macro="">
      <xdr:nvGraphicFramePr>
        <xdr:cNvPr id="5278121" name="Gráfico 7">
          <a:extLst>
            <a:ext uri="{FF2B5EF4-FFF2-40B4-BE49-F238E27FC236}">
              <a16:creationId xmlns:a16="http://schemas.microsoft.com/office/drawing/2014/main" id="{00000000-0008-0000-0900-0000A9895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31</xdr:col>
      <xdr:colOff>247650</xdr:colOff>
      <xdr:row>20</xdr:row>
      <xdr:rowOff>571500</xdr:rowOff>
    </xdr:from>
    <xdr:to>
      <xdr:col>33</xdr:col>
      <xdr:colOff>1924050</xdr:colOff>
      <xdr:row>26</xdr:row>
      <xdr:rowOff>419100</xdr:rowOff>
    </xdr:to>
    <xdr:graphicFrame macro="">
      <xdr:nvGraphicFramePr>
        <xdr:cNvPr id="5278122" name="Gráfico 1">
          <a:extLst>
            <a:ext uri="{FF2B5EF4-FFF2-40B4-BE49-F238E27FC236}">
              <a16:creationId xmlns:a16="http://schemas.microsoft.com/office/drawing/2014/main" id="{00000000-0008-0000-0900-0000AA895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42</xdr:col>
      <xdr:colOff>457200</xdr:colOff>
      <xdr:row>26</xdr:row>
      <xdr:rowOff>781050</xdr:rowOff>
    </xdr:from>
    <xdr:to>
      <xdr:col>44</xdr:col>
      <xdr:colOff>314326</xdr:colOff>
      <xdr:row>29</xdr:row>
      <xdr:rowOff>285750</xdr:rowOff>
    </xdr:to>
    <xdr:graphicFrame macro="">
      <xdr:nvGraphicFramePr>
        <xdr:cNvPr id="2" name="Gráfico 1">
          <a:extLst>
            <a:ext uri="{FF2B5EF4-FFF2-40B4-BE49-F238E27FC236}">
              <a16:creationId xmlns:a16="http://schemas.microsoft.com/office/drawing/2014/main" id="{1E4D94D2-7114-F1A0-9008-D3405173EB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51</xdr:col>
      <xdr:colOff>542925</xdr:colOff>
      <xdr:row>26</xdr:row>
      <xdr:rowOff>862011</xdr:rowOff>
    </xdr:from>
    <xdr:to>
      <xdr:col>51</xdr:col>
      <xdr:colOff>8820150</xdr:colOff>
      <xdr:row>28</xdr:row>
      <xdr:rowOff>133350</xdr:rowOff>
    </xdr:to>
    <xdr:graphicFrame macro="">
      <xdr:nvGraphicFramePr>
        <xdr:cNvPr id="3" name="Gráfico 2">
          <a:extLst>
            <a:ext uri="{FF2B5EF4-FFF2-40B4-BE49-F238E27FC236}">
              <a16:creationId xmlns:a16="http://schemas.microsoft.com/office/drawing/2014/main" id="{F51EC0AD-D4BF-DFEC-AC88-7DA00A95B3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60</xdr:col>
      <xdr:colOff>57149</xdr:colOff>
      <xdr:row>26</xdr:row>
      <xdr:rowOff>1462086</xdr:rowOff>
    </xdr:from>
    <xdr:to>
      <xdr:col>72</xdr:col>
      <xdr:colOff>142874</xdr:colOff>
      <xdr:row>29</xdr:row>
      <xdr:rowOff>790575</xdr:rowOff>
    </xdr:to>
    <xdr:graphicFrame macro="">
      <xdr:nvGraphicFramePr>
        <xdr:cNvPr id="5" name="Gráfico 4">
          <a:extLst>
            <a:ext uri="{FF2B5EF4-FFF2-40B4-BE49-F238E27FC236}">
              <a16:creationId xmlns:a16="http://schemas.microsoft.com/office/drawing/2014/main" id="{4652C34D-0C04-A545-CE53-010D1E8D151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657224</xdr:colOff>
      <xdr:row>24</xdr:row>
      <xdr:rowOff>828675</xdr:rowOff>
    </xdr:from>
    <xdr:to>
      <xdr:col>38</xdr:col>
      <xdr:colOff>2486025</xdr:colOff>
      <xdr:row>27</xdr:row>
      <xdr:rowOff>1143000</xdr:rowOff>
    </xdr:to>
    <xdr:graphicFrame macro="">
      <xdr:nvGraphicFramePr>
        <xdr:cNvPr id="6" name="Gráfico 5">
          <a:extLst>
            <a:ext uri="{FF2B5EF4-FFF2-40B4-BE49-F238E27FC236}">
              <a16:creationId xmlns:a16="http://schemas.microsoft.com/office/drawing/2014/main" id="{13823716-BF3A-46D8-2BFD-BF10B63FDC2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60</xdr:col>
      <xdr:colOff>9525</xdr:colOff>
      <xdr:row>30</xdr:row>
      <xdr:rowOff>314325</xdr:rowOff>
    </xdr:from>
    <xdr:to>
      <xdr:col>75</xdr:col>
      <xdr:colOff>400050</xdr:colOff>
      <xdr:row>50</xdr:row>
      <xdr:rowOff>38100</xdr:rowOff>
    </xdr:to>
    <xdr:graphicFrame macro="">
      <xdr:nvGraphicFramePr>
        <xdr:cNvPr id="7" name="Gráfico 6">
          <a:extLst>
            <a:ext uri="{FF2B5EF4-FFF2-40B4-BE49-F238E27FC236}">
              <a16:creationId xmlns:a16="http://schemas.microsoft.com/office/drawing/2014/main" id="{7EA9690D-4E98-4296-7996-6EEDCF41A9C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392905</xdr:colOff>
      <xdr:row>52</xdr:row>
      <xdr:rowOff>35719</xdr:rowOff>
    </xdr:from>
    <xdr:to>
      <xdr:col>8</xdr:col>
      <xdr:colOff>154781</xdr:colOff>
      <xdr:row>79</xdr:row>
      <xdr:rowOff>45081</xdr:rowOff>
    </xdr:to>
    <xdr:pic>
      <xdr:nvPicPr>
        <xdr:cNvPr id="2" name="Imagen 1">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a:srcRect/>
        <a:stretch>
          <a:fillRect/>
        </a:stretch>
      </xdr:blipFill>
      <xdr:spPr bwMode="auto">
        <a:xfrm>
          <a:off x="4667249" y="35373469"/>
          <a:ext cx="6750845" cy="5474331"/>
        </a:xfrm>
        <a:prstGeom prst="rect">
          <a:avLst/>
        </a:prstGeom>
        <a:noFill/>
        <a:ln>
          <a:solidFill>
            <a:schemeClr val="tx1"/>
          </a:solidFill>
        </a:ln>
        <a:effectLst>
          <a:softEdge rad="0"/>
        </a:effectLst>
      </xdr:spPr>
    </xdr:pic>
    <xdr:clientData/>
  </xdr:twoCellAnchor>
  <xdr:twoCellAnchor>
    <xdr:from>
      <xdr:col>39</xdr:col>
      <xdr:colOff>2643187</xdr:colOff>
      <xdr:row>31</xdr:row>
      <xdr:rowOff>107156</xdr:rowOff>
    </xdr:from>
    <xdr:to>
      <xdr:col>41</xdr:col>
      <xdr:colOff>5083968</xdr:colOff>
      <xdr:row>56</xdr:row>
      <xdr:rowOff>178593</xdr:rowOff>
    </xdr:to>
    <xdr:graphicFrame macro="">
      <xdr:nvGraphicFramePr>
        <xdr:cNvPr id="5" name="Gráfico 4">
          <a:extLst>
            <a:ext uri="{FF2B5EF4-FFF2-40B4-BE49-F238E27FC236}">
              <a16:creationId xmlns:a16="http://schemas.microsoft.com/office/drawing/2014/main" id="{0CD6B4DF-E183-6D51-AE60-4E79EA1C72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22</xdr:col>
      <xdr:colOff>2119312</xdr:colOff>
      <xdr:row>26</xdr:row>
      <xdr:rowOff>821531</xdr:rowOff>
    </xdr:from>
    <xdr:to>
      <xdr:col>24</xdr:col>
      <xdr:colOff>5405436</xdr:colOff>
      <xdr:row>33</xdr:row>
      <xdr:rowOff>369093</xdr:rowOff>
    </xdr:to>
    <xdr:graphicFrame macro="">
      <xdr:nvGraphicFramePr>
        <xdr:cNvPr id="4" name="Gráfico 3">
          <a:extLst>
            <a:ext uri="{FF2B5EF4-FFF2-40B4-BE49-F238E27FC236}">
              <a16:creationId xmlns:a16="http://schemas.microsoft.com/office/drawing/2014/main" id="{1970F3D2-D5A8-6CB1-3D76-4CB2026680C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30</xdr:col>
      <xdr:colOff>1559719</xdr:colOff>
      <xdr:row>27</xdr:row>
      <xdr:rowOff>476249</xdr:rowOff>
    </xdr:from>
    <xdr:to>
      <xdr:col>32</xdr:col>
      <xdr:colOff>761999</xdr:colOff>
      <xdr:row>38</xdr:row>
      <xdr:rowOff>0</xdr:rowOff>
    </xdr:to>
    <xdr:graphicFrame macro="">
      <xdr:nvGraphicFramePr>
        <xdr:cNvPr id="6" name="Gráfico 5">
          <a:extLst>
            <a:ext uri="{FF2B5EF4-FFF2-40B4-BE49-F238E27FC236}">
              <a16:creationId xmlns:a16="http://schemas.microsoft.com/office/drawing/2014/main" id="{C964D12C-7EB7-0607-F7C6-8CA247D993F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49</xdr:col>
      <xdr:colOff>1214438</xdr:colOff>
      <xdr:row>30</xdr:row>
      <xdr:rowOff>154781</xdr:rowOff>
    </xdr:from>
    <xdr:to>
      <xdr:col>50</xdr:col>
      <xdr:colOff>6024562</xdr:colOff>
      <xdr:row>45</xdr:row>
      <xdr:rowOff>178594</xdr:rowOff>
    </xdr:to>
    <xdr:graphicFrame macro="">
      <xdr:nvGraphicFramePr>
        <xdr:cNvPr id="8" name="Gráfico 7">
          <a:extLst>
            <a:ext uri="{FF2B5EF4-FFF2-40B4-BE49-F238E27FC236}">
              <a16:creationId xmlns:a16="http://schemas.microsoft.com/office/drawing/2014/main" id="{41B192E2-E4C2-BB19-D681-473A84AF85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30</xdr:col>
      <xdr:colOff>510266</xdr:colOff>
      <xdr:row>21</xdr:row>
      <xdr:rowOff>612323</xdr:rowOff>
    </xdr:from>
    <xdr:to>
      <xdr:col>31</xdr:col>
      <xdr:colOff>6762748</xdr:colOff>
      <xdr:row>27</xdr:row>
      <xdr:rowOff>527959</xdr:rowOff>
    </xdr:to>
    <xdr:graphicFrame macro="">
      <xdr:nvGraphicFramePr>
        <xdr:cNvPr id="2" name="Gráfico 1">
          <a:extLst>
            <a:ext uri="{FF2B5EF4-FFF2-40B4-BE49-F238E27FC236}">
              <a16:creationId xmlns:a16="http://schemas.microsoft.com/office/drawing/2014/main" id="{1601E527-2583-ED66-E0AA-C8083A08A9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39</xdr:col>
      <xdr:colOff>1074964</xdr:colOff>
      <xdr:row>22</xdr:row>
      <xdr:rowOff>40820</xdr:rowOff>
    </xdr:from>
    <xdr:to>
      <xdr:col>41</xdr:col>
      <xdr:colOff>54428</xdr:colOff>
      <xdr:row>25</xdr:row>
      <xdr:rowOff>95248</xdr:rowOff>
    </xdr:to>
    <xdr:graphicFrame macro="">
      <xdr:nvGraphicFramePr>
        <xdr:cNvPr id="4" name="Gráfico 3">
          <a:extLst>
            <a:ext uri="{FF2B5EF4-FFF2-40B4-BE49-F238E27FC236}">
              <a16:creationId xmlns:a16="http://schemas.microsoft.com/office/drawing/2014/main" id="{F646409C-ECAE-03A4-6837-251C8F8EE5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49</xdr:col>
      <xdr:colOff>40821</xdr:colOff>
      <xdr:row>22</xdr:row>
      <xdr:rowOff>0</xdr:rowOff>
    </xdr:from>
    <xdr:to>
      <xdr:col>50</xdr:col>
      <xdr:colOff>1836965</xdr:colOff>
      <xdr:row>25</xdr:row>
      <xdr:rowOff>353786</xdr:rowOff>
    </xdr:to>
    <xdr:graphicFrame macro="">
      <xdr:nvGraphicFramePr>
        <xdr:cNvPr id="5" name="Gráfico 4">
          <a:extLst>
            <a:ext uri="{FF2B5EF4-FFF2-40B4-BE49-F238E27FC236}">
              <a16:creationId xmlns:a16="http://schemas.microsoft.com/office/drawing/2014/main" id="{7B9A814B-0B20-BDE3-0CEA-9BA9F33EA7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42</xdr:col>
      <xdr:colOff>1657350</xdr:colOff>
      <xdr:row>141</xdr:row>
      <xdr:rowOff>190500</xdr:rowOff>
    </xdr:from>
    <xdr:to>
      <xdr:col>44</xdr:col>
      <xdr:colOff>3657600</xdr:colOff>
      <xdr:row>151</xdr:row>
      <xdr:rowOff>90487</xdr:rowOff>
    </xdr:to>
    <xdr:graphicFrame macro="">
      <xdr:nvGraphicFramePr>
        <xdr:cNvPr id="3" name="Gráfico 2">
          <a:extLst>
            <a:ext uri="{FF2B5EF4-FFF2-40B4-BE49-F238E27FC236}">
              <a16:creationId xmlns:a16="http://schemas.microsoft.com/office/drawing/2014/main" id="{D02F868E-D70D-564C-23C3-5F7D58EB79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45</xdr:col>
      <xdr:colOff>3267074</xdr:colOff>
      <xdr:row>25</xdr:row>
      <xdr:rowOff>200025</xdr:rowOff>
    </xdr:from>
    <xdr:to>
      <xdr:col>46</xdr:col>
      <xdr:colOff>3752849</xdr:colOff>
      <xdr:row>35</xdr:row>
      <xdr:rowOff>176212</xdr:rowOff>
    </xdr:to>
    <xdr:graphicFrame macro="">
      <xdr:nvGraphicFramePr>
        <xdr:cNvPr id="3" name="Gráfico 2">
          <a:extLst>
            <a:ext uri="{FF2B5EF4-FFF2-40B4-BE49-F238E27FC236}">
              <a16:creationId xmlns:a16="http://schemas.microsoft.com/office/drawing/2014/main" id="{D334A8CB-3BF4-77BC-EB90-BF92B9F459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309314</xdr:colOff>
      <xdr:row>0</xdr:row>
      <xdr:rowOff>119064</xdr:rowOff>
    </xdr:from>
    <xdr:to>
      <xdr:col>0</xdr:col>
      <xdr:colOff>1023937</xdr:colOff>
      <xdr:row>6</xdr:row>
      <xdr:rowOff>228601</xdr:rowOff>
    </xdr:to>
    <xdr:pic>
      <xdr:nvPicPr>
        <xdr:cNvPr id="2" name="4 Imagen">
          <a:extLst>
            <a:ext uri="{FF2B5EF4-FFF2-40B4-BE49-F238E27FC236}">
              <a16:creationId xmlns:a16="http://schemas.microsoft.com/office/drawing/2014/main" id="{4616F4AB-271F-47AE-8A84-9340BE4FC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9314" y="119064"/>
          <a:ext cx="714623" cy="10429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800100</xdr:colOff>
      <xdr:row>27</xdr:row>
      <xdr:rowOff>142875</xdr:rowOff>
    </xdr:from>
    <xdr:to>
      <xdr:col>6</xdr:col>
      <xdr:colOff>4389120</xdr:colOff>
      <xdr:row>42</xdr:row>
      <xdr:rowOff>209550</xdr:rowOff>
    </xdr:to>
    <xdr:pic>
      <xdr:nvPicPr>
        <xdr:cNvPr id="3" name="Imagen 2" descr="C:\Users\dora.rios\AppData\Local\Packages\Microsoft.Windows.Photos_8wekyb3d8bbwe\TempState\ShareServiceTempFolder\Firma RTS (3).jpeg">
          <a:extLst>
            <a:ext uri="{FF2B5EF4-FFF2-40B4-BE49-F238E27FC236}">
              <a16:creationId xmlns:a16="http://schemas.microsoft.com/office/drawing/2014/main" id="{5F572569-60CA-469A-B2F1-10913AC8764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67950" y="30099000"/>
          <a:ext cx="3589020" cy="1476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571500</xdr:colOff>
      <xdr:row>0</xdr:row>
      <xdr:rowOff>171450</xdr:rowOff>
    </xdr:from>
    <xdr:to>
      <xdr:col>1</xdr:col>
      <xdr:colOff>444954</xdr:colOff>
      <xdr:row>8</xdr:row>
      <xdr:rowOff>187919</xdr:rowOff>
    </xdr:to>
    <xdr:pic>
      <xdr:nvPicPr>
        <xdr:cNvPr id="2" name="4 Imagen">
          <a:extLst>
            <a:ext uri="{FF2B5EF4-FFF2-40B4-BE49-F238E27FC236}">
              <a16:creationId xmlns:a16="http://schemas.microsoft.com/office/drawing/2014/main" id="{C8292BED-98B4-4B79-BCE9-BB8C8AE858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171450"/>
          <a:ext cx="1054554" cy="1168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209550</xdr:colOff>
      <xdr:row>0</xdr:row>
      <xdr:rowOff>171450</xdr:rowOff>
    </xdr:from>
    <xdr:to>
      <xdr:col>0</xdr:col>
      <xdr:colOff>933450</xdr:colOff>
      <xdr:row>4</xdr:row>
      <xdr:rowOff>0</xdr:rowOff>
    </xdr:to>
    <xdr:pic>
      <xdr:nvPicPr>
        <xdr:cNvPr id="2" name="4 Imagen">
          <a:extLst>
            <a:ext uri="{FF2B5EF4-FFF2-40B4-BE49-F238E27FC236}">
              <a16:creationId xmlns:a16="http://schemas.microsoft.com/office/drawing/2014/main" id="{55AD9E5B-891A-4A9E-B7E1-76EB03C8D83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71450"/>
          <a:ext cx="7239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1188073</xdr:colOff>
      <xdr:row>33</xdr:row>
      <xdr:rowOff>391205</xdr:rowOff>
    </xdr:from>
    <xdr:to>
      <xdr:col>26</xdr:col>
      <xdr:colOff>8198303</xdr:colOff>
      <xdr:row>44</xdr:row>
      <xdr:rowOff>53409</xdr:rowOff>
    </xdr:to>
    <xdr:graphicFrame macro="">
      <xdr:nvGraphicFramePr>
        <xdr:cNvPr id="3" name="Gráfico 2">
          <a:extLst>
            <a:ext uri="{FF2B5EF4-FFF2-40B4-BE49-F238E27FC236}">
              <a16:creationId xmlns:a16="http://schemas.microsoft.com/office/drawing/2014/main" id="{C886C674-2039-4D87-8A2A-9811E55496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33</xdr:col>
      <xdr:colOff>1188073</xdr:colOff>
      <xdr:row>33</xdr:row>
      <xdr:rowOff>391205</xdr:rowOff>
    </xdr:from>
    <xdr:to>
      <xdr:col>33</xdr:col>
      <xdr:colOff>8198303</xdr:colOff>
      <xdr:row>44</xdr:row>
      <xdr:rowOff>53409</xdr:rowOff>
    </xdr:to>
    <xdr:graphicFrame macro="">
      <xdr:nvGraphicFramePr>
        <xdr:cNvPr id="4" name="Gráfico 3">
          <a:extLst>
            <a:ext uri="{FF2B5EF4-FFF2-40B4-BE49-F238E27FC236}">
              <a16:creationId xmlns:a16="http://schemas.microsoft.com/office/drawing/2014/main" id="{B19FE72E-AB1F-4A36-80E9-EF88F709F6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33</xdr:col>
      <xdr:colOff>1188073</xdr:colOff>
      <xdr:row>33</xdr:row>
      <xdr:rowOff>391205</xdr:rowOff>
    </xdr:from>
    <xdr:to>
      <xdr:col>33</xdr:col>
      <xdr:colOff>8198303</xdr:colOff>
      <xdr:row>44</xdr:row>
      <xdr:rowOff>53409</xdr:rowOff>
    </xdr:to>
    <xdr:graphicFrame macro="">
      <xdr:nvGraphicFramePr>
        <xdr:cNvPr id="5" name="Gráfico 4">
          <a:extLst>
            <a:ext uri="{FF2B5EF4-FFF2-40B4-BE49-F238E27FC236}">
              <a16:creationId xmlns:a16="http://schemas.microsoft.com/office/drawing/2014/main" id="{D1831ADE-A1E3-49F6-8658-D38194CF96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32</xdr:col>
      <xdr:colOff>1400684</xdr:colOff>
      <xdr:row>31</xdr:row>
      <xdr:rowOff>476250</xdr:rowOff>
    </xdr:from>
    <xdr:to>
      <xdr:col>34</xdr:col>
      <xdr:colOff>5621451</xdr:colOff>
      <xdr:row>35</xdr:row>
      <xdr:rowOff>155461</xdr:rowOff>
    </xdr:to>
    <xdr:graphicFrame macro="">
      <xdr:nvGraphicFramePr>
        <xdr:cNvPr id="6" name="Gráfico 5">
          <a:extLst>
            <a:ext uri="{FF2B5EF4-FFF2-40B4-BE49-F238E27FC236}">
              <a16:creationId xmlns:a16="http://schemas.microsoft.com/office/drawing/2014/main" id="{86204F5C-1CED-4160-86B3-5DD3FC7AF5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39</xdr:col>
      <xdr:colOff>1188073</xdr:colOff>
      <xdr:row>33</xdr:row>
      <xdr:rowOff>391205</xdr:rowOff>
    </xdr:from>
    <xdr:to>
      <xdr:col>39</xdr:col>
      <xdr:colOff>8198303</xdr:colOff>
      <xdr:row>44</xdr:row>
      <xdr:rowOff>53409</xdr:rowOff>
    </xdr:to>
    <xdr:graphicFrame macro="">
      <xdr:nvGraphicFramePr>
        <xdr:cNvPr id="7" name="Gráfico 6">
          <a:extLst>
            <a:ext uri="{FF2B5EF4-FFF2-40B4-BE49-F238E27FC236}">
              <a16:creationId xmlns:a16="http://schemas.microsoft.com/office/drawing/2014/main" id="{C2FF3DAF-7399-4E48-BD3A-4F3B65E976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39</xdr:col>
      <xdr:colOff>1188073</xdr:colOff>
      <xdr:row>33</xdr:row>
      <xdr:rowOff>391205</xdr:rowOff>
    </xdr:from>
    <xdr:to>
      <xdr:col>39</xdr:col>
      <xdr:colOff>8198303</xdr:colOff>
      <xdr:row>44</xdr:row>
      <xdr:rowOff>53409</xdr:rowOff>
    </xdr:to>
    <xdr:graphicFrame macro="">
      <xdr:nvGraphicFramePr>
        <xdr:cNvPr id="8" name="Gráfico 7">
          <a:extLst>
            <a:ext uri="{FF2B5EF4-FFF2-40B4-BE49-F238E27FC236}">
              <a16:creationId xmlns:a16="http://schemas.microsoft.com/office/drawing/2014/main" id="{20B9EF72-A386-45E8-AB4C-F0E862A0F4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38</xdr:col>
      <xdr:colOff>1400684</xdr:colOff>
      <xdr:row>31</xdr:row>
      <xdr:rowOff>476250</xdr:rowOff>
    </xdr:from>
    <xdr:to>
      <xdr:col>40</xdr:col>
      <xdr:colOff>5621451</xdr:colOff>
      <xdr:row>35</xdr:row>
      <xdr:rowOff>155461</xdr:rowOff>
    </xdr:to>
    <xdr:graphicFrame macro="">
      <xdr:nvGraphicFramePr>
        <xdr:cNvPr id="9" name="Gráfico 8">
          <a:extLst>
            <a:ext uri="{FF2B5EF4-FFF2-40B4-BE49-F238E27FC236}">
              <a16:creationId xmlns:a16="http://schemas.microsoft.com/office/drawing/2014/main" id="{EE58CFFD-4B21-4D68-A3D9-ABC6BB8E634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209550</xdr:colOff>
      <xdr:row>0</xdr:row>
      <xdr:rowOff>171450</xdr:rowOff>
    </xdr:from>
    <xdr:to>
      <xdr:col>0</xdr:col>
      <xdr:colOff>933450</xdr:colOff>
      <xdr:row>4</xdr:row>
      <xdr:rowOff>0</xdr:rowOff>
    </xdr:to>
    <xdr:pic>
      <xdr:nvPicPr>
        <xdr:cNvPr id="2" name="4 Imagen">
          <a:extLst>
            <a:ext uri="{FF2B5EF4-FFF2-40B4-BE49-F238E27FC236}">
              <a16:creationId xmlns:a16="http://schemas.microsoft.com/office/drawing/2014/main" id="{F2577846-196B-4017-8AA2-B050A670DC3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71450"/>
          <a:ext cx="7239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26</xdr:col>
      <xdr:colOff>2851546</xdr:colOff>
      <xdr:row>25</xdr:row>
      <xdr:rowOff>130969</xdr:rowOff>
    </xdr:from>
    <xdr:to>
      <xdr:col>27</xdr:col>
      <xdr:colOff>4036218</xdr:colOff>
      <xdr:row>29</xdr:row>
      <xdr:rowOff>556022</xdr:rowOff>
    </xdr:to>
    <xdr:graphicFrame macro="">
      <xdr:nvGraphicFramePr>
        <xdr:cNvPr id="3" name="Gráfico 2">
          <a:extLst>
            <a:ext uri="{FF2B5EF4-FFF2-40B4-BE49-F238E27FC236}">
              <a16:creationId xmlns:a16="http://schemas.microsoft.com/office/drawing/2014/main" id="{6F444C25-5E09-4AEE-ABB3-0943F55915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xdr:col>
      <xdr:colOff>1446612</xdr:colOff>
      <xdr:row>25</xdr:row>
      <xdr:rowOff>107157</xdr:rowOff>
    </xdr:from>
    <xdr:to>
      <xdr:col>35</xdr:col>
      <xdr:colOff>2631284</xdr:colOff>
      <xdr:row>29</xdr:row>
      <xdr:rowOff>532210</xdr:rowOff>
    </xdr:to>
    <xdr:graphicFrame macro="">
      <xdr:nvGraphicFramePr>
        <xdr:cNvPr id="4" name="Gráfico 3">
          <a:extLst>
            <a:ext uri="{FF2B5EF4-FFF2-40B4-BE49-F238E27FC236}">
              <a16:creationId xmlns:a16="http://schemas.microsoft.com/office/drawing/2014/main" id="{E0B44FB8-0B2B-4365-8DF8-983CEF063D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214064</xdr:colOff>
      <xdr:row>0</xdr:row>
      <xdr:rowOff>166688</xdr:rowOff>
    </xdr:from>
    <xdr:to>
      <xdr:col>0</xdr:col>
      <xdr:colOff>938212</xdr:colOff>
      <xdr:row>7</xdr:row>
      <xdr:rowOff>114300</xdr:rowOff>
    </xdr:to>
    <xdr:pic>
      <xdr:nvPicPr>
        <xdr:cNvPr id="2" name="4 Imagen">
          <a:extLst>
            <a:ext uri="{FF2B5EF4-FFF2-40B4-BE49-F238E27FC236}">
              <a16:creationId xmlns:a16="http://schemas.microsoft.com/office/drawing/2014/main" id="{0D03A1C1-74D9-4FC4-BE81-4D7D562186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64" y="166688"/>
          <a:ext cx="714623" cy="1023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sheetPr>
  <dimension ref="A1:IV31"/>
  <sheetViews>
    <sheetView tabSelected="1" topLeftCell="AL1" zoomScale="60" zoomScaleNormal="100" workbookViewId="0">
      <selection activeCell="AR1" sqref="AR1"/>
    </sheetView>
  </sheetViews>
  <sheetFormatPr baseColWidth="10" defaultColWidth="11.42578125" defaultRowHeight="15.75" x14ac:dyDescent="0.25"/>
  <cols>
    <col min="1" max="1" width="20.42578125" style="54" customWidth="1"/>
    <col min="2" max="2" width="43.7109375" style="54" customWidth="1"/>
    <col min="3" max="3" width="32.7109375" style="54" customWidth="1"/>
    <col min="4" max="4" width="29.42578125" style="54" customWidth="1"/>
    <col min="5" max="5" width="7.28515625" style="54" customWidth="1"/>
    <col min="6" max="6" width="6.42578125" style="51" customWidth="1"/>
    <col min="7" max="7" width="9.140625" style="51" customWidth="1"/>
    <col min="8" max="8" width="12.42578125" style="51" customWidth="1"/>
    <col min="9" max="9" width="40.5703125" style="51" customWidth="1"/>
    <col min="10" max="10" width="46.28515625" style="51" customWidth="1"/>
    <col min="11" max="11" width="27.42578125" style="51" customWidth="1"/>
    <col min="12" max="12" width="28.5703125" style="51" customWidth="1"/>
    <col min="13" max="13" width="43.5703125" style="51" customWidth="1"/>
    <col min="14" max="14" width="27.28515625" style="51" customWidth="1"/>
    <col min="15" max="15" width="45.5703125" style="51" customWidth="1"/>
    <col min="16" max="16" width="53" style="130" customWidth="1"/>
    <col min="17" max="17" width="49.85546875" style="130" customWidth="1"/>
    <col min="18" max="18" width="14.5703125" style="56" customWidth="1"/>
    <col min="19" max="19" width="13" style="56" customWidth="1"/>
    <col min="20" max="20" width="66.7109375" style="51" customWidth="1"/>
    <col min="21" max="21" width="11.42578125" style="51"/>
    <col min="22" max="22" width="54.140625" style="51" customWidth="1"/>
    <col min="23" max="23" width="44.140625" style="51" customWidth="1"/>
    <col min="24" max="24" width="53.28515625" style="51" customWidth="1"/>
    <col min="25" max="25" width="115.140625" style="51" customWidth="1"/>
    <col min="26" max="26" width="93.7109375" style="51" customWidth="1"/>
    <col min="27" max="27" width="41.42578125" style="51" bestFit="1" customWidth="1"/>
    <col min="28" max="28" width="80.42578125" style="51" customWidth="1"/>
    <col min="29" max="29" width="42.5703125" style="51" bestFit="1" customWidth="1"/>
    <col min="30" max="30" width="72.7109375" style="51" customWidth="1"/>
    <col min="31" max="31" width="70.5703125" style="51" bestFit="1" customWidth="1"/>
    <col min="32" max="32" width="11.42578125" style="51"/>
    <col min="33" max="33" width="72.7109375" style="51" customWidth="1"/>
    <col min="34" max="34" width="80.42578125" style="51" customWidth="1"/>
    <col min="35" max="35" width="57.28515625" style="51" customWidth="1"/>
    <col min="36" max="36" width="74.5703125" style="51" customWidth="1"/>
    <col min="37" max="37" width="70.5703125" style="51" bestFit="1" customWidth="1"/>
    <col min="38" max="40" width="11.42578125" style="51"/>
    <col min="41" max="41" width="84.85546875" style="51" customWidth="1"/>
    <col min="42" max="42" width="80.42578125" style="51" customWidth="1"/>
    <col min="43" max="43" width="57.28515625" style="51" customWidth="1"/>
    <col min="44" max="44" width="74.5703125" style="51" customWidth="1"/>
    <col min="45" max="45" width="70.5703125" style="51" bestFit="1" customWidth="1"/>
    <col min="46" max="16384" width="11.42578125" style="51"/>
  </cols>
  <sheetData>
    <row r="1" spans="1:256" s="3" customFormat="1" ht="18.75" customHeight="1" x14ac:dyDescent="0.3">
      <c r="A1" s="584"/>
      <c r="B1" s="585"/>
      <c r="C1" s="586"/>
      <c r="D1" s="593" t="s">
        <v>141</v>
      </c>
      <c r="E1" s="593"/>
      <c r="F1" s="593"/>
      <c r="G1" s="593"/>
      <c r="H1" s="593"/>
      <c r="I1" s="593"/>
      <c r="J1" s="593"/>
      <c r="K1" s="593"/>
      <c r="L1" s="593"/>
      <c r="M1" s="593"/>
      <c r="N1" s="593"/>
      <c r="O1" s="593"/>
      <c r="P1" s="593"/>
      <c r="Q1" s="593"/>
      <c r="R1" s="593"/>
      <c r="S1" s="593"/>
      <c r="T1" s="20"/>
      <c r="U1" s="20"/>
      <c r="V1" s="51"/>
      <c r="W1" s="51"/>
      <c r="X1" s="51"/>
      <c r="Y1" s="51"/>
      <c r="Z1" s="51"/>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c r="EB1" s="20"/>
      <c r="EC1" s="20"/>
      <c r="ED1" s="20"/>
      <c r="EE1" s="20"/>
      <c r="EF1" s="20"/>
      <c r="EG1" s="20"/>
      <c r="EH1" s="20"/>
      <c r="EI1" s="20"/>
      <c r="EJ1" s="20"/>
      <c r="EK1" s="20"/>
      <c r="EL1" s="20"/>
      <c r="EM1" s="20"/>
      <c r="EN1" s="20"/>
      <c r="EO1" s="20"/>
      <c r="EP1" s="20"/>
      <c r="EQ1" s="20"/>
      <c r="ER1" s="20"/>
      <c r="ES1" s="20"/>
      <c r="ET1" s="20"/>
      <c r="EU1" s="20"/>
      <c r="EV1" s="20"/>
      <c r="EW1" s="20"/>
      <c r="EX1" s="20"/>
      <c r="EY1" s="20"/>
      <c r="EZ1" s="20"/>
      <c r="FA1" s="20"/>
      <c r="FB1" s="20"/>
      <c r="FC1" s="20"/>
      <c r="FD1" s="20"/>
      <c r="FE1" s="20"/>
      <c r="FF1" s="20"/>
      <c r="FG1" s="20"/>
      <c r="FH1" s="20"/>
      <c r="FI1" s="20"/>
      <c r="FJ1" s="20"/>
      <c r="FK1" s="20"/>
      <c r="FL1" s="20"/>
      <c r="FM1" s="20"/>
      <c r="FN1" s="20"/>
      <c r="FO1" s="20"/>
      <c r="FP1" s="20"/>
      <c r="FQ1" s="20"/>
      <c r="FR1" s="20"/>
      <c r="FS1" s="20"/>
      <c r="FT1" s="20"/>
      <c r="FU1" s="20"/>
      <c r="FV1" s="20"/>
      <c r="FW1" s="20"/>
      <c r="FX1" s="20"/>
      <c r="FY1" s="20"/>
      <c r="FZ1" s="20"/>
      <c r="GA1" s="20"/>
      <c r="GB1" s="20"/>
      <c r="GC1" s="20"/>
      <c r="GD1" s="20"/>
      <c r="GE1" s="20"/>
      <c r="GF1" s="20"/>
      <c r="GG1" s="20"/>
      <c r="GH1" s="20"/>
      <c r="GI1" s="20"/>
      <c r="GJ1" s="20"/>
      <c r="GK1" s="20"/>
      <c r="GL1" s="20"/>
      <c r="GM1" s="20"/>
      <c r="GN1" s="20"/>
      <c r="GO1" s="20"/>
      <c r="GP1" s="20"/>
      <c r="GQ1" s="20"/>
      <c r="GR1" s="20"/>
      <c r="GS1" s="20"/>
      <c r="GT1" s="20"/>
      <c r="GU1" s="20"/>
      <c r="GV1" s="20"/>
      <c r="GW1" s="20"/>
      <c r="GX1" s="20"/>
      <c r="GY1" s="20"/>
      <c r="GZ1" s="20"/>
      <c r="HA1" s="20"/>
      <c r="HB1" s="20"/>
      <c r="HC1" s="20"/>
      <c r="HD1" s="20"/>
      <c r="HE1" s="20"/>
      <c r="HF1" s="20"/>
      <c r="HG1" s="20"/>
      <c r="HH1" s="20"/>
      <c r="HI1" s="20"/>
      <c r="HJ1" s="20"/>
      <c r="HK1" s="20"/>
      <c r="HL1" s="20"/>
      <c r="HM1" s="20"/>
      <c r="HN1" s="20"/>
      <c r="HO1" s="20"/>
      <c r="HP1" s="20"/>
      <c r="HQ1" s="20"/>
      <c r="HR1" s="20"/>
      <c r="HS1" s="20"/>
      <c r="HT1" s="20"/>
      <c r="HU1" s="20"/>
      <c r="HV1" s="20"/>
      <c r="HW1" s="20"/>
      <c r="HX1" s="20"/>
      <c r="HY1" s="20"/>
      <c r="HZ1" s="20"/>
      <c r="IA1" s="20"/>
      <c r="IB1" s="20"/>
      <c r="IC1" s="20"/>
      <c r="ID1" s="20"/>
      <c r="IE1" s="20"/>
      <c r="IF1" s="20"/>
      <c r="IG1" s="20"/>
      <c r="IH1" s="20"/>
      <c r="II1" s="20"/>
      <c r="IJ1" s="20"/>
      <c r="IK1" s="20"/>
      <c r="IL1" s="20"/>
      <c r="IM1" s="20"/>
      <c r="IN1" s="20"/>
      <c r="IO1" s="20"/>
      <c r="IP1" s="20"/>
      <c r="IQ1" s="20"/>
      <c r="IR1" s="20"/>
      <c r="IS1" s="20"/>
      <c r="IT1" s="20"/>
      <c r="IU1" s="20"/>
      <c r="IV1" s="20"/>
    </row>
    <row r="2" spans="1:256" s="3" customFormat="1" ht="18.75" customHeight="1" x14ac:dyDescent="0.3">
      <c r="A2" s="587"/>
      <c r="B2" s="588"/>
      <c r="C2" s="589"/>
      <c r="D2" s="593"/>
      <c r="E2" s="593"/>
      <c r="F2" s="593"/>
      <c r="G2" s="593"/>
      <c r="H2" s="593"/>
      <c r="I2" s="593"/>
      <c r="J2" s="593"/>
      <c r="K2" s="593"/>
      <c r="L2" s="593"/>
      <c r="M2" s="593"/>
      <c r="N2" s="593"/>
      <c r="O2" s="593"/>
      <c r="P2" s="593"/>
      <c r="Q2" s="593"/>
      <c r="R2" s="593"/>
      <c r="S2" s="593"/>
      <c r="T2" s="20"/>
      <c r="U2" s="20"/>
      <c r="V2" s="51"/>
      <c r="W2" s="51"/>
      <c r="X2" s="51"/>
      <c r="Y2" s="51"/>
      <c r="Z2" s="51"/>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c r="EB2" s="20"/>
      <c r="EC2" s="20"/>
      <c r="ED2" s="20"/>
      <c r="EE2" s="20"/>
      <c r="EF2" s="20"/>
      <c r="EG2" s="20"/>
      <c r="EH2" s="20"/>
      <c r="EI2" s="20"/>
      <c r="EJ2" s="20"/>
      <c r="EK2" s="20"/>
      <c r="EL2" s="20"/>
      <c r="EM2" s="20"/>
      <c r="EN2" s="20"/>
      <c r="EO2" s="20"/>
      <c r="EP2" s="20"/>
      <c r="EQ2" s="20"/>
      <c r="ER2" s="20"/>
      <c r="ES2" s="20"/>
      <c r="ET2" s="20"/>
      <c r="EU2" s="20"/>
      <c r="EV2" s="20"/>
      <c r="EW2" s="20"/>
      <c r="EX2" s="20"/>
      <c r="EY2" s="20"/>
      <c r="EZ2" s="20"/>
      <c r="FA2" s="20"/>
      <c r="FB2" s="20"/>
      <c r="FC2" s="20"/>
      <c r="FD2" s="20"/>
      <c r="FE2" s="20"/>
      <c r="FF2" s="20"/>
      <c r="FG2" s="20"/>
      <c r="FH2" s="20"/>
      <c r="FI2" s="20"/>
      <c r="FJ2" s="20"/>
      <c r="FK2" s="20"/>
      <c r="FL2" s="20"/>
      <c r="FM2" s="20"/>
      <c r="FN2" s="20"/>
      <c r="FO2" s="20"/>
      <c r="FP2" s="20"/>
      <c r="FQ2" s="20"/>
      <c r="FR2" s="20"/>
      <c r="FS2" s="20"/>
      <c r="FT2" s="20"/>
      <c r="FU2" s="20"/>
      <c r="FV2" s="20"/>
      <c r="FW2" s="20"/>
      <c r="FX2" s="20"/>
      <c r="FY2" s="20"/>
      <c r="FZ2" s="20"/>
      <c r="GA2" s="20"/>
      <c r="GB2" s="20"/>
      <c r="GC2" s="20"/>
      <c r="GD2" s="20"/>
      <c r="GE2" s="20"/>
      <c r="GF2" s="20"/>
      <c r="GG2" s="20"/>
      <c r="GH2" s="20"/>
      <c r="GI2" s="20"/>
      <c r="GJ2" s="20"/>
      <c r="GK2" s="20"/>
      <c r="GL2" s="20"/>
      <c r="GM2" s="20"/>
      <c r="GN2" s="20"/>
      <c r="GO2" s="20"/>
      <c r="GP2" s="20"/>
      <c r="GQ2" s="20"/>
      <c r="GR2" s="20"/>
      <c r="GS2" s="20"/>
      <c r="GT2" s="20"/>
      <c r="GU2" s="20"/>
      <c r="GV2" s="20"/>
      <c r="GW2" s="20"/>
      <c r="GX2" s="20"/>
      <c r="GY2" s="20"/>
      <c r="GZ2" s="20"/>
      <c r="HA2" s="20"/>
      <c r="HB2" s="20"/>
      <c r="HC2" s="20"/>
      <c r="HD2" s="20"/>
      <c r="HE2" s="20"/>
      <c r="HF2" s="20"/>
      <c r="HG2" s="20"/>
      <c r="HH2" s="20"/>
      <c r="HI2" s="20"/>
      <c r="HJ2" s="20"/>
      <c r="HK2" s="20"/>
      <c r="HL2" s="20"/>
      <c r="HM2" s="20"/>
      <c r="HN2" s="20"/>
      <c r="HO2" s="20"/>
      <c r="HP2" s="20"/>
      <c r="HQ2" s="20"/>
      <c r="HR2" s="20"/>
      <c r="HS2" s="20"/>
      <c r="HT2" s="20"/>
      <c r="HU2" s="20"/>
      <c r="HV2" s="20"/>
      <c r="HW2" s="20"/>
      <c r="HX2" s="20"/>
      <c r="HY2" s="20"/>
      <c r="HZ2" s="20"/>
      <c r="IA2" s="20"/>
      <c r="IB2" s="20"/>
      <c r="IC2" s="20"/>
      <c r="ID2" s="20"/>
      <c r="IE2" s="20"/>
      <c r="IF2" s="20"/>
      <c r="IG2" s="20"/>
      <c r="IH2" s="20"/>
      <c r="II2" s="20"/>
      <c r="IJ2" s="20"/>
      <c r="IK2" s="20"/>
      <c r="IL2" s="20"/>
      <c r="IM2" s="20"/>
      <c r="IN2" s="20"/>
      <c r="IO2" s="20"/>
      <c r="IP2" s="20"/>
      <c r="IQ2" s="20"/>
      <c r="IR2" s="20"/>
      <c r="IS2" s="20"/>
      <c r="IT2" s="20"/>
      <c r="IU2" s="20"/>
      <c r="IV2" s="20"/>
    </row>
    <row r="3" spans="1:256" s="3" customFormat="1" ht="37.5" customHeight="1" x14ac:dyDescent="0.3">
      <c r="A3" s="590"/>
      <c r="B3" s="591"/>
      <c r="C3" s="592"/>
      <c r="D3" s="593"/>
      <c r="E3" s="593"/>
      <c r="F3" s="593"/>
      <c r="G3" s="593"/>
      <c r="H3" s="593"/>
      <c r="I3" s="593"/>
      <c r="J3" s="593"/>
      <c r="K3" s="593"/>
      <c r="L3" s="593"/>
      <c r="M3" s="593"/>
      <c r="N3" s="593"/>
      <c r="O3" s="593"/>
      <c r="P3" s="593"/>
      <c r="Q3" s="593"/>
      <c r="R3" s="593"/>
      <c r="S3" s="593"/>
      <c r="T3" s="20"/>
      <c r="U3" s="20"/>
      <c r="V3" s="51"/>
      <c r="W3" s="51"/>
      <c r="X3" s="51"/>
      <c r="Y3" s="51"/>
      <c r="Z3" s="51"/>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c r="IU3" s="20"/>
      <c r="IV3" s="20"/>
    </row>
    <row r="4" spans="1:256" s="9" customFormat="1" ht="56.25" customHeight="1" x14ac:dyDescent="0.25">
      <c r="A4" s="594" t="s">
        <v>63</v>
      </c>
      <c r="B4" s="595"/>
      <c r="C4" s="596"/>
      <c r="D4" s="6" t="s">
        <v>34</v>
      </c>
      <c r="E4" s="600" t="s">
        <v>15</v>
      </c>
      <c r="F4" s="600"/>
      <c r="G4" s="600"/>
      <c r="H4" s="601"/>
      <c r="I4" s="601"/>
      <c r="J4" s="601"/>
      <c r="K4" s="601"/>
      <c r="L4" s="601"/>
      <c r="M4" s="6" t="s">
        <v>36</v>
      </c>
      <c r="N4" s="7"/>
      <c r="O4" s="6" t="s">
        <v>37</v>
      </c>
      <c r="P4" s="602"/>
      <c r="Q4" s="602"/>
      <c r="R4" s="602"/>
      <c r="S4" s="602"/>
    </row>
    <row r="5" spans="1:256" s="9" customFormat="1" ht="45.75" customHeight="1" x14ac:dyDescent="0.25">
      <c r="A5" s="597"/>
      <c r="B5" s="598"/>
      <c r="C5" s="599"/>
      <c r="D5" s="6" t="s">
        <v>38</v>
      </c>
      <c r="E5" s="601" t="s">
        <v>35</v>
      </c>
      <c r="F5" s="601"/>
      <c r="G5" s="601"/>
      <c r="H5" s="601"/>
      <c r="I5" s="601"/>
      <c r="J5" s="601"/>
      <c r="K5" s="601"/>
      <c r="L5" s="601"/>
      <c r="M5" s="6" t="s">
        <v>39</v>
      </c>
      <c r="N5" s="7"/>
      <c r="O5" s="6" t="s">
        <v>40</v>
      </c>
      <c r="P5" s="602"/>
      <c r="Q5" s="602"/>
      <c r="R5" s="602"/>
      <c r="S5" s="602"/>
    </row>
    <row r="6" spans="1:256" s="9" customFormat="1" ht="46.5" customHeight="1" x14ac:dyDescent="0.25">
      <c r="A6" s="603" t="s">
        <v>64</v>
      </c>
      <c r="B6" s="604"/>
      <c r="C6" s="605"/>
      <c r="D6" s="606" t="s">
        <v>320</v>
      </c>
      <c r="E6" s="607"/>
      <c r="F6" s="607"/>
      <c r="G6" s="607"/>
      <c r="H6" s="607"/>
      <c r="I6" s="607"/>
      <c r="J6" s="607"/>
      <c r="K6" s="607"/>
      <c r="L6" s="608"/>
      <c r="M6" s="609" t="s">
        <v>65</v>
      </c>
      <c r="N6" s="609"/>
      <c r="O6" s="610">
        <v>2022</v>
      </c>
      <c r="P6" s="610"/>
      <c r="Q6" s="610"/>
      <c r="R6" s="610"/>
      <c r="S6" s="610"/>
    </row>
    <row r="7" spans="1:256" s="9" customFormat="1" ht="39.75" customHeight="1" x14ac:dyDescent="0.25">
      <c r="A7" s="603" t="s">
        <v>66</v>
      </c>
      <c r="B7" s="604"/>
      <c r="C7" s="605"/>
      <c r="D7" s="606" t="s">
        <v>142</v>
      </c>
      <c r="E7" s="607"/>
      <c r="F7" s="607"/>
      <c r="G7" s="607"/>
      <c r="H7" s="607"/>
      <c r="I7" s="607"/>
      <c r="J7" s="607"/>
      <c r="K7" s="607"/>
      <c r="L7" s="608"/>
      <c r="M7" s="609" t="s">
        <v>67</v>
      </c>
      <c r="N7" s="609"/>
      <c r="O7" s="610" t="s">
        <v>143</v>
      </c>
      <c r="P7" s="610"/>
      <c r="Q7" s="610"/>
      <c r="R7" s="610"/>
      <c r="S7" s="610"/>
      <c r="W7" s="576" t="s">
        <v>1</v>
      </c>
      <c r="X7" s="576"/>
      <c r="Y7" s="576"/>
      <c r="Z7" s="576"/>
      <c r="AB7" s="576" t="s">
        <v>319</v>
      </c>
      <c r="AC7" s="576"/>
      <c r="AD7" s="576"/>
      <c r="AE7" s="576"/>
      <c r="AH7" s="576" t="s">
        <v>359</v>
      </c>
      <c r="AI7" s="576"/>
      <c r="AJ7" s="576"/>
      <c r="AK7" s="576"/>
      <c r="AP7" s="576" t="s">
        <v>839</v>
      </c>
      <c r="AQ7" s="576"/>
      <c r="AR7" s="576"/>
      <c r="AS7" s="576"/>
    </row>
    <row r="8" spans="1:256" s="9" customFormat="1" ht="38.25" customHeight="1" x14ac:dyDescent="0.25">
      <c r="A8" s="603" t="s">
        <v>69</v>
      </c>
      <c r="B8" s="604"/>
      <c r="C8" s="605"/>
      <c r="D8" s="606" t="s">
        <v>144</v>
      </c>
      <c r="E8" s="607"/>
      <c r="F8" s="607"/>
      <c r="G8" s="607"/>
      <c r="H8" s="607"/>
      <c r="I8" s="607"/>
      <c r="J8" s="607"/>
      <c r="K8" s="607"/>
      <c r="L8" s="608"/>
      <c r="M8" s="609" t="s">
        <v>46</v>
      </c>
      <c r="N8" s="609"/>
      <c r="O8" s="610" t="s">
        <v>145</v>
      </c>
      <c r="P8" s="610"/>
      <c r="Q8" s="610"/>
      <c r="R8" s="610"/>
      <c r="S8" s="610"/>
      <c r="W8" s="576"/>
      <c r="X8" s="576"/>
      <c r="Y8" s="576"/>
      <c r="Z8" s="576"/>
      <c r="AB8" s="576"/>
      <c r="AC8" s="576"/>
      <c r="AD8" s="576"/>
      <c r="AE8" s="576"/>
      <c r="AH8" s="576"/>
      <c r="AI8" s="576"/>
      <c r="AJ8" s="576"/>
      <c r="AK8" s="576"/>
      <c r="AP8" s="576"/>
      <c r="AQ8" s="576"/>
      <c r="AR8" s="576"/>
      <c r="AS8" s="576"/>
    </row>
    <row r="9" spans="1:256" s="9" customFormat="1" ht="62.25" customHeight="1" x14ac:dyDescent="0.25">
      <c r="A9" s="603" t="s">
        <v>47</v>
      </c>
      <c r="B9" s="604"/>
      <c r="C9" s="605"/>
      <c r="D9" s="606" t="s">
        <v>144</v>
      </c>
      <c r="E9" s="607"/>
      <c r="F9" s="607"/>
      <c r="G9" s="607"/>
      <c r="H9" s="607"/>
      <c r="I9" s="607"/>
      <c r="J9" s="607"/>
      <c r="K9" s="607"/>
      <c r="L9" s="608"/>
      <c r="M9" s="609" t="s">
        <v>48</v>
      </c>
      <c r="N9" s="609"/>
      <c r="O9" s="611">
        <v>45191</v>
      </c>
      <c r="P9" s="611"/>
      <c r="Q9" s="611"/>
      <c r="R9" s="611"/>
      <c r="S9" s="611"/>
      <c r="W9" s="1" t="s">
        <v>3</v>
      </c>
      <c r="X9" s="93" t="s">
        <v>4</v>
      </c>
      <c r="Y9" s="577" t="s">
        <v>5</v>
      </c>
      <c r="Z9" s="578" t="s">
        <v>2</v>
      </c>
      <c r="AB9" s="1" t="s">
        <v>3</v>
      </c>
      <c r="AC9" s="93" t="s">
        <v>4</v>
      </c>
      <c r="AD9" s="577" t="s">
        <v>5</v>
      </c>
      <c r="AE9" s="578" t="s">
        <v>2</v>
      </c>
      <c r="AH9" s="1" t="s">
        <v>3</v>
      </c>
      <c r="AI9" s="93" t="s">
        <v>4</v>
      </c>
      <c r="AJ9" s="577" t="s">
        <v>5</v>
      </c>
      <c r="AK9" s="578" t="s">
        <v>2</v>
      </c>
      <c r="AP9" s="1" t="s">
        <v>3</v>
      </c>
      <c r="AQ9" s="93" t="s">
        <v>4</v>
      </c>
      <c r="AR9" s="577" t="s">
        <v>5</v>
      </c>
      <c r="AS9" s="578" t="s">
        <v>2</v>
      </c>
    </row>
    <row r="10" spans="1:256" s="20" customFormat="1" ht="59.25" customHeight="1" x14ac:dyDescent="0.3">
      <c r="A10" s="581" t="s">
        <v>70</v>
      </c>
      <c r="B10" s="581" t="s">
        <v>26</v>
      </c>
      <c r="C10" s="581" t="s">
        <v>146</v>
      </c>
      <c r="D10" s="582" t="s">
        <v>7</v>
      </c>
      <c r="E10" s="582" t="s">
        <v>8</v>
      </c>
      <c r="F10" s="582"/>
      <c r="G10" s="582"/>
      <c r="H10" s="582" t="s">
        <v>147</v>
      </c>
      <c r="I10" s="581" t="s">
        <v>51</v>
      </c>
      <c r="J10" s="581" t="s">
        <v>52</v>
      </c>
      <c r="K10" s="581" t="s">
        <v>53</v>
      </c>
      <c r="L10" s="581" t="s">
        <v>54</v>
      </c>
      <c r="M10" s="581" t="s">
        <v>58</v>
      </c>
      <c r="N10" s="581" t="s">
        <v>59</v>
      </c>
      <c r="O10" s="581" t="s">
        <v>148</v>
      </c>
      <c r="P10" s="583" t="s">
        <v>29</v>
      </c>
      <c r="Q10" s="583" t="s">
        <v>30</v>
      </c>
      <c r="R10" s="616" t="s">
        <v>71</v>
      </c>
      <c r="S10" s="616"/>
      <c r="T10" s="613" t="s">
        <v>149</v>
      </c>
      <c r="V10" s="13"/>
      <c r="W10" s="579" t="s">
        <v>9</v>
      </c>
      <c r="X10" s="579" t="s">
        <v>10</v>
      </c>
      <c r="Y10" s="577"/>
      <c r="Z10" s="578"/>
      <c r="AB10" s="579" t="s">
        <v>9</v>
      </c>
      <c r="AC10" s="579" t="s">
        <v>10</v>
      </c>
      <c r="AD10" s="577"/>
      <c r="AE10" s="578"/>
      <c r="AH10" s="579" t="s">
        <v>9</v>
      </c>
      <c r="AI10" s="579" t="s">
        <v>10</v>
      </c>
      <c r="AJ10" s="577"/>
      <c r="AK10" s="578"/>
      <c r="AP10" s="579" t="s">
        <v>9</v>
      </c>
      <c r="AQ10" s="579" t="s">
        <v>10</v>
      </c>
      <c r="AR10" s="577"/>
      <c r="AS10" s="578"/>
    </row>
    <row r="11" spans="1:256" s="20" customFormat="1" ht="124.5" customHeight="1" thickBot="1" x14ac:dyDescent="0.35">
      <c r="A11" s="581"/>
      <c r="B11" s="581"/>
      <c r="C11" s="581"/>
      <c r="D11" s="582"/>
      <c r="E11" s="131" t="s">
        <v>31</v>
      </c>
      <c r="F11" s="131" t="s">
        <v>11</v>
      </c>
      <c r="G11" s="131" t="s">
        <v>12</v>
      </c>
      <c r="H11" s="582"/>
      <c r="I11" s="581"/>
      <c r="J11" s="581"/>
      <c r="K11" s="581"/>
      <c r="L11" s="581"/>
      <c r="M11" s="581"/>
      <c r="N11" s="581"/>
      <c r="O11" s="581"/>
      <c r="P11" s="583"/>
      <c r="Q11" s="583"/>
      <c r="R11" s="132" t="s">
        <v>55</v>
      </c>
      <c r="S11" s="132" t="s">
        <v>56</v>
      </c>
      <c r="T11" s="614"/>
      <c r="V11" s="13"/>
      <c r="W11" s="579"/>
      <c r="X11" s="579"/>
      <c r="Y11" s="577"/>
      <c r="Z11" s="578"/>
      <c r="AB11" s="579"/>
      <c r="AC11" s="579"/>
      <c r="AD11" s="577"/>
      <c r="AE11" s="578"/>
      <c r="AH11" s="579"/>
      <c r="AI11" s="579"/>
      <c r="AJ11" s="577"/>
      <c r="AK11" s="578"/>
      <c r="AP11" s="579"/>
      <c r="AQ11" s="579"/>
      <c r="AR11" s="577"/>
      <c r="AS11" s="578"/>
    </row>
    <row r="12" spans="1:256" s="120" customFormat="1" ht="306" customHeight="1" thickBot="1" x14ac:dyDescent="0.3">
      <c r="A12" s="135">
        <v>3</v>
      </c>
      <c r="B12" s="22" t="s">
        <v>150</v>
      </c>
      <c r="C12" s="22" t="s">
        <v>57</v>
      </c>
      <c r="D12" s="22" t="s">
        <v>151</v>
      </c>
      <c r="E12" s="22"/>
      <c r="F12" s="136"/>
      <c r="G12" s="135"/>
      <c r="H12" s="135">
        <v>1</v>
      </c>
      <c r="I12" s="22" t="s">
        <v>362</v>
      </c>
      <c r="J12" s="22" t="s">
        <v>152</v>
      </c>
      <c r="K12" s="22" t="s">
        <v>153</v>
      </c>
      <c r="L12" s="22" t="s">
        <v>154</v>
      </c>
      <c r="M12" s="22" t="s">
        <v>155</v>
      </c>
      <c r="N12" s="22" t="s">
        <v>155</v>
      </c>
      <c r="O12" s="22" t="s">
        <v>156</v>
      </c>
      <c r="P12" s="137">
        <v>45200</v>
      </c>
      <c r="Q12" s="137">
        <v>45382</v>
      </c>
      <c r="R12" s="22"/>
      <c r="S12" s="22"/>
      <c r="T12" s="115" t="s">
        <v>363</v>
      </c>
      <c r="V12" s="129"/>
      <c r="W12" s="172">
        <v>1</v>
      </c>
      <c r="X12" s="172">
        <v>0</v>
      </c>
      <c r="Y12" s="156" t="s">
        <v>364</v>
      </c>
      <c r="Z12" s="173" t="s">
        <v>157</v>
      </c>
      <c r="AB12" s="172">
        <v>2</v>
      </c>
      <c r="AC12" s="172">
        <v>0</v>
      </c>
      <c r="AD12" s="27" t="s">
        <v>365</v>
      </c>
      <c r="AE12" s="172" t="s">
        <v>356</v>
      </c>
      <c r="AH12" s="172">
        <v>2</v>
      </c>
      <c r="AI12" s="172">
        <v>0</v>
      </c>
      <c r="AJ12" s="27" t="s">
        <v>366</v>
      </c>
      <c r="AK12" s="172" t="s">
        <v>356</v>
      </c>
      <c r="AP12" s="172">
        <v>2</v>
      </c>
      <c r="AQ12" s="172">
        <v>1</v>
      </c>
      <c r="AR12" s="27" t="s">
        <v>840</v>
      </c>
      <c r="AS12" s="172" t="s">
        <v>842</v>
      </c>
    </row>
    <row r="13" spans="1:256" ht="45.75" customHeight="1" x14ac:dyDescent="0.25">
      <c r="V13" s="569" t="s">
        <v>16</v>
      </c>
      <c r="W13" s="76">
        <f>SUM(W12:W12)</f>
        <v>1</v>
      </c>
      <c r="X13" s="76">
        <f>SUM(X12:X12)</f>
        <v>0</v>
      </c>
      <c r="AA13" s="569" t="s">
        <v>16</v>
      </c>
      <c r="AB13" s="76">
        <f>SUM(AB12:AB12)</f>
        <v>2</v>
      </c>
      <c r="AC13" s="76">
        <f>SUM(AC12:AC12)</f>
        <v>0</v>
      </c>
      <c r="AG13" s="569" t="s">
        <v>16</v>
      </c>
      <c r="AH13" s="76">
        <f>SUM(AH12:AH12)</f>
        <v>2</v>
      </c>
      <c r="AI13" s="76">
        <f>SUM(AI12:AI12)</f>
        <v>0</v>
      </c>
      <c r="AO13" s="569" t="s">
        <v>16</v>
      </c>
      <c r="AP13" s="76">
        <f>SUM(AP12:AP12)</f>
        <v>2</v>
      </c>
      <c r="AQ13" s="76">
        <f>SUM(AQ12:AQ12)</f>
        <v>1</v>
      </c>
    </row>
    <row r="14" spans="1:256" ht="60.75" customHeight="1" x14ac:dyDescent="0.2">
      <c r="A14" s="612"/>
      <c r="B14" s="612"/>
      <c r="C14" s="133"/>
      <c r="D14" s="133"/>
      <c r="E14" s="133"/>
      <c r="F14" s="612"/>
      <c r="G14" s="612"/>
      <c r="H14" s="612"/>
      <c r="I14" s="612"/>
      <c r="J14" s="612"/>
      <c r="K14" s="612"/>
      <c r="L14" s="612"/>
      <c r="M14" s="612"/>
      <c r="N14" s="612"/>
      <c r="O14" s="612"/>
      <c r="P14" s="612"/>
      <c r="Q14" s="612"/>
      <c r="R14" s="612"/>
      <c r="S14" s="612"/>
      <c r="V14" s="570"/>
      <c r="W14" s="71">
        <f>+W13*100%/W18</f>
        <v>0.5</v>
      </c>
      <c r="X14" s="71">
        <f>+X13*100%/X18</f>
        <v>0</v>
      </c>
      <c r="AA14" s="570"/>
      <c r="AB14" s="71">
        <f>+AB13*100%/AB18</f>
        <v>1</v>
      </c>
      <c r="AC14" s="71">
        <f>+AC13*100%/AC18</f>
        <v>0</v>
      </c>
      <c r="AG14" s="570"/>
      <c r="AH14" s="71">
        <f>+AH13*100%/AH18</f>
        <v>1</v>
      </c>
      <c r="AI14" s="71">
        <f>+AI13*100%/AI18</f>
        <v>0</v>
      </c>
      <c r="AO14" s="570"/>
      <c r="AP14" s="71">
        <f>+AP13*100%/AP18</f>
        <v>1</v>
      </c>
      <c r="AQ14" s="71">
        <f>+AQ13*100%/AQ18</f>
        <v>0.5</v>
      </c>
    </row>
    <row r="15" spans="1:256" s="142" customFormat="1" ht="117" customHeight="1" x14ac:dyDescent="0.65">
      <c r="A15" s="138"/>
      <c r="B15" s="580" t="s">
        <v>158</v>
      </c>
      <c r="C15" s="580"/>
      <c r="D15" s="580"/>
      <c r="E15" s="580"/>
      <c r="F15" s="580"/>
      <c r="G15" s="580"/>
      <c r="H15" s="580"/>
      <c r="I15" s="139"/>
      <c r="J15" s="139"/>
      <c r="K15" s="139"/>
      <c r="L15" s="139"/>
      <c r="M15" s="139"/>
      <c r="N15" s="139"/>
      <c r="O15" s="139"/>
      <c r="P15" s="140"/>
      <c r="Q15" s="140"/>
      <c r="R15" s="141"/>
      <c r="S15" s="141"/>
      <c r="T15" s="139"/>
      <c r="U15" s="139"/>
      <c r="V15" s="90" t="s">
        <v>17</v>
      </c>
      <c r="W15" s="91">
        <v>0.2</v>
      </c>
      <c r="X15" s="91">
        <v>0.8</v>
      </c>
      <c r="Y15" s="51"/>
      <c r="Z15" s="51"/>
      <c r="AA15" s="90" t="s">
        <v>17</v>
      </c>
      <c r="AB15" s="91">
        <v>0.2</v>
      </c>
      <c r="AC15" s="91">
        <v>0.8</v>
      </c>
      <c r="AD15" s="51"/>
      <c r="AE15" s="139"/>
      <c r="AF15" s="139"/>
      <c r="AG15" s="90" t="s">
        <v>17</v>
      </c>
      <c r="AH15" s="91">
        <v>0.2</v>
      </c>
      <c r="AI15" s="91">
        <v>0.8</v>
      </c>
      <c r="AJ15" s="51"/>
      <c r="AK15" s="139"/>
      <c r="AL15" s="139"/>
      <c r="AM15" s="139"/>
      <c r="AN15" s="139"/>
      <c r="AO15" s="90" t="s">
        <v>17</v>
      </c>
      <c r="AP15" s="91">
        <v>0.2</v>
      </c>
      <c r="AQ15" s="91">
        <v>0.8</v>
      </c>
      <c r="AR15" s="51"/>
      <c r="AS15" s="139"/>
      <c r="AT15" s="139"/>
      <c r="AU15" s="139"/>
      <c r="AV15" s="139"/>
      <c r="AW15" s="139"/>
      <c r="AX15" s="139"/>
      <c r="AY15" s="139"/>
      <c r="AZ15" s="139"/>
      <c r="BA15" s="139"/>
      <c r="BB15" s="139"/>
      <c r="BC15" s="139"/>
      <c r="BD15" s="139"/>
      <c r="BE15" s="139"/>
      <c r="BF15" s="139"/>
      <c r="BG15" s="139"/>
      <c r="BH15" s="139"/>
      <c r="BI15" s="139"/>
      <c r="BJ15" s="139"/>
      <c r="BK15" s="139"/>
      <c r="BL15" s="139"/>
      <c r="BM15" s="139"/>
      <c r="BN15" s="139"/>
      <c r="BO15" s="139"/>
      <c r="BP15" s="139"/>
      <c r="BQ15" s="139"/>
      <c r="BR15" s="139"/>
      <c r="BS15" s="139"/>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39"/>
      <c r="IL15" s="139"/>
      <c r="IM15" s="139"/>
      <c r="IN15" s="139"/>
      <c r="IO15" s="139"/>
      <c r="IP15" s="139"/>
      <c r="IQ15" s="139"/>
      <c r="IR15" s="139"/>
      <c r="IS15" s="139"/>
      <c r="IT15" s="139"/>
      <c r="IU15" s="139"/>
      <c r="IV15" s="139"/>
    </row>
    <row r="16" spans="1:256" ht="96.75" customHeight="1" x14ac:dyDescent="0.25">
      <c r="V16" s="77" t="s">
        <v>18</v>
      </c>
      <c r="W16" s="71">
        <f>+W15*W14</f>
        <v>0.1</v>
      </c>
      <c r="X16" s="71">
        <f>+X15*X14</f>
        <v>0</v>
      </c>
      <c r="AA16" s="77" t="s">
        <v>18</v>
      </c>
      <c r="AB16" s="71">
        <f>+AB15*AB14</f>
        <v>0.2</v>
      </c>
      <c r="AC16" s="71">
        <f>+AC15*AC14</f>
        <v>0</v>
      </c>
      <c r="AG16" s="77" t="s">
        <v>18</v>
      </c>
      <c r="AH16" s="71">
        <f>+AH15*AH14</f>
        <v>0.2</v>
      </c>
      <c r="AI16" s="71">
        <f>+AI15*AI14</f>
        <v>0</v>
      </c>
      <c r="AO16" s="77" t="s">
        <v>18</v>
      </c>
      <c r="AP16" s="71">
        <f>+AP15*AP14</f>
        <v>0.2</v>
      </c>
      <c r="AQ16" s="71">
        <f>+AQ15*AQ14</f>
        <v>0.4</v>
      </c>
    </row>
    <row r="17" spans="16:43" ht="132.75" customHeight="1" x14ac:dyDescent="0.25">
      <c r="P17" s="615"/>
      <c r="Q17" s="615"/>
      <c r="V17" s="77" t="s">
        <v>20</v>
      </c>
      <c r="W17" s="571">
        <f>SUM(W16:X16)</f>
        <v>0.1</v>
      </c>
      <c r="X17" s="572"/>
      <c r="AA17" s="77" t="s">
        <v>347</v>
      </c>
      <c r="AB17" s="571">
        <f>SUM(AB16:AC16)</f>
        <v>0.2</v>
      </c>
      <c r="AC17" s="572"/>
      <c r="AG17" s="77" t="s">
        <v>360</v>
      </c>
      <c r="AH17" s="571">
        <f>SUM(AH16:AI16)</f>
        <v>0.2</v>
      </c>
      <c r="AI17" s="572"/>
      <c r="AO17" s="77" t="s">
        <v>843</v>
      </c>
      <c r="AP17" s="571">
        <f>SUM(AP16:AQ16)</f>
        <v>0.60000000000000009</v>
      </c>
      <c r="AQ17" s="572"/>
    </row>
    <row r="18" spans="16:43" ht="72.75" customHeight="1" x14ac:dyDescent="0.25">
      <c r="V18" s="573" t="s">
        <v>159</v>
      </c>
      <c r="W18" s="72">
        <v>2</v>
      </c>
      <c r="X18" s="72">
        <v>2</v>
      </c>
      <c r="AA18" s="573" t="s">
        <v>346</v>
      </c>
      <c r="AB18" s="72">
        <v>2</v>
      </c>
      <c r="AC18" s="72">
        <v>2</v>
      </c>
      <c r="AG18" s="573" t="s">
        <v>361</v>
      </c>
      <c r="AH18" s="72">
        <v>2</v>
      </c>
      <c r="AI18" s="72">
        <v>2</v>
      </c>
      <c r="AO18" s="573" t="s">
        <v>841</v>
      </c>
      <c r="AP18" s="72">
        <v>2</v>
      </c>
      <c r="AQ18" s="72">
        <v>2</v>
      </c>
    </row>
    <row r="19" spans="16:43" ht="55.5" customHeight="1" x14ac:dyDescent="0.25">
      <c r="V19" s="573"/>
      <c r="W19" s="574">
        <v>1</v>
      </c>
      <c r="X19" s="575"/>
      <c r="AA19" s="573"/>
      <c r="AB19" s="574">
        <v>1</v>
      </c>
      <c r="AC19" s="575"/>
      <c r="AG19" s="573"/>
      <c r="AH19" s="574">
        <v>1</v>
      </c>
      <c r="AI19" s="575"/>
      <c r="AO19" s="573"/>
      <c r="AP19" s="574">
        <v>1</v>
      </c>
      <c r="AQ19" s="575"/>
    </row>
    <row r="25" spans="16:43" ht="123.75" customHeight="1" x14ac:dyDescent="0.3">
      <c r="AB25" s="234" t="str">
        <f>+V17</f>
        <v>RESULTADOS DE LA  EVALUACION DEL PLAN DE MEJORAMIENTO  FECHA  CORTE DICIEMBRE DE 2023</v>
      </c>
      <c r="AC25" s="235">
        <f>+W17</f>
        <v>0.1</v>
      </c>
      <c r="AG25" s="234" t="str">
        <f>+AB25</f>
        <v>RESULTADOS DE LA  EVALUACION DEL PLAN DE MEJORAMIENTO  FECHA  CORTE DICIEMBRE DE 2023</v>
      </c>
      <c r="AH25" s="235">
        <f>+AC25</f>
        <v>0.1</v>
      </c>
      <c r="AI25" s="75"/>
      <c r="AO25" s="234" t="str">
        <f>+AB25</f>
        <v>RESULTADOS DE LA  EVALUACION DEL PLAN DE MEJORAMIENTO  FECHA  CORTE DICIEMBRE DE 2023</v>
      </c>
      <c r="AP25" s="235">
        <f>+AC25</f>
        <v>0.1</v>
      </c>
      <c r="AQ25" s="75"/>
    </row>
    <row r="26" spans="16:43" ht="144" customHeight="1" x14ac:dyDescent="0.3">
      <c r="AB26" s="234" t="str">
        <f>+AA17</f>
        <v>RESULTADOS DE LA  EVALUACION DEL PLAN DE MEJORAMIENTO  FECHA  CORTE MARZO DE 2024</v>
      </c>
      <c r="AC26" s="235">
        <f>+AB17</f>
        <v>0.2</v>
      </c>
      <c r="AG26" s="234" t="str">
        <f>+AB26</f>
        <v>RESULTADOS DE LA  EVALUACION DEL PLAN DE MEJORAMIENTO  FECHA  CORTE MARZO DE 2024</v>
      </c>
      <c r="AH26" s="235">
        <f>+AC26</f>
        <v>0.2</v>
      </c>
      <c r="AI26" s="75"/>
      <c r="AO26" s="234" t="str">
        <f>+AB26</f>
        <v>RESULTADOS DE LA  EVALUACION DEL PLAN DE MEJORAMIENTO  FECHA  CORTE MARZO DE 2024</v>
      </c>
      <c r="AP26" s="235">
        <f>+AC26</f>
        <v>0.2</v>
      </c>
      <c r="AQ26" s="75"/>
    </row>
    <row r="27" spans="16:43" ht="125.25" customHeight="1" x14ac:dyDescent="0.25">
      <c r="AG27" s="234" t="str">
        <f>+AG17</f>
        <v>RESULTADOS DE LA  EVALUACION DEL PLAN DE MEJORAMIENTO  FECHA  CORTE JUNIO DE 2024</v>
      </c>
      <c r="AH27" s="235">
        <f>+AH17</f>
        <v>0.2</v>
      </c>
      <c r="AO27" s="234" t="str">
        <f>+AG27</f>
        <v>RESULTADOS DE LA  EVALUACION DEL PLAN DE MEJORAMIENTO  FECHA  CORTE JUNIO DE 2024</v>
      </c>
      <c r="AP27" s="235">
        <f>+AH27</f>
        <v>0.2</v>
      </c>
    </row>
    <row r="28" spans="16:43" ht="115.5" customHeight="1" x14ac:dyDescent="0.25">
      <c r="AO28" s="234" t="str">
        <f>+AO17</f>
        <v>RESULTADOS DE LA  EVALUACION DEL PLAN DE MEJORAMIENTO  FECHA  CORTE SEPTIEMBRE DE 2024</v>
      </c>
      <c r="AP28" s="235">
        <f>+AP17</f>
        <v>0.60000000000000009</v>
      </c>
    </row>
    <row r="29" spans="16:43" ht="35.1" customHeight="1" x14ac:dyDescent="0.25"/>
    <row r="30" spans="16:43" ht="35.1" customHeight="1" x14ac:dyDescent="0.25"/>
    <row r="31" spans="16:43" ht="35.1" customHeight="1" x14ac:dyDescent="0.25"/>
  </sheetData>
  <mergeCells count="84">
    <mergeCell ref="AH17:AI17"/>
    <mergeCell ref="AH19:AI19"/>
    <mergeCell ref="AG13:AG14"/>
    <mergeCell ref="AG18:AG19"/>
    <mergeCell ref="AH7:AK8"/>
    <mergeCell ref="AJ9:AJ11"/>
    <mergeCell ref="AK9:AK11"/>
    <mergeCell ref="AH10:AH11"/>
    <mergeCell ref="AI10:AI11"/>
    <mergeCell ref="V13:V14"/>
    <mergeCell ref="W17:X17"/>
    <mergeCell ref="V18:V19"/>
    <mergeCell ref="W19:X19"/>
    <mergeCell ref="A9:C9"/>
    <mergeCell ref="D9:L9"/>
    <mergeCell ref="M9:N9"/>
    <mergeCell ref="O9:S9"/>
    <mergeCell ref="H10:H11"/>
    <mergeCell ref="A14:B14"/>
    <mergeCell ref="F14:J14"/>
    <mergeCell ref="K14:O14"/>
    <mergeCell ref="P14:S14"/>
    <mergeCell ref="T10:T11"/>
    <mergeCell ref="P17:Q17"/>
    <mergeCell ref="R10:S10"/>
    <mergeCell ref="A6:C6"/>
    <mergeCell ref="D6:L6"/>
    <mergeCell ref="M6:N6"/>
    <mergeCell ref="O6:S6"/>
    <mergeCell ref="W7:Z8"/>
    <mergeCell ref="A8:C8"/>
    <mergeCell ref="A7:C7"/>
    <mergeCell ref="D8:L8"/>
    <mergeCell ref="M8:N8"/>
    <mergeCell ref="O8:S8"/>
    <mergeCell ref="D7:L7"/>
    <mergeCell ref="M7:N7"/>
    <mergeCell ref="O7:S7"/>
    <mergeCell ref="Y9:Y11"/>
    <mergeCell ref="I10:I11"/>
    <mergeCell ref="E10:G10"/>
    <mergeCell ref="K10:K11"/>
    <mergeCell ref="L10:L11"/>
    <mergeCell ref="J10:J11"/>
    <mergeCell ref="Z9:Z11"/>
    <mergeCell ref="W10:W11"/>
    <mergeCell ref="X10:X11"/>
    <mergeCell ref="A1:C3"/>
    <mergeCell ref="D1:S3"/>
    <mergeCell ref="A4:C5"/>
    <mergeCell ref="E4:G4"/>
    <mergeCell ref="H4:L4"/>
    <mergeCell ref="P4:S4"/>
    <mergeCell ref="E5:G5"/>
    <mergeCell ref="H5:L5"/>
    <mergeCell ref="P5:S5"/>
    <mergeCell ref="Q10:Q11"/>
    <mergeCell ref="M10:M11"/>
    <mergeCell ref="N10:N11"/>
    <mergeCell ref="O10:O11"/>
    <mergeCell ref="B15:H15"/>
    <mergeCell ref="A10:A11"/>
    <mergeCell ref="C10:C11"/>
    <mergeCell ref="D10:D11"/>
    <mergeCell ref="P10:P11"/>
    <mergeCell ref="B10:B11"/>
    <mergeCell ref="AA13:AA14"/>
    <mergeCell ref="AB17:AC17"/>
    <mergeCell ref="AA18:AA19"/>
    <mergeCell ref="AB19:AC19"/>
    <mergeCell ref="AB7:AE8"/>
    <mergeCell ref="AD9:AD11"/>
    <mergeCell ref="AE9:AE11"/>
    <mergeCell ref="AB10:AB11"/>
    <mergeCell ref="AC10:AC11"/>
    <mergeCell ref="AO13:AO14"/>
    <mergeCell ref="AP17:AQ17"/>
    <mergeCell ref="AO18:AO19"/>
    <mergeCell ref="AP19:AQ19"/>
    <mergeCell ref="AP7:AS8"/>
    <mergeCell ref="AR9:AR11"/>
    <mergeCell ref="AS9:AS11"/>
    <mergeCell ref="AP10:AP11"/>
    <mergeCell ref="AQ10:AQ11"/>
  </mergeCells>
  <dataValidations count="1">
    <dataValidation type="date" allowBlank="1" showInputMessage="1" prompt="Ingrese una fecha (AAAA/MM/DD) -  Registre la FECHA PROGRAMADA para la terminación de la actividad. (FORMATO AAAA/MM/DD)" sqref="T12" xr:uid="{00000000-0002-0000-0600-000000000000}">
      <formula1>1900/1/1</formula1>
      <formula2>3000/1/1</formula2>
    </dataValidation>
  </dataValidations>
  <printOptions horizontalCentered="1" verticalCentered="1"/>
  <pageMargins left="0.70866141732283472" right="0.70866141732283472" top="0.74803149606299213" bottom="0.74803149606299213" header="0.31496062992125984" footer="0.31496062992125984"/>
  <pageSetup paperSize="14" scale="2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sheetPr>
  <dimension ref="A1:BG32"/>
  <sheetViews>
    <sheetView topLeftCell="BB1" zoomScaleNormal="100" workbookViewId="0">
      <selection activeCell="BB7" sqref="BB7:BF8"/>
    </sheetView>
  </sheetViews>
  <sheetFormatPr baseColWidth="10" defaultColWidth="11.42578125" defaultRowHeight="15.75" x14ac:dyDescent="0.25"/>
  <cols>
    <col min="1" max="1" width="10.140625" style="52" hidden="1" customWidth="1"/>
    <col min="2" max="2" width="5.42578125" style="49" hidden="1" customWidth="1"/>
    <col min="3" max="3" width="16.7109375" style="53" customWidth="1"/>
    <col min="4" max="4" width="52.85546875" style="54" customWidth="1"/>
    <col min="5" max="5" width="60.5703125" style="51" customWidth="1"/>
    <col min="6" max="9" width="8.7109375" style="51" customWidth="1"/>
    <col min="10" max="10" width="11.42578125" style="51"/>
    <col min="11" max="12" width="8.7109375" style="51" customWidth="1"/>
    <col min="13" max="14" width="9.42578125" style="51" customWidth="1"/>
    <col min="15" max="15" width="11.42578125" style="51"/>
    <col min="16" max="16" width="76.85546875" style="51" customWidth="1"/>
    <col min="17" max="17" width="23.28515625" style="51" customWidth="1"/>
    <col min="18" max="18" width="31.85546875" style="51" customWidth="1"/>
    <col min="19" max="19" width="32.7109375" style="51" customWidth="1"/>
    <col min="20" max="20" width="67.7109375" style="55" customWidth="1"/>
    <col min="21" max="21" width="44.7109375" style="56" customWidth="1"/>
    <col min="22" max="22" width="52.42578125" style="56" customWidth="1"/>
    <col min="23" max="23" width="7.7109375" style="51" customWidth="1"/>
    <col min="24" max="24" width="6.7109375" style="51" customWidth="1"/>
    <col min="25" max="25" width="43.42578125" style="51" customWidth="1"/>
    <col min="26" max="26" width="43" style="51" customWidth="1"/>
    <col min="27" max="27" width="96.28515625" style="51" customWidth="1"/>
    <col min="28" max="28" width="38.28515625" style="51" customWidth="1"/>
    <col min="29" max="29" width="60.5703125" style="51" customWidth="1"/>
    <col min="30" max="30" width="43.42578125" style="51" customWidth="1"/>
    <col min="31" max="31" width="43" style="51" customWidth="1"/>
    <col min="32" max="32" width="71.42578125" style="51" customWidth="1"/>
    <col min="33" max="33" width="38.28515625" style="51" customWidth="1"/>
    <col min="34" max="34" width="43.140625" style="51" customWidth="1"/>
    <col min="35" max="35" width="57.42578125" style="51" customWidth="1"/>
    <col min="36" max="36" width="40.7109375" style="51" customWidth="1"/>
    <col min="37" max="37" width="41.42578125" style="51" customWidth="1"/>
    <col min="38" max="38" width="60.5703125" style="51" customWidth="1"/>
    <col min="39" max="39" width="43.7109375" style="51" customWidth="1"/>
    <col min="40" max="40" width="40" style="51" customWidth="1"/>
    <col min="41" max="41" width="70.42578125" style="51" customWidth="1"/>
    <col min="42" max="42" width="74" style="51" customWidth="1"/>
    <col min="43" max="43" width="25.5703125" style="51" customWidth="1"/>
    <col min="44" max="44" width="85.85546875" style="51" customWidth="1"/>
    <col min="45" max="45" width="54.28515625" style="51" customWidth="1"/>
    <col min="46" max="46" width="11.42578125" style="51" customWidth="1"/>
    <col min="47" max="47" width="73.42578125" style="51" customWidth="1"/>
    <col min="48" max="48" width="51" style="51" customWidth="1"/>
    <col min="49" max="49" width="50" style="51" customWidth="1"/>
    <col min="50" max="50" width="103.85546875" style="51" customWidth="1"/>
    <col min="51" max="51" width="160" style="51" customWidth="1"/>
    <col min="52" max="52" width="160" style="82" customWidth="1"/>
    <col min="53" max="53" width="73.42578125" style="51" customWidth="1"/>
    <col min="54" max="54" width="42.85546875" style="51" customWidth="1"/>
    <col min="55" max="55" width="50" style="51" customWidth="1"/>
    <col min="56" max="56" width="103.85546875" style="51" customWidth="1"/>
    <col min="57" max="57" width="160" style="51" customWidth="1"/>
    <col min="58" max="58" width="35.42578125" style="51" customWidth="1"/>
    <col min="59" max="59" width="49.5703125" style="51" customWidth="1"/>
    <col min="60" max="16384" width="11.42578125" style="51"/>
  </cols>
  <sheetData>
    <row r="1" spans="1:58" ht="15" customHeight="1" x14ac:dyDescent="0.25">
      <c r="A1" s="41"/>
      <c r="C1" s="650"/>
      <c r="D1" s="50"/>
      <c r="E1" s="652" t="s">
        <v>77</v>
      </c>
      <c r="F1" s="652"/>
      <c r="G1" s="652"/>
      <c r="H1" s="652"/>
      <c r="I1" s="652"/>
      <c r="J1" s="652"/>
      <c r="K1" s="652"/>
      <c r="L1" s="652"/>
      <c r="M1" s="652"/>
      <c r="N1" s="652"/>
      <c r="O1" s="652"/>
      <c r="P1" s="652"/>
      <c r="Q1" s="652"/>
      <c r="R1" s="652"/>
      <c r="S1" s="652"/>
      <c r="T1" s="652"/>
      <c r="U1" s="652"/>
      <c r="V1" s="28"/>
    </row>
    <row r="2" spans="1:58" ht="15.75" customHeight="1" x14ac:dyDescent="0.25">
      <c r="A2" s="41"/>
      <c r="C2" s="650"/>
      <c r="D2" s="50"/>
      <c r="E2" s="652"/>
      <c r="F2" s="652"/>
      <c r="G2" s="652"/>
      <c r="H2" s="652"/>
      <c r="I2" s="652"/>
      <c r="J2" s="652"/>
      <c r="K2" s="652"/>
      <c r="L2" s="652"/>
      <c r="M2" s="652"/>
      <c r="N2" s="652"/>
      <c r="O2" s="652"/>
      <c r="P2" s="652"/>
      <c r="Q2" s="652"/>
      <c r="R2" s="652"/>
      <c r="S2" s="652"/>
      <c r="T2" s="652"/>
      <c r="U2" s="652"/>
      <c r="V2" s="28"/>
    </row>
    <row r="3" spans="1:58" ht="12.75" customHeight="1" x14ac:dyDescent="0.25">
      <c r="A3" s="41"/>
      <c r="C3" s="651"/>
      <c r="D3" s="50"/>
      <c r="E3" s="652"/>
      <c r="F3" s="652"/>
      <c r="G3" s="652"/>
      <c r="H3" s="652"/>
      <c r="I3" s="652"/>
      <c r="J3" s="652"/>
      <c r="K3" s="652"/>
      <c r="L3" s="652"/>
      <c r="M3" s="652"/>
      <c r="N3" s="652"/>
      <c r="O3" s="652"/>
      <c r="P3" s="652"/>
      <c r="Q3" s="652"/>
      <c r="R3" s="652"/>
      <c r="S3" s="652"/>
      <c r="T3" s="652"/>
      <c r="U3" s="652"/>
      <c r="V3" s="28"/>
    </row>
    <row r="4" spans="1:58" s="9" customFormat="1" ht="91.5" customHeight="1" x14ac:dyDescent="0.25">
      <c r="A4" s="42"/>
      <c r="C4" s="653" t="s">
        <v>33</v>
      </c>
      <c r="D4" s="654"/>
      <c r="E4" s="6" t="s">
        <v>34</v>
      </c>
      <c r="F4" s="6"/>
      <c r="G4" s="6"/>
      <c r="H4" s="6"/>
      <c r="I4" s="6"/>
      <c r="J4" s="657" t="s">
        <v>13</v>
      </c>
      <c r="K4" s="657"/>
      <c r="L4" s="657"/>
      <c r="M4" s="6"/>
      <c r="N4" s="6"/>
      <c r="O4" s="6"/>
      <c r="P4" s="7"/>
      <c r="Q4" s="6" t="s">
        <v>36</v>
      </c>
      <c r="R4" s="43" t="s">
        <v>35</v>
      </c>
      <c r="S4" s="6" t="s">
        <v>37</v>
      </c>
      <c r="T4" s="43" t="s">
        <v>35</v>
      </c>
      <c r="U4" s="8"/>
      <c r="V4" s="30"/>
      <c r="AZ4" s="518"/>
    </row>
    <row r="5" spans="1:58" s="9" customFormat="1" ht="84" customHeight="1" x14ac:dyDescent="0.25">
      <c r="A5" s="42"/>
      <c r="C5" s="655"/>
      <c r="D5" s="656"/>
      <c r="E5" s="6" t="s">
        <v>38</v>
      </c>
      <c r="F5" s="6"/>
      <c r="G5" s="6"/>
      <c r="H5" s="6"/>
      <c r="I5" s="6"/>
      <c r="J5" s="658" t="s">
        <v>35</v>
      </c>
      <c r="K5" s="658"/>
      <c r="L5" s="658"/>
      <c r="M5" s="6"/>
      <c r="N5" s="6"/>
      <c r="O5" s="6"/>
      <c r="P5" s="7"/>
      <c r="Q5" s="6" t="s">
        <v>39</v>
      </c>
      <c r="R5" s="43" t="s">
        <v>35</v>
      </c>
      <c r="S5" s="6" t="s">
        <v>40</v>
      </c>
      <c r="T5" s="43" t="s">
        <v>35</v>
      </c>
      <c r="U5" s="8"/>
      <c r="V5" s="30"/>
      <c r="AZ5" s="518"/>
    </row>
    <row r="6" spans="1:58" s="9" customFormat="1" ht="57.75" customHeight="1" x14ac:dyDescent="0.25">
      <c r="A6" s="42"/>
      <c r="C6" s="660" t="s">
        <v>41</v>
      </c>
      <c r="D6" s="661"/>
      <c r="E6" s="662" t="s">
        <v>78</v>
      </c>
      <c r="F6" s="662"/>
      <c r="G6" s="662"/>
      <c r="H6" s="662"/>
      <c r="I6" s="662"/>
      <c r="J6" s="662"/>
      <c r="K6" s="662"/>
      <c r="L6" s="662"/>
      <c r="M6" s="662"/>
      <c r="N6" s="662"/>
      <c r="O6" s="662"/>
      <c r="P6" s="662"/>
      <c r="Q6" s="609" t="s">
        <v>42</v>
      </c>
      <c r="R6" s="609"/>
      <c r="S6" s="659" t="s">
        <v>79</v>
      </c>
      <c r="T6" s="659"/>
      <c r="U6" s="659"/>
      <c r="V6" s="31"/>
      <c r="Y6" s="622" t="s">
        <v>391</v>
      </c>
      <c r="Z6" s="622"/>
      <c r="AA6" s="622"/>
      <c r="AB6" s="622"/>
      <c r="AD6" s="622" t="s">
        <v>386</v>
      </c>
      <c r="AE6" s="622"/>
      <c r="AF6" s="622"/>
      <c r="AG6" s="622"/>
      <c r="AJ6" s="622" t="s">
        <v>387</v>
      </c>
      <c r="AK6" s="622"/>
      <c r="AL6" s="622"/>
      <c r="AM6" s="622"/>
      <c r="AP6" s="622" t="s">
        <v>392</v>
      </c>
      <c r="AQ6" s="622"/>
      <c r="AR6" s="622"/>
      <c r="AS6" s="622"/>
      <c r="AV6" s="622" t="s">
        <v>393</v>
      </c>
      <c r="AW6" s="622"/>
      <c r="AX6" s="622"/>
      <c r="AY6" s="622"/>
      <c r="AZ6" s="519"/>
      <c r="BB6" s="622" t="s">
        <v>844</v>
      </c>
      <c r="BC6" s="622"/>
      <c r="BD6" s="622"/>
      <c r="BE6" s="622"/>
    </row>
    <row r="7" spans="1:58" s="9" customFormat="1" ht="117" customHeight="1" x14ac:dyDescent="0.3">
      <c r="A7" s="42"/>
      <c r="C7" s="660" t="s">
        <v>43</v>
      </c>
      <c r="D7" s="661"/>
      <c r="E7" s="671" t="s">
        <v>80</v>
      </c>
      <c r="F7" s="671"/>
      <c r="G7" s="671"/>
      <c r="H7" s="671"/>
      <c r="I7" s="671"/>
      <c r="J7" s="671"/>
      <c r="K7" s="671"/>
      <c r="L7" s="671"/>
      <c r="M7" s="671"/>
      <c r="N7" s="671"/>
      <c r="O7" s="671"/>
      <c r="P7" s="671"/>
      <c r="Q7" s="609" t="s">
        <v>44</v>
      </c>
      <c r="R7" s="609"/>
      <c r="S7" s="659" t="s">
        <v>68</v>
      </c>
      <c r="T7" s="659"/>
      <c r="U7" s="659"/>
      <c r="V7" s="32"/>
      <c r="Y7" s="623" t="s">
        <v>0</v>
      </c>
      <c r="Z7" s="624"/>
      <c r="AA7" s="624"/>
      <c r="AB7" s="624"/>
      <c r="AD7" s="623" t="s">
        <v>321</v>
      </c>
      <c r="AE7" s="624"/>
      <c r="AF7" s="624"/>
      <c r="AG7" s="624"/>
      <c r="AJ7" s="623" t="s">
        <v>1</v>
      </c>
      <c r="AK7" s="624"/>
      <c r="AL7" s="624"/>
      <c r="AM7" s="624"/>
      <c r="AP7" s="623" t="s">
        <v>319</v>
      </c>
      <c r="AQ7" s="624"/>
      <c r="AR7" s="624"/>
      <c r="AS7" s="624"/>
      <c r="AV7" s="623" t="s">
        <v>359</v>
      </c>
      <c r="AW7" s="624"/>
      <c r="AX7" s="624"/>
      <c r="AY7" s="624"/>
      <c r="AZ7" s="624"/>
      <c r="BB7" s="623" t="s">
        <v>321</v>
      </c>
      <c r="BC7" s="624"/>
      <c r="BD7" s="624"/>
      <c r="BE7" s="624"/>
      <c r="BF7" s="624"/>
    </row>
    <row r="8" spans="1:58" s="9" customFormat="1" ht="46.5" customHeight="1" x14ac:dyDescent="0.25">
      <c r="A8" s="42"/>
      <c r="C8" s="660" t="s">
        <v>45</v>
      </c>
      <c r="D8" s="661"/>
      <c r="E8" s="634" t="s">
        <v>81</v>
      </c>
      <c r="F8" s="634"/>
      <c r="G8" s="634"/>
      <c r="H8" s="634"/>
      <c r="I8" s="634"/>
      <c r="J8" s="634"/>
      <c r="K8" s="634"/>
      <c r="L8" s="634"/>
      <c r="M8" s="634"/>
      <c r="N8" s="634"/>
      <c r="O8" s="634"/>
      <c r="P8" s="634"/>
      <c r="Q8" s="609" t="s">
        <v>46</v>
      </c>
      <c r="R8" s="609"/>
      <c r="S8" s="668" t="s">
        <v>82</v>
      </c>
      <c r="T8" s="669"/>
      <c r="U8" s="670"/>
      <c r="V8" s="32"/>
      <c r="Y8" s="625"/>
      <c r="Z8" s="626"/>
      <c r="AA8" s="626"/>
      <c r="AB8" s="626"/>
      <c r="AD8" s="625"/>
      <c r="AE8" s="626"/>
      <c r="AF8" s="626"/>
      <c r="AG8" s="626"/>
      <c r="AJ8" s="625"/>
      <c r="AK8" s="626"/>
      <c r="AL8" s="626"/>
      <c r="AM8" s="626"/>
      <c r="AP8" s="625"/>
      <c r="AQ8" s="626"/>
      <c r="AR8" s="626"/>
      <c r="AS8" s="626"/>
      <c r="AV8" s="625"/>
      <c r="AW8" s="626"/>
      <c r="AX8" s="626"/>
      <c r="AY8" s="626"/>
      <c r="AZ8" s="626"/>
      <c r="BB8" s="625"/>
      <c r="BC8" s="626"/>
      <c r="BD8" s="626"/>
      <c r="BE8" s="626"/>
      <c r="BF8" s="626"/>
    </row>
    <row r="9" spans="1:58" s="9" customFormat="1" ht="66" customHeight="1" x14ac:dyDescent="0.25">
      <c r="A9" s="42"/>
      <c r="C9" s="653" t="s">
        <v>47</v>
      </c>
      <c r="D9" s="654"/>
      <c r="E9" s="664" t="s">
        <v>81</v>
      </c>
      <c r="F9" s="664"/>
      <c r="G9" s="664"/>
      <c r="H9" s="664"/>
      <c r="I9" s="664"/>
      <c r="J9" s="664"/>
      <c r="K9" s="664"/>
      <c r="L9" s="664"/>
      <c r="M9" s="664"/>
      <c r="N9" s="664"/>
      <c r="O9" s="664"/>
      <c r="P9" s="664"/>
      <c r="Q9" s="665" t="s">
        <v>48</v>
      </c>
      <c r="R9" s="665"/>
      <c r="S9" s="666" t="s">
        <v>83</v>
      </c>
      <c r="T9" s="667"/>
      <c r="U9" s="667"/>
      <c r="V9" s="32"/>
      <c r="Y9" s="1" t="s">
        <v>3</v>
      </c>
      <c r="Z9" s="93" t="s">
        <v>4</v>
      </c>
      <c r="AA9" s="577" t="s">
        <v>5</v>
      </c>
      <c r="AB9" s="578" t="s">
        <v>2</v>
      </c>
      <c r="AD9" s="1" t="s">
        <v>3</v>
      </c>
      <c r="AE9" s="93" t="s">
        <v>4</v>
      </c>
      <c r="AF9" s="577" t="s">
        <v>5</v>
      </c>
      <c r="AG9" s="578" t="s">
        <v>2</v>
      </c>
      <c r="AJ9" s="1" t="s">
        <v>3</v>
      </c>
      <c r="AK9" s="93" t="s">
        <v>4</v>
      </c>
      <c r="AL9" s="577" t="s">
        <v>5</v>
      </c>
      <c r="AM9" s="578" t="s">
        <v>2</v>
      </c>
      <c r="AP9" s="1" t="s">
        <v>3</v>
      </c>
      <c r="AQ9" s="93" t="s">
        <v>4</v>
      </c>
      <c r="AR9" s="577" t="s">
        <v>5</v>
      </c>
      <c r="AS9" s="578" t="s">
        <v>2</v>
      </c>
      <c r="AV9" s="1" t="s">
        <v>3</v>
      </c>
      <c r="AW9" s="93" t="s">
        <v>4</v>
      </c>
      <c r="AX9" s="577" t="s">
        <v>369</v>
      </c>
      <c r="AY9" s="577" t="s">
        <v>370</v>
      </c>
      <c r="AZ9" s="58"/>
      <c r="BB9" s="1" t="s">
        <v>3</v>
      </c>
      <c r="BC9" s="93" t="s">
        <v>4</v>
      </c>
      <c r="BD9" s="577" t="s">
        <v>369</v>
      </c>
      <c r="BE9" s="577" t="s">
        <v>370</v>
      </c>
      <c r="BF9" s="577" t="s">
        <v>370</v>
      </c>
    </row>
    <row r="10" spans="1:58" s="13" customFormat="1" ht="68.25" customHeight="1" x14ac:dyDescent="0.25">
      <c r="A10" s="643" t="s">
        <v>84</v>
      </c>
      <c r="B10" s="44"/>
      <c r="C10" s="644" t="s">
        <v>25</v>
      </c>
      <c r="D10" s="648" t="s">
        <v>26</v>
      </c>
      <c r="E10" s="646" t="s">
        <v>7</v>
      </c>
      <c r="F10" s="646" t="s">
        <v>85</v>
      </c>
      <c r="G10" s="646"/>
      <c r="H10" s="646"/>
      <c r="I10" s="646"/>
      <c r="J10" s="646"/>
      <c r="K10" s="646"/>
      <c r="L10" s="646"/>
      <c r="M10" s="646" t="s">
        <v>86</v>
      </c>
      <c r="N10" s="646"/>
      <c r="O10" s="646"/>
      <c r="P10" s="646" t="s">
        <v>87</v>
      </c>
      <c r="Q10" s="646" t="s">
        <v>88</v>
      </c>
      <c r="R10" s="646" t="s">
        <v>89</v>
      </c>
      <c r="S10" s="646" t="s">
        <v>27</v>
      </c>
      <c r="T10" s="672" t="s">
        <v>28</v>
      </c>
      <c r="U10" s="635" t="s">
        <v>29</v>
      </c>
      <c r="V10" s="635" t="s">
        <v>30</v>
      </c>
      <c r="W10" s="635" t="s">
        <v>60</v>
      </c>
      <c r="X10" s="635"/>
      <c r="Y10" s="579" t="s">
        <v>9</v>
      </c>
      <c r="Z10" s="579" t="s">
        <v>10</v>
      </c>
      <c r="AA10" s="577"/>
      <c r="AB10" s="578"/>
      <c r="AD10" s="579" t="s">
        <v>9</v>
      </c>
      <c r="AE10" s="579" t="s">
        <v>10</v>
      </c>
      <c r="AF10" s="577"/>
      <c r="AG10" s="578"/>
      <c r="AJ10" s="579" t="s">
        <v>9</v>
      </c>
      <c r="AK10" s="579" t="s">
        <v>10</v>
      </c>
      <c r="AL10" s="577"/>
      <c r="AM10" s="578"/>
      <c r="AP10" s="579" t="s">
        <v>9</v>
      </c>
      <c r="AQ10" s="579" t="s">
        <v>10</v>
      </c>
      <c r="AR10" s="577"/>
      <c r="AS10" s="578"/>
      <c r="AV10" s="579" t="s">
        <v>9</v>
      </c>
      <c r="AW10" s="579" t="s">
        <v>10</v>
      </c>
      <c r="AX10" s="577"/>
      <c r="AY10" s="577"/>
      <c r="AZ10" s="58"/>
      <c r="BB10" s="579" t="s">
        <v>9</v>
      </c>
      <c r="BC10" s="579" t="s">
        <v>10</v>
      </c>
      <c r="BD10" s="577"/>
      <c r="BE10" s="577"/>
      <c r="BF10" s="577"/>
    </row>
    <row r="11" spans="1:58" s="13" customFormat="1" ht="89.25" customHeight="1" x14ac:dyDescent="0.25">
      <c r="A11" s="643"/>
      <c r="B11" s="44"/>
      <c r="C11" s="645"/>
      <c r="D11" s="649"/>
      <c r="E11" s="647"/>
      <c r="F11" s="47" t="s">
        <v>90</v>
      </c>
      <c r="G11" s="47" t="s">
        <v>91</v>
      </c>
      <c r="H11" s="47" t="s">
        <v>92</v>
      </c>
      <c r="I11" s="47" t="s">
        <v>93</v>
      </c>
      <c r="J11" s="47" t="s">
        <v>94</v>
      </c>
      <c r="K11" s="47" t="s">
        <v>95</v>
      </c>
      <c r="L11" s="47" t="s">
        <v>96</v>
      </c>
      <c r="M11" s="47" t="s">
        <v>31</v>
      </c>
      <c r="N11" s="47" t="s">
        <v>11</v>
      </c>
      <c r="O11" s="47" t="s">
        <v>12</v>
      </c>
      <c r="P11" s="647"/>
      <c r="Q11" s="647"/>
      <c r="R11" s="647"/>
      <c r="S11" s="647"/>
      <c r="T11" s="673"/>
      <c r="U11" s="636"/>
      <c r="V11" s="636"/>
      <c r="W11" s="48" t="s">
        <v>61</v>
      </c>
      <c r="X11" s="48" t="s">
        <v>62</v>
      </c>
      <c r="Y11" s="628"/>
      <c r="Z11" s="628"/>
      <c r="AA11" s="627"/>
      <c r="AB11" s="633"/>
      <c r="AD11" s="628"/>
      <c r="AE11" s="628"/>
      <c r="AF11" s="627"/>
      <c r="AG11" s="633"/>
      <c r="AJ11" s="628"/>
      <c r="AK11" s="628"/>
      <c r="AL11" s="627"/>
      <c r="AM11" s="633"/>
      <c r="AP11" s="628"/>
      <c r="AQ11" s="628"/>
      <c r="AR11" s="627"/>
      <c r="AS11" s="633"/>
      <c r="AV11" s="628"/>
      <c r="AW11" s="628"/>
      <c r="AX11" s="627"/>
      <c r="AY11" s="627"/>
      <c r="AZ11" s="520"/>
      <c r="BB11" s="628"/>
      <c r="BC11" s="628"/>
      <c r="BD11" s="627"/>
      <c r="BE11" s="627"/>
      <c r="BF11" s="627"/>
    </row>
    <row r="12" spans="1:58" s="18" customFormat="1" ht="355.5" customHeight="1" x14ac:dyDescent="0.3">
      <c r="A12" s="639" t="s">
        <v>97</v>
      </c>
      <c r="B12" s="57"/>
      <c r="C12" s="637">
        <v>1</v>
      </c>
      <c r="D12" s="640" t="s">
        <v>98</v>
      </c>
      <c r="E12" s="641" t="s">
        <v>99</v>
      </c>
      <c r="F12" s="640" t="s">
        <v>13</v>
      </c>
      <c r="G12" s="637" t="s">
        <v>13</v>
      </c>
      <c r="H12" s="637"/>
      <c r="I12" s="637"/>
      <c r="J12" s="637"/>
      <c r="K12" s="637"/>
      <c r="L12" s="637"/>
      <c r="M12" s="58"/>
      <c r="N12" s="58" t="s">
        <v>13</v>
      </c>
      <c r="O12" s="59"/>
      <c r="P12" s="60" t="s">
        <v>100</v>
      </c>
      <c r="Q12" s="637" t="s">
        <v>101</v>
      </c>
      <c r="R12" s="61" t="s">
        <v>102</v>
      </c>
      <c r="S12" s="61" t="s">
        <v>103</v>
      </c>
      <c r="T12" s="61" t="s">
        <v>104</v>
      </c>
      <c r="U12" s="62">
        <v>45013</v>
      </c>
      <c r="V12" s="89">
        <v>45044</v>
      </c>
      <c r="W12" s="17"/>
      <c r="X12" s="17" t="s">
        <v>15</v>
      </c>
      <c r="Y12" s="40">
        <v>2</v>
      </c>
      <c r="Z12" s="40">
        <v>2</v>
      </c>
      <c r="AA12" s="4" t="s">
        <v>105</v>
      </c>
      <c r="AB12" s="5" t="s">
        <v>106</v>
      </c>
      <c r="AD12" s="40">
        <v>2</v>
      </c>
      <c r="AE12" s="40">
        <v>2</v>
      </c>
      <c r="AF12" s="4" t="s">
        <v>107</v>
      </c>
      <c r="AG12" s="5" t="s">
        <v>106</v>
      </c>
      <c r="AJ12" s="40">
        <v>2</v>
      </c>
      <c r="AK12" s="40">
        <v>2</v>
      </c>
      <c r="AL12" s="4" t="s">
        <v>108</v>
      </c>
      <c r="AM12" s="5" t="s">
        <v>106</v>
      </c>
      <c r="AP12" s="239">
        <v>2</v>
      </c>
      <c r="AQ12" s="239">
        <v>2</v>
      </c>
      <c r="AR12" s="4" t="s">
        <v>108</v>
      </c>
      <c r="AS12" s="5" t="s">
        <v>106</v>
      </c>
      <c r="AV12" s="237">
        <v>2</v>
      </c>
      <c r="AW12" s="237">
        <v>2</v>
      </c>
      <c r="AX12" s="253" t="s">
        <v>379</v>
      </c>
      <c r="AY12" s="172" t="s">
        <v>371</v>
      </c>
      <c r="AZ12" s="441"/>
      <c r="BB12" s="237">
        <v>2</v>
      </c>
      <c r="BC12" s="237">
        <v>2</v>
      </c>
      <c r="BD12" s="253" t="s">
        <v>923</v>
      </c>
      <c r="BE12" s="172" t="s">
        <v>371</v>
      </c>
      <c r="BF12" s="5" t="s">
        <v>106</v>
      </c>
    </row>
    <row r="13" spans="1:58" s="18" customFormat="1" ht="409.5" customHeight="1" x14ac:dyDescent="0.3">
      <c r="A13" s="639"/>
      <c r="B13" s="57"/>
      <c r="C13" s="637"/>
      <c r="D13" s="640"/>
      <c r="E13" s="642"/>
      <c r="F13" s="640"/>
      <c r="G13" s="637"/>
      <c r="H13" s="637"/>
      <c r="I13" s="637"/>
      <c r="J13" s="637"/>
      <c r="K13" s="637"/>
      <c r="L13" s="637"/>
      <c r="M13" s="59"/>
      <c r="N13" s="58" t="s">
        <v>13</v>
      </c>
      <c r="O13" s="59"/>
      <c r="P13" s="236" t="s">
        <v>372</v>
      </c>
      <c r="Q13" s="637"/>
      <c r="R13" s="61" t="s">
        <v>109</v>
      </c>
      <c r="S13" s="63" t="s">
        <v>110</v>
      </c>
      <c r="T13" s="61" t="s">
        <v>111</v>
      </c>
      <c r="U13" s="62">
        <v>45013</v>
      </c>
      <c r="V13" s="62">
        <v>45199</v>
      </c>
      <c r="W13" s="17" t="s">
        <v>15</v>
      </c>
      <c r="X13" s="17"/>
      <c r="Y13" s="40">
        <v>2</v>
      </c>
      <c r="Z13" s="34">
        <v>1</v>
      </c>
      <c r="AA13" s="4" t="s">
        <v>112</v>
      </c>
      <c r="AB13" s="5" t="s">
        <v>106</v>
      </c>
      <c r="AD13" s="40">
        <v>2</v>
      </c>
      <c r="AE13" s="35">
        <v>1</v>
      </c>
      <c r="AF13" s="4" t="s">
        <v>113</v>
      </c>
      <c r="AG13" s="5" t="s">
        <v>106</v>
      </c>
      <c r="AH13" s="35" t="s">
        <v>114</v>
      </c>
      <c r="AJ13" s="40">
        <v>2</v>
      </c>
      <c r="AK13" s="34">
        <v>1</v>
      </c>
      <c r="AL13" s="4" t="s">
        <v>115</v>
      </c>
      <c r="AM13" s="5" t="s">
        <v>106</v>
      </c>
      <c r="AP13" s="239">
        <v>2</v>
      </c>
      <c r="AQ13" s="240">
        <v>1</v>
      </c>
      <c r="AR13" s="227" t="s">
        <v>323</v>
      </c>
      <c r="AS13" s="5" t="s">
        <v>322</v>
      </c>
      <c r="AV13" s="237">
        <v>2</v>
      </c>
      <c r="AW13" s="237">
        <v>2</v>
      </c>
      <c r="AX13" s="253" t="s">
        <v>380</v>
      </c>
      <c r="AY13" s="172" t="s">
        <v>373</v>
      </c>
      <c r="AZ13" s="441"/>
      <c r="BB13" s="237">
        <v>2</v>
      </c>
      <c r="BC13" s="237">
        <v>2</v>
      </c>
      <c r="BD13" s="253" t="s">
        <v>925</v>
      </c>
      <c r="BE13" s="172" t="s">
        <v>373</v>
      </c>
      <c r="BF13" s="5" t="s">
        <v>322</v>
      </c>
    </row>
    <row r="14" spans="1:58" s="20" customFormat="1" ht="409.5" customHeight="1" x14ac:dyDescent="0.3">
      <c r="A14" s="64" t="s">
        <v>116</v>
      </c>
      <c r="B14" s="65"/>
      <c r="C14" s="16">
        <v>2</v>
      </c>
      <c r="D14" s="58" t="s">
        <v>117</v>
      </c>
      <c r="E14" s="66" t="s">
        <v>118</v>
      </c>
      <c r="F14" s="58" t="s">
        <v>13</v>
      </c>
      <c r="G14" s="58" t="s">
        <v>13</v>
      </c>
      <c r="H14" s="58"/>
      <c r="I14" s="58"/>
      <c r="J14" s="58"/>
      <c r="K14" s="58"/>
      <c r="L14" s="58"/>
      <c r="M14" s="59"/>
      <c r="N14" s="58" t="s">
        <v>13</v>
      </c>
      <c r="O14" s="59"/>
      <c r="P14" s="60" t="s">
        <v>119</v>
      </c>
      <c r="Q14" s="16" t="s">
        <v>101</v>
      </c>
      <c r="R14" s="16" t="s">
        <v>120</v>
      </c>
      <c r="S14" s="16" t="s">
        <v>121</v>
      </c>
      <c r="T14" s="61" t="s">
        <v>122</v>
      </c>
      <c r="U14" s="62">
        <v>45013</v>
      </c>
      <c r="V14" s="62">
        <v>45199</v>
      </c>
      <c r="W14" s="17" t="s">
        <v>15</v>
      </c>
      <c r="X14" s="17"/>
      <c r="Y14" s="67">
        <v>2</v>
      </c>
      <c r="Z14" s="68">
        <v>1</v>
      </c>
      <c r="AA14" s="4" t="s">
        <v>123</v>
      </c>
      <c r="AB14" s="5" t="s">
        <v>106</v>
      </c>
      <c r="AC14" s="46"/>
      <c r="AD14" s="67">
        <v>2</v>
      </c>
      <c r="AE14" s="68">
        <v>1</v>
      </c>
      <c r="AF14" s="4" t="s">
        <v>124</v>
      </c>
      <c r="AG14" s="5" t="s">
        <v>106</v>
      </c>
      <c r="AI14" s="46"/>
      <c r="AJ14" s="67">
        <v>2</v>
      </c>
      <c r="AK14" s="34">
        <v>1</v>
      </c>
      <c r="AL14" s="4" t="s">
        <v>115</v>
      </c>
      <c r="AM14" s="5" t="s">
        <v>106</v>
      </c>
      <c r="AO14" s="46"/>
      <c r="AP14" s="242">
        <v>2</v>
      </c>
      <c r="AQ14" s="240">
        <v>1</v>
      </c>
      <c r="AR14" s="227" t="s">
        <v>323</v>
      </c>
      <c r="AS14" s="5" t="s">
        <v>322</v>
      </c>
      <c r="AV14" s="237">
        <v>2</v>
      </c>
      <c r="AW14" s="238">
        <v>1</v>
      </c>
      <c r="AX14" s="253" t="s">
        <v>381</v>
      </c>
      <c r="AY14" s="172" t="s">
        <v>374</v>
      </c>
      <c r="AZ14" s="441"/>
      <c r="BB14" s="237">
        <v>2</v>
      </c>
      <c r="BC14" s="238">
        <v>1</v>
      </c>
      <c r="BD14" s="253" t="s">
        <v>922</v>
      </c>
      <c r="BE14" s="172" t="s">
        <v>374</v>
      </c>
      <c r="BF14" s="5" t="s">
        <v>322</v>
      </c>
    </row>
    <row r="15" spans="1:58" s="20" customFormat="1" ht="409.5" customHeight="1" x14ac:dyDescent="0.3">
      <c r="A15" s="64"/>
      <c r="B15" s="65"/>
      <c r="C15" s="16">
        <v>3</v>
      </c>
      <c r="D15" s="58" t="s">
        <v>125</v>
      </c>
      <c r="E15" s="58" t="s">
        <v>126</v>
      </c>
      <c r="F15" s="58" t="s">
        <v>13</v>
      </c>
      <c r="G15" s="58" t="s">
        <v>13</v>
      </c>
      <c r="H15" s="58" t="s">
        <v>13</v>
      </c>
      <c r="I15" s="58"/>
      <c r="J15" s="58"/>
      <c r="K15" s="58"/>
      <c r="L15" s="58"/>
      <c r="M15" s="58"/>
      <c r="N15" s="58" t="s">
        <v>13</v>
      </c>
      <c r="O15" s="58"/>
      <c r="P15" s="66" t="s">
        <v>127</v>
      </c>
      <c r="Q15" s="16" t="s">
        <v>101</v>
      </c>
      <c r="R15" s="16" t="s">
        <v>120</v>
      </c>
      <c r="S15" s="16" t="s">
        <v>128</v>
      </c>
      <c r="T15" s="61" t="s">
        <v>129</v>
      </c>
      <c r="U15" s="62">
        <v>45013</v>
      </c>
      <c r="V15" s="62">
        <v>45199</v>
      </c>
      <c r="W15" s="17" t="s">
        <v>15</v>
      </c>
      <c r="X15" s="17"/>
      <c r="Y15" s="34">
        <v>1</v>
      </c>
      <c r="Z15" s="34">
        <v>1</v>
      </c>
      <c r="AA15" s="4" t="s">
        <v>130</v>
      </c>
      <c r="AB15" s="5" t="s">
        <v>106</v>
      </c>
      <c r="AC15" s="46"/>
      <c r="AD15" s="34">
        <v>1</v>
      </c>
      <c r="AE15" s="34">
        <v>1</v>
      </c>
      <c r="AF15" s="4" t="s">
        <v>131</v>
      </c>
      <c r="AG15" s="5" t="s">
        <v>106</v>
      </c>
      <c r="AI15" s="46"/>
      <c r="AJ15" s="37">
        <v>2</v>
      </c>
      <c r="AK15" s="34">
        <v>1</v>
      </c>
      <c r="AL15" s="4" t="s">
        <v>132</v>
      </c>
      <c r="AM15" s="5" t="s">
        <v>106</v>
      </c>
      <c r="AO15" s="46"/>
      <c r="AP15" s="241">
        <v>2</v>
      </c>
      <c r="AQ15" s="240">
        <v>1</v>
      </c>
      <c r="AR15" s="227" t="s">
        <v>323</v>
      </c>
      <c r="AS15" s="5" t="s">
        <v>322</v>
      </c>
      <c r="AV15" s="237">
        <v>2</v>
      </c>
      <c r="AW15" s="238">
        <v>1</v>
      </c>
      <c r="AX15" s="252" t="s">
        <v>378</v>
      </c>
      <c r="AY15" s="172" t="s">
        <v>375</v>
      </c>
      <c r="AZ15" s="441"/>
      <c r="BB15" s="237">
        <v>2</v>
      </c>
      <c r="BC15" s="238">
        <v>1.5</v>
      </c>
      <c r="BD15" s="252" t="s">
        <v>924</v>
      </c>
      <c r="BE15" s="172" t="s">
        <v>867</v>
      </c>
      <c r="BF15" s="5" t="s">
        <v>322</v>
      </c>
    </row>
    <row r="16" spans="1:58" s="25" customFormat="1" ht="34.5" customHeight="1" x14ac:dyDescent="0.3">
      <c r="A16" s="45"/>
      <c r="C16" s="663"/>
      <c r="D16" s="663"/>
      <c r="E16" s="69"/>
      <c r="F16" s="69"/>
      <c r="G16" s="69"/>
      <c r="H16" s="69"/>
      <c r="I16" s="69"/>
      <c r="J16" s="69"/>
      <c r="K16" s="69"/>
      <c r="L16" s="69"/>
      <c r="M16" s="69"/>
      <c r="N16" s="69"/>
      <c r="O16" s="69"/>
      <c r="P16" s="638"/>
      <c r="Q16" s="78"/>
      <c r="R16" s="78"/>
      <c r="S16" s="78"/>
      <c r="T16" s="78"/>
      <c r="U16" s="78"/>
      <c r="V16" s="569" t="s">
        <v>16</v>
      </c>
      <c r="W16" s="76"/>
      <c r="X16" s="76"/>
      <c r="Y16" s="76">
        <f>SUM(Y12:Y15)</f>
        <v>7</v>
      </c>
      <c r="Z16" s="76">
        <f>SUM(Z12:Z15)</f>
        <v>5</v>
      </c>
      <c r="AA16" s="20"/>
      <c r="AB16" s="20"/>
      <c r="AC16" s="569" t="s">
        <v>16</v>
      </c>
      <c r="AD16" s="76">
        <f>SUM(AD12:AD15)</f>
        <v>7</v>
      </c>
      <c r="AE16" s="76">
        <f>SUM(AE12:AE15)</f>
        <v>5</v>
      </c>
      <c r="AF16" s="20"/>
      <c r="AG16" s="20"/>
      <c r="AI16" s="569" t="s">
        <v>16</v>
      </c>
      <c r="AJ16" s="76">
        <f>SUM(AJ12:AJ15)</f>
        <v>8</v>
      </c>
      <c r="AK16" s="76">
        <f>SUM(AK12:AK15)</f>
        <v>5</v>
      </c>
      <c r="AL16" s="20"/>
      <c r="AM16" s="20"/>
      <c r="AO16" s="569" t="s">
        <v>16</v>
      </c>
      <c r="AP16" s="243">
        <f>SUM(AP12:AP15)</f>
        <v>8</v>
      </c>
      <c r="AQ16" s="243">
        <f>SUM(AQ12:AQ15)</f>
        <v>5</v>
      </c>
      <c r="AR16" s="20"/>
      <c r="AS16" s="20"/>
      <c r="AU16" s="569" t="s">
        <v>16</v>
      </c>
      <c r="AV16" s="244">
        <f>SUM(AV12:AV15)</f>
        <v>8</v>
      </c>
      <c r="AW16" s="244">
        <f>SUM(AW12:AW15)</f>
        <v>6</v>
      </c>
      <c r="AX16" s="20"/>
      <c r="AY16" s="20"/>
      <c r="AZ16" s="18"/>
      <c r="BA16" s="621" t="s">
        <v>16</v>
      </c>
      <c r="BB16" s="244">
        <f>SUM(BB12:BB15)</f>
        <v>8</v>
      </c>
      <c r="BC16" s="244">
        <f>SUM(BC12:BC15)</f>
        <v>6.5</v>
      </c>
      <c r="BD16" s="20"/>
      <c r="BE16" s="20"/>
      <c r="BF16" s="20"/>
    </row>
    <row r="17" spans="1:59" s="25" customFormat="1" ht="46.5" customHeight="1" x14ac:dyDescent="0.3">
      <c r="A17" s="45"/>
      <c r="C17" s="69"/>
      <c r="D17" s="69"/>
      <c r="E17" s="69"/>
      <c r="F17" s="69"/>
      <c r="G17" s="69"/>
      <c r="H17" s="69"/>
      <c r="I17" s="69"/>
      <c r="J17" s="69"/>
      <c r="K17" s="69"/>
      <c r="L17" s="69"/>
      <c r="M17" s="69"/>
      <c r="N17" s="69"/>
      <c r="O17" s="69"/>
      <c r="P17" s="638"/>
      <c r="Q17" s="78"/>
      <c r="R17" s="78"/>
      <c r="S17" s="78"/>
      <c r="T17" s="78"/>
      <c r="U17" s="78"/>
      <c r="V17" s="570"/>
      <c r="W17" s="70"/>
      <c r="X17" s="70"/>
      <c r="Y17" s="71">
        <f>+Y16*100%/Y21</f>
        <v>0.875</v>
      </c>
      <c r="Z17" s="71">
        <f>+Z16*100%/Z21</f>
        <v>0.625</v>
      </c>
      <c r="AA17" s="20"/>
      <c r="AB17" s="20"/>
      <c r="AC17" s="570"/>
      <c r="AD17" s="71">
        <f>+AD16*100%/Y21</f>
        <v>0.875</v>
      </c>
      <c r="AE17" s="71">
        <f>+AE16*100%/Y21</f>
        <v>0.625</v>
      </c>
      <c r="AF17" s="20"/>
      <c r="AG17" s="20"/>
      <c r="AI17" s="570"/>
      <c r="AJ17" s="71">
        <f>+AJ16*100%/AE21</f>
        <v>1</v>
      </c>
      <c r="AK17" s="71">
        <f>+AK16*100%/AE21</f>
        <v>0.625</v>
      </c>
      <c r="AL17" s="20"/>
      <c r="AM17" s="20"/>
      <c r="AO17" s="570"/>
      <c r="AP17" s="71">
        <f>+AP16*100%/AK21</f>
        <v>1</v>
      </c>
      <c r="AQ17" s="71">
        <f>+AQ16*100%/AK21</f>
        <v>0.625</v>
      </c>
      <c r="AR17" s="20"/>
      <c r="AS17" s="20"/>
      <c r="AU17" s="570"/>
      <c r="AV17" s="245">
        <f>+AV16*100%/AQ21</f>
        <v>1</v>
      </c>
      <c r="AW17" s="245">
        <f>+AW16*100%/AQ21</f>
        <v>0.75</v>
      </c>
      <c r="AX17" s="20"/>
      <c r="AY17" s="20"/>
      <c r="AZ17" s="18"/>
      <c r="BA17" s="569"/>
      <c r="BB17" s="245">
        <f>+BB16*100%/BB21</f>
        <v>1</v>
      </c>
      <c r="BC17" s="245">
        <f>+BC16*100%/BC21</f>
        <v>0.8125</v>
      </c>
      <c r="BD17" s="20"/>
      <c r="BE17" s="20"/>
      <c r="BF17" s="20"/>
    </row>
    <row r="18" spans="1:59" s="25" customFormat="1" ht="45.75" customHeight="1" x14ac:dyDescent="0.3">
      <c r="A18" s="45"/>
      <c r="C18" s="69"/>
      <c r="D18" s="69"/>
      <c r="E18" s="69"/>
      <c r="F18" s="69"/>
      <c r="G18" s="69"/>
      <c r="H18" s="69"/>
      <c r="I18" s="69"/>
      <c r="J18" s="69"/>
      <c r="K18" s="69"/>
      <c r="L18" s="69"/>
      <c r="M18" s="69"/>
      <c r="N18" s="69"/>
      <c r="O18" s="69"/>
      <c r="P18" s="79"/>
      <c r="Q18" s="79"/>
      <c r="R18" s="79"/>
      <c r="S18" s="79"/>
      <c r="T18" s="79"/>
      <c r="U18" s="79"/>
      <c r="V18" s="90" t="s">
        <v>17</v>
      </c>
      <c r="W18" s="92"/>
      <c r="X18" s="92"/>
      <c r="Y18" s="91">
        <v>0.2</v>
      </c>
      <c r="Z18" s="91">
        <v>0.8</v>
      </c>
      <c r="AA18" s="20"/>
      <c r="AB18" s="20"/>
      <c r="AC18" s="90" t="s">
        <v>17</v>
      </c>
      <c r="AD18" s="91">
        <v>0.2</v>
      </c>
      <c r="AE18" s="91">
        <v>0.8</v>
      </c>
      <c r="AF18" s="20"/>
      <c r="AG18" s="20"/>
      <c r="AI18" s="90" t="s">
        <v>17</v>
      </c>
      <c r="AJ18" s="91">
        <v>0.2</v>
      </c>
      <c r="AK18" s="91">
        <v>0.8</v>
      </c>
      <c r="AL18" s="20"/>
      <c r="AM18" s="20"/>
      <c r="AO18" s="90" t="s">
        <v>17</v>
      </c>
      <c r="AP18" s="91">
        <v>0.2</v>
      </c>
      <c r="AQ18" s="91">
        <v>0.8</v>
      </c>
      <c r="AR18" s="20"/>
      <c r="AS18" s="20"/>
      <c r="AU18" s="90" t="s">
        <v>17</v>
      </c>
      <c r="AV18" s="246">
        <v>0.2</v>
      </c>
      <c r="AW18" s="246">
        <v>0.8</v>
      </c>
      <c r="AX18" s="20"/>
      <c r="AY18" s="20"/>
      <c r="AZ18" s="18"/>
      <c r="BA18" s="90" t="s">
        <v>17</v>
      </c>
      <c r="BB18" s="246">
        <v>0.2</v>
      </c>
      <c r="BC18" s="246">
        <v>0.8</v>
      </c>
      <c r="BD18" s="20"/>
      <c r="BE18" s="20"/>
      <c r="BF18" s="20"/>
    </row>
    <row r="19" spans="1:59" s="25" customFormat="1" ht="75.75" customHeight="1" x14ac:dyDescent="0.3">
      <c r="A19" s="45"/>
      <c r="C19" s="69"/>
      <c r="D19" s="69"/>
      <c r="E19" s="69"/>
      <c r="F19" s="69"/>
      <c r="G19" s="69"/>
      <c r="H19" s="69"/>
      <c r="I19" s="69"/>
      <c r="J19" s="69"/>
      <c r="K19" s="69"/>
      <c r="L19" s="69"/>
      <c r="M19" s="69"/>
      <c r="N19" s="69"/>
      <c r="O19" s="69"/>
      <c r="P19" s="80"/>
      <c r="Q19" s="78"/>
      <c r="R19" s="78"/>
      <c r="S19" s="78"/>
      <c r="T19" s="78"/>
      <c r="U19" s="78"/>
      <c r="V19" s="77" t="s">
        <v>18</v>
      </c>
      <c r="W19" s="70"/>
      <c r="X19" s="70"/>
      <c r="Y19" s="71">
        <f>+Y18*Y17</f>
        <v>0.17500000000000002</v>
      </c>
      <c r="Z19" s="71">
        <f>+Z18*Z17</f>
        <v>0.5</v>
      </c>
      <c r="AA19" s="20"/>
      <c r="AB19" s="513" t="s">
        <v>854</v>
      </c>
      <c r="AC19" s="77" t="s">
        <v>18</v>
      </c>
      <c r="AD19" s="71">
        <f>+AD18*AD17</f>
        <v>0.17500000000000002</v>
      </c>
      <c r="AE19" s="71">
        <f>+AE18*AE17</f>
        <v>0.5</v>
      </c>
      <c r="AF19" s="20"/>
      <c r="AG19" s="513" t="s">
        <v>854</v>
      </c>
      <c r="AI19" s="77" t="s">
        <v>18</v>
      </c>
      <c r="AJ19" s="71">
        <f>+AJ18*AJ17</f>
        <v>0.2</v>
      </c>
      <c r="AK19" s="71">
        <f>+AK18*AK17</f>
        <v>0.5</v>
      </c>
      <c r="AL19" s="20"/>
      <c r="AM19" s="513" t="s">
        <v>854</v>
      </c>
      <c r="AO19" s="77" t="s">
        <v>18</v>
      </c>
      <c r="AP19" s="71">
        <f>+AP18*AP17</f>
        <v>0.2</v>
      </c>
      <c r="AQ19" s="71">
        <f>+AQ18*AQ17</f>
        <v>0.5</v>
      </c>
      <c r="AR19" s="20"/>
      <c r="AS19" s="513" t="s">
        <v>854</v>
      </c>
      <c r="AU19" s="77" t="s">
        <v>18</v>
      </c>
      <c r="AV19" s="245">
        <f>+AV18*AV17</f>
        <v>0.2</v>
      </c>
      <c r="AW19" s="245">
        <f>+AW18*AW17</f>
        <v>0.60000000000000009</v>
      </c>
      <c r="AX19" s="20"/>
      <c r="AY19" s="513" t="s">
        <v>854</v>
      </c>
      <c r="AZ19" s="18"/>
      <c r="BA19" s="77" t="s">
        <v>18</v>
      </c>
      <c r="BB19" s="245">
        <f>+BB18*BB17</f>
        <v>0.2</v>
      </c>
      <c r="BC19" s="245">
        <f>+BC18*BC17</f>
        <v>0.65</v>
      </c>
      <c r="BD19" s="20"/>
      <c r="BE19" s="513" t="s">
        <v>854</v>
      </c>
      <c r="BF19" s="20"/>
    </row>
    <row r="20" spans="1:59" s="25" customFormat="1" ht="90.75" customHeight="1" x14ac:dyDescent="0.3">
      <c r="A20" s="45"/>
      <c r="C20" s="69"/>
      <c r="D20" s="69"/>
      <c r="E20" s="69"/>
      <c r="F20" s="69"/>
      <c r="G20" s="69"/>
      <c r="H20" s="69"/>
      <c r="I20" s="69"/>
      <c r="J20" s="69"/>
      <c r="K20" s="69"/>
      <c r="L20" s="69"/>
      <c r="M20" s="69"/>
      <c r="N20" s="69"/>
      <c r="O20" s="69"/>
      <c r="P20" s="80"/>
      <c r="Q20" s="78"/>
      <c r="R20" s="78"/>
      <c r="S20" s="78"/>
      <c r="T20" s="78"/>
      <c r="U20" s="78"/>
      <c r="V20" s="77" t="s">
        <v>19</v>
      </c>
      <c r="W20" s="70"/>
      <c r="X20" s="70"/>
      <c r="Y20" s="571">
        <f>SUM(Y19:Z19)</f>
        <v>0.67500000000000004</v>
      </c>
      <c r="Z20" s="572"/>
      <c r="AA20" s="87" t="s">
        <v>75</v>
      </c>
      <c r="AB20" s="517">
        <f>2*100%/8</f>
        <v>0.25</v>
      </c>
      <c r="AC20" s="77" t="s">
        <v>133</v>
      </c>
      <c r="AD20" s="571">
        <f>SUM(AD19:AE19)</f>
        <v>0.67500000000000004</v>
      </c>
      <c r="AE20" s="572"/>
      <c r="AF20" s="248" t="s">
        <v>853</v>
      </c>
      <c r="AG20" s="514">
        <v>1</v>
      </c>
      <c r="AI20" s="77" t="s">
        <v>134</v>
      </c>
      <c r="AJ20" s="571">
        <f>SUM(AJ19:AK19)</f>
        <v>0.7</v>
      </c>
      <c r="AK20" s="572"/>
      <c r="AL20" s="248" t="s">
        <v>76</v>
      </c>
      <c r="AM20" s="514">
        <v>1</v>
      </c>
      <c r="AO20" s="77" t="s">
        <v>349</v>
      </c>
      <c r="AP20" s="571">
        <f>SUM(AP19:AQ19)</f>
        <v>0.7</v>
      </c>
      <c r="AQ20" s="572"/>
      <c r="AR20" s="87" t="s">
        <v>852</v>
      </c>
      <c r="AS20" s="88">
        <v>1</v>
      </c>
      <c r="AU20" s="77" t="s">
        <v>367</v>
      </c>
      <c r="AV20" s="629">
        <f>SUM(AV19:AW19)</f>
        <v>0.8</v>
      </c>
      <c r="AW20" s="630"/>
      <c r="AX20" s="87" t="s">
        <v>376</v>
      </c>
      <c r="AY20" s="88">
        <v>1</v>
      </c>
      <c r="AZ20" s="521"/>
      <c r="BA20" s="77" t="s">
        <v>846</v>
      </c>
      <c r="BB20" s="629">
        <f>SUM(BB19:BC19)</f>
        <v>0.85000000000000009</v>
      </c>
      <c r="BC20" s="630"/>
      <c r="BD20" s="87" t="s">
        <v>850</v>
      </c>
      <c r="BE20" s="88">
        <v>1</v>
      </c>
      <c r="BF20" s="75"/>
    </row>
    <row r="21" spans="1:59" s="25" customFormat="1" ht="46.5" customHeight="1" x14ac:dyDescent="0.3">
      <c r="A21" s="45"/>
      <c r="C21" s="69"/>
      <c r="D21" s="69"/>
      <c r="E21" s="69"/>
      <c r="F21" s="69"/>
      <c r="G21" s="69"/>
      <c r="H21" s="69"/>
      <c r="I21" s="69"/>
      <c r="J21" s="69"/>
      <c r="K21" s="69"/>
      <c r="L21" s="69"/>
      <c r="M21" s="69"/>
      <c r="N21" s="69"/>
      <c r="O21" s="69"/>
      <c r="P21" s="638"/>
      <c r="Q21" s="78"/>
      <c r="R21" s="78"/>
      <c r="S21" s="78"/>
      <c r="T21" s="78"/>
      <c r="U21" s="78"/>
      <c r="V21" s="573" t="s">
        <v>135</v>
      </c>
      <c r="W21" s="72"/>
      <c r="X21" s="72"/>
      <c r="Y21" s="72">
        <f>2*4</f>
        <v>8</v>
      </c>
      <c r="Z21" s="72">
        <f>2*4</f>
        <v>8</v>
      </c>
      <c r="AA21" s="20"/>
      <c r="AB21" s="20"/>
      <c r="AC21" s="573" t="s">
        <v>136</v>
      </c>
      <c r="AD21" s="72">
        <f>2*4</f>
        <v>8</v>
      </c>
      <c r="AE21" s="72">
        <f>2*4</f>
        <v>8</v>
      </c>
      <c r="AF21" s="525" t="s">
        <v>50</v>
      </c>
      <c r="AG21" s="526">
        <v>4</v>
      </c>
      <c r="AI21" s="573" t="s">
        <v>137</v>
      </c>
      <c r="AJ21" s="72">
        <f>2*4</f>
        <v>8</v>
      </c>
      <c r="AK21" s="72">
        <f>2*4</f>
        <v>8</v>
      </c>
      <c r="AL21" s="525" t="s">
        <v>50</v>
      </c>
      <c r="AM21" s="526">
        <v>4</v>
      </c>
      <c r="AO21" s="573" t="s">
        <v>348</v>
      </c>
      <c r="AP21" s="72">
        <f>2*4</f>
        <v>8</v>
      </c>
      <c r="AQ21" s="72">
        <f>2*4</f>
        <v>8</v>
      </c>
      <c r="AR21" s="525" t="s">
        <v>50</v>
      </c>
      <c r="AS21" s="526">
        <v>4</v>
      </c>
      <c r="AU21" s="573" t="s">
        <v>368</v>
      </c>
      <c r="AV21" s="247">
        <f>2*4</f>
        <v>8</v>
      </c>
      <c r="AW21" s="247">
        <f>2*4</f>
        <v>8</v>
      </c>
      <c r="AX21" s="525" t="s">
        <v>50</v>
      </c>
      <c r="AY21" s="526">
        <v>4</v>
      </c>
      <c r="AZ21" s="18"/>
      <c r="BA21" s="617" t="s">
        <v>845</v>
      </c>
      <c r="BB21" s="247">
        <f>2*4</f>
        <v>8</v>
      </c>
      <c r="BC21" s="247">
        <f>2*4</f>
        <v>8</v>
      </c>
      <c r="BD21" s="525" t="s">
        <v>50</v>
      </c>
      <c r="BE21" s="526">
        <v>4</v>
      </c>
      <c r="BF21" s="20"/>
    </row>
    <row r="22" spans="1:59" s="33" customFormat="1" ht="31.5" customHeight="1" x14ac:dyDescent="0.2">
      <c r="A22" s="38"/>
      <c r="P22" s="638"/>
      <c r="Q22" s="80"/>
      <c r="R22" s="80"/>
      <c r="S22" s="80"/>
      <c r="T22" s="81"/>
      <c r="U22" s="81"/>
      <c r="V22" s="573"/>
      <c r="W22" s="72"/>
      <c r="X22" s="72"/>
      <c r="Y22" s="631">
        <v>1</v>
      </c>
      <c r="Z22" s="632"/>
      <c r="AA22" s="51"/>
      <c r="AB22" s="51"/>
      <c r="AC22" s="573"/>
      <c r="AD22" s="631">
        <v>1</v>
      </c>
      <c r="AE22" s="632"/>
      <c r="AF22" s="51"/>
      <c r="AG22" s="51"/>
      <c r="AI22" s="573"/>
      <c r="AJ22" s="631">
        <v>1</v>
      </c>
      <c r="AK22" s="632"/>
      <c r="AL22" s="51"/>
      <c r="AM22" s="51"/>
      <c r="AO22" s="573"/>
      <c r="AP22" s="631">
        <v>1</v>
      </c>
      <c r="AQ22" s="632"/>
      <c r="AR22" s="51"/>
      <c r="AS22" s="51"/>
      <c r="AU22" s="573"/>
      <c r="AV22" s="619">
        <v>1</v>
      </c>
      <c r="AW22" s="620"/>
      <c r="AX22" s="51"/>
      <c r="AY22" s="51"/>
      <c r="AZ22" s="82"/>
      <c r="BA22" s="618"/>
      <c r="BB22" s="619">
        <v>1</v>
      </c>
      <c r="BC22" s="620"/>
      <c r="BD22" s="51"/>
      <c r="BE22" s="51"/>
      <c r="BF22" s="51"/>
    </row>
    <row r="23" spans="1:59" x14ac:dyDescent="0.25">
      <c r="P23" s="82"/>
      <c r="Q23" s="82"/>
      <c r="R23" s="82"/>
      <c r="S23" s="82"/>
      <c r="T23" s="83"/>
      <c r="U23" s="84"/>
      <c r="V23" s="51"/>
    </row>
    <row r="24" spans="1:59" ht="61.5" x14ac:dyDescent="0.25">
      <c r="P24" s="82"/>
      <c r="Q24" s="82"/>
      <c r="R24" s="82"/>
      <c r="S24" s="82"/>
      <c r="T24" s="83"/>
      <c r="U24" s="84"/>
      <c r="AD24" s="510" t="s">
        <v>848</v>
      </c>
      <c r="AE24" s="510" t="s">
        <v>861</v>
      </c>
      <c r="AI24" s="510" t="s">
        <v>848</v>
      </c>
      <c r="AJ24" s="510" t="s">
        <v>861</v>
      </c>
    </row>
    <row r="25" spans="1:59" ht="81" customHeight="1" x14ac:dyDescent="0.25">
      <c r="P25" s="82"/>
      <c r="Q25" s="82"/>
      <c r="R25" s="82"/>
      <c r="S25" s="82"/>
      <c r="T25" s="83"/>
      <c r="U25" s="84"/>
      <c r="V25" s="510" t="s">
        <v>848</v>
      </c>
      <c r="Y25" s="510" t="s">
        <v>861</v>
      </c>
      <c r="AD25" s="250" t="s">
        <v>138</v>
      </c>
      <c r="AE25" s="251">
        <f>+Y20</f>
        <v>0.67500000000000004</v>
      </c>
      <c r="AI25" s="250" t="str">
        <f>+AD25</f>
        <v>AVANCE A  JUNIO DE 2023</v>
      </c>
      <c r="AJ25" s="251">
        <f>+AE25</f>
        <v>0.67500000000000004</v>
      </c>
      <c r="AW25" s="510" t="s">
        <v>847</v>
      </c>
      <c r="AX25" s="510" t="s">
        <v>848</v>
      </c>
      <c r="AY25" s="510" t="s">
        <v>861</v>
      </c>
      <c r="AZ25" s="522"/>
      <c r="BD25" s="510" t="s">
        <v>847</v>
      </c>
      <c r="BE25" s="510" t="s">
        <v>848</v>
      </c>
      <c r="BF25" s="510" t="s">
        <v>861</v>
      </c>
      <c r="BG25" s="510" t="s">
        <v>860</v>
      </c>
    </row>
    <row r="26" spans="1:59" ht="90" customHeight="1" x14ac:dyDescent="0.3">
      <c r="P26" s="18"/>
      <c r="Q26" s="18"/>
      <c r="R26" s="18"/>
      <c r="S26" s="18"/>
      <c r="T26" s="85"/>
      <c r="U26" s="86"/>
      <c r="V26" s="516" t="str">
        <f>+V20</f>
        <v>RESULTADOS DE LA  EVALUACION DEL PLAN DE MEJORAMIENTO  FECHA  CORTE JUNIO DE 2023</v>
      </c>
      <c r="W26" s="65"/>
      <c r="X26" s="65"/>
      <c r="Y26" s="515">
        <f>+Y20</f>
        <v>0.67500000000000004</v>
      </c>
      <c r="AD26" s="250" t="s">
        <v>139</v>
      </c>
      <c r="AE26" s="251">
        <v>0.68</v>
      </c>
      <c r="AI26" s="250" t="str">
        <f>+AD26</f>
        <v>AVANCE A SEPTIEMBRE DE 2023</v>
      </c>
      <c r="AJ26" s="251">
        <v>0.68</v>
      </c>
      <c r="AN26" s="510" t="s">
        <v>847</v>
      </c>
      <c r="AO26" s="510" t="s">
        <v>848</v>
      </c>
      <c r="AP26" s="510" t="s">
        <v>861</v>
      </c>
      <c r="AW26" s="234">
        <v>1</v>
      </c>
      <c r="AX26" s="248" t="str">
        <f>+V20</f>
        <v>RESULTADOS DE LA  EVALUACION DEL PLAN DE MEJORAMIENTO  FECHA  CORTE JUNIO DE 2023</v>
      </c>
      <c r="AY26" s="249">
        <f>+AP27</f>
        <v>0.67500000000000004</v>
      </c>
      <c r="AZ26" s="523"/>
      <c r="BD26" s="234">
        <v>1</v>
      </c>
      <c r="BE26" s="508" t="str">
        <f>+AX26</f>
        <v>RESULTADOS DE LA  EVALUACION DEL PLAN DE MEJORAMIENTO  FECHA  CORTE JUNIO DE 2023</v>
      </c>
      <c r="BF26" s="511">
        <f>+AY26</f>
        <v>0.67500000000000004</v>
      </c>
      <c r="BG26" s="511">
        <v>0.25</v>
      </c>
    </row>
    <row r="27" spans="1:59" ht="121.5" customHeight="1" x14ac:dyDescent="0.3">
      <c r="P27" s="18"/>
      <c r="Q27" s="18"/>
      <c r="R27" s="18"/>
      <c r="S27" s="18"/>
      <c r="T27" s="85"/>
      <c r="U27" s="86"/>
      <c r="V27" s="516" t="str">
        <f>+V21</f>
        <v>RESUTADO ESPERADO A  JUNIO 30 DE 2023</v>
      </c>
      <c r="W27" s="65"/>
      <c r="X27" s="65"/>
      <c r="Y27" s="515">
        <v>0.25</v>
      </c>
      <c r="AD27" s="250" t="s">
        <v>140</v>
      </c>
      <c r="AE27" s="251">
        <v>1</v>
      </c>
      <c r="AI27" s="250" t="str">
        <f>+AI20</f>
        <v>RESULTADOS DE LA  EVALUACION DEL PLAN DE MEJORAMIENTO  FECHA  CORTE DICIEMBRE  DE 2023</v>
      </c>
      <c r="AJ27" s="251">
        <f>+AJ20</f>
        <v>0.7</v>
      </c>
      <c r="AN27" s="234">
        <v>1</v>
      </c>
      <c r="AO27" s="248" t="str">
        <f>+V20</f>
        <v>RESULTADOS DE LA  EVALUACION DEL PLAN DE MEJORAMIENTO  FECHA  CORTE JUNIO DE 2023</v>
      </c>
      <c r="AP27" s="249">
        <f>+Y20</f>
        <v>0.67500000000000004</v>
      </c>
      <c r="AV27" s="255" t="s">
        <v>377</v>
      </c>
      <c r="AW27" s="234">
        <v>2</v>
      </c>
      <c r="AX27" s="248" t="str">
        <f t="shared" ref="AX27:AX29" si="0">+AO28</f>
        <v>RESULTADOS DE LA  EVALUACION DEL PLAN DE MEJORAMIENTO  FECHA  CORTE SEPTIEMBRE  DE 2023</v>
      </c>
      <c r="AY27" s="249">
        <f t="shared" ref="AY27:AY29" si="1">+AP28</f>
        <v>0.67500000000000004</v>
      </c>
      <c r="AZ27" s="523"/>
      <c r="BC27" s="507" t="s">
        <v>377</v>
      </c>
      <c r="BD27" s="234">
        <v>2</v>
      </c>
      <c r="BE27" s="508" t="str">
        <f>+AX27</f>
        <v>RESULTADOS DE LA  EVALUACION DEL PLAN DE MEJORAMIENTO  FECHA  CORTE SEPTIEMBRE  DE 2023</v>
      </c>
      <c r="BF27" s="511">
        <f t="shared" ref="BF27:BF29" si="2">+AY27</f>
        <v>0.67500000000000004</v>
      </c>
      <c r="BG27" s="511">
        <v>1</v>
      </c>
    </row>
    <row r="28" spans="1:59" ht="199.5" customHeight="1" x14ac:dyDescent="0.3">
      <c r="P28" s="20"/>
      <c r="Q28" s="20"/>
      <c r="R28" s="20"/>
      <c r="S28" s="20"/>
      <c r="T28" s="73"/>
      <c r="U28" s="74"/>
      <c r="V28" s="74"/>
      <c r="W28" s="20"/>
      <c r="X28" s="20"/>
      <c r="Y28" s="20"/>
      <c r="AI28" s="250" t="s">
        <v>855</v>
      </c>
      <c r="AJ28" s="251">
        <v>1</v>
      </c>
      <c r="AN28" s="234">
        <v>2</v>
      </c>
      <c r="AO28" s="248" t="str">
        <f>+AC20</f>
        <v>RESULTADOS DE LA  EVALUACION DEL PLAN DE MEJORAMIENTO  FECHA  CORTE SEPTIEMBRE  DE 2023</v>
      </c>
      <c r="AP28" s="249">
        <f>+AD20</f>
        <v>0.67500000000000004</v>
      </c>
      <c r="AV28" s="256" t="s">
        <v>851</v>
      </c>
      <c r="AW28" s="234">
        <v>3</v>
      </c>
      <c r="AX28" s="248" t="str">
        <f t="shared" si="0"/>
        <v>RESULTADOS DE LA  EVALUACION DEL PLAN DE MEJORAMIENTO  FECHA  CORTE DICIEMBRE  DE 2023</v>
      </c>
      <c r="AY28" s="249">
        <f t="shared" si="1"/>
        <v>0.7</v>
      </c>
      <c r="AZ28" s="523"/>
      <c r="BC28" s="512" t="s">
        <v>849</v>
      </c>
      <c r="BD28" s="234">
        <v>3</v>
      </c>
      <c r="BE28" s="508" t="str">
        <f>+AX28</f>
        <v>RESULTADOS DE LA  EVALUACION DEL PLAN DE MEJORAMIENTO  FECHA  CORTE DICIEMBRE  DE 2023</v>
      </c>
      <c r="BF28" s="511">
        <f t="shared" si="2"/>
        <v>0.7</v>
      </c>
      <c r="BG28" s="511">
        <v>1</v>
      </c>
    </row>
    <row r="29" spans="1:59" ht="73.5" customHeight="1" x14ac:dyDescent="0.25">
      <c r="AN29" s="234">
        <v>3</v>
      </c>
      <c r="AO29" s="248" t="str">
        <f>+AI20</f>
        <v>RESULTADOS DE LA  EVALUACION DEL PLAN DE MEJORAMIENTO  FECHA  CORTE DICIEMBRE  DE 2023</v>
      </c>
      <c r="AP29" s="249">
        <f>+AJ20</f>
        <v>0.7</v>
      </c>
      <c r="AW29" s="234">
        <v>4</v>
      </c>
      <c r="AX29" s="248" t="str">
        <f t="shared" si="0"/>
        <v>RESULTADOS DE LA  EVALUACION DEL PLAN DE MEJORAMIENTO  FECHA  CORTE MARZO  DE 2024</v>
      </c>
      <c r="AY29" s="249">
        <f t="shared" si="1"/>
        <v>0.7</v>
      </c>
      <c r="AZ29" s="523"/>
      <c r="BD29" s="234">
        <v>4</v>
      </c>
      <c r="BE29" s="508" t="str">
        <f>+AX29</f>
        <v>RESULTADOS DE LA  EVALUACION DEL PLAN DE MEJORAMIENTO  FECHA  CORTE MARZO  DE 2024</v>
      </c>
      <c r="BF29" s="511">
        <f t="shared" si="2"/>
        <v>0.7</v>
      </c>
      <c r="BG29" s="511">
        <v>1</v>
      </c>
    </row>
    <row r="30" spans="1:59" ht="66.75" customHeight="1" x14ac:dyDescent="0.25">
      <c r="AN30" s="234">
        <v>4</v>
      </c>
      <c r="AO30" s="248" t="str">
        <f>+AO20</f>
        <v>RESULTADOS DE LA  EVALUACION DEL PLAN DE MEJORAMIENTO  FECHA  CORTE MARZO  DE 2024</v>
      </c>
      <c r="AP30" s="249">
        <f>+AP20</f>
        <v>0.7</v>
      </c>
      <c r="AW30" s="234">
        <v>5</v>
      </c>
      <c r="AX30" s="248" t="str">
        <f>+AU20</f>
        <v>RESULTADOS DE LA  EVALUACION DEL PLAN DE MEJORAMIENTO  FECHA  CORTE JUNIO  DE 2024</v>
      </c>
      <c r="AY30" s="249">
        <f>+AV20</f>
        <v>0.8</v>
      </c>
      <c r="AZ30" s="523"/>
      <c r="BD30" s="234">
        <v>5</v>
      </c>
      <c r="BE30" s="508" t="str">
        <f>+AX30</f>
        <v>RESULTADOS DE LA  EVALUACION DEL PLAN DE MEJORAMIENTO  FECHA  CORTE JUNIO  DE 2024</v>
      </c>
      <c r="BF30" s="511">
        <f>+AY30</f>
        <v>0.8</v>
      </c>
      <c r="BG30" s="511">
        <v>1</v>
      </c>
    </row>
    <row r="31" spans="1:59" ht="80.25" customHeight="1" x14ac:dyDescent="0.25">
      <c r="AO31" s="250" t="str">
        <f>+AO21</f>
        <v>RESUTADO ESPERADO A  MARZO DE 2024</v>
      </c>
      <c r="AP31" s="251">
        <v>1</v>
      </c>
      <c r="AX31" s="248" t="str">
        <f>+AU21</f>
        <v>RESUTADO ESPERADO A  JUNIO DE 2024</v>
      </c>
      <c r="AY31" s="249">
        <f>+AV22</f>
        <v>1</v>
      </c>
      <c r="BD31" s="234">
        <v>6</v>
      </c>
      <c r="BE31" s="508" t="str">
        <f>+BA20</f>
        <v>RESULTADOS DE LA  EVALUACION DEL PLAN DE MEJORAMIENTO  FECHA  CORTE SEPTIEMBRE  DE 2024</v>
      </c>
      <c r="BF31" s="511">
        <f>+BB20</f>
        <v>0.85000000000000009</v>
      </c>
      <c r="BG31" s="511">
        <v>1</v>
      </c>
    </row>
    <row r="32" spans="1:59" ht="23.25" x14ac:dyDescent="0.25">
      <c r="BE32" s="508" t="str">
        <f>+BA21</f>
        <v>RESUTADO ESPERADO A  SEPTIEMBRE DE 2024</v>
      </c>
      <c r="BF32" s="511">
        <f>+BB22</f>
        <v>1</v>
      </c>
    </row>
  </sheetData>
  <mergeCells count="111">
    <mergeCell ref="AV20:AW20"/>
    <mergeCell ref="AV22:AW22"/>
    <mergeCell ref="AU16:AU17"/>
    <mergeCell ref="AU21:AU22"/>
    <mergeCell ref="AV7:AZ8"/>
    <mergeCell ref="AX9:AX11"/>
    <mergeCell ref="AV10:AV11"/>
    <mergeCell ref="AW10:AW11"/>
    <mergeCell ref="AY9:AY11"/>
    <mergeCell ref="C16:D16"/>
    <mergeCell ref="U10:U11"/>
    <mergeCell ref="P16:P17"/>
    <mergeCell ref="C9:D9"/>
    <mergeCell ref="E9:P9"/>
    <mergeCell ref="Q9:R9"/>
    <mergeCell ref="S9:U9"/>
    <mergeCell ref="S7:U7"/>
    <mergeCell ref="S8:U8"/>
    <mergeCell ref="C7:D7"/>
    <mergeCell ref="E7:P7"/>
    <mergeCell ref="Q7:R7"/>
    <mergeCell ref="C8:D8"/>
    <mergeCell ref="L12:L13"/>
    <mergeCell ref="F10:L10"/>
    <mergeCell ref="M10:O10"/>
    <mergeCell ref="S10:S11"/>
    <mergeCell ref="T10:T11"/>
    <mergeCell ref="A10:A11"/>
    <mergeCell ref="C10:C11"/>
    <mergeCell ref="P10:P11"/>
    <mergeCell ref="Q10:Q11"/>
    <mergeCell ref="R10:R11"/>
    <mergeCell ref="D10:D11"/>
    <mergeCell ref="E10:E11"/>
    <mergeCell ref="C1:C3"/>
    <mergeCell ref="E1:U3"/>
    <mergeCell ref="C4:D5"/>
    <mergeCell ref="J4:L4"/>
    <mergeCell ref="J5:L5"/>
    <mergeCell ref="Q6:R6"/>
    <mergeCell ref="S6:U6"/>
    <mergeCell ref="C6:D6"/>
    <mergeCell ref="E6:P6"/>
    <mergeCell ref="A12:A13"/>
    <mergeCell ref="I12:I13"/>
    <mergeCell ref="C12:C13"/>
    <mergeCell ref="F12:F13"/>
    <mergeCell ref="J12:J13"/>
    <mergeCell ref="E12:E13"/>
    <mergeCell ref="G12:G13"/>
    <mergeCell ref="H12:H13"/>
    <mergeCell ref="D12:D13"/>
    <mergeCell ref="AC16:AC17"/>
    <mergeCell ref="AC21:AC22"/>
    <mergeCell ref="AF9:AF11"/>
    <mergeCell ref="AD10:AD11"/>
    <mergeCell ref="AD7:AG8"/>
    <mergeCell ref="AG9:AG11"/>
    <mergeCell ref="AE10:AE11"/>
    <mergeCell ref="AD20:AE20"/>
    <mergeCell ref="E8:P8"/>
    <mergeCell ref="Q8:R8"/>
    <mergeCell ref="V10:V11"/>
    <mergeCell ref="W10:X10"/>
    <mergeCell ref="Y7:AB8"/>
    <mergeCell ref="AA9:AA11"/>
    <mergeCell ref="AB9:AB11"/>
    <mergeCell ref="Y10:Y11"/>
    <mergeCell ref="Z10:Z11"/>
    <mergeCell ref="K12:K13"/>
    <mergeCell ref="Q12:Q13"/>
    <mergeCell ref="Y20:Z20"/>
    <mergeCell ref="P21:P22"/>
    <mergeCell ref="Y22:Z22"/>
    <mergeCell ref="V16:V17"/>
    <mergeCell ref="V21:V22"/>
    <mergeCell ref="AV6:AY6"/>
    <mergeCell ref="Y6:AB6"/>
    <mergeCell ref="AD6:AG6"/>
    <mergeCell ref="AJ6:AM6"/>
    <mergeCell ref="AP6:AS6"/>
    <mergeCell ref="AO16:AO17"/>
    <mergeCell ref="AP20:AQ20"/>
    <mergeCell ref="AO21:AO22"/>
    <mergeCell ref="AP22:AQ22"/>
    <mergeCell ref="AP7:AS8"/>
    <mergeCell ref="AR9:AR11"/>
    <mergeCell ref="AS9:AS11"/>
    <mergeCell ref="AP10:AP11"/>
    <mergeCell ref="AQ10:AQ11"/>
    <mergeCell ref="AI16:AI17"/>
    <mergeCell ref="AJ20:AK20"/>
    <mergeCell ref="AI21:AI22"/>
    <mergeCell ref="AJ22:AK22"/>
    <mergeCell ref="AJ7:AM8"/>
    <mergeCell ref="AL9:AL11"/>
    <mergeCell ref="AM9:AM11"/>
    <mergeCell ref="AJ10:AJ11"/>
    <mergeCell ref="AK10:AK11"/>
    <mergeCell ref="AD22:AE22"/>
    <mergeCell ref="BA21:BA22"/>
    <mergeCell ref="BB22:BC22"/>
    <mergeCell ref="BA16:BA17"/>
    <mergeCell ref="BB6:BE6"/>
    <mergeCell ref="BB7:BF8"/>
    <mergeCell ref="BD9:BD11"/>
    <mergeCell ref="BE9:BE11"/>
    <mergeCell ref="BF9:BF11"/>
    <mergeCell ref="BB10:BB11"/>
    <mergeCell ref="BC10:BC11"/>
    <mergeCell ref="BB20:BC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79998168889431442"/>
  </sheetPr>
  <dimension ref="A1:BA34"/>
  <sheetViews>
    <sheetView topLeftCell="AX1" zoomScale="80" zoomScaleNormal="80" workbookViewId="0">
      <selection activeCell="AZ9" sqref="AZ9:AZ11"/>
    </sheetView>
  </sheetViews>
  <sheetFormatPr baseColWidth="10" defaultColWidth="11.42578125" defaultRowHeight="15.75" x14ac:dyDescent="0.25"/>
  <cols>
    <col min="1" max="1" width="20.42578125" style="54" customWidth="1"/>
    <col min="2" max="2" width="43.7109375" style="54" customWidth="1"/>
    <col min="3" max="3" width="5.85546875" style="54" customWidth="1"/>
    <col min="4" max="4" width="6.5703125" style="54" customWidth="1"/>
    <col min="5" max="5" width="7.28515625" style="54" customWidth="1"/>
    <col min="6" max="6" width="51.85546875" style="51" customWidth="1"/>
    <col min="7" max="7" width="26.42578125" style="51" customWidth="1"/>
    <col min="8" max="8" width="6.85546875" style="51" customWidth="1"/>
    <col min="9" max="10" width="9.5703125" style="51" customWidth="1"/>
    <col min="11" max="11" width="56.140625" style="51" customWidth="1"/>
    <col min="12" max="12" width="28.5703125" style="51" customWidth="1"/>
    <col min="13" max="13" width="43.5703125" style="51" customWidth="1"/>
    <col min="14" max="14" width="33.42578125" style="51" customWidth="1"/>
    <col min="15" max="15" width="41.5703125" style="51" customWidth="1"/>
    <col min="16" max="16" width="64.5703125" style="130" customWidth="1"/>
    <col min="17" max="17" width="74.140625" style="130" customWidth="1"/>
    <col min="18" max="18" width="8.85546875" style="51" customWidth="1"/>
    <col min="19" max="19" width="10.7109375" style="51" customWidth="1"/>
    <col min="20" max="20" width="11.42578125" style="51" customWidth="1"/>
    <col min="21" max="21" width="48.7109375" style="51" customWidth="1"/>
    <col min="22" max="22" width="68.140625" style="51" customWidth="1"/>
    <col min="23" max="23" width="44.140625" style="51" customWidth="1"/>
    <col min="24" max="24" width="54.140625" style="51" customWidth="1"/>
    <col min="25" max="25" width="82.140625" style="51" customWidth="1"/>
    <col min="26" max="26" width="53.42578125" style="51" customWidth="1"/>
    <col min="27" max="28" width="11.42578125" style="51" customWidth="1"/>
    <col min="29" max="29" width="53.7109375" style="51" customWidth="1"/>
    <col min="30" max="30" width="57.140625" style="51" customWidth="1"/>
    <col min="31" max="31" width="46.140625" style="51" customWidth="1"/>
    <col min="32" max="32" width="142.85546875" style="228" customWidth="1"/>
    <col min="33" max="33" width="69.7109375" style="228" customWidth="1"/>
    <col min="34" max="38" width="11.42578125" style="51" customWidth="1"/>
    <col min="39" max="39" width="33.42578125" style="51" customWidth="1"/>
    <col min="40" max="40" width="44.85546875" style="51" customWidth="1"/>
    <col min="41" max="41" width="51.7109375" style="51" customWidth="1"/>
    <col min="42" max="42" width="187.42578125" style="51" customWidth="1"/>
    <col min="43" max="43" width="129.42578125" style="51" customWidth="1"/>
    <col min="44" max="44" width="35.7109375" style="51" customWidth="1"/>
    <col min="45" max="47" width="11.42578125" style="51" customWidth="1"/>
    <col min="48" max="48" width="33.42578125" style="51" customWidth="1"/>
    <col min="49" max="49" width="44.85546875" style="51" customWidth="1"/>
    <col min="50" max="50" width="102.28515625" style="51" customWidth="1"/>
    <col min="51" max="51" width="92.28515625" style="51" customWidth="1"/>
    <col min="52" max="52" width="134.85546875" style="51" customWidth="1"/>
    <col min="53" max="53" width="35.7109375" style="51" customWidth="1"/>
    <col min="54" max="16384" width="11.42578125" style="51"/>
  </cols>
  <sheetData>
    <row r="1" spans="1:53" ht="25.5" customHeight="1" x14ac:dyDescent="0.2">
      <c r="A1" s="689" t="s">
        <v>161</v>
      </c>
      <c r="B1" s="690"/>
      <c r="C1" s="690"/>
      <c r="D1" s="690"/>
      <c r="E1" s="690"/>
      <c r="F1" s="690"/>
      <c r="G1" s="690"/>
      <c r="H1" s="690"/>
      <c r="I1" s="690"/>
      <c r="J1" s="690"/>
      <c r="K1" s="690"/>
      <c r="L1" s="690"/>
      <c r="M1" s="690"/>
      <c r="N1" s="690"/>
      <c r="O1" s="690"/>
      <c r="P1" s="690"/>
      <c r="Q1" s="690"/>
      <c r="R1" s="690"/>
      <c r="S1" s="691"/>
    </row>
    <row r="2" spans="1:53" ht="25.5" customHeight="1" x14ac:dyDescent="0.2">
      <c r="A2" s="692"/>
      <c r="B2" s="693"/>
      <c r="C2" s="693"/>
      <c r="D2" s="693"/>
      <c r="E2" s="693"/>
      <c r="F2" s="693"/>
      <c r="G2" s="693"/>
      <c r="H2" s="693"/>
      <c r="I2" s="693"/>
      <c r="J2" s="693"/>
      <c r="K2" s="693"/>
      <c r="L2" s="693"/>
      <c r="M2" s="693"/>
      <c r="N2" s="693"/>
      <c r="O2" s="693"/>
      <c r="P2" s="693"/>
      <c r="Q2" s="693"/>
      <c r="R2" s="693"/>
      <c r="S2" s="694"/>
    </row>
    <row r="3" spans="1:53" ht="25.5" customHeight="1" thickBot="1" x14ac:dyDescent="0.25">
      <c r="A3" s="695"/>
      <c r="B3" s="696"/>
      <c r="C3" s="696"/>
      <c r="D3" s="696"/>
      <c r="E3" s="696"/>
      <c r="F3" s="696"/>
      <c r="G3" s="696"/>
      <c r="H3" s="696"/>
      <c r="I3" s="696"/>
      <c r="J3" s="696"/>
      <c r="K3" s="696"/>
      <c r="L3" s="696"/>
      <c r="M3" s="696"/>
      <c r="N3" s="696"/>
      <c r="O3" s="696"/>
      <c r="P3" s="696"/>
      <c r="Q3" s="696"/>
      <c r="R3" s="696"/>
      <c r="S3" s="697"/>
    </row>
    <row r="4" spans="1:53" s="9" customFormat="1" ht="90" customHeight="1" x14ac:dyDescent="0.25">
      <c r="B4" s="698" t="s">
        <v>63</v>
      </c>
      <c r="C4" s="698"/>
      <c r="D4" s="698"/>
      <c r="E4" s="698"/>
      <c r="F4" s="698"/>
      <c r="G4" s="121" t="s">
        <v>34</v>
      </c>
      <c r="H4" s="699" t="s">
        <v>35</v>
      </c>
      <c r="I4" s="699"/>
      <c r="J4" s="699"/>
      <c r="K4" s="226"/>
      <c r="L4" s="122" t="s">
        <v>13</v>
      </c>
      <c r="M4" s="123"/>
      <c r="N4" s="123"/>
      <c r="O4" s="123" t="s">
        <v>162</v>
      </c>
      <c r="P4" s="124" t="s">
        <v>35</v>
      </c>
      <c r="Q4" s="125"/>
      <c r="R4" s="30"/>
      <c r="AF4" s="24"/>
      <c r="AG4" s="24"/>
    </row>
    <row r="5" spans="1:53" s="9" customFormat="1" ht="71.25" customHeight="1" x14ac:dyDescent="0.25">
      <c r="B5" s="609"/>
      <c r="C5" s="609"/>
      <c r="D5" s="609"/>
      <c r="E5" s="609"/>
      <c r="F5" s="609"/>
      <c r="G5" s="6" t="s">
        <v>38</v>
      </c>
      <c r="H5" s="700" t="s">
        <v>35</v>
      </c>
      <c r="I5" s="700"/>
      <c r="J5" s="700"/>
      <c r="K5" s="36"/>
      <c r="L5" s="7"/>
      <c r="M5" s="7"/>
      <c r="N5" s="7"/>
      <c r="O5" s="123" t="s">
        <v>163</v>
      </c>
      <c r="P5" s="29" t="s">
        <v>35</v>
      </c>
      <c r="Q5" s="126"/>
      <c r="R5" s="30"/>
      <c r="AF5" s="24"/>
      <c r="AG5" s="24"/>
    </row>
    <row r="6" spans="1:53" s="9" customFormat="1" ht="70.5" customHeight="1" x14ac:dyDescent="0.25">
      <c r="B6" s="609" t="s">
        <v>64</v>
      </c>
      <c r="C6" s="609"/>
      <c r="D6" s="609"/>
      <c r="E6" s="609"/>
      <c r="F6" s="609"/>
      <c r="G6" s="606" t="s">
        <v>164</v>
      </c>
      <c r="H6" s="607"/>
      <c r="I6" s="607"/>
      <c r="J6" s="607"/>
      <c r="K6" s="607"/>
      <c r="L6" s="607"/>
      <c r="M6" s="607"/>
      <c r="N6" s="608"/>
      <c r="O6" s="10" t="s">
        <v>65</v>
      </c>
      <c r="P6" s="606">
        <v>2023</v>
      </c>
      <c r="Q6" s="608"/>
      <c r="R6" s="31"/>
      <c r="W6" s="622" t="s">
        <v>385</v>
      </c>
      <c r="X6" s="622"/>
      <c r="Y6" s="622"/>
      <c r="Z6" s="622"/>
      <c r="AD6" s="622" t="s">
        <v>386</v>
      </c>
      <c r="AE6" s="622"/>
      <c r="AF6" s="622"/>
      <c r="AG6" s="622"/>
      <c r="AN6" s="622" t="s">
        <v>387</v>
      </c>
      <c r="AO6" s="622"/>
      <c r="AP6" s="622"/>
      <c r="AQ6" s="622"/>
      <c r="AW6" s="622" t="s">
        <v>392</v>
      </c>
      <c r="AX6" s="622"/>
      <c r="AY6" s="622"/>
      <c r="AZ6" s="622"/>
    </row>
    <row r="7" spans="1:53" s="9" customFormat="1" ht="36" customHeight="1" x14ac:dyDescent="0.25">
      <c r="B7" s="609" t="s">
        <v>66</v>
      </c>
      <c r="C7" s="609"/>
      <c r="D7" s="609"/>
      <c r="E7" s="609"/>
      <c r="F7" s="609"/>
      <c r="G7" s="606" t="s">
        <v>165</v>
      </c>
      <c r="H7" s="607"/>
      <c r="I7" s="607"/>
      <c r="J7" s="607"/>
      <c r="K7" s="607"/>
      <c r="L7" s="607"/>
      <c r="M7" s="607"/>
      <c r="N7" s="608"/>
      <c r="O7" s="11" t="s">
        <v>67</v>
      </c>
      <c r="P7" s="606" t="s">
        <v>143</v>
      </c>
      <c r="Q7" s="608"/>
      <c r="R7" s="32"/>
      <c r="T7" s="701"/>
      <c r="W7" s="576" t="s">
        <v>1</v>
      </c>
      <c r="X7" s="576"/>
      <c r="Y7" s="576"/>
      <c r="Z7" s="576"/>
      <c r="AD7" s="576" t="s">
        <v>319</v>
      </c>
      <c r="AE7" s="576"/>
      <c r="AF7" s="576"/>
      <c r="AG7" s="576"/>
      <c r="AN7" s="576" t="s">
        <v>359</v>
      </c>
      <c r="AO7" s="576"/>
      <c r="AP7" s="576"/>
      <c r="AQ7" s="576"/>
      <c r="AW7" s="576" t="s">
        <v>321</v>
      </c>
      <c r="AX7" s="576"/>
      <c r="AY7" s="576"/>
      <c r="AZ7" s="576"/>
    </row>
    <row r="8" spans="1:53" s="9" customFormat="1" ht="77.25" customHeight="1" x14ac:dyDescent="0.25">
      <c r="B8" s="609" t="s">
        <v>69</v>
      </c>
      <c r="C8" s="609"/>
      <c r="D8" s="609"/>
      <c r="E8" s="609"/>
      <c r="F8" s="609"/>
      <c r="G8" s="606" t="s">
        <v>166</v>
      </c>
      <c r="H8" s="607"/>
      <c r="I8" s="607"/>
      <c r="J8" s="607"/>
      <c r="K8" s="607"/>
      <c r="L8" s="607"/>
      <c r="M8" s="607"/>
      <c r="N8" s="608"/>
      <c r="O8" s="12" t="s">
        <v>167</v>
      </c>
      <c r="P8" s="606" t="s">
        <v>168</v>
      </c>
      <c r="Q8" s="608"/>
      <c r="R8" s="32"/>
      <c r="T8" s="701"/>
      <c r="W8" s="576"/>
      <c r="X8" s="576"/>
      <c r="Y8" s="576"/>
      <c r="Z8" s="576"/>
      <c r="AD8" s="576"/>
      <c r="AE8" s="576"/>
      <c r="AF8" s="576"/>
      <c r="AG8" s="576"/>
      <c r="AN8" s="576"/>
      <c r="AO8" s="576"/>
      <c r="AP8" s="576"/>
      <c r="AQ8" s="576"/>
      <c r="AW8" s="576"/>
      <c r="AX8" s="576"/>
      <c r="AY8" s="576"/>
      <c r="AZ8" s="576"/>
    </row>
    <row r="9" spans="1:53" s="9" customFormat="1" ht="98.25" customHeight="1" x14ac:dyDescent="0.25">
      <c r="B9" s="609" t="s">
        <v>47</v>
      </c>
      <c r="C9" s="609"/>
      <c r="D9" s="609"/>
      <c r="E9" s="609"/>
      <c r="F9" s="609"/>
      <c r="G9" s="606" t="s">
        <v>166</v>
      </c>
      <c r="H9" s="607"/>
      <c r="I9" s="607"/>
      <c r="J9" s="607"/>
      <c r="K9" s="607"/>
      <c r="L9" s="607"/>
      <c r="M9" s="607"/>
      <c r="N9" s="608"/>
      <c r="O9" s="12" t="s">
        <v>169</v>
      </c>
      <c r="P9" s="702" t="s">
        <v>170</v>
      </c>
      <c r="Q9" s="703"/>
      <c r="R9" s="32"/>
      <c r="W9" s="1" t="s">
        <v>3</v>
      </c>
      <c r="X9" s="93" t="s">
        <v>4</v>
      </c>
      <c r="Y9" s="577" t="s">
        <v>5</v>
      </c>
      <c r="Z9" s="578" t="s">
        <v>2</v>
      </c>
      <c r="AD9" s="1" t="s">
        <v>3</v>
      </c>
      <c r="AE9" s="93" t="s">
        <v>4</v>
      </c>
      <c r="AF9" s="577" t="s">
        <v>5</v>
      </c>
      <c r="AG9" s="578" t="s">
        <v>2</v>
      </c>
      <c r="AN9" s="1" t="s">
        <v>3</v>
      </c>
      <c r="AO9" s="93" t="s">
        <v>4</v>
      </c>
      <c r="AP9" s="675" t="s">
        <v>384</v>
      </c>
      <c r="AQ9" s="676" t="s">
        <v>383</v>
      </c>
      <c r="AW9" s="1" t="s">
        <v>3</v>
      </c>
      <c r="AX9" s="93" t="s">
        <v>4</v>
      </c>
      <c r="AY9" s="675" t="s">
        <v>384</v>
      </c>
      <c r="AZ9" s="676" t="s">
        <v>383</v>
      </c>
    </row>
    <row r="10" spans="1:53" s="13" customFormat="1" ht="48" customHeight="1" x14ac:dyDescent="0.25">
      <c r="A10" s="685" t="s">
        <v>70</v>
      </c>
      <c r="B10" s="685" t="s">
        <v>26</v>
      </c>
      <c r="C10" s="686" t="s">
        <v>49</v>
      </c>
      <c r="D10" s="687"/>
      <c r="E10" s="688"/>
      <c r="F10" s="685" t="s">
        <v>7</v>
      </c>
      <c r="G10" s="685" t="s">
        <v>8</v>
      </c>
      <c r="H10" s="685"/>
      <c r="I10" s="685"/>
      <c r="J10" s="582" t="s">
        <v>147</v>
      </c>
      <c r="K10" s="685" t="s">
        <v>51</v>
      </c>
      <c r="L10" s="685" t="s">
        <v>88</v>
      </c>
      <c r="M10" s="685" t="s">
        <v>171</v>
      </c>
      <c r="N10" s="685" t="s">
        <v>172</v>
      </c>
      <c r="O10" s="685" t="s">
        <v>173</v>
      </c>
      <c r="P10" s="678" t="s">
        <v>29</v>
      </c>
      <c r="Q10" s="678" t="s">
        <v>30</v>
      </c>
      <c r="R10" s="679" t="s">
        <v>60</v>
      </c>
      <c r="S10" s="680"/>
      <c r="U10" s="613" t="s">
        <v>149</v>
      </c>
      <c r="W10" s="579" t="s">
        <v>9</v>
      </c>
      <c r="X10" s="579" t="s">
        <v>10</v>
      </c>
      <c r="Y10" s="577"/>
      <c r="Z10" s="578"/>
      <c r="AD10" s="579" t="s">
        <v>9</v>
      </c>
      <c r="AE10" s="579" t="s">
        <v>10</v>
      </c>
      <c r="AF10" s="577"/>
      <c r="AG10" s="578"/>
      <c r="AN10" s="579" t="s">
        <v>9</v>
      </c>
      <c r="AO10" s="579" t="s">
        <v>10</v>
      </c>
      <c r="AP10" s="675"/>
      <c r="AQ10" s="676"/>
      <c r="AW10" s="579" t="s">
        <v>9</v>
      </c>
      <c r="AX10" s="579" t="s">
        <v>10</v>
      </c>
      <c r="AY10" s="675"/>
      <c r="AZ10" s="676"/>
    </row>
    <row r="11" spans="1:53" s="13" customFormat="1" ht="141.75" customHeight="1" thickBot="1" x14ac:dyDescent="0.3">
      <c r="A11" s="685"/>
      <c r="B11" s="685"/>
      <c r="C11" s="14" t="s">
        <v>90</v>
      </c>
      <c r="D11" s="14" t="s">
        <v>91</v>
      </c>
      <c r="E11" s="14" t="s">
        <v>92</v>
      </c>
      <c r="F11" s="685"/>
      <c r="G11" s="14" t="s">
        <v>31</v>
      </c>
      <c r="H11" s="14" t="s">
        <v>11</v>
      </c>
      <c r="I11" s="14" t="s">
        <v>12</v>
      </c>
      <c r="J11" s="582"/>
      <c r="K11" s="685"/>
      <c r="L11" s="685"/>
      <c r="M11" s="685"/>
      <c r="N11" s="685"/>
      <c r="O11" s="685"/>
      <c r="P11" s="678"/>
      <c r="Q11" s="678"/>
      <c r="R11" s="224" t="s">
        <v>61</v>
      </c>
      <c r="S11" s="15" t="s">
        <v>62</v>
      </c>
      <c r="U11" s="614"/>
      <c r="W11" s="579"/>
      <c r="X11" s="579"/>
      <c r="Y11" s="577"/>
      <c r="Z11" s="578"/>
      <c r="AD11" s="579"/>
      <c r="AE11" s="579"/>
      <c r="AF11" s="577"/>
      <c r="AG11" s="578"/>
      <c r="AN11" s="579"/>
      <c r="AO11" s="579"/>
      <c r="AP11" s="675"/>
      <c r="AQ11" s="676"/>
      <c r="AW11" s="579"/>
      <c r="AX11" s="579"/>
      <c r="AY11" s="675"/>
      <c r="AZ11" s="676"/>
    </row>
    <row r="12" spans="1:53" s="129" customFormat="1" ht="409.5" customHeight="1" thickBot="1" x14ac:dyDescent="0.3">
      <c r="A12" s="681">
        <v>1</v>
      </c>
      <c r="B12" s="683" t="s">
        <v>326</v>
      </c>
      <c r="C12" s="683" t="s">
        <v>13</v>
      </c>
      <c r="D12" s="683"/>
      <c r="E12" s="683" t="s">
        <v>13</v>
      </c>
      <c r="F12" s="22" t="s">
        <v>174</v>
      </c>
      <c r="G12" s="21"/>
      <c r="H12" s="127"/>
      <c r="I12" s="143" t="s">
        <v>15</v>
      </c>
      <c r="J12" s="21">
        <v>1</v>
      </c>
      <c r="K12" s="22" t="s">
        <v>175</v>
      </c>
      <c r="L12" s="22" t="s">
        <v>176</v>
      </c>
      <c r="M12" s="22" t="s">
        <v>177</v>
      </c>
      <c r="N12" s="22" t="s">
        <v>178</v>
      </c>
      <c r="O12" s="22" t="s">
        <v>179</v>
      </c>
      <c r="P12" s="128">
        <v>45162</v>
      </c>
      <c r="Q12" s="128">
        <v>45345</v>
      </c>
      <c r="R12" s="26" t="s">
        <v>15</v>
      </c>
      <c r="S12" s="26"/>
      <c r="U12" s="115" t="s">
        <v>180</v>
      </c>
      <c r="W12" s="172">
        <v>1</v>
      </c>
      <c r="X12" s="172">
        <v>1</v>
      </c>
      <c r="Y12" s="156" t="s">
        <v>327</v>
      </c>
      <c r="Z12" s="173" t="s">
        <v>328</v>
      </c>
      <c r="AA12" s="174" t="s">
        <v>14</v>
      </c>
      <c r="AB12" s="174"/>
      <c r="AD12" s="172">
        <v>2</v>
      </c>
      <c r="AE12" s="172">
        <v>1</v>
      </c>
      <c r="AF12" s="27" t="s">
        <v>350</v>
      </c>
      <c r="AG12" s="172" t="s">
        <v>324</v>
      </c>
      <c r="AH12" s="174" t="s">
        <v>14</v>
      </c>
      <c r="AN12" s="254">
        <v>2</v>
      </c>
      <c r="AO12" s="172">
        <v>1</v>
      </c>
      <c r="AP12" s="27" t="s">
        <v>382</v>
      </c>
      <c r="AQ12" s="172" t="s">
        <v>388</v>
      </c>
      <c r="AR12" s="174" t="s">
        <v>14</v>
      </c>
      <c r="AW12" s="254">
        <v>2</v>
      </c>
      <c r="AX12" s="172">
        <v>1.5</v>
      </c>
      <c r="AY12" s="27" t="s">
        <v>868</v>
      </c>
      <c r="AZ12" s="172" t="s">
        <v>870</v>
      </c>
      <c r="BA12" s="174" t="s">
        <v>14</v>
      </c>
    </row>
    <row r="13" spans="1:53" s="129" customFormat="1" ht="409.5" customHeight="1" x14ac:dyDescent="0.25">
      <c r="A13" s="682"/>
      <c r="B13" s="684"/>
      <c r="C13" s="684"/>
      <c r="D13" s="684"/>
      <c r="E13" s="684"/>
      <c r="F13" s="22" t="s">
        <v>181</v>
      </c>
      <c r="G13" s="21"/>
      <c r="H13" s="127"/>
      <c r="I13" s="143" t="s">
        <v>15</v>
      </c>
      <c r="J13" s="21">
        <v>2</v>
      </c>
      <c r="K13" s="22" t="s">
        <v>182</v>
      </c>
      <c r="L13" s="22" t="s">
        <v>176</v>
      </c>
      <c r="M13" s="22" t="s">
        <v>177</v>
      </c>
      <c r="N13" s="22" t="s">
        <v>178</v>
      </c>
      <c r="O13" s="22" t="s">
        <v>179</v>
      </c>
      <c r="P13" s="128">
        <v>45162</v>
      </c>
      <c r="Q13" s="128">
        <v>45345</v>
      </c>
      <c r="R13" s="225" t="s">
        <v>15</v>
      </c>
      <c r="S13" s="225"/>
      <c r="W13" s="172">
        <v>1</v>
      </c>
      <c r="X13" s="172">
        <v>0</v>
      </c>
      <c r="Y13" s="156" t="s">
        <v>327</v>
      </c>
      <c r="Z13" s="173" t="s">
        <v>328</v>
      </c>
      <c r="AA13" s="174" t="s">
        <v>14</v>
      </c>
      <c r="AB13" s="174"/>
      <c r="AD13" s="172">
        <v>2</v>
      </c>
      <c r="AE13" s="172">
        <v>1</v>
      </c>
      <c r="AF13" s="27" t="s">
        <v>299</v>
      </c>
      <c r="AG13" s="172" t="s">
        <v>325</v>
      </c>
      <c r="AH13" s="174" t="s">
        <v>14</v>
      </c>
      <c r="AN13" s="254">
        <v>2</v>
      </c>
      <c r="AO13" s="172">
        <v>1</v>
      </c>
      <c r="AP13" s="27" t="s">
        <v>389</v>
      </c>
      <c r="AQ13" s="172" t="s">
        <v>388</v>
      </c>
      <c r="AR13" s="174" t="s">
        <v>14</v>
      </c>
      <c r="AW13" s="254">
        <v>2</v>
      </c>
      <c r="AX13" s="172">
        <v>1.5</v>
      </c>
      <c r="AY13" s="27" t="s">
        <v>389</v>
      </c>
      <c r="AZ13" s="172" t="s">
        <v>871</v>
      </c>
      <c r="BA13" s="174" t="s">
        <v>14</v>
      </c>
    </row>
    <row r="14" spans="1:53" ht="51" customHeight="1" x14ac:dyDescent="0.25">
      <c r="V14" s="569" t="s">
        <v>16</v>
      </c>
      <c r="W14" s="76">
        <f>SUM(W12:W13)</f>
        <v>2</v>
      </c>
      <c r="X14" s="76">
        <f>SUM(X12:X13)</f>
        <v>1</v>
      </c>
      <c r="AC14" s="569" t="s">
        <v>16</v>
      </c>
      <c r="AD14" s="76">
        <f>SUM(AD12:AD13)</f>
        <v>4</v>
      </c>
      <c r="AE14" s="76">
        <f>SUM(AE12:AE13)</f>
        <v>2</v>
      </c>
      <c r="AM14" s="569" t="s">
        <v>16</v>
      </c>
      <c r="AN14" s="76">
        <f>SUM(AN12:AN13)</f>
        <v>4</v>
      </c>
      <c r="AO14" s="76">
        <f>SUM(AO12:AO13)</f>
        <v>2</v>
      </c>
      <c r="AP14" s="228"/>
      <c r="AQ14" s="228"/>
      <c r="AV14" s="569" t="s">
        <v>16</v>
      </c>
      <c r="AW14" s="76">
        <f>SUM(AW12:AW13)</f>
        <v>4</v>
      </c>
      <c r="AX14" s="76">
        <f>SUM(AX12:AX13)</f>
        <v>3</v>
      </c>
      <c r="AY14" s="228"/>
      <c r="AZ14" s="228"/>
    </row>
    <row r="15" spans="1:53" ht="44.25" customHeight="1" x14ac:dyDescent="0.25">
      <c r="V15" s="570"/>
      <c r="W15" s="71">
        <f>+W14*100%/W19</f>
        <v>0.5</v>
      </c>
      <c r="X15" s="71">
        <f>+X14*100%/X19</f>
        <v>0.25</v>
      </c>
      <c r="AC15" s="570"/>
      <c r="AD15" s="71">
        <f>+AD14*100%/AD19</f>
        <v>1</v>
      </c>
      <c r="AE15" s="71">
        <f>+AE14*100%/AE19</f>
        <v>0.5</v>
      </c>
      <c r="AM15" s="570"/>
      <c r="AN15" s="71">
        <f>+AN14*100%/AN19</f>
        <v>1</v>
      </c>
      <c r="AO15" s="71">
        <f>+AO14*100%/AO19</f>
        <v>0.5</v>
      </c>
      <c r="AP15" s="228"/>
      <c r="AQ15" s="228"/>
      <c r="AV15" s="570"/>
      <c r="AW15" s="71">
        <f>+AW14*100%/AW19</f>
        <v>1</v>
      </c>
      <c r="AX15" s="71">
        <f>+AX14*100%/AX19</f>
        <v>0.75</v>
      </c>
      <c r="AY15" s="228"/>
      <c r="AZ15" s="228"/>
    </row>
    <row r="16" spans="1:53" ht="71.25" customHeight="1" x14ac:dyDescent="0.25">
      <c r="V16" s="90" t="s">
        <v>17</v>
      </c>
      <c r="W16" s="91">
        <v>0.2</v>
      </c>
      <c r="X16" s="91">
        <v>0.8</v>
      </c>
      <c r="AC16" s="90" t="s">
        <v>17</v>
      </c>
      <c r="AD16" s="91">
        <v>0.2</v>
      </c>
      <c r="AE16" s="91">
        <v>0.8</v>
      </c>
      <c r="AM16" s="90" t="s">
        <v>17</v>
      </c>
      <c r="AN16" s="91">
        <v>0.2</v>
      </c>
      <c r="AO16" s="91">
        <v>0.8</v>
      </c>
      <c r="AP16" s="228"/>
      <c r="AQ16" s="228"/>
      <c r="AV16" s="90" t="s">
        <v>17</v>
      </c>
      <c r="AW16" s="91">
        <v>0.2</v>
      </c>
      <c r="AX16" s="91">
        <v>0.8</v>
      </c>
      <c r="AY16" s="228"/>
      <c r="AZ16" s="228"/>
    </row>
    <row r="17" spans="1:52" ht="46.5" x14ac:dyDescent="0.25">
      <c r="V17" s="77" t="s">
        <v>18</v>
      </c>
      <c r="W17" s="71">
        <f>+W16*W15</f>
        <v>0.1</v>
      </c>
      <c r="X17" s="71">
        <f>+X16*X15</f>
        <v>0.2</v>
      </c>
      <c r="AC17" s="77" t="s">
        <v>18</v>
      </c>
      <c r="AD17" s="71">
        <f>+AD16*AD15</f>
        <v>0.2</v>
      </c>
      <c r="AE17" s="71">
        <f>+AE16*AE15</f>
        <v>0.4</v>
      </c>
      <c r="AM17" s="77" t="s">
        <v>18</v>
      </c>
      <c r="AN17" s="71">
        <f>+AN16*AN15</f>
        <v>0.2</v>
      </c>
      <c r="AO17" s="71">
        <f>+AO16*AO15</f>
        <v>0.4</v>
      </c>
      <c r="AP17" s="228"/>
      <c r="AQ17" s="228"/>
      <c r="AV17" s="77" t="s">
        <v>18</v>
      </c>
      <c r="AW17" s="71">
        <f>+AW16*AW15</f>
        <v>0.2</v>
      </c>
      <c r="AX17" s="71">
        <f>+AX16*AX15</f>
        <v>0.60000000000000009</v>
      </c>
      <c r="AY17" s="228"/>
      <c r="AZ17" s="228"/>
    </row>
    <row r="18" spans="1:52" ht="162.75" x14ac:dyDescent="0.25">
      <c r="V18" s="77" t="s">
        <v>20</v>
      </c>
      <c r="W18" s="571">
        <f>SUM(W17:X17)</f>
        <v>0.30000000000000004</v>
      </c>
      <c r="X18" s="572"/>
      <c r="Z18" s="513" t="s">
        <v>856</v>
      </c>
      <c r="AC18" s="77" t="s">
        <v>347</v>
      </c>
      <c r="AD18" s="571">
        <f>SUM(AD17:AE17)</f>
        <v>0.60000000000000009</v>
      </c>
      <c r="AE18" s="572"/>
      <c r="AF18" s="51"/>
      <c r="AG18" s="513" t="s">
        <v>856</v>
      </c>
      <c r="AM18" s="77" t="s">
        <v>360</v>
      </c>
      <c r="AN18" s="571">
        <f>SUM(AN17:AO17)</f>
        <v>0.60000000000000009</v>
      </c>
      <c r="AO18" s="572"/>
      <c r="AQ18" s="513" t="s">
        <v>856</v>
      </c>
      <c r="AV18" s="77" t="s">
        <v>843</v>
      </c>
      <c r="AW18" s="571">
        <f>SUM(AW17:AX17)</f>
        <v>0.8</v>
      </c>
      <c r="AX18" s="572"/>
      <c r="AZ18" s="513" t="s">
        <v>856</v>
      </c>
    </row>
    <row r="19" spans="1:52" ht="124.5" customHeight="1" x14ac:dyDescent="0.25">
      <c r="V19" s="573" t="s">
        <v>159</v>
      </c>
      <c r="W19" s="72">
        <f>2*2</f>
        <v>4</v>
      </c>
      <c r="X19" s="72">
        <f>2*2</f>
        <v>4</v>
      </c>
      <c r="Y19" s="248" t="s">
        <v>857</v>
      </c>
      <c r="Z19" s="524">
        <v>0</v>
      </c>
      <c r="AC19" s="573" t="s">
        <v>351</v>
      </c>
      <c r="AD19" s="72">
        <f>2*2</f>
        <v>4</v>
      </c>
      <c r="AE19" s="72">
        <f>2*2</f>
        <v>4</v>
      </c>
      <c r="AF19" s="527" t="s">
        <v>858</v>
      </c>
      <c r="AG19" s="524">
        <v>1</v>
      </c>
      <c r="AM19" s="573" t="s">
        <v>361</v>
      </c>
      <c r="AN19" s="72">
        <f>2*2</f>
        <v>4</v>
      </c>
      <c r="AO19" s="72">
        <f>2*2</f>
        <v>4</v>
      </c>
      <c r="AP19" s="527" t="s">
        <v>859</v>
      </c>
      <c r="AQ19" s="524">
        <v>1</v>
      </c>
      <c r="AV19" s="573" t="s">
        <v>841</v>
      </c>
      <c r="AW19" s="72">
        <f>2*2</f>
        <v>4</v>
      </c>
      <c r="AX19" s="72">
        <f>2*2</f>
        <v>4</v>
      </c>
      <c r="AY19" s="527" t="s">
        <v>866</v>
      </c>
      <c r="AZ19" s="524">
        <v>1</v>
      </c>
    </row>
    <row r="20" spans="1:52" ht="60.75" customHeight="1" x14ac:dyDescent="0.25">
      <c r="V20" s="573"/>
      <c r="W20" s="574">
        <v>1</v>
      </c>
      <c r="X20" s="575"/>
      <c r="Y20" s="525" t="s">
        <v>50</v>
      </c>
      <c r="Z20" s="526">
        <v>2</v>
      </c>
      <c r="AC20" s="573"/>
      <c r="AD20" s="574">
        <v>1</v>
      </c>
      <c r="AE20" s="575"/>
      <c r="AF20" s="525" t="s">
        <v>50</v>
      </c>
      <c r="AG20" s="526">
        <v>2</v>
      </c>
      <c r="AM20" s="573"/>
      <c r="AN20" s="574">
        <v>1</v>
      </c>
      <c r="AO20" s="575"/>
      <c r="AP20" s="525" t="s">
        <v>50</v>
      </c>
      <c r="AQ20" s="526">
        <v>2</v>
      </c>
      <c r="AV20" s="573"/>
      <c r="AW20" s="574">
        <v>1</v>
      </c>
      <c r="AX20" s="575"/>
      <c r="AY20" s="525" t="s">
        <v>50</v>
      </c>
      <c r="AZ20" s="526">
        <v>2</v>
      </c>
    </row>
    <row r="21" spans="1:52" x14ac:dyDescent="0.25">
      <c r="AP21" s="228"/>
      <c r="AQ21" s="228"/>
      <c r="AY21" s="228"/>
      <c r="AZ21" s="228"/>
    </row>
    <row r="22" spans="1:52" x14ac:dyDescent="0.25">
      <c r="AP22" s="228"/>
      <c r="AQ22" s="228"/>
      <c r="AY22" s="228"/>
      <c r="AZ22" s="228"/>
    </row>
    <row r="23" spans="1:52" x14ac:dyDescent="0.25">
      <c r="AP23" s="228"/>
      <c r="AQ23" s="228"/>
      <c r="AY23" s="228"/>
      <c r="AZ23" s="228"/>
    </row>
    <row r="24" spans="1:52" ht="57" customHeight="1" x14ac:dyDescent="0.25">
      <c r="AP24" s="228"/>
      <c r="AQ24" s="510" t="s">
        <v>865</v>
      </c>
      <c r="AY24" s="228"/>
      <c r="AZ24" s="510" t="s">
        <v>865</v>
      </c>
    </row>
    <row r="25" spans="1:52" ht="198.75" customHeight="1" x14ac:dyDescent="0.25">
      <c r="V25" s="510" t="s">
        <v>847</v>
      </c>
      <c r="W25" s="510" t="s">
        <v>848</v>
      </c>
      <c r="X25" s="510" t="s">
        <v>863</v>
      </c>
      <c r="Y25" s="510" t="s">
        <v>862</v>
      </c>
      <c r="AC25" s="510" t="s">
        <v>847</v>
      </c>
      <c r="AD25" s="510" t="s">
        <v>848</v>
      </c>
      <c r="AE25" s="510" t="s">
        <v>863</v>
      </c>
      <c r="AF25" s="510" t="s">
        <v>862</v>
      </c>
      <c r="AG25" s="51"/>
      <c r="AM25" s="510" t="s">
        <v>847</v>
      </c>
      <c r="AN25" s="510" t="s">
        <v>848</v>
      </c>
      <c r="AO25" s="510" t="s">
        <v>863</v>
      </c>
      <c r="AP25" s="510" t="s">
        <v>862</v>
      </c>
      <c r="AQ25" s="529" t="s">
        <v>355</v>
      </c>
      <c r="AV25" s="510" t="s">
        <v>847</v>
      </c>
      <c r="AW25" s="510" t="s">
        <v>848</v>
      </c>
      <c r="AX25" s="510" t="s">
        <v>863</v>
      </c>
      <c r="AY25" s="510" t="s">
        <v>862</v>
      </c>
      <c r="AZ25" s="529" t="s">
        <v>355</v>
      </c>
    </row>
    <row r="26" spans="1:52" ht="140.25" customHeight="1" x14ac:dyDescent="0.25">
      <c r="V26" s="234">
        <v>1</v>
      </c>
      <c r="W26" s="508" t="str">
        <f>+V18</f>
        <v>RESULTADOS DE LA  EVALUACION DEL PLAN DE MEJORAMIENTO  FECHA  CORTE DICIEMBRE DE 2023</v>
      </c>
      <c r="X26" s="528">
        <f>+W18</f>
        <v>0.30000000000000004</v>
      </c>
      <c r="Y26" s="528">
        <f>+Z19</f>
        <v>0</v>
      </c>
      <c r="AC26" s="234">
        <v>1</v>
      </c>
      <c r="AD26" s="508" t="str">
        <f>+W26</f>
        <v>RESULTADOS DE LA  EVALUACION DEL PLAN DE MEJORAMIENTO  FECHA  CORTE DICIEMBRE DE 2023</v>
      </c>
      <c r="AE26" s="528">
        <f>+X26</f>
        <v>0.30000000000000004</v>
      </c>
      <c r="AF26" s="528">
        <f>+Y26</f>
        <v>0</v>
      </c>
      <c r="AM26" s="234">
        <v>1</v>
      </c>
      <c r="AN26" s="249" t="str">
        <f>+AD26</f>
        <v>RESULTADOS DE LA  EVALUACION DEL PLAN DE MEJORAMIENTO  FECHA  CORTE DICIEMBRE DE 2023</v>
      </c>
      <c r="AO26" s="528">
        <f>+AE26</f>
        <v>0.30000000000000004</v>
      </c>
      <c r="AP26" s="528">
        <f>+AI26</f>
        <v>0</v>
      </c>
      <c r="AQ26" s="529" t="s">
        <v>390</v>
      </c>
      <c r="AV26" s="234">
        <v>1</v>
      </c>
      <c r="AW26" s="249" t="str">
        <f>+AN26</f>
        <v>RESULTADOS DE LA  EVALUACION DEL PLAN DE MEJORAMIENTO  FECHA  CORTE DICIEMBRE DE 2023</v>
      </c>
      <c r="AX26" s="528">
        <f>+AO26</f>
        <v>0.30000000000000004</v>
      </c>
      <c r="AY26" s="528">
        <f>+AP26</f>
        <v>0</v>
      </c>
      <c r="AZ26" s="674" t="s">
        <v>869</v>
      </c>
    </row>
    <row r="27" spans="1:52" ht="129.75" customHeight="1" x14ac:dyDescent="0.25">
      <c r="AC27" s="234">
        <v>2</v>
      </c>
      <c r="AD27" s="508" t="str">
        <f>+AC18</f>
        <v>RESULTADOS DE LA  EVALUACION DEL PLAN DE MEJORAMIENTO  FECHA  CORTE MARZO DE 2024</v>
      </c>
      <c r="AE27" s="528">
        <f>+AD18</f>
        <v>0.60000000000000009</v>
      </c>
      <c r="AF27" s="528">
        <f>+AG19</f>
        <v>1</v>
      </c>
      <c r="AM27" s="234">
        <v>2</v>
      </c>
      <c r="AN27" s="249" t="str">
        <f>+AD27</f>
        <v>RESULTADOS DE LA  EVALUACION DEL PLAN DE MEJORAMIENTO  FECHA  CORTE MARZO DE 2024</v>
      </c>
      <c r="AO27" s="528">
        <f>+AE27</f>
        <v>0.60000000000000009</v>
      </c>
      <c r="AP27" s="528">
        <f>+AQ19</f>
        <v>1</v>
      </c>
      <c r="AQ27" s="529" t="s">
        <v>864</v>
      </c>
      <c r="AV27" s="234">
        <v>2</v>
      </c>
      <c r="AW27" s="249" t="str">
        <f t="shared" ref="AW27:AW28" si="0">+AN27</f>
        <v>RESULTADOS DE LA  EVALUACION DEL PLAN DE MEJORAMIENTO  FECHA  CORTE MARZO DE 2024</v>
      </c>
      <c r="AX27" s="528">
        <f t="shared" ref="AX27:AX28" si="1">+AO27</f>
        <v>0.60000000000000009</v>
      </c>
      <c r="AY27" s="528">
        <f t="shared" ref="AY27:AY28" si="2">+AP27</f>
        <v>1</v>
      </c>
      <c r="AZ27" s="674"/>
    </row>
    <row r="28" spans="1:52" ht="114.75" customHeight="1" x14ac:dyDescent="0.2">
      <c r="A28" s="612"/>
      <c r="B28" s="612"/>
      <c r="C28" s="133"/>
      <c r="D28" s="133"/>
      <c r="E28" s="133"/>
      <c r="F28" s="612"/>
      <c r="G28" s="612"/>
      <c r="H28" s="612"/>
      <c r="I28" s="612"/>
      <c r="J28" s="612"/>
      <c r="K28" s="133"/>
      <c r="L28" s="612" t="s">
        <v>183</v>
      </c>
      <c r="M28" s="612"/>
      <c r="N28" s="612"/>
      <c r="O28" s="133"/>
      <c r="P28" s="133" t="s">
        <v>184</v>
      </c>
      <c r="Q28" s="144"/>
      <c r="R28" s="144"/>
      <c r="AM28" s="234">
        <v>3</v>
      </c>
      <c r="AN28" s="249" t="str">
        <f>+AM18</f>
        <v>RESULTADOS DE LA  EVALUACION DEL PLAN DE MEJORAMIENTO  FECHA  CORTE JUNIO DE 2024</v>
      </c>
      <c r="AO28" s="528">
        <f>+AN18</f>
        <v>0.60000000000000009</v>
      </c>
      <c r="AP28" s="528">
        <f>+AQ19</f>
        <v>1</v>
      </c>
      <c r="AQ28" s="228"/>
      <c r="AV28" s="234">
        <v>3</v>
      </c>
      <c r="AW28" s="249" t="str">
        <f t="shared" si="0"/>
        <v>RESULTADOS DE LA  EVALUACION DEL PLAN DE MEJORAMIENTO  FECHA  CORTE JUNIO DE 2024</v>
      </c>
      <c r="AX28" s="528">
        <f t="shared" si="1"/>
        <v>0.60000000000000009</v>
      </c>
      <c r="AY28" s="528">
        <f t="shared" si="2"/>
        <v>1</v>
      </c>
      <c r="AZ28" s="228"/>
    </row>
    <row r="29" spans="1:52" ht="107.25" customHeight="1" x14ac:dyDescent="0.2">
      <c r="A29" s="133"/>
      <c r="B29" s="133"/>
      <c r="C29" s="133"/>
      <c r="D29" s="133"/>
      <c r="E29" s="133"/>
      <c r="F29" s="133"/>
      <c r="G29" s="133"/>
      <c r="H29" s="133"/>
      <c r="I29" s="133"/>
      <c r="J29" s="133"/>
      <c r="K29" s="133"/>
      <c r="L29" s="133"/>
      <c r="M29" s="133"/>
      <c r="N29" s="133"/>
      <c r="O29" s="133"/>
      <c r="P29" s="133"/>
      <c r="Q29" s="144"/>
      <c r="R29" s="144"/>
      <c r="AP29" s="228"/>
      <c r="AQ29" s="228"/>
      <c r="AV29" s="234">
        <v>4</v>
      </c>
      <c r="AW29" s="249" t="str">
        <f>+AV18</f>
        <v>RESULTADOS DE LA  EVALUACION DEL PLAN DE MEJORAMIENTO  FECHA  CORTE SEPTIEMBRE DE 2024</v>
      </c>
      <c r="AX29" s="528">
        <f>+AW18</f>
        <v>0.8</v>
      </c>
      <c r="AY29" s="528">
        <f>+AZ19</f>
        <v>1</v>
      </c>
      <c r="AZ29" s="228"/>
    </row>
    <row r="30" spans="1:52" ht="24.95" customHeight="1" x14ac:dyDescent="0.2">
      <c r="A30" s="133"/>
      <c r="B30" s="133"/>
      <c r="C30" s="133"/>
      <c r="D30" s="133"/>
      <c r="E30" s="133"/>
      <c r="F30" s="133"/>
      <c r="G30" s="133"/>
      <c r="H30" s="133"/>
      <c r="I30" s="133"/>
      <c r="J30" s="133"/>
      <c r="K30" s="133"/>
      <c r="L30" s="133"/>
      <c r="M30" s="133"/>
      <c r="N30" s="133"/>
      <c r="O30" s="133"/>
      <c r="P30" s="133"/>
      <c r="Q30" s="144"/>
      <c r="R30" s="144"/>
      <c r="AP30" s="228"/>
      <c r="AQ30" s="228"/>
      <c r="AY30" s="228"/>
      <c r="AZ30" s="228"/>
    </row>
    <row r="31" spans="1:52" ht="24.95" customHeight="1" x14ac:dyDescent="0.2">
      <c r="A31" s="133"/>
      <c r="B31" s="133"/>
      <c r="C31" s="133"/>
      <c r="D31" s="133"/>
      <c r="E31" s="133"/>
      <c r="F31" s="133"/>
      <c r="G31" s="133"/>
      <c r="H31" s="133"/>
      <c r="I31" s="133"/>
      <c r="J31" s="133"/>
      <c r="K31" s="133"/>
      <c r="L31" s="133"/>
      <c r="M31" s="133"/>
      <c r="N31" s="133"/>
      <c r="O31" s="133"/>
      <c r="P31" s="133"/>
      <c r="Q31" s="144"/>
      <c r="R31" s="144"/>
      <c r="AP31" s="228"/>
      <c r="AQ31" s="228"/>
      <c r="AY31" s="228"/>
      <c r="AZ31" s="228"/>
    </row>
    <row r="32" spans="1:52" ht="24.95" customHeight="1" x14ac:dyDescent="0.25">
      <c r="AP32" s="228"/>
      <c r="AQ32" s="228"/>
      <c r="AY32" s="228"/>
      <c r="AZ32" s="228"/>
    </row>
    <row r="33" spans="12:17" ht="46.5" customHeight="1" x14ac:dyDescent="0.25">
      <c r="L33" s="677" t="s">
        <v>185</v>
      </c>
      <c r="M33" s="677"/>
      <c r="N33" s="677"/>
      <c r="P33" s="134" t="s">
        <v>186</v>
      </c>
    </row>
    <row r="34" spans="12:17" ht="40.5" customHeight="1" x14ac:dyDescent="0.25">
      <c r="L34" s="677" t="s">
        <v>187</v>
      </c>
      <c r="M34" s="677"/>
      <c r="N34" s="677"/>
      <c r="P34" s="134" t="s">
        <v>188</v>
      </c>
      <c r="Q34" s="134"/>
    </row>
  </sheetData>
  <mergeCells count="83">
    <mergeCell ref="U10:U11"/>
    <mergeCell ref="W10:W11"/>
    <mergeCell ref="X10:X11"/>
    <mergeCell ref="B8:F8"/>
    <mergeCell ref="G8:N8"/>
    <mergeCell ref="N10:N11"/>
    <mergeCell ref="O10:O11"/>
    <mergeCell ref="P8:Q8"/>
    <mergeCell ref="B9:F9"/>
    <mergeCell ref="G9:N9"/>
    <mergeCell ref="P9:Q9"/>
    <mergeCell ref="J10:J11"/>
    <mergeCell ref="K10:K11"/>
    <mergeCell ref="L10:L11"/>
    <mergeCell ref="M10:M11"/>
    <mergeCell ref="B7:F7"/>
    <mergeCell ref="G7:N7"/>
    <mergeCell ref="P7:Q7"/>
    <mergeCell ref="T7:T8"/>
    <mergeCell ref="W7:Z8"/>
    <mergeCell ref="A1:S3"/>
    <mergeCell ref="B4:F5"/>
    <mergeCell ref="H4:J4"/>
    <mergeCell ref="H5:J5"/>
    <mergeCell ref="B6:F6"/>
    <mergeCell ref="G6:N6"/>
    <mergeCell ref="P6:Q6"/>
    <mergeCell ref="A10:A11"/>
    <mergeCell ref="B10:B11"/>
    <mergeCell ref="C10:E10"/>
    <mergeCell ref="F10:F11"/>
    <mergeCell ref="G10:I10"/>
    <mergeCell ref="A28:B28"/>
    <mergeCell ref="F28:J28"/>
    <mergeCell ref="L28:N28"/>
    <mergeCell ref="A12:A13"/>
    <mergeCell ref="B12:B13"/>
    <mergeCell ref="C12:C13"/>
    <mergeCell ref="D12:D13"/>
    <mergeCell ref="E12:E13"/>
    <mergeCell ref="L33:N33"/>
    <mergeCell ref="L34:N34"/>
    <mergeCell ref="AD7:AG8"/>
    <mergeCell ref="AF9:AF11"/>
    <mergeCell ref="AG9:AG11"/>
    <mergeCell ref="AD10:AD11"/>
    <mergeCell ref="AE10:AE11"/>
    <mergeCell ref="AD18:AE18"/>
    <mergeCell ref="AD20:AE20"/>
    <mergeCell ref="W18:X18"/>
    <mergeCell ref="V19:V20"/>
    <mergeCell ref="W20:X20"/>
    <mergeCell ref="V14:V15"/>
    <mergeCell ref="P10:P11"/>
    <mergeCell ref="Q10:Q11"/>
    <mergeCell ref="R10:S10"/>
    <mergeCell ref="AM14:AM15"/>
    <mergeCell ref="AN18:AO18"/>
    <mergeCell ref="AM19:AM20"/>
    <mergeCell ref="AN20:AO20"/>
    <mergeCell ref="W6:Z6"/>
    <mergeCell ref="AD6:AG6"/>
    <mergeCell ref="AN6:AQ6"/>
    <mergeCell ref="AN7:AQ8"/>
    <mergeCell ref="AP9:AP11"/>
    <mergeCell ref="AQ9:AQ11"/>
    <mergeCell ref="AN10:AN11"/>
    <mergeCell ref="AO10:AO11"/>
    <mergeCell ref="Y9:Y11"/>
    <mergeCell ref="Z9:Z11"/>
    <mergeCell ref="AC19:AC20"/>
    <mergeCell ref="AC14:AC15"/>
    <mergeCell ref="AW6:AZ6"/>
    <mergeCell ref="AW7:AZ8"/>
    <mergeCell ref="AY9:AY11"/>
    <mergeCell ref="AZ9:AZ11"/>
    <mergeCell ref="AW10:AW11"/>
    <mergeCell ref="AX10:AX11"/>
    <mergeCell ref="AV14:AV15"/>
    <mergeCell ref="AW18:AX18"/>
    <mergeCell ref="AV19:AV20"/>
    <mergeCell ref="AW20:AX20"/>
    <mergeCell ref="AZ26:AZ27"/>
  </mergeCells>
  <dataValidations count="1">
    <dataValidation type="date" allowBlank="1" showInputMessage="1" prompt="Ingrese una fecha (AAAA/MM/DD) -  Registre la FECHA PROGRAMADA para la terminación de la actividad. (FORMATO AAAA/MM/DD)" sqref="U12" xr:uid="{00000000-0002-0000-0A00-000000000000}">
      <formula1>1900/1/1</formula1>
      <formula2>3000/1/1</formula2>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sheetPr>
  <dimension ref="A1:AZ29"/>
  <sheetViews>
    <sheetView topLeftCell="AT5" zoomScale="70" zoomScaleNormal="70" workbookViewId="0">
      <selection activeCell="AZ12" sqref="AZ12"/>
    </sheetView>
  </sheetViews>
  <sheetFormatPr baseColWidth="10" defaultColWidth="11.5703125" defaultRowHeight="15.75" x14ac:dyDescent="0.25"/>
  <cols>
    <col min="1" max="1" width="16.42578125" style="49" customWidth="1"/>
    <col min="2" max="2" width="50.7109375" style="54" customWidth="1"/>
    <col min="3" max="3" width="23.7109375" style="54" customWidth="1"/>
    <col min="4" max="4" width="30.7109375" style="51" customWidth="1"/>
    <col min="5" max="5" width="7" style="51" customWidth="1"/>
    <col min="6" max="6" width="6.85546875" style="51" customWidth="1"/>
    <col min="7" max="7" width="9.5703125" style="51" customWidth="1"/>
    <col min="8" max="8" width="18.28515625" style="51" customWidth="1"/>
    <col min="9" max="9" width="65.7109375" style="51" bestFit="1" customWidth="1"/>
    <col min="10" max="10" width="46.42578125" style="51" customWidth="1"/>
    <col min="11" max="11" width="39.7109375" style="51" customWidth="1"/>
    <col min="12" max="12" width="27.140625" style="51" customWidth="1"/>
    <col min="13" max="13" width="26.5703125" style="51" customWidth="1"/>
    <col min="14" max="14" width="46.28515625" style="51" customWidth="1"/>
    <col min="15" max="15" width="47.85546875" style="51" customWidth="1"/>
    <col min="16" max="16" width="45" style="51" customWidth="1"/>
    <col min="17" max="17" width="35.85546875" style="56" customWidth="1"/>
    <col min="18" max="18" width="22" style="130" customWidth="1"/>
    <col min="19" max="19" width="23.85546875" style="130" customWidth="1"/>
    <col min="20" max="20" width="11.5703125" style="104"/>
    <col min="21" max="21" width="80.85546875" style="104" customWidth="1"/>
    <col min="22" max="22" width="54.140625" style="51" customWidth="1"/>
    <col min="23" max="23" width="44.140625" style="51" customWidth="1"/>
    <col min="24" max="24" width="33.5703125" style="51" customWidth="1"/>
    <col min="25" max="25" width="115.140625" style="51" customWidth="1"/>
    <col min="26" max="26" width="84.5703125" style="51" customWidth="1"/>
    <col min="27" max="27" width="11.5703125" style="51"/>
    <col min="28" max="28" width="11.5703125" style="104"/>
    <col min="29" max="29" width="58.7109375" style="104" customWidth="1"/>
    <col min="30" max="30" width="44.42578125" style="104" customWidth="1"/>
    <col min="31" max="31" width="19.28515625" style="104" customWidth="1"/>
    <col min="32" max="32" width="107" style="104" bestFit="1" customWidth="1"/>
    <col min="33" max="33" width="69.7109375" style="104" bestFit="1" customWidth="1"/>
    <col min="34" max="34" width="14.28515625" style="104" customWidth="1"/>
    <col min="35" max="37" width="11.5703125" style="104"/>
    <col min="38" max="38" width="55.42578125" style="104" customWidth="1"/>
    <col min="39" max="39" width="44.42578125" style="104" customWidth="1"/>
    <col min="40" max="40" width="38.42578125" style="104" customWidth="1"/>
    <col min="41" max="41" width="107" style="104" bestFit="1" customWidth="1"/>
    <col min="42" max="42" width="97.28515625" style="104" customWidth="1"/>
    <col min="43" max="43" width="14.28515625" style="104" customWidth="1"/>
    <col min="44" max="46" width="11.5703125" style="104"/>
    <col min="47" max="47" width="55.42578125" style="104" customWidth="1"/>
    <col min="48" max="48" width="44.42578125" style="104" customWidth="1"/>
    <col min="49" max="49" width="38.42578125" style="104" customWidth="1"/>
    <col min="50" max="50" width="107" style="104" bestFit="1" customWidth="1"/>
    <col min="51" max="51" width="97.28515625" style="104" customWidth="1"/>
    <col min="52" max="52" width="16.7109375" style="104" customWidth="1"/>
    <col min="53" max="16384" width="11.5703125" style="104"/>
  </cols>
  <sheetData>
    <row r="1" spans="1:52" ht="15" x14ac:dyDescent="0.2">
      <c r="A1" s="773"/>
      <c r="B1" s="774"/>
      <c r="C1" s="775"/>
      <c r="D1" s="782" t="s">
        <v>257</v>
      </c>
      <c r="E1" s="782"/>
      <c r="F1" s="782"/>
      <c r="G1" s="782"/>
      <c r="H1" s="782"/>
      <c r="I1" s="782"/>
      <c r="J1" s="782"/>
      <c r="K1" s="782"/>
      <c r="L1" s="782"/>
      <c r="M1" s="782"/>
      <c r="N1" s="782"/>
      <c r="O1" s="782"/>
      <c r="P1" s="782"/>
      <c r="Q1" s="782"/>
      <c r="R1" s="782"/>
      <c r="S1" s="782"/>
    </row>
    <row r="2" spans="1:52" ht="15" x14ac:dyDescent="0.2">
      <c r="A2" s="776"/>
      <c r="B2" s="777"/>
      <c r="C2" s="778"/>
      <c r="D2" s="782"/>
      <c r="E2" s="782"/>
      <c r="F2" s="782"/>
      <c r="G2" s="782"/>
      <c r="H2" s="782"/>
      <c r="I2" s="782"/>
      <c r="J2" s="782"/>
      <c r="K2" s="782"/>
      <c r="L2" s="782"/>
      <c r="M2" s="782"/>
      <c r="N2" s="782"/>
      <c r="O2" s="782"/>
      <c r="P2" s="782"/>
      <c r="Q2" s="782"/>
      <c r="R2" s="782"/>
      <c r="S2" s="782"/>
    </row>
    <row r="3" spans="1:52" ht="15" x14ac:dyDescent="0.2">
      <c r="A3" s="779"/>
      <c r="B3" s="780"/>
      <c r="C3" s="781"/>
      <c r="D3" s="782"/>
      <c r="E3" s="782"/>
      <c r="F3" s="782"/>
      <c r="G3" s="782"/>
      <c r="H3" s="782"/>
      <c r="I3" s="782"/>
      <c r="J3" s="782"/>
      <c r="K3" s="782"/>
      <c r="L3" s="782"/>
      <c r="M3" s="782"/>
      <c r="N3" s="782"/>
      <c r="O3" s="782"/>
      <c r="P3" s="782"/>
      <c r="Q3" s="782"/>
      <c r="R3" s="782"/>
      <c r="S3" s="782"/>
    </row>
    <row r="4" spans="1:52" ht="135" x14ac:dyDescent="0.25">
      <c r="A4" s="783" t="s">
        <v>63</v>
      </c>
      <c r="B4" s="784"/>
      <c r="C4" s="785"/>
      <c r="D4" s="211" t="s">
        <v>34</v>
      </c>
      <c r="E4" s="789" t="s">
        <v>13</v>
      </c>
      <c r="F4" s="789"/>
      <c r="G4" s="789"/>
      <c r="H4" s="790"/>
      <c r="I4" s="790"/>
      <c r="J4" s="790"/>
      <c r="K4" s="790"/>
      <c r="L4" s="790"/>
      <c r="M4" s="211" t="s">
        <v>36</v>
      </c>
      <c r="N4" s="212"/>
      <c r="O4" s="211" t="s">
        <v>37</v>
      </c>
      <c r="P4" s="791"/>
      <c r="Q4" s="791"/>
      <c r="R4" s="791"/>
      <c r="S4" s="791"/>
      <c r="V4" s="9"/>
      <c r="W4" s="9"/>
      <c r="X4" s="9"/>
      <c r="Y4" s="9"/>
      <c r="Z4" s="9"/>
      <c r="AA4" s="9"/>
    </row>
    <row r="5" spans="1:52" ht="81" x14ac:dyDescent="0.25">
      <c r="A5" s="786"/>
      <c r="B5" s="787"/>
      <c r="C5" s="788"/>
      <c r="D5" s="211" t="s">
        <v>38</v>
      </c>
      <c r="E5" s="792"/>
      <c r="F5" s="792"/>
      <c r="G5" s="792"/>
      <c r="H5" s="790"/>
      <c r="I5" s="790"/>
      <c r="J5" s="790"/>
      <c r="K5" s="790"/>
      <c r="L5" s="790"/>
      <c r="M5" s="211" t="s">
        <v>39</v>
      </c>
      <c r="N5" s="212"/>
      <c r="O5" s="211" t="s">
        <v>258</v>
      </c>
      <c r="P5" s="791"/>
      <c r="Q5" s="791"/>
      <c r="R5" s="791"/>
      <c r="S5" s="791"/>
      <c r="V5" s="9"/>
      <c r="W5" s="9"/>
      <c r="X5" s="9"/>
      <c r="Y5" s="9"/>
      <c r="Z5" s="9"/>
      <c r="AA5" s="9"/>
    </row>
    <row r="6" spans="1:52" ht="61.5" x14ac:dyDescent="0.25">
      <c r="A6" s="793" t="s">
        <v>64</v>
      </c>
      <c r="B6" s="794"/>
      <c r="C6" s="795"/>
      <c r="D6" s="796" t="s">
        <v>259</v>
      </c>
      <c r="E6" s="796"/>
      <c r="F6" s="796"/>
      <c r="G6" s="796"/>
      <c r="H6" s="796"/>
      <c r="I6" s="796"/>
      <c r="J6" s="796"/>
      <c r="K6" s="796"/>
      <c r="L6" s="796"/>
      <c r="M6" s="797" t="s">
        <v>65</v>
      </c>
      <c r="N6" s="797"/>
      <c r="O6" s="797">
        <v>2022</v>
      </c>
      <c r="P6" s="797"/>
      <c r="Q6" s="797"/>
      <c r="R6" s="797"/>
      <c r="S6" s="797"/>
      <c r="V6" s="9"/>
      <c r="W6" s="622" t="s">
        <v>391</v>
      </c>
      <c r="X6" s="622"/>
      <c r="Y6" s="622"/>
      <c r="Z6" s="622"/>
      <c r="AA6" s="9"/>
      <c r="AD6" s="622" t="s">
        <v>386</v>
      </c>
      <c r="AE6" s="622"/>
      <c r="AF6" s="622"/>
      <c r="AG6" s="622"/>
      <c r="AM6" s="622" t="s">
        <v>387</v>
      </c>
      <c r="AN6" s="622"/>
      <c r="AO6" s="622"/>
      <c r="AP6" s="622"/>
      <c r="AV6" s="622" t="s">
        <v>392</v>
      </c>
      <c r="AW6" s="622"/>
      <c r="AX6" s="622"/>
      <c r="AY6" s="622"/>
    </row>
    <row r="7" spans="1:52" ht="27" x14ac:dyDescent="0.25">
      <c r="A7" s="793" t="s">
        <v>66</v>
      </c>
      <c r="B7" s="794"/>
      <c r="C7" s="795"/>
      <c r="D7" s="796" t="s">
        <v>260</v>
      </c>
      <c r="E7" s="796"/>
      <c r="F7" s="796"/>
      <c r="G7" s="796"/>
      <c r="H7" s="796"/>
      <c r="I7" s="796"/>
      <c r="J7" s="796"/>
      <c r="K7" s="796"/>
      <c r="L7" s="796"/>
      <c r="M7" s="797" t="s">
        <v>67</v>
      </c>
      <c r="N7" s="797"/>
      <c r="O7" s="797" t="s">
        <v>261</v>
      </c>
      <c r="P7" s="797"/>
      <c r="Q7" s="797"/>
      <c r="R7" s="797"/>
      <c r="S7" s="797"/>
      <c r="V7" s="9"/>
      <c r="W7" s="576" t="s">
        <v>1</v>
      </c>
      <c r="X7" s="576"/>
      <c r="Y7" s="576"/>
      <c r="Z7" s="576"/>
      <c r="AA7" s="9"/>
      <c r="AC7" s="9"/>
      <c r="AD7" s="576" t="s">
        <v>343</v>
      </c>
      <c r="AE7" s="576"/>
      <c r="AF7" s="576"/>
      <c r="AG7" s="576"/>
      <c r="AH7" s="9"/>
      <c r="AM7" s="576" t="s">
        <v>416</v>
      </c>
      <c r="AN7" s="576"/>
      <c r="AO7" s="576"/>
      <c r="AP7" s="576"/>
      <c r="AQ7" s="9"/>
      <c r="AV7" s="576" t="s">
        <v>913</v>
      </c>
      <c r="AW7" s="576"/>
      <c r="AX7" s="576"/>
      <c r="AY7" s="576"/>
      <c r="AZ7" s="9"/>
    </row>
    <row r="8" spans="1:52" ht="27" x14ac:dyDescent="0.25">
      <c r="A8" s="793" t="s">
        <v>69</v>
      </c>
      <c r="B8" s="794"/>
      <c r="C8" s="795"/>
      <c r="D8" s="796" t="s">
        <v>262</v>
      </c>
      <c r="E8" s="796"/>
      <c r="F8" s="796"/>
      <c r="G8" s="796"/>
      <c r="H8" s="796"/>
      <c r="I8" s="796"/>
      <c r="J8" s="796"/>
      <c r="K8" s="796"/>
      <c r="L8" s="796"/>
      <c r="M8" s="797" t="s">
        <v>46</v>
      </c>
      <c r="N8" s="797"/>
      <c r="O8" s="798" t="s">
        <v>263</v>
      </c>
      <c r="P8" s="799"/>
      <c r="Q8" s="799"/>
      <c r="R8" s="799"/>
      <c r="S8" s="799"/>
      <c r="V8" s="9"/>
      <c r="W8" s="576"/>
      <c r="X8" s="576"/>
      <c r="Y8" s="576"/>
      <c r="Z8" s="576"/>
      <c r="AA8" s="9"/>
      <c r="AC8" s="9"/>
      <c r="AD8" s="576"/>
      <c r="AE8" s="576"/>
      <c r="AF8" s="576"/>
      <c r="AG8" s="576"/>
      <c r="AH8" s="9"/>
      <c r="AM8" s="576"/>
      <c r="AN8" s="576"/>
      <c r="AO8" s="576"/>
      <c r="AP8" s="576"/>
      <c r="AQ8" s="9"/>
      <c r="AV8" s="576"/>
      <c r="AW8" s="576"/>
      <c r="AX8" s="576"/>
      <c r="AY8" s="576"/>
      <c r="AZ8" s="9"/>
    </row>
    <row r="9" spans="1:52" ht="93.75" x14ac:dyDescent="0.25">
      <c r="A9" s="793" t="s">
        <v>47</v>
      </c>
      <c r="B9" s="794"/>
      <c r="C9" s="795"/>
      <c r="D9" s="796" t="s">
        <v>264</v>
      </c>
      <c r="E9" s="796"/>
      <c r="F9" s="796"/>
      <c r="G9" s="796"/>
      <c r="H9" s="796"/>
      <c r="I9" s="796"/>
      <c r="J9" s="796"/>
      <c r="K9" s="796"/>
      <c r="L9" s="796"/>
      <c r="M9" s="797" t="s">
        <v>48</v>
      </c>
      <c r="N9" s="797"/>
      <c r="O9" s="800" t="s">
        <v>264</v>
      </c>
      <c r="P9" s="800"/>
      <c r="Q9" s="800"/>
      <c r="R9" s="800"/>
      <c r="S9" s="800"/>
      <c r="V9" s="9"/>
      <c r="W9" s="1" t="s">
        <v>3</v>
      </c>
      <c r="X9" s="93" t="s">
        <v>4</v>
      </c>
      <c r="Y9" s="577" t="s">
        <v>5</v>
      </c>
      <c r="Z9" s="578" t="s">
        <v>2</v>
      </c>
      <c r="AA9" s="9"/>
      <c r="AC9" s="9"/>
      <c r="AD9" s="1" t="s">
        <v>3</v>
      </c>
      <c r="AE9" s="93" t="s">
        <v>4</v>
      </c>
      <c r="AF9" s="577" t="s">
        <v>5</v>
      </c>
      <c r="AG9" s="578" t="s">
        <v>2</v>
      </c>
      <c r="AH9" s="9"/>
      <c r="AM9" s="1" t="s">
        <v>3</v>
      </c>
      <c r="AN9" s="93" t="s">
        <v>4</v>
      </c>
      <c r="AO9" s="577" t="s">
        <v>5</v>
      </c>
      <c r="AP9" s="578" t="s">
        <v>2</v>
      </c>
      <c r="AQ9" s="9"/>
      <c r="AV9" s="1" t="s">
        <v>3</v>
      </c>
      <c r="AW9" s="93" t="s">
        <v>4</v>
      </c>
      <c r="AX9" s="577" t="s">
        <v>5</v>
      </c>
      <c r="AY9" s="578" t="s">
        <v>2</v>
      </c>
      <c r="AZ9" s="9"/>
    </row>
    <row r="10" spans="1:52" ht="61.5" customHeight="1" x14ac:dyDescent="0.25">
      <c r="A10" s="770" t="s">
        <v>70</v>
      </c>
      <c r="B10" s="770" t="s">
        <v>26</v>
      </c>
      <c r="C10" s="770" t="s">
        <v>146</v>
      </c>
      <c r="D10" s="772" t="s">
        <v>7</v>
      </c>
      <c r="E10" s="772" t="s">
        <v>8</v>
      </c>
      <c r="F10" s="772"/>
      <c r="G10" s="772"/>
      <c r="H10" s="772" t="s">
        <v>147</v>
      </c>
      <c r="I10" s="771" t="s">
        <v>265</v>
      </c>
      <c r="J10" s="770" t="s">
        <v>52</v>
      </c>
      <c r="K10" s="770" t="s">
        <v>53</v>
      </c>
      <c r="L10" s="770" t="s">
        <v>54</v>
      </c>
      <c r="M10" s="770" t="s">
        <v>58</v>
      </c>
      <c r="N10" s="770" t="s">
        <v>59</v>
      </c>
      <c r="O10" s="770" t="s">
        <v>148</v>
      </c>
      <c r="P10" s="804" t="s">
        <v>29</v>
      </c>
      <c r="Q10" s="804" t="s">
        <v>30</v>
      </c>
      <c r="R10" s="805" t="s">
        <v>71</v>
      </c>
      <c r="S10" s="805"/>
      <c r="U10" s="613" t="s">
        <v>149</v>
      </c>
      <c r="V10" s="13"/>
      <c r="W10" s="579" t="s">
        <v>9</v>
      </c>
      <c r="X10" s="579" t="s">
        <v>10</v>
      </c>
      <c r="Y10" s="577"/>
      <c r="Z10" s="578"/>
      <c r="AA10" s="13"/>
      <c r="AC10" s="13"/>
      <c r="AD10" s="579" t="s">
        <v>9</v>
      </c>
      <c r="AE10" s="579" t="s">
        <v>10</v>
      </c>
      <c r="AF10" s="577"/>
      <c r="AG10" s="578"/>
      <c r="AH10" s="13"/>
      <c r="AM10" s="579" t="s">
        <v>9</v>
      </c>
      <c r="AN10" s="579" t="s">
        <v>10</v>
      </c>
      <c r="AO10" s="577"/>
      <c r="AP10" s="578"/>
      <c r="AQ10" s="13"/>
      <c r="AV10" s="579" t="s">
        <v>9</v>
      </c>
      <c r="AW10" s="579" t="s">
        <v>10</v>
      </c>
      <c r="AX10" s="577"/>
      <c r="AY10" s="578"/>
      <c r="AZ10" s="13"/>
    </row>
    <row r="11" spans="1:52" ht="54.75" thickBot="1" x14ac:dyDescent="0.3">
      <c r="A11" s="770"/>
      <c r="B11" s="770"/>
      <c r="C11" s="770"/>
      <c r="D11" s="772"/>
      <c r="E11" s="213" t="s">
        <v>31</v>
      </c>
      <c r="F11" s="213" t="s">
        <v>11</v>
      </c>
      <c r="G11" s="213" t="s">
        <v>12</v>
      </c>
      <c r="H11" s="772"/>
      <c r="I11" s="771"/>
      <c r="J11" s="770"/>
      <c r="K11" s="770"/>
      <c r="L11" s="770"/>
      <c r="M11" s="770"/>
      <c r="N11" s="770"/>
      <c r="O11" s="770"/>
      <c r="P11" s="804"/>
      <c r="Q11" s="804"/>
      <c r="R11" s="214" t="s">
        <v>55</v>
      </c>
      <c r="S11" s="214" t="s">
        <v>56</v>
      </c>
      <c r="U11" s="614"/>
      <c r="V11" s="13"/>
      <c r="W11" s="579"/>
      <c r="X11" s="579"/>
      <c r="Y11" s="577"/>
      <c r="Z11" s="578"/>
      <c r="AA11" s="13"/>
      <c r="AC11" s="13"/>
      <c r="AD11" s="579"/>
      <c r="AE11" s="579"/>
      <c r="AF11" s="577"/>
      <c r="AG11" s="578"/>
      <c r="AH11" s="13"/>
      <c r="AM11" s="579"/>
      <c r="AN11" s="579"/>
      <c r="AO11" s="577"/>
      <c r="AP11" s="578"/>
      <c r="AQ11" s="13"/>
      <c r="AV11" s="579"/>
      <c r="AW11" s="579"/>
      <c r="AX11" s="577"/>
      <c r="AY11" s="578"/>
      <c r="AZ11" s="13"/>
    </row>
    <row r="12" spans="1:52" ht="396.75" thickBot="1" x14ac:dyDescent="0.3">
      <c r="A12" s="767">
        <v>10</v>
      </c>
      <c r="B12" s="768" t="s">
        <v>266</v>
      </c>
      <c r="C12" s="769" t="s">
        <v>267</v>
      </c>
      <c r="D12" s="769" t="s">
        <v>268</v>
      </c>
      <c r="E12" s="216"/>
      <c r="F12" s="217"/>
      <c r="G12" s="218"/>
      <c r="H12" s="218">
        <v>1</v>
      </c>
      <c r="I12" s="215" t="s">
        <v>269</v>
      </c>
      <c r="J12" s="215" t="s">
        <v>270</v>
      </c>
      <c r="K12" s="215" t="s">
        <v>271</v>
      </c>
      <c r="L12" s="215" t="s">
        <v>272</v>
      </c>
      <c r="M12" s="215" t="s">
        <v>272</v>
      </c>
      <c r="N12" s="215" t="s">
        <v>273</v>
      </c>
      <c r="O12" s="215" t="s">
        <v>274</v>
      </c>
      <c r="P12" s="219" t="s">
        <v>275</v>
      </c>
      <c r="Q12" s="220">
        <v>45291</v>
      </c>
      <c r="R12" s="221"/>
      <c r="S12" s="215"/>
      <c r="U12" s="269" t="s">
        <v>415</v>
      </c>
      <c r="V12" s="129"/>
      <c r="W12" s="172">
        <v>2</v>
      </c>
      <c r="X12" s="172">
        <v>0</v>
      </c>
      <c r="Y12" s="156" t="s">
        <v>276</v>
      </c>
      <c r="Z12" s="173" t="s">
        <v>277</v>
      </c>
      <c r="AA12" s="174" t="s">
        <v>14</v>
      </c>
      <c r="AC12" s="129"/>
      <c r="AD12" s="172">
        <v>2</v>
      </c>
      <c r="AE12" s="172">
        <v>0</v>
      </c>
      <c r="AF12" s="231" t="s">
        <v>357</v>
      </c>
      <c r="AG12" s="172" t="s">
        <v>344</v>
      </c>
      <c r="AH12" s="174" t="s">
        <v>14</v>
      </c>
      <c r="AM12" s="172">
        <v>2</v>
      </c>
      <c r="AN12" s="172">
        <v>0</v>
      </c>
      <c r="AO12" s="231" t="s">
        <v>417</v>
      </c>
      <c r="AP12" s="172" t="s">
        <v>418</v>
      </c>
      <c r="AQ12" s="174" t="s">
        <v>14</v>
      </c>
      <c r="AV12" s="172">
        <v>2</v>
      </c>
      <c r="AW12" s="172">
        <v>1</v>
      </c>
      <c r="AX12" s="231" t="s">
        <v>916</v>
      </c>
      <c r="AY12" s="172" t="s">
        <v>915</v>
      </c>
      <c r="AZ12" s="174" t="s">
        <v>14</v>
      </c>
    </row>
    <row r="13" spans="1:52" ht="396" x14ac:dyDescent="0.25">
      <c r="A13" s="767"/>
      <c r="B13" s="768"/>
      <c r="C13" s="769"/>
      <c r="D13" s="769"/>
      <c r="E13" s="216"/>
      <c r="F13" s="217"/>
      <c r="G13" s="218"/>
      <c r="H13" s="218">
        <v>2</v>
      </c>
      <c r="I13" s="215" t="s">
        <v>278</v>
      </c>
      <c r="J13" s="215" t="s">
        <v>279</v>
      </c>
      <c r="K13" s="215" t="s">
        <v>280</v>
      </c>
      <c r="L13" s="215" t="s">
        <v>281</v>
      </c>
      <c r="M13" s="215" t="s">
        <v>282</v>
      </c>
      <c r="N13" s="215" t="s">
        <v>282</v>
      </c>
      <c r="O13" s="215" t="s">
        <v>283</v>
      </c>
      <c r="P13" s="219" t="s">
        <v>275</v>
      </c>
      <c r="Q13" s="220">
        <v>45291</v>
      </c>
      <c r="R13" s="221"/>
      <c r="S13" s="215"/>
      <c r="V13" s="129"/>
      <c r="W13" s="172">
        <v>0</v>
      </c>
      <c r="X13" s="172">
        <v>0</v>
      </c>
      <c r="Y13" s="156" t="s">
        <v>284</v>
      </c>
      <c r="Z13" s="173" t="s">
        <v>285</v>
      </c>
      <c r="AA13" s="174" t="s">
        <v>14</v>
      </c>
      <c r="AC13" s="129"/>
      <c r="AD13" s="172">
        <v>0</v>
      </c>
      <c r="AE13" s="172">
        <v>0</v>
      </c>
      <c r="AF13" s="231" t="s">
        <v>358</v>
      </c>
      <c r="AG13" s="172" t="s">
        <v>345</v>
      </c>
      <c r="AH13" s="174" t="s">
        <v>14</v>
      </c>
      <c r="AM13" s="172">
        <v>0</v>
      </c>
      <c r="AN13" s="172">
        <v>0</v>
      </c>
      <c r="AO13" s="231" t="s">
        <v>417</v>
      </c>
      <c r="AP13" s="172" t="s">
        <v>418</v>
      </c>
      <c r="AQ13" s="174" t="s">
        <v>14</v>
      </c>
      <c r="AV13" s="172">
        <v>2</v>
      </c>
      <c r="AW13" s="172">
        <v>1</v>
      </c>
      <c r="AX13" s="231" t="s">
        <v>916</v>
      </c>
      <c r="AY13" s="172" t="s">
        <v>915</v>
      </c>
      <c r="AZ13" s="174" t="s">
        <v>14</v>
      </c>
    </row>
    <row r="14" spans="1:52" ht="23.25" x14ac:dyDescent="0.2">
      <c r="A14" s="39"/>
      <c r="B14" s="39"/>
      <c r="C14" s="39"/>
      <c r="D14" s="39"/>
      <c r="E14" s="801" t="s">
        <v>50</v>
      </c>
      <c r="F14" s="802"/>
      <c r="G14" s="803"/>
      <c r="H14" s="222">
        <v>2</v>
      </c>
      <c r="I14" s="39"/>
      <c r="J14" s="39"/>
      <c r="K14" s="39"/>
      <c r="L14" s="39"/>
      <c r="M14" s="39"/>
      <c r="N14" s="39"/>
      <c r="O14" s="39"/>
      <c r="P14" s="39"/>
      <c r="Q14" s="39"/>
      <c r="R14" s="39"/>
      <c r="S14" s="39"/>
      <c r="V14" s="569" t="s">
        <v>16</v>
      </c>
      <c r="W14" s="76">
        <f>SUM(W12:W13)</f>
        <v>2</v>
      </c>
      <c r="X14" s="76">
        <f>SUM(X12:X13)</f>
        <v>0</v>
      </c>
      <c r="AC14" s="569" t="s">
        <v>16</v>
      </c>
      <c r="AD14" s="76">
        <f>SUM(AD12:AD13)</f>
        <v>2</v>
      </c>
      <c r="AE14" s="76">
        <f>SUM(AE12:AE13)</f>
        <v>0</v>
      </c>
      <c r="AF14" s="51"/>
      <c r="AG14" s="51"/>
      <c r="AH14" s="51"/>
      <c r="AL14" s="569" t="s">
        <v>16</v>
      </c>
      <c r="AM14" s="76">
        <f>SUM(AM12:AM13)</f>
        <v>2</v>
      </c>
      <c r="AN14" s="76">
        <f>SUM(AN12:AN13)</f>
        <v>0</v>
      </c>
      <c r="AO14" s="51"/>
      <c r="AP14" s="51"/>
      <c r="AQ14" s="51"/>
      <c r="AU14" s="569" t="s">
        <v>16</v>
      </c>
      <c r="AV14" s="76">
        <f>SUM(AV12:AV13)</f>
        <v>4</v>
      </c>
      <c r="AW14" s="76">
        <f>SUM(AW12:AW13)</f>
        <v>2</v>
      </c>
      <c r="AX14" s="51"/>
      <c r="AY14" s="51"/>
      <c r="AZ14" s="51"/>
    </row>
    <row r="15" spans="1:52" ht="33" x14ac:dyDescent="0.2">
      <c r="A15" s="148"/>
      <c r="B15" s="147"/>
      <c r="C15" s="152"/>
      <c r="D15" s="149"/>
      <c r="E15" s="149"/>
      <c r="F15" s="149"/>
      <c r="G15" s="149"/>
      <c r="H15" s="148"/>
      <c r="I15" s="151"/>
      <c r="J15" s="152"/>
      <c r="K15" s="152"/>
      <c r="L15" s="152"/>
      <c r="M15" s="152"/>
      <c r="N15" s="152"/>
      <c r="O15" s="152"/>
      <c r="P15" s="153"/>
      <c r="Q15" s="153"/>
      <c r="R15" s="153"/>
      <c r="S15" s="149"/>
      <c r="V15" s="570"/>
      <c r="W15" s="71">
        <f>+W14*100%/W19</f>
        <v>0.5</v>
      </c>
      <c r="X15" s="71">
        <f>+X14*100%/X19</f>
        <v>0</v>
      </c>
      <c r="AC15" s="570"/>
      <c r="AD15" s="71">
        <f>+AD14*100%/AD19</f>
        <v>0.5</v>
      </c>
      <c r="AE15" s="71">
        <f>+AE14*100%/AE19</f>
        <v>0</v>
      </c>
      <c r="AF15" s="51"/>
      <c r="AG15" s="51"/>
      <c r="AH15" s="51"/>
      <c r="AL15" s="570"/>
      <c r="AM15" s="71">
        <f>+AM14*100%/AM19</f>
        <v>0.5</v>
      </c>
      <c r="AN15" s="71">
        <f>+AN14*100%/AN19</f>
        <v>0</v>
      </c>
      <c r="AO15" s="51"/>
      <c r="AP15" s="51"/>
      <c r="AQ15" s="51"/>
      <c r="AU15" s="570"/>
      <c r="AV15" s="71">
        <f>+AV14*100%/AV19</f>
        <v>1</v>
      </c>
      <c r="AW15" s="71">
        <f>+AW14*100%/AW19</f>
        <v>0.5</v>
      </c>
      <c r="AX15" s="51"/>
      <c r="AY15" s="51"/>
      <c r="AZ15" s="51"/>
    </row>
    <row r="16" spans="1:52" ht="23.25" x14ac:dyDescent="0.2">
      <c r="A16" s="148"/>
      <c r="B16" s="150"/>
      <c r="C16" s="149"/>
      <c r="D16" s="149"/>
      <c r="E16" s="149"/>
      <c r="F16" s="149"/>
      <c r="G16" s="149"/>
      <c r="H16" s="149"/>
      <c r="I16" s="149"/>
      <c r="J16" s="149"/>
      <c r="K16" s="149"/>
      <c r="L16" s="149"/>
      <c r="M16" s="149"/>
      <c r="N16" s="149"/>
      <c r="O16" s="149"/>
      <c r="P16" s="149"/>
      <c r="Q16" s="149"/>
      <c r="R16" s="149"/>
      <c r="S16" s="149"/>
      <c r="V16" s="90" t="s">
        <v>17</v>
      </c>
      <c r="W16" s="91">
        <v>0.2</v>
      </c>
      <c r="X16" s="91">
        <v>0.8</v>
      </c>
      <c r="AC16" s="90" t="s">
        <v>17</v>
      </c>
      <c r="AD16" s="91">
        <v>0.2</v>
      </c>
      <c r="AE16" s="91">
        <v>0.8</v>
      </c>
      <c r="AF16" s="51"/>
      <c r="AG16" s="51"/>
      <c r="AH16" s="51"/>
      <c r="AL16" s="90" t="s">
        <v>17</v>
      </c>
      <c r="AM16" s="91">
        <v>0.2</v>
      </c>
      <c r="AN16" s="91">
        <v>0.8</v>
      </c>
      <c r="AO16" s="51"/>
      <c r="AP16" s="51"/>
      <c r="AQ16" s="51"/>
      <c r="AU16" s="90" t="s">
        <v>17</v>
      </c>
      <c r="AV16" s="91">
        <v>0.2</v>
      </c>
      <c r="AW16" s="91">
        <v>0.8</v>
      </c>
      <c r="AX16" s="51"/>
      <c r="AY16" s="51"/>
      <c r="AZ16" s="51"/>
    </row>
    <row r="17" spans="1:52" ht="68.25" customHeight="1" x14ac:dyDescent="0.2">
      <c r="A17" s="148"/>
      <c r="B17" s="150"/>
      <c r="C17" s="149"/>
      <c r="D17" s="149"/>
      <c r="E17" s="149"/>
      <c r="F17" s="149"/>
      <c r="G17" s="149"/>
      <c r="H17" s="149"/>
      <c r="I17" s="149"/>
      <c r="J17" s="149"/>
      <c r="K17" s="149"/>
      <c r="L17" s="149"/>
      <c r="M17" s="149"/>
      <c r="N17" s="149"/>
      <c r="O17" s="149"/>
      <c r="P17" s="149"/>
      <c r="Q17" s="149"/>
      <c r="R17" s="149"/>
      <c r="S17" s="149"/>
      <c r="V17" s="77" t="s">
        <v>18</v>
      </c>
      <c r="W17" s="71">
        <f>+W16*W15</f>
        <v>0.1</v>
      </c>
      <c r="X17" s="71">
        <f>+X16*X15</f>
        <v>0</v>
      </c>
      <c r="AC17" s="77" t="s">
        <v>18</v>
      </c>
      <c r="AD17" s="71">
        <f>+AD16*AD15</f>
        <v>0.1</v>
      </c>
      <c r="AE17" s="71">
        <f>+AE16*AE15</f>
        <v>0</v>
      </c>
      <c r="AF17" s="51"/>
      <c r="AG17" s="51"/>
      <c r="AH17" s="51"/>
      <c r="AL17" s="77" t="s">
        <v>18</v>
      </c>
      <c r="AM17" s="71">
        <f>+AM16*AM15</f>
        <v>0.1</v>
      </c>
      <c r="AN17" s="71">
        <f>+AN16*AN15</f>
        <v>0</v>
      </c>
      <c r="AO17" s="51"/>
      <c r="AP17" s="51"/>
      <c r="AQ17" s="51"/>
      <c r="AU17" s="77" t="s">
        <v>18</v>
      </c>
      <c r="AV17" s="71">
        <f>+AV16*AV15</f>
        <v>0.2</v>
      </c>
      <c r="AW17" s="71">
        <f>+AW16*AW15</f>
        <v>0.4</v>
      </c>
      <c r="AX17" s="51"/>
      <c r="AY17" s="51"/>
      <c r="AZ17" s="51"/>
    </row>
    <row r="18" spans="1:52" ht="114.75" customHeight="1" x14ac:dyDescent="0.6">
      <c r="A18" s="138"/>
      <c r="B18" s="701"/>
      <c r="C18" s="701"/>
      <c r="D18" s="223"/>
      <c r="E18" s="701"/>
      <c r="F18" s="701"/>
      <c r="G18" s="701"/>
      <c r="H18" s="701"/>
      <c r="I18" s="701"/>
      <c r="J18" s="701" t="s">
        <v>286</v>
      </c>
      <c r="K18" s="701"/>
      <c r="L18" s="154"/>
      <c r="M18" s="701" t="s">
        <v>287</v>
      </c>
      <c r="N18" s="701"/>
      <c r="O18" s="154"/>
      <c r="P18" s="151"/>
      <c r="Q18" s="151"/>
      <c r="R18" s="154"/>
      <c r="S18" s="146"/>
      <c r="V18" s="77" t="s">
        <v>20</v>
      </c>
      <c r="W18" s="571">
        <f>SUM(W17:X17)</f>
        <v>0.1</v>
      </c>
      <c r="X18" s="572"/>
      <c r="AC18" s="77" t="s">
        <v>347</v>
      </c>
      <c r="AD18" s="571">
        <f>SUM(AD17:AE17)</f>
        <v>0.1</v>
      </c>
      <c r="AE18" s="572"/>
      <c r="AF18" s="51"/>
      <c r="AG18" s="51"/>
      <c r="AH18" s="51"/>
      <c r="AL18" s="77" t="s">
        <v>360</v>
      </c>
      <c r="AM18" s="571">
        <f>SUM(AM17:AN17)</f>
        <v>0.1</v>
      </c>
      <c r="AN18" s="572"/>
      <c r="AO18" s="51"/>
      <c r="AP18" s="51"/>
      <c r="AQ18" s="51"/>
      <c r="AU18" s="77" t="s">
        <v>843</v>
      </c>
      <c r="AV18" s="571">
        <f>SUM(AV17:AW17)</f>
        <v>0.60000000000000009</v>
      </c>
      <c r="AW18" s="572"/>
      <c r="AX18" s="51"/>
      <c r="AY18" s="51"/>
      <c r="AZ18" s="51"/>
    </row>
    <row r="19" spans="1:52" ht="45.75" x14ac:dyDescent="0.65">
      <c r="A19" s="139"/>
      <c r="B19" s="138"/>
      <c r="C19" s="138"/>
      <c r="D19" s="139"/>
      <c r="E19" s="806"/>
      <c r="F19" s="806"/>
      <c r="G19" s="806"/>
      <c r="H19" s="806"/>
      <c r="I19" s="806"/>
      <c r="J19" s="806"/>
      <c r="K19" s="806"/>
      <c r="L19" s="155"/>
      <c r="M19" s="806"/>
      <c r="N19" s="806"/>
      <c r="O19" s="139"/>
      <c r="P19" s="139"/>
      <c r="Q19" s="141"/>
      <c r="R19" s="140"/>
      <c r="S19" s="140"/>
      <c r="V19" s="573" t="s">
        <v>159</v>
      </c>
      <c r="W19" s="72">
        <f>2*2</f>
        <v>4</v>
      </c>
      <c r="X19" s="72">
        <f>2*2</f>
        <v>4</v>
      </c>
      <c r="Y19" s="210" t="s">
        <v>160</v>
      </c>
      <c r="AC19" s="573" t="s">
        <v>407</v>
      </c>
      <c r="AD19" s="72">
        <f>2*2</f>
        <v>4</v>
      </c>
      <c r="AE19" s="72">
        <f>2*2</f>
        <v>4</v>
      </c>
      <c r="AF19" s="210" t="s">
        <v>160</v>
      </c>
      <c r="AG19" s="51"/>
      <c r="AH19" s="51"/>
      <c r="AL19" s="573" t="s">
        <v>408</v>
      </c>
      <c r="AM19" s="72">
        <f>2*2</f>
        <v>4</v>
      </c>
      <c r="AN19" s="72">
        <f>2*2</f>
        <v>4</v>
      </c>
      <c r="AO19" s="210" t="s">
        <v>160</v>
      </c>
      <c r="AP19" s="51"/>
      <c r="AQ19" s="51"/>
      <c r="AU19" s="573" t="s">
        <v>914</v>
      </c>
      <c r="AV19" s="72">
        <f>2*2</f>
        <v>4</v>
      </c>
      <c r="AW19" s="72">
        <f>2*2</f>
        <v>4</v>
      </c>
      <c r="AX19" s="210" t="s">
        <v>160</v>
      </c>
      <c r="AY19" s="51"/>
      <c r="AZ19" s="51"/>
    </row>
    <row r="20" spans="1:52" ht="40.5" customHeight="1" x14ac:dyDescent="0.25">
      <c r="V20" s="573"/>
      <c r="W20" s="574">
        <v>1</v>
      </c>
      <c r="X20" s="575"/>
      <c r="AC20" s="573"/>
      <c r="AD20" s="574">
        <v>1</v>
      </c>
      <c r="AE20" s="575"/>
      <c r="AF20" s="51"/>
      <c r="AG20" s="51"/>
      <c r="AH20" s="51"/>
      <c r="AL20" s="573"/>
      <c r="AM20" s="574">
        <v>1</v>
      </c>
      <c r="AN20" s="575"/>
      <c r="AO20" s="51"/>
      <c r="AP20" s="51"/>
      <c r="AQ20" s="51"/>
      <c r="AU20" s="573"/>
      <c r="AV20" s="574">
        <v>1</v>
      </c>
      <c r="AW20" s="575"/>
      <c r="AX20" s="51"/>
      <c r="AY20" s="51"/>
      <c r="AZ20" s="51"/>
    </row>
    <row r="22" spans="1:52" ht="90" customHeight="1" x14ac:dyDescent="0.25"/>
    <row r="23" spans="1:52" ht="140.25" customHeight="1" x14ac:dyDescent="0.25">
      <c r="AC23" s="270" t="str">
        <f>+V18</f>
        <v>RESULTADOS DE LA  EVALUACION DEL PLAN DE MEJORAMIENTO  FECHA  CORTE DICIEMBRE DE 2023</v>
      </c>
      <c r="AD23" s="271">
        <f>+W18</f>
        <v>0.1</v>
      </c>
      <c r="AL23" s="273" t="str">
        <f>+AC23</f>
        <v>RESULTADOS DE LA  EVALUACION DEL PLAN DE MEJORAMIENTO  FECHA  CORTE DICIEMBRE DE 2023</v>
      </c>
      <c r="AM23" s="272">
        <f>+AD23</f>
        <v>0.1</v>
      </c>
      <c r="AU23" s="273" t="str">
        <f>+AL23</f>
        <v>RESULTADOS DE LA  EVALUACION DEL PLAN DE MEJORAMIENTO  FECHA  CORTE DICIEMBRE DE 2023</v>
      </c>
      <c r="AV23" s="272">
        <f>+AM23</f>
        <v>0.1</v>
      </c>
    </row>
    <row r="24" spans="1:52" ht="105" customHeight="1" x14ac:dyDescent="0.25">
      <c r="AC24" s="270" t="str">
        <f>+AC18</f>
        <v>RESULTADOS DE LA  EVALUACION DEL PLAN DE MEJORAMIENTO  FECHA  CORTE MARZO DE 2024</v>
      </c>
      <c r="AD24" s="271">
        <f>+AD23</f>
        <v>0.1</v>
      </c>
      <c r="AG24" s="229" t="s">
        <v>353</v>
      </c>
      <c r="AL24" s="273" t="str">
        <f>+AC24</f>
        <v>RESULTADOS DE LA  EVALUACION DEL PLAN DE MEJORAMIENTO  FECHA  CORTE MARZO DE 2024</v>
      </c>
      <c r="AM24" s="272">
        <f>+AD24</f>
        <v>0.1</v>
      </c>
      <c r="AP24" s="706" t="s">
        <v>353</v>
      </c>
      <c r="AQ24" s="706"/>
      <c r="AR24" s="706"/>
      <c r="AS24" s="706"/>
      <c r="AU24" s="273" t="str">
        <f>+AL24</f>
        <v>RESULTADOS DE LA  EVALUACION DEL PLAN DE MEJORAMIENTO  FECHA  CORTE MARZO DE 2024</v>
      </c>
      <c r="AV24" s="272">
        <f>+AM24</f>
        <v>0.1</v>
      </c>
    </row>
    <row r="25" spans="1:52" ht="100.5" customHeight="1" x14ac:dyDescent="0.25">
      <c r="AL25" s="273" t="str">
        <f>+AL18</f>
        <v>RESULTADOS DE LA  EVALUACION DEL PLAN DE MEJORAMIENTO  FECHA  CORTE JUNIO DE 2024</v>
      </c>
      <c r="AM25" s="272">
        <f>+AM18</f>
        <v>0.1</v>
      </c>
      <c r="AP25" s="706" t="s">
        <v>394</v>
      </c>
      <c r="AQ25" s="706"/>
      <c r="AR25" s="706"/>
      <c r="AS25" s="706"/>
      <c r="AU25" s="273" t="str">
        <f>+AU18</f>
        <v>RESULTADOS DE LA  EVALUACION DEL PLAN DE MEJORAMIENTO  FECHA  CORTE SEPTIEMBRE DE 2024</v>
      </c>
      <c r="AV25" s="272">
        <f>+AV18</f>
        <v>0.60000000000000009</v>
      </c>
    </row>
    <row r="26" spans="1:52" ht="45" customHeight="1" x14ac:dyDescent="0.25"/>
    <row r="27" spans="1:52" ht="45" customHeight="1" x14ac:dyDescent="0.25"/>
    <row r="28" spans="1:52" ht="45" customHeight="1" x14ac:dyDescent="0.25"/>
    <row r="29" spans="1:52" ht="45" customHeight="1" x14ac:dyDescent="0.25"/>
  </sheetData>
  <mergeCells count="96">
    <mergeCell ref="M10:M11"/>
    <mergeCell ref="J18:K18"/>
    <mergeCell ref="E19:I19"/>
    <mergeCell ref="J19:K19"/>
    <mergeCell ref="M19:N19"/>
    <mergeCell ref="M18:N18"/>
    <mergeCell ref="J10:J11"/>
    <mergeCell ref="H10:H11"/>
    <mergeCell ref="V14:V15"/>
    <mergeCell ref="W18:X18"/>
    <mergeCell ref="P10:P11"/>
    <mergeCell ref="Q10:Q11"/>
    <mergeCell ref="R10:S10"/>
    <mergeCell ref="W10:W11"/>
    <mergeCell ref="X10:X11"/>
    <mergeCell ref="D12:D13"/>
    <mergeCell ref="E14:G14"/>
    <mergeCell ref="B18:C18"/>
    <mergeCell ref="E18:I18"/>
    <mergeCell ref="D8:L8"/>
    <mergeCell ref="M8:N8"/>
    <mergeCell ref="O8:S8"/>
    <mergeCell ref="A9:C9"/>
    <mergeCell ref="D9:L9"/>
    <mergeCell ref="M9:N9"/>
    <mergeCell ref="O9:S9"/>
    <mergeCell ref="A8:C8"/>
    <mergeCell ref="A6:C6"/>
    <mergeCell ref="D6:L6"/>
    <mergeCell ref="M6:N6"/>
    <mergeCell ref="O6:S6"/>
    <mergeCell ref="A7:C7"/>
    <mergeCell ref="D7:L7"/>
    <mergeCell ref="M7:N7"/>
    <mergeCell ref="O7:S7"/>
    <mergeCell ref="A1:C3"/>
    <mergeCell ref="D1:S3"/>
    <mergeCell ref="A4:C5"/>
    <mergeCell ref="E4:G4"/>
    <mergeCell ref="H4:L4"/>
    <mergeCell ref="P4:S4"/>
    <mergeCell ref="E5:G5"/>
    <mergeCell ref="H5:L5"/>
    <mergeCell ref="P5:S5"/>
    <mergeCell ref="V19:V20"/>
    <mergeCell ref="W20:X20"/>
    <mergeCell ref="U10:U11"/>
    <mergeCell ref="A12:A13"/>
    <mergeCell ref="B12:B13"/>
    <mergeCell ref="C12:C13"/>
    <mergeCell ref="A10:A11"/>
    <mergeCell ref="I10:I11"/>
    <mergeCell ref="K10:K11"/>
    <mergeCell ref="L10:L11"/>
    <mergeCell ref="N10:N11"/>
    <mergeCell ref="O10:O11"/>
    <mergeCell ref="B10:B11"/>
    <mergeCell ref="C10:C11"/>
    <mergeCell ref="D10:D11"/>
    <mergeCell ref="E10:G10"/>
    <mergeCell ref="AC14:AC15"/>
    <mergeCell ref="AD18:AE18"/>
    <mergeCell ref="AC19:AC20"/>
    <mergeCell ref="AD20:AE20"/>
    <mergeCell ref="AD7:AG8"/>
    <mergeCell ref="AF9:AF11"/>
    <mergeCell ref="AG9:AG11"/>
    <mergeCell ref="AD10:AD11"/>
    <mergeCell ref="AE10:AE11"/>
    <mergeCell ref="W6:Z6"/>
    <mergeCell ref="AD6:AG6"/>
    <mergeCell ref="AM6:AP6"/>
    <mergeCell ref="AM7:AP8"/>
    <mergeCell ref="AO9:AO11"/>
    <mergeCell ref="AP9:AP11"/>
    <mergeCell ref="AM10:AM11"/>
    <mergeCell ref="AN10:AN11"/>
    <mergeCell ref="W7:Z8"/>
    <mergeCell ref="Y9:Y11"/>
    <mergeCell ref="Z9:Z11"/>
    <mergeCell ref="AM18:AN18"/>
    <mergeCell ref="AM20:AN20"/>
    <mergeCell ref="AL14:AL15"/>
    <mergeCell ref="AL19:AL20"/>
    <mergeCell ref="AP25:AS25"/>
    <mergeCell ref="AP24:AS24"/>
    <mergeCell ref="AU14:AU15"/>
    <mergeCell ref="AV18:AW18"/>
    <mergeCell ref="AU19:AU20"/>
    <mergeCell ref="AV20:AW20"/>
    <mergeCell ref="AV6:AY6"/>
    <mergeCell ref="AV7:AY8"/>
    <mergeCell ref="AX9:AX11"/>
    <mergeCell ref="AY9:AY11"/>
    <mergeCell ref="AV10:AV11"/>
    <mergeCell ref="AW10:AW11"/>
  </mergeCells>
  <dataValidations count="1">
    <dataValidation type="date" allowBlank="1" showInputMessage="1" prompt="Ingrese una fecha (AAAA/MM/DD) -  Registre la FECHA PROGRAMADA para la terminación de la actividad. (FORMATO AAAA/MM/DD)" sqref="U12" xr:uid="{00000000-0002-0000-0D00-000000000000}">
      <formula1>1900/1/1</formula1>
      <formula2>3000/1/1</formula2>
    </dataValidation>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E07F5-F275-4803-A99E-FC75D85255EE}">
  <sheetPr>
    <tabColor theme="7" tint="0.79998168889431442"/>
  </sheetPr>
  <dimension ref="A1:IP152"/>
  <sheetViews>
    <sheetView topLeftCell="AO2" workbookViewId="0">
      <selection activeCell="AO7" sqref="AO7"/>
    </sheetView>
  </sheetViews>
  <sheetFormatPr baseColWidth="10" defaultColWidth="11.42578125" defaultRowHeight="35.1" customHeight="1" x14ac:dyDescent="0.3"/>
  <cols>
    <col min="1" max="1" width="32.5703125" style="316" customWidth="1"/>
    <col min="2" max="2" width="58.28515625" style="316" customWidth="1"/>
    <col min="3" max="3" width="44.140625" style="275" customWidth="1"/>
    <col min="4" max="4" width="51.28515625" style="275" customWidth="1"/>
    <col min="5" max="5" width="11.28515625" style="275" customWidth="1"/>
    <col min="6" max="6" width="14.7109375" style="275" customWidth="1"/>
    <col min="7" max="7" width="13" style="285" customWidth="1"/>
    <col min="8" max="8" width="16.7109375" style="285" customWidth="1"/>
    <col min="9" max="9" width="38.7109375" style="275" customWidth="1"/>
    <col min="10" max="10" width="76.7109375" style="275" customWidth="1"/>
    <col min="11" max="11" width="49" style="275" customWidth="1"/>
    <col min="12" max="12" width="36.140625" style="275" customWidth="1"/>
    <col min="13" max="13" width="44" style="275" customWidth="1"/>
    <col min="14" max="14" width="44.42578125" style="275" customWidth="1"/>
    <col min="15" max="15" width="103" style="275" customWidth="1"/>
    <col min="16" max="16" width="28" style="318" customWidth="1"/>
    <col min="17" max="17" width="28" style="319" customWidth="1"/>
    <col min="18" max="18" width="50" style="319" customWidth="1"/>
    <col min="19" max="19" width="37.85546875" style="319" customWidth="1"/>
    <col min="20" max="20" width="45.7109375" style="320" customWidth="1"/>
    <col min="21" max="21" width="36.7109375" style="320" customWidth="1"/>
    <col min="22" max="22" width="41.140625" style="319" customWidth="1"/>
    <col min="23" max="23" width="33" style="319" customWidth="1"/>
    <col min="24" max="24" width="17.42578125" style="319" customWidth="1"/>
    <col min="25" max="25" width="15.5703125" style="318" customWidth="1"/>
    <col min="26" max="29" width="11.42578125" style="274" customWidth="1"/>
    <col min="30" max="30" width="46.28515625" style="274" customWidth="1"/>
    <col min="31" max="31" width="50.5703125" style="284" customWidth="1"/>
    <col min="32" max="32" width="32.85546875" style="284" customWidth="1"/>
    <col min="33" max="33" width="35" style="284" customWidth="1"/>
    <col min="34" max="34" width="52.28515625" style="284" customWidth="1"/>
    <col min="35" max="35" width="52.85546875" style="274" customWidth="1"/>
    <col min="36" max="37" width="11.42578125" style="274" customWidth="1"/>
    <col min="38" max="38" width="35.140625" style="274" customWidth="1"/>
    <col min="39" max="39" width="20.28515625" style="274" customWidth="1"/>
    <col min="40" max="40" width="48.7109375" style="274" customWidth="1"/>
    <col min="41" max="41" width="33.42578125" style="51" customWidth="1"/>
    <col min="42" max="42" width="48.42578125" style="51" customWidth="1"/>
    <col min="43" max="43" width="44.85546875" style="51" customWidth="1"/>
    <col min="44" max="44" width="34.28515625" style="51" customWidth="1"/>
    <col min="45" max="45" width="92.28515625" style="51" customWidth="1"/>
    <col min="46" max="46" width="75.28515625" style="51" customWidth="1"/>
    <col min="47" max="47" width="52.7109375" style="51" customWidth="1"/>
    <col min="48" max="48" width="16.5703125" style="274" customWidth="1"/>
    <col min="49" max="49" width="49.7109375" style="274" customWidth="1"/>
    <col min="50" max="50" width="28.140625" style="274" customWidth="1"/>
    <col min="51" max="86" width="11.42578125" style="274"/>
    <col min="87" max="16384" width="11.42578125" style="275"/>
  </cols>
  <sheetData>
    <row r="1" spans="1:203" s="276" customFormat="1" ht="35.1" customHeight="1" x14ac:dyDescent="0.3">
      <c r="A1" s="980" t="s">
        <v>419</v>
      </c>
      <c r="B1" s="980"/>
      <c r="C1" s="980"/>
      <c r="D1" s="980"/>
      <c r="E1" s="980"/>
      <c r="F1" s="980"/>
      <c r="G1" s="980"/>
      <c r="H1" s="980"/>
      <c r="I1" s="980"/>
      <c r="J1" s="980"/>
      <c r="K1" s="980"/>
      <c r="L1" s="980"/>
      <c r="M1" s="980"/>
      <c r="N1" s="980"/>
      <c r="O1" s="980"/>
      <c r="P1" s="980"/>
      <c r="Q1" s="980"/>
      <c r="R1" s="980"/>
      <c r="S1" s="980"/>
      <c r="T1" s="980"/>
      <c r="U1" s="980"/>
      <c r="V1" s="980"/>
      <c r="W1" s="980"/>
      <c r="X1" s="980"/>
      <c r="Y1" s="980"/>
      <c r="Z1" s="274"/>
      <c r="AA1" s="274"/>
      <c r="AB1" s="274"/>
      <c r="AC1" s="274"/>
      <c r="AD1" s="274"/>
      <c r="AE1" s="284"/>
      <c r="AF1" s="284"/>
      <c r="AG1" s="284"/>
      <c r="AH1" s="284"/>
      <c r="AI1" s="274"/>
      <c r="AJ1" s="274"/>
      <c r="AK1" s="274"/>
      <c r="AL1" s="274"/>
      <c r="AM1" s="274"/>
      <c r="AN1" s="274"/>
      <c r="AO1" s="51"/>
      <c r="AP1" s="51"/>
      <c r="AQ1" s="51"/>
      <c r="AR1" s="51"/>
      <c r="AS1" s="51"/>
      <c r="AT1" s="51"/>
      <c r="AU1" s="51"/>
      <c r="AV1" s="274"/>
      <c r="AW1" s="274"/>
      <c r="AX1" s="274"/>
      <c r="AY1" s="274"/>
      <c r="AZ1" s="274"/>
      <c r="BA1" s="274"/>
      <c r="BB1" s="274"/>
      <c r="BC1" s="274"/>
      <c r="BD1" s="274"/>
      <c r="BE1" s="274"/>
      <c r="BF1" s="274"/>
      <c r="BG1" s="274"/>
      <c r="BH1" s="274"/>
      <c r="BI1" s="274"/>
      <c r="BJ1" s="274"/>
      <c r="BK1" s="274"/>
      <c r="BL1" s="274"/>
      <c r="BM1" s="274"/>
      <c r="BN1" s="274"/>
      <c r="BO1" s="274"/>
      <c r="BP1" s="274"/>
      <c r="BQ1" s="274"/>
      <c r="BR1" s="274"/>
      <c r="BS1" s="274"/>
      <c r="BT1" s="274"/>
      <c r="BU1" s="274"/>
      <c r="BV1" s="274"/>
      <c r="BW1" s="274"/>
      <c r="BX1" s="274"/>
      <c r="BY1" s="274"/>
      <c r="BZ1" s="274"/>
      <c r="CA1" s="274"/>
      <c r="CB1" s="274"/>
      <c r="CC1" s="274"/>
      <c r="CD1" s="274"/>
      <c r="CE1" s="274"/>
      <c r="CF1" s="274"/>
      <c r="CG1" s="274"/>
      <c r="CH1" s="274"/>
      <c r="CI1" s="275"/>
      <c r="CJ1" s="275"/>
      <c r="CK1" s="275"/>
      <c r="CL1" s="275"/>
      <c r="CM1" s="275"/>
      <c r="CN1" s="275"/>
      <c r="CO1" s="275"/>
      <c r="CP1" s="275"/>
      <c r="CQ1" s="275"/>
      <c r="CR1" s="275"/>
      <c r="CS1" s="275"/>
      <c r="CT1" s="275"/>
      <c r="CU1" s="275"/>
      <c r="CV1" s="275"/>
      <c r="CW1" s="275"/>
      <c r="CX1" s="275"/>
      <c r="CY1" s="275"/>
      <c r="CZ1" s="275"/>
      <c r="DA1" s="275"/>
      <c r="DB1" s="275"/>
      <c r="DC1" s="275"/>
      <c r="DD1" s="275"/>
      <c r="DE1" s="275"/>
      <c r="DF1" s="275"/>
      <c r="DG1" s="275"/>
      <c r="DH1" s="275"/>
      <c r="DI1" s="275"/>
      <c r="DJ1" s="275"/>
      <c r="DK1" s="275"/>
      <c r="DL1" s="275"/>
      <c r="DM1" s="275"/>
      <c r="DN1" s="275"/>
      <c r="DO1" s="275"/>
      <c r="DP1" s="275"/>
      <c r="DQ1" s="275"/>
      <c r="DR1" s="275"/>
      <c r="DS1" s="275"/>
      <c r="DT1" s="275"/>
      <c r="DU1" s="275"/>
      <c r="DV1" s="275"/>
      <c r="DW1" s="275"/>
      <c r="DX1" s="275"/>
      <c r="DY1" s="275"/>
      <c r="DZ1" s="275"/>
      <c r="EA1" s="275"/>
      <c r="EB1" s="275"/>
      <c r="EC1" s="275"/>
      <c r="ED1" s="275"/>
      <c r="EE1" s="275"/>
      <c r="EF1" s="275"/>
      <c r="EG1" s="275"/>
      <c r="EH1" s="275"/>
      <c r="EI1" s="275"/>
      <c r="EJ1" s="275"/>
      <c r="EK1" s="275"/>
      <c r="EL1" s="275"/>
      <c r="EM1" s="275"/>
      <c r="EN1" s="275"/>
      <c r="EO1" s="275"/>
      <c r="EP1" s="275"/>
      <c r="EQ1" s="275"/>
      <c r="ER1" s="275"/>
      <c r="ES1" s="275"/>
      <c r="ET1" s="275"/>
      <c r="EU1" s="275"/>
      <c r="EV1" s="275"/>
      <c r="EW1" s="275"/>
      <c r="EX1" s="275"/>
      <c r="EY1" s="275"/>
      <c r="EZ1" s="275"/>
      <c r="FA1" s="275"/>
      <c r="FB1" s="275"/>
      <c r="FC1" s="275"/>
      <c r="FD1" s="275"/>
      <c r="FE1" s="275"/>
      <c r="FF1" s="275"/>
      <c r="FG1" s="275"/>
      <c r="FH1" s="275"/>
      <c r="FI1" s="275"/>
      <c r="FJ1" s="275"/>
      <c r="FK1" s="275"/>
      <c r="FL1" s="275"/>
      <c r="FM1" s="275"/>
      <c r="FN1" s="275"/>
      <c r="FO1" s="275"/>
      <c r="FP1" s="275"/>
      <c r="FQ1" s="275"/>
      <c r="FR1" s="275"/>
      <c r="FS1" s="275"/>
      <c r="FT1" s="275"/>
      <c r="FU1" s="275"/>
      <c r="FV1" s="275"/>
      <c r="FW1" s="275"/>
      <c r="FX1" s="275"/>
      <c r="FY1" s="275"/>
      <c r="FZ1" s="275"/>
      <c r="GA1" s="275"/>
      <c r="GB1" s="275"/>
      <c r="GC1" s="275"/>
      <c r="GD1" s="275"/>
      <c r="GE1" s="275"/>
      <c r="GF1" s="275"/>
      <c r="GG1" s="275"/>
      <c r="GH1" s="275"/>
      <c r="GI1" s="275"/>
      <c r="GJ1" s="275"/>
      <c r="GK1" s="275"/>
      <c r="GL1" s="275"/>
      <c r="GM1" s="275"/>
      <c r="GN1" s="275"/>
      <c r="GO1" s="275"/>
      <c r="GP1" s="275"/>
      <c r="GQ1" s="275"/>
      <c r="GR1" s="275"/>
      <c r="GS1" s="275"/>
      <c r="GT1" s="275"/>
      <c r="GU1" s="275"/>
    </row>
    <row r="2" spans="1:203" s="279" customFormat="1" ht="35.1" customHeight="1" x14ac:dyDescent="0.2">
      <c r="A2" s="974" t="s">
        <v>63</v>
      </c>
      <c r="B2" s="974"/>
      <c r="C2" s="974"/>
      <c r="D2" s="981" t="s">
        <v>34</v>
      </c>
      <c r="E2" s="981"/>
      <c r="F2" s="981"/>
      <c r="G2" s="981"/>
      <c r="H2" s="982" t="s">
        <v>13</v>
      </c>
      <c r="I2" s="982"/>
      <c r="J2" s="982"/>
      <c r="K2" s="982"/>
      <c r="L2" s="982"/>
      <c r="M2" s="981" t="s">
        <v>36</v>
      </c>
      <c r="N2" s="981"/>
      <c r="O2" s="981"/>
      <c r="P2" s="277"/>
      <c r="Q2" s="972"/>
      <c r="R2" s="972"/>
      <c r="S2" s="972"/>
      <c r="T2" s="972"/>
      <c r="U2" s="973" t="s">
        <v>37</v>
      </c>
      <c r="V2" s="973"/>
      <c r="W2" s="973"/>
      <c r="X2" s="973"/>
      <c r="Y2" s="277"/>
      <c r="Z2" s="278"/>
      <c r="AA2" s="278"/>
      <c r="AB2" s="278"/>
      <c r="AC2" s="278"/>
      <c r="AD2" s="278"/>
      <c r="AE2" s="544"/>
      <c r="AF2" s="544"/>
      <c r="AG2" s="544"/>
      <c r="AH2" s="544"/>
      <c r="AI2" s="278"/>
      <c r="AJ2" s="278"/>
      <c r="AK2" s="278"/>
      <c r="AL2" s="278"/>
      <c r="AM2" s="278"/>
      <c r="AN2" s="278"/>
      <c r="AO2" s="51"/>
      <c r="AP2" s="51"/>
      <c r="AQ2" s="51"/>
      <c r="AR2" s="51"/>
      <c r="AS2" s="51"/>
      <c r="AT2" s="51"/>
      <c r="AU2" s="51"/>
      <c r="AV2" s="278"/>
      <c r="AW2" s="278"/>
      <c r="AX2" s="278"/>
      <c r="AY2" s="278"/>
      <c r="AZ2" s="278"/>
      <c r="BA2" s="278"/>
      <c r="BB2" s="278"/>
      <c r="BC2" s="278"/>
      <c r="BD2" s="278"/>
      <c r="BE2" s="278"/>
      <c r="BF2" s="278"/>
      <c r="BG2" s="278"/>
      <c r="BH2" s="278"/>
      <c r="BI2" s="278"/>
      <c r="BJ2" s="278"/>
      <c r="BK2" s="278"/>
      <c r="BL2" s="278"/>
      <c r="BM2" s="278"/>
      <c r="BN2" s="278"/>
      <c r="BO2" s="278"/>
      <c r="BP2" s="278"/>
      <c r="BQ2" s="278"/>
      <c r="BR2" s="278"/>
      <c r="BS2" s="278"/>
      <c r="BT2" s="278"/>
      <c r="BU2" s="278"/>
      <c r="BV2" s="278"/>
      <c r="BW2" s="278"/>
      <c r="BX2" s="278"/>
      <c r="BY2" s="278"/>
      <c r="BZ2" s="278"/>
      <c r="CA2" s="278"/>
      <c r="CB2" s="278"/>
      <c r="CC2" s="278"/>
      <c r="CD2" s="278"/>
      <c r="CE2" s="278"/>
      <c r="CF2" s="278"/>
      <c r="CG2" s="278"/>
      <c r="CH2" s="278"/>
    </row>
    <row r="3" spans="1:203" s="279" customFormat="1" ht="35.1" customHeight="1" x14ac:dyDescent="0.2">
      <c r="A3" s="974"/>
      <c r="B3" s="974"/>
      <c r="C3" s="974"/>
      <c r="D3" s="981" t="s">
        <v>38</v>
      </c>
      <c r="E3" s="981"/>
      <c r="F3" s="981"/>
      <c r="G3" s="981"/>
      <c r="H3" s="983"/>
      <c r="I3" s="983"/>
      <c r="J3" s="983"/>
      <c r="K3" s="983"/>
      <c r="L3" s="983"/>
      <c r="M3" s="981" t="s">
        <v>39</v>
      </c>
      <c r="N3" s="981"/>
      <c r="O3" s="981"/>
      <c r="P3" s="277"/>
      <c r="Q3" s="972"/>
      <c r="R3" s="972"/>
      <c r="S3" s="972"/>
      <c r="T3" s="972"/>
      <c r="U3" s="973" t="s">
        <v>40</v>
      </c>
      <c r="V3" s="973"/>
      <c r="W3" s="973"/>
      <c r="X3" s="973"/>
      <c r="Y3" s="277"/>
      <c r="Z3" s="278"/>
      <c r="AA3" s="278"/>
      <c r="AB3" s="278"/>
      <c r="AC3" s="278"/>
      <c r="AD3" s="278"/>
      <c r="AE3" s="544"/>
      <c r="AF3" s="544"/>
      <c r="AG3" s="544"/>
      <c r="AH3" s="544"/>
      <c r="AI3" s="278"/>
      <c r="AJ3" s="278"/>
      <c r="AK3" s="278"/>
      <c r="AL3" s="278"/>
      <c r="AM3" s="278"/>
      <c r="AN3" s="278"/>
      <c r="AO3" s="51"/>
      <c r="AP3" s="51"/>
      <c r="AQ3" s="51"/>
      <c r="AR3" s="51"/>
      <c r="AS3" s="51"/>
      <c r="AT3" s="51"/>
      <c r="AU3" s="51"/>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row>
    <row r="4" spans="1:203" s="279" customFormat="1" ht="35.1" customHeight="1" x14ac:dyDescent="0.25">
      <c r="A4" s="974" t="s">
        <v>64</v>
      </c>
      <c r="B4" s="974"/>
      <c r="C4" s="974"/>
      <c r="D4" s="975" t="s">
        <v>420</v>
      </c>
      <c r="E4" s="975"/>
      <c r="F4" s="975"/>
      <c r="G4" s="975"/>
      <c r="H4" s="975"/>
      <c r="I4" s="975"/>
      <c r="J4" s="975"/>
      <c r="K4" s="975"/>
      <c r="L4" s="975"/>
      <c r="M4" s="974" t="s">
        <v>65</v>
      </c>
      <c r="N4" s="974"/>
      <c r="O4" s="974">
        <v>2023</v>
      </c>
      <c r="P4" s="974"/>
      <c r="Q4" s="974"/>
      <c r="R4" s="974"/>
      <c r="S4" s="974"/>
      <c r="T4" s="974"/>
      <c r="U4" s="974"/>
      <c r="V4" s="974"/>
      <c r="W4" s="974"/>
      <c r="X4" s="974"/>
      <c r="Y4" s="974"/>
      <c r="Z4" s="278"/>
      <c r="AA4" s="278"/>
      <c r="AB4" s="278"/>
      <c r="AC4" s="278"/>
      <c r="AD4" s="278"/>
      <c r="AE4" s="544"/>
      <c r="AF4" s="544"/>
      <c r="AG4" s="544"/>
      <c r="AH4" s="544"/>
      <c r="AI4" s="278"/>
      <c r="AJ4" s="278"/>
      <c r="AK4" s="278"/>
      <c r="AL4" s="278"/>
      <c r="AM4" s="278"/>
      <c r="AN4" s="278"/>
      <c r="AO4" s="9"/>
      <c r="AP4" s="9"/>
      <c r="AQ4" s="9"/>
      <c r="AR4" s="9"/>
      <c r="AS4" s="9"/>
      <c r="AT4" s="9"/>
      <c r="AU4" s="9"/>
      <c r="AV4" s="278"/>
      <c r="AW4" s="278"/>
      <c r="AX4" s="278"/>
      <c r="AY4" s="278"/>
      <c r="AZ4" s="278"/>
      <c r="BA4" s="278"/>
      <c r="BB4" s="278"/>
      <c r="BC4" s="278"/>
      <c r="BD4" s="278"/>
      <c r="BE4" s="278"/>
      <c r="BF4" s="278"/>
      <c r="BG4" s="278"/>
      <c r="BH4" s="278"/>
      <c r="BI4" s="278"/>
      <c r="BJ4" s="278"/>
      <c r="BK4" s="278"/>
      <c r="BL4" s="278"/>
      <c r="BM4" s="278"/>
      <c r="BN4" s="278"/>
      <c r="BO4" s="278"/>
      <c r="BP4" s="278"/>
      <c r="BQ4" s="278"/>
      <c r="BR4" s="278"/>
      <c r="BS4" s="278"/>
      <c r="BT4" s="278"/>
      <c r="BU4" s="278"/>
      <c r="BV4" s="278"/>
      <c r="BW4" s="278"/>
      <c r="BX4" s="278"/>
      <c r="BY4" s="278"/>
      <c r="BZ4" s="278"/>
      <c r="CA4" s="278"/>
      <c r="CB4" s="278"/>
      <c r="CC4" s="278"/>
      <c r="CD4" s="278"/>
      <c r="CE4" s="278"/>
      <c r="CF4" s="278"/>
      <c r="CG4" s="278"/>
      <c r="CH4" s="278"/>
    </row>
    <row r="5" spans="1:203" s="279" customFormat="1" ht="35.1" customHeight="1" x14ac:dyDescent="0.25">
      <c r="A5" s="974" t="s">
        <v>66</v>
      </c>
      <c r="B5" s="974"/>
      <c r="C5" s="974"/>
      <c r="D5" s="975" t="s">
        <v>421</v>
      </c>
      <c r="E5" s="975"/>
      <c r="F5" s="975"/>
      <c r="G5" s="975"/>
      <c r="H5" s="975"/>
      <c r="I5" s="975"/>
      <c r="J5" s="975"/>
      <c r="K5" s="975"/>
      <c r="L5" s="975"/>
      <c r="M5" s="974" t="s">
        <v>67</v>
      </c>
      <c r="N5" s="974"/>
      <c r="O5" s="974" t="s">
        <v>288</v>
      </c>
      <c r="P5" s="974"/>
      <c r="Q5" s="974"/>
      <c r="R5" s="974"/>
      <c r="S5" s="974"/>
      <c r="T5" s="974"/>
      <c r="U5" s="974"/>
      <c r="V5" s="974"/>
      <c r="W5" s="974"/>
      <c r="X5" s="974"/>
      <c r="Y5" s="974"/>
      <c r="Z5" s="278"/>
      <c r="AA5" s="278"/>
      <c r="AB5" s="278"/>
      <c r="AC5" s="278"/>
      <c r="AD5" s="278"/>
      <c r="AE5" s="544"/>
      <c r="AF5" s="544"/>
      <c r="AG5" s="544"/>
      <c r="AH5" s="544"/>
      <c r="AI5" s="278"/>
      <c r="AJ5" s="278"/>
      <c r="AK5" s="807" t="s">
        <v>385</v>
      </c>
      <c r="AL5" s="807"/>
      <c r="AM5" s="807"/>
      <c r="AN5" s="807"/>
      <c r="AO5" s="807"/>
      <c r="AP5" s="553"/>
      <c r="AQ5" s="9"/>
      <c r="AR5" s="9"/>
      <c r="AS5" s="9"/>
      <c r="AT5" s="9"/>
      <c r="AU5" s="9"/>
      <c r="AV5" s="278"/>
      <c r="AW5" s="278"/>
      <c r="AX5" s="278"/>
      <c r="AY5" s="278"/>
      <c r="AZ5" s="278"/>
      <c r="BA5" s="278"/>
      <c r="BB5" s="278"/>
      <c r="BC5" s="278"/>
      <c r="BD5" s="278"/>
      <c r="BE5" s="278"/>
      <c r="BF5" s="278"/>
      <c r="BG5" s="278"/>
      <c r="BH5" s="278"/>
      <c r="BI5" s="278"/>
      <c r="BJ5" s="278"/>
      <c r="BK5" s="278"/>
      <c r="BL5" s="278"/>
      <c r="BM5" s="278"/>
      <c r="BN5" s="278"/>
      <c r="BO5" s="278"/>
      <c r="BP5" s="278"/>
      <c r="BQ5" s="278"/>
      <c r="BR5" s="278"/>
      <c r="BS5" s="278"/>
      <c r="BT5" s="278"/>
      <c r="BU5" s="278"/>
      <c r="BV5" s="278"/>
      <c r="BW5" s="278"/>
      <c r="BX5" s="278"/>
      <c r="BY5" s="278"/>
      <c r="BZ5" s="278"/>
      <c r="CA5" s="278"/>
      <c r="CB5" s="278"/>
      <c r="CC5" s="278"/>
      <c r="CD5" s="278"/>
      <c r="CE5" s="278"/>
      <c r="CF5" s="278"/>
      <c r="CG5" s="278"/>
      <c r="CH5" s="278"/>
    </row>
    <row r="6" spans="1:203" s="279" customFormat="1" ht="158.25" customHeight="1" x14ac:dyDescent="0.25">
      <c r="A6" s="974" t="s">
        <v>69</v>
      </c>
      <c r="B6" s="974"/>
      <c r="C6" s="974"/>
      <c r="D6" s="984">
        <v>45422</v>
      </c>
      <c r="E6" s="984"/>
      <c r="F6" s="984"/>
      <c r="G6" s="984"/>
      <c r="H6" s="984"/>
      <c r="I6" s="984"/>
      <c r="J6" s="984"/>
      <c r="K6" s="984"/>
      <c r="L6" s="984"/>
      <c r="M6" s="989" t="s">
        <v>46</v>
      </c>
      <c r="N6" s="989"/>
      <c r="O6" s="989" t="s">
        <v>422</v>
      </c>
      <c r="P6" s="989"/>
      <c r="Q6" s="989"/>
      <c r="R6" s="989"/>
      <c r="S6" s="989"/>
      <c r="T6" s="989"/>
      <c r="U6" s="989"/>
      <c r="V6" s="989"/>
      <c r="W6" s="989"/>
      <c r="X6" s="989"/>
      <c r="Y6" s="989"/>
      <c r="Z6" s="278"/>
      <c r="AA6" s="278"/>
      <c r="AB6" s="278"/>
      <c r="AC6" s="278"/>
      <c r="AD6" s="548" t="s">
        <v>886</v>
      </c>
      <c r="AE6" s="541" t="s">
        <v>48</v>
      </c>
      <c r="AF6" s="541" t="s">
        <v>50</v>
      </c>
      <c r="AG6" s="541" t="s">
        <v>875</v>
      </c>
      <c r="AH6" s="541" t="s">
        <v>876</v>
      </c>
      <c r="AI6" s="541" t="s">
        <v>885</v>
      </c>
      <c r="AJ6" s="278"/>
      <c r="AK6" s="557" t="s">
        <v>72</v>
      </c>
      <c r="AL6" s="557" t="s">
        <v>888</v>
      </c>
      <c r="AM6" s="557" t="s">
        <v>889</v>
      </c>
      <c r="AN6" s="557" t="s">
        <v>890</v>
      </c>
      <c r="AO6" s="557" t="s">
        <v>891</v>
      </c>
      <c r="AP6" s="554"/>
      <c r="AQ6" s="622" t="s">
        <v>391</v>
      </c>
      <c r="AR6" s="622"/>
      <c r="AS6" s="622"/>
      <c r="AT6" s="622"/>
      <c r="AU6" s="9"/>
      <c r="AV6" s="278"/>
      <c r="AW6" s="278"/>
      <c r="AX6" s="278"/>
      <c r="AY6" s="278"/>
      <c r="AZ6" s="278"/>
      <c r="BA6" s="278"/>
      <c r="BB6" s="278"/>
      <c r="BC6" s="278"/>
      <c r="BD6" s="278"/>
      <c r="BE6" s="278"/>
      <c r="BF6" s="278"/>
      <c r="BG6" s="278"/>
      <c r="BH6" s="278"/>
      <c r="BI6" s="278"/>
      <c r="BJ6" s="278"/>
      <c r="BK6" s="278"/>
      <c r="BL6" s="278"/>
      <c r="BM6" s="278"/>
      <c r="BN6" s="278"/>
      <c r="BO6" s="278"/>
      <c r="BP6" s="278"/>
      <c r="BQ6" s="278"/>
      <c r="BR6" s="278"/>
      <c r="BS6" s="278"/>
      <c r="BT6" s="278"/>
      <c r="BU6" s="278"/>
      <c r="BV6" s="278"/>
      <c r="BW6" s="278"/>
      <c r="BX6" s="278"/>
      <c r="BY6" s="278"/>
      <c r="BZ6" s="278"/>
      <c r="CA6" s="278"/>
      <c r="CB6" s="278"/>
      <c r="CC6" s="278"/>
      <c r="CD6" s="278"/>
      <c r="CE6" s="278"/>
      <c r="CF6" s="278"/>
      <c r="CG6" s="278"/>
      <c r="CH6" s="278"/>
    </row>
    <row r="7" spans="1:203" s="279" customFormat="1" ht="95.25" customHeight="1" x14ac:dyDescent="0.25">
      <c r="A7" s="974" t="s">
        <v>47</v>
      </c>
      <c r="B7" s="974"/>
      <c r="C7" s="974"/>
      <c r="D7" s="984">
        <v>45426</v>
      </c>
      <c r="E7" s="984"/>
      <c r="F7" s="984"/>
      <c r="G7" s="984"/>
      <c r="H7" s="984"/>
      <c r="I7" s="985"/>
      <c r="J7" s="985"/>
      <c r="K7" s="985"/>
      <c r="L7" s="984"/>
      <c r="M7" s="986" t="s">
        <v>423</v>
      </c>
      <c r="N7" s="986"/>
      <c r="O7" s="281">
        <v>45440</v>
      </c>
      <c r="P7" s="987" t="s">
        <v>424</v>
      </c>
      <c r="Q7" s="987"/>
      <c r="R7" s="987"/>
      <c r="S7" s="987"/>
      <c r="T7" s="988" t="s">
        <v>638</v>
      </c>
      <c r="U7" s="988"/>
      <c r="V7" s="988"/>
      <c r="W7" s="988"/>
      <c r="X7" s="280"/>
      <c r="Y7" s="280"/>
      <c r="Z7" s="278"/>
      <c r="AA7" s="278"/>
      <c r="AB7" s="278"/>
      <c r="AC7" s="278"/>
      <c r="AD7" s="880" t="s">
        <v>887</v>
      </c>
      <c r="AE7" s="535">
        <f>+O7</f>
        <v>45440</v>
      </c>
      <c r="AF7" s="531">
        <v>48</v>
      </c>
      <c r="AG7" s="535" t="str">
        <f>+P10</f>
        <v>28 de mayo de 2024</v>
      </c>
      <c r="AH7" s="535" t="str">
        <f>+Q10</f>
        <v>28 de noviembre de 2024</v>
      </c>
      <c r="AI7" s="533">
        <f>1*100%/6</f>
        <v>0.16666666666666666</v>
      </c>
      <c r="AJ7" s="278"/>
      <c r="AK7" s="549">
        <v>1</v>
      </c>
      <c r="AL7" s="549" t="s">
        <v>22</v>
      </c>
      <c r="AM7" s="549">
        <v>2</v>
      </c>
      <c r="AN7" s="550">
        <v>45565</v>
      </c>
      <c r="AO7" s="551" t="s">
        <v>892</v>
      </c>
      <c r="AP7" s="555"/>
      <c r="AQ7" s="874" t="s">
        <v>321</v>
      </c>
      <c r="AR7" s="875"/>
      <c r="AS7" s="875"/>
      <c r="AT7" s="876"/>
      <c r="AU7" s="9"/>
      <c r="AV7" s="278"/>
      <c r="AW7" s="278"/>
      <c r="AX7" s="278"/>
      <c r="AY7" s="278"/>
      <c r="AZ7" s="278"/>
      <c r="BA7" s="278"/>
      <c r="BB7" s="278"/>
      <c r="BC7" s="278"/>
      <c r="BD7" s="278"/>
      <c r="BE7" s="278"/>
      <c r="BF7" s="278"/>
      <c r="BG7" s="278"/>
      <c r="BH7" s="278"/>
      <c r="BI7" s="278"/>
      <c r="BJ7" s="278"/>
      <c r="BK7" s="278"/>
      <c r="BL7" s="278"/>
      <c r="BM7" s="278"/>
      <c r="BN7" s="278"/>
      <c r="BO7" s="278"/>
      <c r="BP7" s="278"/>
      <c r="BQ7" s="278"/>
      <c r="BR7" s="278"/>
      <c r="BS7" s="278"/>
      <c r="BT7" s="278"/>
      <c r="BU7" s="278"/>
      <c r="BV7" s="278"/>
      <c r="BW7" s="278"/>
      <c r="BX7" s="278"/>
      <c r="BY7" s="278"/>
      <c r="BZ7" s="278"/>
      <c r="CA7" s="278"/>
      <c r="CB7" s="278"/>
      <c r="CC7" s="278"/>
      <c r="CD7" s="278"/>
      <c r="CE7" s="278"/>
      <c r="CF7" s="278"/>
      <c r="CG7" s="278"/>
      <c r="CH7" s="278"/>
    </row>
    <row r="8" spans="1:203" s="285" customFormat="1" ht="64.5" customHeight="1" x14ac:dyDescent="0.3">
      <c r="A8" s="976" t="s">
        <v>70</v>
      </c>
      <c r="B8" s="976" t="s">
        <v>26</v>
      </c>
      <c r="C8" s="976" t="s">
        <v>146</v>
      </c>
      <c r="D8" s="968" t="s">
        <v>7</v>
      </c>
      <c r="E8" s="968" t="s">
        <v>8</v>
      </c>
      <c r="F8" s="968"/>
      <c r="G8" s="968"/>
      <c r="H8" s="968" t="s">
        <v>147</v>
      </c>
      <c r="I8" s="976" t="s">
        <v>51</v>
      </c>
      <c r="J8" s="977" t="s">
        <v>52</v>
      </c>
      <c r="K8" s="976" t="s">
        <v>53</v>
      </c>
      <c r="L8" s="978" t="s">
        <v>54</v>
      </c>
      <c r="M8" s="976" t="s">
        <v>425</v>
      </c>
      <c r="N8" s="976" t="s">
        <v>426</v>
      </c>
      <c r="O8" s="976" t="s">
        <v>427</v>
      </c>
      <c r="P8" s="970" t="s">
        <v>428</v>
      </c>
      <c r="Q8" s="970" t="s">
        <v>429</v>
      </c>
      <c r="R8" s="970" t="s">
        <v>430</v>
      </c>
      <c r="S8" s="970" t="s">
        <v>431</v>
      </c>
      <c r="T8" s="969" t="s">
        <v>432</v>
      </c>
      <c r="U8" s="969" t="s">
        <v>433</v>
      </c>
      <c r="V8" s="970" t="s">
        <v>434</v>
      </c>
      <c r="W8" s="970" t="s">
        <v>435</v>
      </c>
      <c r="X8" s="971" t="s">
        <v>71</v>
      </c>
      <c r="Y8" s="971"/>
      <c r="Z8" s="284"/>
      <c r="AA8" s="284"/>
      <c r="AB8" s="284"/>
      <c r="AC8" s="284"/>
      <c r="AD8" s="880"/>
      <c r="AE8" s="284"/>
      <c r="AF8" s="284"/>
      <c r="AG8" s="284"/>
      <c r="AH8" s="284"/>
      <c r="AI8" s="284"/>
      <c r="AJ8" s="284"/>
      <c r="AK8" s="549">
        <f>+AK7+1</f>
        <v>2</v>
      </c>
      <c r="AL8" s="549" t="s">
        <v>292</v>
      </c>
      <c r="AM8" s="549">
        <v>2</v>
      </c>
      <c r="AN8" s="550">
        <v>45565</v>
      </c>
      <c r="AO8" s="551">
        <v>19</v>
      </c>
      <c r="AP8" s="555"/>
      <c r="AQ8" s="1" t="s">
        <v>3</v>
      </c>
      <c r="AR8" s="93" t="s">
        <v>4</v>
      </c>
      <c r="AS8" s="837" t="s">
        <v>895</v>
      </c>
      <c r="AT8" s="839" t="s">
        <v>383</v>
      </c>
      <c r="AU8" s="9"/>
      <c r="AV8" s="284"/>
      <c r="AW8" s="284"/>
      <c r="AX8" s="284"/>
      <c r="AY8" s="284"/>
      <c r="AZ8" s="284"/>
      <c r="BA8" s="284"/>
      <c r="BB8" s="284"/>
      <c r="BC8" s="284"/>
      <c r="BD8" s="284"/>
      <c r="BE8" s="284"/>
      <c r="BF8" s="284"/>
      <c r="BG8" s="284"/>
      <c r="BH8" s="284"/>
      <c r="BI8" s="284"/>
      <c r="BJ8" s="284"/>
      <c r="BK8" s="284"/>
      <c r="BL8" s="284"/>
      <c r="BM8" s="284"/>
      <c r="BN8" s="284"/>
      <c r="BO8" s="284"/>
      <c r="BP8" s="284"/>
      <c r="BQ8" s="284"/>
      <c r="BR8" s="284"/>
      <c r="BS8" s="284"/>
      <c r="BT8" s="284"/>
      <c r="BU8" s="284"/>
      <c r="BV8" s="284"/>
      <c r="BW8" s="284"/>
      <c r="BX8" s="284"/>
      <c r="BY8" s="284"/>
      <c r="BZ8" s="284"/>
      <c r="CA8" s="284"/>
      <c r="CB8" s="284"/>
      <c r="CC8" s="284"/>
      <c r="CD8" s="284"/>
      <c r="CE8" s="284"/>
      <c r="CF8" s="284"/>
      <c r="CG8" s="284"/>
      <c r="CH8" s="284"/>
    </row>
    <row r="9" spans="1:203" s="285" customFormat="1" ht="141.75" customHeight="1" x14ac:dyDescent="0.3">
      <c r="A9" s="976"/>
      <c r="B9" s="976"/>
      <c r="C9" s="976"/>
      <c r="D9" s="968"/>
      <c r="E9" s="282" t="s">
        <v>31</v>
      </c>
      <c r="F9" s="282" t="s">
        <v>11</v>
      </c>
      <c r="G9" s="282" t="s">
        <v>12</v>
      </c>
      <c r="H9" s="968"/>
      <c r="I9" s="976"/>
      <c r="J9" s="977"/>
      <c r="K9" s="976"/>
      <c r="L9" s="979"/>
      <c r="M9" s="976"/>
      <c r="N9" s="976"/>
      <c r="O9" s="976"/>
      <c r="P9" s="970"/>
      <c r="Q9" s="970"/>
      <c r="R9" s="970"/>
      <c r="S9" s="970"/>
      <c r="T9" s="969"/>
      <c r="U9" s="969"/>
      <c r="V9" s="970"/>
      <c r="W9" s="970"/>
      <c r="X9" s="283" t="s">
        <v>55</v>
      </c>
      <c r="Y9" s="283" t="s">
        <v>56</v>
      </c>
      <c r="Z9" s="284"/>
      <c r="AA9" s="284"/>
      <c r="AB9" s="284"/>
      <c r="AC9" s="284"/>
      <c r="AD9" s="880"/>
      <c r="AE9" s="284"/>
      <c r="AF9" s="284"/>
      <c r="AG9" s="284"/>
      <c r="AH9" s="284"/>
      <c r="AI9" s="284"/>
      <c r="AJ9" s="284"/>
      <c r="AK9" s="549">
        <f t="shared" ref="AK9:AK13" si="0">+AK8+1</f>
        <v>3</v>
      </c>
      <c r="AL9" s="549" t="s">
        <v>838</v>
      </c>
      <c r="AM9" s="549">
        <v>1</v>
      </c>
      <c r="AN9" s="550">
        <v>45559</v>
      </c>
      <c r="AO9" s="551" t="s">
        <v>893</v>
      </c>
      <c r="AP9" s="555"/>
      <c r="AQ9" s="2" t="s">
        <v>9</v>
      </c>
      <c r="AR9" s="2" t="s">
        <v>10</v>
      </c>
      <c r="AS9" s="838"/>
      <c r="AT9" s="840"/>
      <c r="AU9" s="9"/>
      <c r="AV9" s="284"/>
      <c r="AW9" s="284"/>
      <c r="AX9" s="284"/>
      <c r="AY9" s="284"/>
      <c r="AZ9" s="284"/>
      <c r="BA9" s="284"/>
      <c r="BB9" s="284"/>
      <c r="BC9" s="284"/>
      <c r="BD9" s="284"/>
      <c r="BE9" s="284"/>
      <c r="BF9" s="284"/>
      <c r="BG9" s="284"/>
      <c r="BH9" s="284"/>
      <c r="BI9" s="284"/>
      <c r="BJ9" s="284"/>
      <c r="BK9" s="284"/>
      <c r="BL9" s="284"/>
      <c r="BM9" s="284"/>
      <c r="BN9" s="284"/>
      <c r="BO9" s="284"/>
      <c r="BP9" s="284"/>
      <c r="BQ9" s="284"/>
      <c r="BR9" s="284"/>
      <c r="BS9" s="284"/>
      <c r="BT9" s="284"/>
      <c r="BU9" s="284"/>
      <c r="BV9" s="284"/>
      <c r="BW9" s="284"/>
      <c r="BX9" s="284"/>
      <c r="BY9" s="284"/>
      <c r="BZ9" s="284"/>
      <c r="CA9" s="284"/>
      <c r="CB9" s="284"/>
      <c r="CC9" s="284"/>
      <c r="CD9" s="284"/>
      <c r="CE9" s="284"/>
      <c r="CF9" s="284"/>
      <c r="CG9" s="284"/>
      <c r="CH9" s="284"/>
    </row>
    <row r="10" spans="1:203" s="287" customFormat="1" ht="35.1" customHeight="1" x14ac:dyDescent="0.4">
      <c r="A10" s="951">
        <v>1</v>
      </c>
      <c r="B10" s="929" t="s">
        <v>639</v>
      </c>
      <c r="C10" s="878" t="s">
        <v>436</v>
      </c>
      <c r="D10" s="824" t="s">
        <v>437</v>
      </c>
      <c r="E10" s="896"/>
      <c r="F10" s="896" t="s">
        <v>13</v>
      </c>
      <c r="G10" s="918"/>
      <c r="H10" s="894">
        <v>1</v>
      </c>
      <c r="I10" s="821" t="s">
        <v>640</v>
      </c>
      <c r="J10" s="831" t="s">
        <v>438</v>
      </c>
      <c r="K10" s="821" t="s">
        <v>439</v>
      </c>
      <c r="L10" s="824" t="s">
        <v>440</v>
      </c>
      <c r="M10" s="824" t="s">
        <v>298</v>
      </c>
      <c r="N10" s="824" t="s">
        <v>441</v>
      </c>
      <c r="O10" s="824" t="s">
        <v>442</v>
      </c>
      <c r="P10" s="888" t="s">
        <v>443</v>
      </c>
      <c r="Q10" s="888" t="s">
        <v>444</v>
      </c>
      <c r="R10" s="900" t="s">
        <v>445</v>
      </c>
      <c r="S10" s="900" t="s">
        <v>446</v>
      </c>
      <c r="T10" s="888" t="s">
        <v>447</v>
      </c>
      <c r="U10" s="888" t="s">
        <v>444</v>
      </c>
      <c r="V10" s="900" t="s">
        <v>445</v>
      </c>
      <c r="W10" s="900" t="s">
        <v>446</v>
      </c>
      <c r="X10" s="903"/>
      <c r="Y10" s="903" t="s">
        <v>13</v>
      </c>
      <c r="Z10" s="284"/>
      <c r="AA10" s="284"/>
      <c r="AB10" s="284"/>
      <c r="AC10" s="284"/>
      <c r="AD10" s="284"/>
      <c r="AE10" s="284"/>
      <c r="AF10" s="284"/>
      <c r="AG10" s="284"/>
      <c r="AH10" s="284"/>
      <c r="AI10" s="284"/>
      <c r="AJ10" s="284"/>
      <c r="AK10" s="549">
        <f t="shared" si="0"/>
        <v>4</v>
      </c>
      <c r="AL10" s="549" t="s">
        <v>712</v>
      </c>
      <c r="AM10" s="549">
        <v>1</v>
      </c>
      <c r="AN10" s="550">
        <v>45567</v>
      </c>
      <c r="AO10" s="552">
        <v>19</v>
      </c>
      <c r="AP10" s="556"/>
      <c r="AQ10" s="821"/>
      <c r="AR10" s="831"/>
      <c r="AS10" s="821"/>
      <c r="AT10" s="821"/>
      <c r="AU10" s="13"/>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c r="BT10" s="284"/>
      <c r="BU10" s="284"/>
      <c r="BV10" s="284"/>
      <c r="BW10" s="284"/>
      <c r="BX10" s="284"/>
      <c r="BY10" s="284"/>
      <c r="BZ10" s="284"/>
      <c r="CA10" s="284"/>
      <c r="CB10" s="284"/>
      <c r="CC10" s="284"/>
      <c r="CD10" s="284"/>
      <c r="CE10" s="284"/>
      <c r="CF10" s="284"/>
      <c r="CG10" s="284"/>
      <c r="CH10" s="284"/>
    </row>
    <row r="11" spans="1:203" s="287" customFormat="1" ht="35.1" customHeight="1" x14ac:dyDescent="0.4">
      <c r="A11" s="951"/>
      <c r="B11" s="929"/>
      <c r="C11" s="878"/>
      <c r="D11" s="877"/>
      <c r="E11" s="939"/>
      <c r="F11" s="939"/>
      <c r="G11" s="940"/>
      <c r="H11" s="913"/>
      <c r="I11" s="821"/>
      <c r="J11" s="831"/>
      <c r="K11" s="821"/>
      <c r="L11" s="877"/>
      <c r="M11" s="877"/>
      <c r="N11" s="877"/>
      <c r="O11" s="877"/>
      <c r="P11" s="889"/>
      <c r="Q11" s="889"/>
      <c r="R11" s="901"/>
      <c r="S11" s="901"/>
      <c r="T11" s="889"/>
      <c r="U11" s="889"/>
      <c r="V11" s="901"/>
      <c r="W11" s="901"/>
      <c r="X11" s="904"/>
      <c r="Y11" s="904"/>
      <c r="Z11" s="284"/>
      <c r="AA11" s="284"/>
      <c r="AB11" s="284"/>
      <c r="AC11" s="284"/>
      <c r="AD11" s="284"/>
      <c r="AE11" s="284"/>
      <c r="AF11" s="284"/>
      <c r="AG11" s="284"/>
      <c r="AH11" s="284"/>
      <c r="AI11" s="284"/>
      <c r="AJ11" s="284"/>
      <c r="AK11" s="549">
        <f t="shared" si="0"/>
        <v>5</v>
      </c>
      <c r="AL11" s="549" t="s">
        <v>21</v>
      </c>
      <c r="AM11" s="549">
        <v>1</v>
      </c>
      <c r="AN11" s="550">
        <v>45567</v>
      </c>
      <c r="AO11" s="552">
        <v>19</v>
      </c>
      <c r="AP11" s="556"/>
      <c r="AQ11" s="821"/>
      <c r="AR11" s="831"/>
      <c r="AS11" s="821"/>
      <c r="AT11" s="821"/>
      <c r="AU11" s="13"/>
      <c r="AV11" s="13"/>
      <c r="AW11" s="13"/>
      <c r="AX11" s="13"/>
      <c r="AY11" s="13"/>
      <c r="AZ11" s="13"/>
      <c r="BA11" s="13"/>
      <c r="BB11" s="13"/>
      <c r="BC11" s="13"/>
      <c r="BD11" s="13"/>
      <c r="BE11" s="13"/>
      <c r="BF11" s="13"/>
      <c r="BG11" s="284"/>
      <c r="BH11" s="284"/>
      <c r="BI11" s="284"/>
      <c r="BJ11" s="284"/>
      <c r="BK11" s="284"/>
      <c r="BL11" s="284"/>
      <c r="BM11" s="284"/>
      <c r="BN11" s="284"/>
      <c r="BO11" s="284"/>
      <c r="BP11" s="284"/>
      <c r="BQ11" s="284"/>
      <c r="BR11" s="284"/>
      <c r="BS11" s="284"/>
      <c r="BT11" s="284"/>
      <c r="BU11" s="284"/>
      <c r="BV11" s="284"/>
      <c r="BW11" s="284"/>
      <c r="BX11" s="284"/>
      <c r="BY11" s="284"/>
      <c r="BZ11" s="284"/>
      <c r="CA11" s="284"/>
      <c r="CB11" s="284"/>
      <c r="CC11" s="284"/>
      <c r="CD11" s="284"/>
      <c r="CE11" s="284"/>
      <c r="CF11" s="284"/>
      <c r="CG11" s="284"/>
      <c r="CH11" s="284"/>
    </row>
    <row r="12" spans="1:203" s="287" customFormat="1" ht="35.1" customHeight="1" x14ac:dyDescent="0.3">
      <c r="A12" s="951"/>
      <c r="B12" s="929"/>
      <c r="C12" s="878"/>
      <c r="D12" s="825"/>
      <c r="E12" s="897"/>
      <c r="F12" s="897"/>
      <c r="G12" s="919"/>
      <c r="H12" s="895"/>
      <c r="I12" s="821"/>
      <c r="J12" s="831"/>
      <c r="K12" s="821"/>
      <c r="L12" s="825"/>
      <c r="M12" s="825"/>
      <c r="N12" s="825"/>
      <c r="O12" s="825"/>
      <c r="P12" s="890"/>
      <c r="Q12" s="890"/>
      <c r="R12" s="902"/>
      <c r="S12" s="902"/>
      <c r="T12" s="890"/>
      <c r="U12" s="890"/>
      <c r="V12" s="902"/>
      <c r="W12" s="902"/>
      <c r="X12" s="905"/>
      <c r="Y12" s="905"/>
      <c r="Z12" s="284"/>
      <c r="AA12" s="284"/>
      <c r="AB12" s="284"/>
      <c r="AC12" s="284"/>
      <c r="AD12" s="284"/>
      <c r="AE12" s="284"/>
      <c r="AF12" s="284"/>
      <c r="AG12" s="284"/>
      <c r="AH12" s="284"/>
      <c r="AI12" s="284"/>
      <c r="AJ12" s="284"/>
      <c r="AK12" s="549">
        <f t="shared" si="0"/>
        <v>6</v>
      </c>
      <c r="AL12" s="549" t="s">
        <v>293</v>
      </c>
      <c r="AM12" s="549">
        <v>1</v>
      </c>
      <c r="AN12" s="550">
        <v>45565</v>
      </c>
      <c r="AO12" s="551" t="s">
        <v>894</v>
      </c>
      <c r="AP12" s="555"/>
      <c r="AQ12" s="821"/>
      <c r="AR12" s="831"/>
      <c r="AS12" s="821"/>
      <c r="AT12" s="821"/>
      <c r="AU12" s="13"/>
      <c r="AV12" s="13"/>
      <c r="AW12" s="13"/>
      <c r="AX12" s="13"/>
      <c r="AY12" s="13"/>
      <c r="AZ12" s="13"/>
      <c r="BA12" s="13"/>
      <c r="BB12" s="13"/>
      <c r="BC12" s="13"/>
      <c r="BD12" s="13"/>
      <c r="BE12" s="13"/>
      <c r="BF12" s="13"/>
      <c r="BG12" s="284"/>
      <c r="BH12" s="284"/>
      <c r="BI12" s="284"/>
      <c r="BJ12" s="284"/>
      <c r="BK12" s="284"/>
      <c r="BL12" s="284"/>
      <c r="BM12" s="284"/>
      <c r="BN12" s="284"/>
      <c r="BO12" s="284"/>
      <c r="BP12" s="284"/>
      <c r="BQ12" s="284"/>
      <c r="BR12" s="284"/>
      <c r="BS12" s="284"/>
      <c r="BT12" s="284"/>
      <c r="BU12" s="284"/>
      <c r="BV12" s="284"/>
      <c r="BW12" s="284"/>
      <c r="BX12" s="284"/>
      <c r="BY12" s="284"/>
      <c r="BZ12" s="284"/>
      <c r="CA12" s="284"/>
      <c r="CB12" s="284"/>
      <c r="CC12" s="284"/>
      <c r="CD12" s="284"/>
      <c r="CE12" s="284"/>
      <c r="CF12" s="284"/>
      <c r="CG12" s="284"/>
      <c r="CH12" s="284"/>
    </row>
    <row r="13" spans="1:203" s="287" customFormat="1" ht="35.1" customHeight="1" x14ac:dyDescent="0.3">
      <c r="A13" s="951"/>
      <c r="B13" s="929"/>
      <c r="C13" s="878"/>
      <c r="D13" s="824" t="s">
        <v>290</v>
      </c>
      <c r="E13" s="896"/>
      <c r="F13" s="896" t="s">
        <v>13</v>
      </c>
      <c r="G13" s="918"/>
      <c r="H13" s="894">
        <v>2</v>
      </c>
      <c r="I13" s="948" t="s">
        <v>641</v>
      </c>
      <c r="J13" s="831" t="s">
        <v>448</v>
      </c>
      <c r="K13" s="821" t="s">
        <v>449</v>
      </c>
      <c r="L13" s="824" t="s">
        <v>450</v>
      </c>
      <c r="M13" s="824" t="s">
        <v>296</v>
      </c>
      <c r="N13" s="824" t="s">
        <v>451</v>
      </c>
      <c r="O13" s="824" t="s">
        <v>452</v>
      </c>
      <c r="P13" s="888" t="s">
        <v>443</v>
      </c>
      <c r="Q13" s="888" t="s">
        <v>444</v>
      </c>
      <c r="R13" s="900" t="s">
        <v>445</v>
      </c>
      <c r="S13" s="900" t="s">
        <v>453</v>
      </c>
      <c r="T13" s="888" t="s">
        <v>454</v>
      </c>
      <c r="U13" s="888" t="s">
        <v>455</v>
      </c>
      <c r="V13" s="900" t="s">
        <v>445</v>
      </c>
      <c r="W13" s="900" t="s">
        <v>453</v>
      </c>
      <c r="X13" s="903"/>
      <c r="Y13" s="903" t="s">
        <v>13</v>
      </c>
      <c r="Z13" s="284"/>
      <c r="AA13" s="284"/>
      <c r="AB13" s="284"/>
      <c r="AC13" s="284"/>
      <c r="AD13" s="284"/>
      <c r="AE13" s="284"/>
      <c r="AF13" s="284"/>
      <c r="AG13" s="284"/>
      <c r="AH13" s="284"/>
      <c r="AI13" s="284"/>
      <c r="AJ13" s="284"/>
      <c r="AK13" s="549">
        <f t="shared" si="0"/>
        <v>7</v>
      </c>
      <c r="AL13" s="549" t="s">
        <v>294</v>
      </c>
      <c r="AM13" s="549">
        <v>1</v>
      </c>
      <c r="AN13" s="550">
        <v>45565</v>
      </c>
      <c r="AO13" s="551">
        <v>20</v>
      </c>
      <c r="AP13" s="555"/>
      <c r="AQ13" s="864">
        <v>2</v>
      </c>
      <c r="AR13" s="864">
        <v>1</v>
      </c>
      <c r="AS13" s="865" t="s">
        <v>896</v>
      </c>
      <c r="AT13" s="826" t="s">
        <v>903</v>
      </c>
      <c r="AU13" s="13"/>
      <c r="AV13" s="13"/>
      <c r="AW13" s="13"/>
      <c r="AX13" s="13"/>
      <c r="AY13" s="13"/>
      <c r="AZ13" s="13"/>
      <c r="BA13" s="13"/>
      <c r="BB13" s="13"/>
      <c r="BC13" s="13"/>
      <c r="BD13" s="13"/>
      <c r="BE13" s="13"/>
      <c r="BF13" s="13"/>
      <c r="BG13" s="284"/>
      <c r="BH13" s="284"/>
      <c r="BI13" s="284"/>
      <c r="BJ13" s="284"/>
      <c r="BK13" s="284"/>
      <c r="BL13" s="284"/>
      <c r="BM13" s="284"/>
      <c r="BN13" s="284"/>
      <c r="BO13" s="284"/>
      <c r="BP13" s="284"/>
      <c r="BQ13" s="284"/>
      <c r="BR13" s="284"/>
      <c r="BS13" s="284"/>
      <c r="BT13" s="284"/>
      <c r="BU13" s="284"/>
      <c r="BV13" s="284"/>
      <c r="BW13" s="284"/>
      <c r="BX13" s="284"/>
      <c r="BY13" s="284"/>
      <c r="BZ13" s="284"/>
      <c r="CA13" s="284"/>
      <c r="CB13" s="284"/>
      <c r="CC13" s="284"/>
      <c r="CD13" s="284"/>
      <c r="CE13" s="284"/>
      <c r="CF13" s="284"/>
      <c r="CG13" s="284"/>
      <c r="CH13" s="284"/>
    </row>
    <row r="14" spans="1:203" s="287" customFormat="1" ht="87" customHeight="1" x14ac:dyDescent="0.3">
      <c r="A14" s="951"/>
      <c r="B14" s="929"/>
      <c r="C14" s="878"/>
      <c r="D14" s="825"/>
      <c r="E14" s="897"/>
      <c r="F14" s="897"/>
      <c r="G14" s="919"/>
      <c r="H14" s="895"/>
      <c r="I14" s="948"/>
      <c r="J14" s="831"/>
      <c r="K14" s="821"/>
      <c r="L14" s="825"/>
      <c r="M14" s="825"/>
      <c r="N14" s="825"/>
      <c r="O14" s="825"/>
      <c r="P14" s="890"/>
      <c r="Q14" s="890"/>
      <c r="R14" s="902"/>
      <c r="S14" s="902"/>
      <c r="T14" s="890"/>
      <c r="U14" s="890"/>
      <c r="V14" s="902"/>
      <c r="W14" s="902"/>
      <c r="X14" s="905"/>
      <c r="Y14" s="905"/>
      <c r="Z14" s="284"/>
      <c r="AA14" s="284"/>
      <c r="AB14" s="284"/>
      <c r="AC14" s="284"/>
      <c r="AD14" s="284"/>
      <c r="AE14" s="284"/>
      <c r="AF14" s="284"/>
      <c r="AG14" s="284"/>
      <c r="AH14" s="284"/>
      <c r="AI14" s="284"/>
      <c r="AJ14" s="284"/>
      <c r="AK14" s="284"/>
      <c r="AL14" s="284"/>
      <c r="AM14" s="284"/>
      <c r="AN14" s="284"/>
      <c r="AO14" s="284"/>
      <c r="AP14" s="284"/>
      <c r="AQ14" s="864"/>
      <c r="AR14" s="864"/>
      <c r="AS14" s="865"/>
      <c r="AT14" s="826"/>
      <c r="AU14" s="13"/>
      <c r="AV14" s="13"/>
      <c r="AW14" s="13"/>
      <c r="AX14" s="13"/>
      <c r="AY14" s="13"/>
      <c r="AZ14" s="13"/>
      <c r="BA14" s="13"/>
      <c r="BB14" s="13"/>
      <c r="BC14" s="13"/>
      <c r="BD14" s="13"/>
      <c r="BE14" s="13"/>
      <c r="BF14" s="13"/>
      <c r="BG14" s="284"/>
      <c r="BH14" s="284"/>
      <c r="BI14" s="284"/>
      <c r="BJ14" s="284"/>
      <c r="BK14" s="284"/>
      <c r="BL14" s="284"/>
      <c r="BM14" s="284"/>
      <c r="BN14" s="284"/>
      <c r="BO14" s="284"/>
      <c r="BP14" s="284"/>
      <c r="BQ14" s="284"/>
      <c r="BR14" s="284"/>
      <c r="BS14" s="284"/>
      <c r="BT14" s="284"/>
      <c r="BU14" s="284"/>
      <c r="BV14" s="284"/>
      <c r="BW14" s="284"/>
      <c r="BX14" s="284"/>
      <c r="BY14" s="284"/>
      <c r="BZ14" s="284"/>
      <c r="CA14" s="284"/>
      <c r="CB14" s="284"/>
      <c r="CC14" s="284"/>
      <c r="CD14" s="284"/>
      <c r="CE14" s="284"/>
      <c r="CF14" s="284"/>
      <c r="CG14" s="284"/>
      <c r="CH14" s="284"/>
    </row>
    <row r="15" spans="1:203" s="287" customFormat="1" ht="35.1" customHeight="1" x14ac:dyDescent="0.3">
      <c r="A15" s="930">
        <v>2</v>
      </c>
      <c r="B15" s="929" t="s">
        <v>642</v>
      </c>
      <c r="C15" s="878" t="s">
        <v>456</v>
      </c>
      <c r="D15" s="821" t="s">
        <v>457</v>
      </c>
      <c r="E15" s="894"/>
      <c r="F15" s="894" t="s">
        <v>13</v>
      </c>
      <c r="G15" s="918"/>
      <c r="H15" s="914" t="s">
        <v>23</v>
      </c>
      <c r="I15" s="948" t="s">
        <v>643</v>
      </c>
      <c r="J15" s="831" t="s">
        <v>458</v>
      </c>
      <c r="K15" s="821" t="s">
        <v>459</v>
      </c>
      <c r="L15" s="824" t="s">
        <v>460</v>
      </c>
      <c r="M15" s="824" t="s">
        <v>298</v>
      </c>
      <c r="N15" s="824" t="s">
        <v>461</v>
      </c>
      <c r="O15" s="824" t="s">
        <v>462</v>
      </c>
      <c r="P15" s="888" t="s">
        <v>443</v>
      </c>
      <c r="Q15" s="888" t="s">
        <v>444</v>
      </c>
      <c r="R15" s="900" t="s">
        <v>445</v>
      </c>
      <c r="S15" s="900" t="s">
        <v>446</v>
      </c>
      <c r="T15" s="888" t="s">
        <v>447</v>
      </c>
      <c r="U15" s="888" t="s">
        <v>444</v>
      </c>
      <c r="V15" s="900" t="s">
        <v>445</v>
      </c>
      <c r="W15" s="900" t="s">
        <v>446</v>
      </c>
      <c r="X15" s="903"/>
      <c r="Y15" s="903" t="s">
        <v>13</v>
      </c>
      <c r="Z15" s="284"/>
      <c r="AA15" s="284"/>
      <c r="AB15" s="284"/>
      <c r="AC15" s="284"/>
      <c r="AD15" s="284"/>
      <c r="AE15" s="284"/>
      <c r="AF15" s="284"/>
      <c r="AG15" s="284"/>
      <c r="AH15" s="284"/>
      <c r="AI15" s="284"/>
      <c r="AJ15" s="284"/>
      <c r="AK15" s="284"/>
      <c r="AL15" s="284"/>
      <c r="AM15" s="284"/>
      <c r="AN15" s="284"/>
      <c r="AO15" s="284"/>
      <c r="AP15" s="284"/>
      <c r="AQ15" s="821"/>
      <c r="AR15" s="831"/>
      <c r="AS15" s="865"/>
      <c r="AT15" s="823"/>
      <c r="AU15" s="13"/>
      <c r="AV15" s="13"/>
      <c r="AW15" s="13"/>
      <c r="AX15" s="13"/>
      <c r="AY15" s="13"/>
      <c r="AZ15" s="13"/>
      <c r="BA15" s="13"/>
      <c r="BB15" s="13"/>
      <c r="BC15" s="13"/>
      <c r="BD15" s="13"/>
      <c r="BE15" s="13"/>
      <c r="BF15" s="13"/>
      <c r="BG15" s="284"/>
      <c r="BH15" s="284"/>
      <c r="BI15" s="284"/>
      <c r="BJ15" s="284"/>
      <c r="BK15" s="284"/>
      <c r="BL15" s="284"/>
      <c r="BM15" s="284"/>
      <c r="BN15" s="284"/>
      <c r="BO15" s="284"/>
      <c r="BP15" s="284"/>
      <c r="BQ15" s="284"/>
      <c r="BR15" s="284"/>
      <c r="BS15" s="284"/>
      <c r="BT15" s="284"/>
      <c r="BU15" s="284"/>
      <c r="BV15" s="284"/>
      <c r="BW15" s="284"/>
      <c r="BX15" s="284"/>
      <c r="BY15" s="284"/>
      <c r="BZ15" s="284"/>
      <c r="CA15" s="284"/>
      <c r="CB15" s="284"/>
      <c r="CC15" s="284"/>
      <c r="CD15" s="284"/>
      <c r="CE15" s="284"/>
      <c r="CF15" s="284"/>
      <c r="CG15" s="284"/>
      <c r="CH15" s="284"/>
    </row>
    <row r="16" spans="1:203" s="287" customFormat="1" ht="35.1" customHeight="1" x14ac:dyDescent="0.3">
      <c r="A16" s="930"/>
      <c r="B16" s="929"/>
      <c r="C16" s="878"/>
      <c r="D16" s="821"/>
      <c r="E16" s="913"/>
      <c r="F16" s="913"/>
      <c r="G16" s="940"/>
      <c r="H16" s="915"/>
      <c r="I16" s="948"/>
      <c r="J16" s="831"/>
      <c r="K16" s="821"/>
      <c r="L16" s="877"/>
      <c r="M16" s="877"/>
      <c r="N16" s="877"/>
      <c r="O16" s="877"/>
      <c r="P16" s="889"/>
      <c r="Q16" s="889"/>
      <c r="R16" s="901"/>
      <c r="S16" s="901"/>
      <c r="T16" s="889"/>
      <c r="U16" s="889"/>
      <c r="V16" s="901"/>
      <c r="W16" s="901"/>
      <c r="X16" s="904"/>
      <c r="Y16" s="904"/>
      <c r="Z16" s="284"/>
      <c r="AA16" s="284"/>
      <c r="AB16" s="284"/>
      <c r="AC16" s="284"/>
      <c r="AD16" s="284"/>
      <c r="AE16" s="284"/>
      <c r="AF16" s="284"/>
      <c r="AG16" s="284"/>
      <c r="AH16" s="284"/>
      <c r="AI16" s="284"/>
      <c r="AJ16" s="284"/>
      <c r="AK16" s="284"/>
      <c r="AL16" s="284"/>
      <c r="AM16" s="284"/>
      <c r="AN16" s="284"/>
      <c r="AO16" s="284"/>
      <c r="AP16" s="284"/>
      <c r="AQ16" s="821"/>
      <c r="AR16" s="831"/>
      <c r="AS16" s="865"/>
      <c r="AT16" s="823"/>
      <c r="AU16" s="13"/>
      <c r="AV16" s="13"/>
      <c r="AW16" s="13"/>
      <c r="AX16" s="13"/>
      <c r="AY16" s="13"/>
      <c r="AZ16" s="13"/>
      <c r="BA16" s="13"/>
      <c r="BB16" s="13"/>
      <c r="BC16" s="13"/>
      <c r="BD16" s="13"/>
      <c r="BE16" s="13"/>
      <c r="BF16" s="13"/>
      <c r="BG16" s="284"/>
      <c r="BH16" s="284"/>
      <c r="BI16" s="284"/>
      <c r="BJ16" s="284"/>
      <c r="BK16" s="284"/>
      <c r="BL16" s="284"/>
      <c r="BM16" s="284"/>
      <c r="BN16" s="284"/>
      <c r="BO16" s="284"/>
      <c r="BP16" s="284"/>
      <c r="BQ16" s="284"/>
      <c r="BR16" s="284"/>
      <c r="BS16" s="284"/>
      <c r="BT16" s="284"/>
      <c r="BU16" s="284"/>
      <c r="BV16" s="284"/>
      <c r="BW16" s="284"/>
      <c r="BX16" s="284"/>
      <c r="BY16" s="284"/>
      <c r="BZ16" s="284"/>
      <c r="CA16" s="284"/>
      <c r="CB16" s="284"/>
      <c r="CC16" s="284"/>
      <c r="CD16" s="284"/>
      <c r="CE16" s="284"/>
      <c r="CF16" s="284"/>
      <c r="CG16" s="284"/>
      <c r="CH16" s="284"/>
    </row>
    <row r="17" spans="1:86" s="287" customFormat="1" ht="35.1" customHeight="1" x14ac:dyDescent="0.3">
      <c r="A17" s="930"/>
      <c r="B17" s="929"/>
      <c r="C17" s="878"/>
      <c r="D17" s="821"/>
      <c r="E17" s="895"/>
      <c r="F17" s="895"/>
      <c r="G17" s="919"/>
      <c r="H17" s="916"/>
      <c r="I17" s="948"/>
      <c r="J17" s="831"/>
      <c r="K17" s="821"/>
      <c r="L17" s="825"/>
      <c r="M17" s="825"/>
      <c r="N17" s="825"/>
      <c r="O17" s="825"/>
      <c r="P17" s="890"/>
      <c r="Q17" s="890"/>
      <c r="R17" s="902"/>
      <c r="S17" s="902"/>
      <c r="T17" s="890"/>
      <c r="U17" s="890"/>
      <c r="V17" s="902"/>
      <c r="W17" s="902"/>
      <c r="X17" s="905"/>
      <c r="Y17" s="905"/>
      <c r="Z17" s="284"/>
      <c r="AA17" s="284"/>
      <c r="AB17" s="284"/>
      <c r="AC17" s="284"/>
      <c r="AD17" s="284"/>
      <c r="AE17" s="284"/>
      <c r="AF17" s="284"/>
      <c r="AG17" s="284"/>
      <c r="AH17" s="284"/>
      <c r="AI17" s="284"/>
      <c r="AJ17" s="284"/>
      <c r="AK17" s="284"/>
      <c r="AL17" s="284"/>
      <c r="AM17" s="284"/>
      <c r="AN17" s="284"/>
      <c r="AO17" s="284"/>
      <c r="AP17" s="284"/>
      <c r="AQ17" s="821"/>
      <c r="AR17" s="831"/>
      <c r="AS17" s="865"/>
      <c r="AT17" s="823"/>
      <c r="AU17" s="13"/>
      <c r="AV17" s="13"/>
      <c r="AW17" s="13"/>
      <c r="AX17" s="13"/>
      <c r="AY17" s="13"/>
      <c r="AZ17" s="13"/>
      <c r="BA17" s="13"/>
      <c r="BB17" s="13"/>
      <c r="BC17" s="13"/>
      <c r="BD17" s="13"/>
      <c r="BE17" s="13"/>
      <c r="BF17" s="13"/>
      <c r="BG17" s="284"/>
      <c r="BH17" s="284"/>
      <c r="BI17" s="284"/>
      <c r="BJ17" s="284"/>
      <c r="BK17" s="284"/>
      <c r="BL17" s="284"/>
      <c r="BM17" s="284"/>
      <c r="BN17" s="284"/>
      <c r="BO17" s="284"/>
      <c r="BP17" s="284"/>
      <c r="BQ17" s="284"/>
      <c r="BR17" s="284"/>
      <c r="BS17" s="284"/>
      <c r="BT17" s="284"/>
      <c r="BU17" s="284"/>
      <c r="BV17" s="284"/>
      <c r="BW17" s="284"/>
      <c r="BX17" s="284"/>
      <c r="BY17" s="284"/>
      <c r="BZ17" s="284"/>
      <c r="CA17" s="284"/>
      <c r="CB17" s="284"/>
      <c r="CC17" s="284"/>
      <c r="CD17" s="284"/>
      <c r="CE17" s="284"/>
      <c r="CF17" s="284"/>
      <c r="CG17" s="284"/>
      <c r="CH17" s="284"/>
    </row>
    <row r="18" spans="1:86" s="287" customFormat="1" ht="35.1" customHeight="1" x14ac:dyDescent="0.3">
      <c r="A18" s="930"/>
      <c r="B18" s="929"/>
      <c r="C18" s="878"/>
      <c r="D18" s="824" t="s">
        <v>463</v>
      </c>
      <c r="E18" s="894"/>
      <c r="F18" s="894" t="s">
        <v>13</v>
      </c>
      <c r="G18" s="918"/>
      <c r="H18" s="914" t="s">
        <v>24</v>
      </c>
      <c r="I18" s="835" t="s">
        <v>644</v>
      </c>
      <c r="J18" s="861" t="s">
        <v>464</v>
      </c>
      <c r="K18" s="824" t="s">
        <v>459</v>
      </c>
      <c r="L18" s="824" t="s">
        <v>460</v>
      </c>
      <c r="M18" s="824" t="s">
        <v>298</v>
      </c>
      <c r="N18" s="824" t="s">
        <v>465</v>
      </c>
      <c r="O18" s="907" t="s">
        <v>466</v>
      </c>
      <c r="P18" s="888" t="s">
        <v>443</v>
      </c>
      <c r="Q18" s="888" t="s">
        <v>444</v>
      </c>
      <c r="R18" s="900" t="s">
        <v>445</v>
      </c>
      <c r="S18" s="900" t="s">
        <v>446</v>
      </c>
      <c r="T18" s="888" t="s">
        <v>447</v>
      </c>
      <c r="U18" s="888" t="s">
        <v>444</v>
      </c>
      <c r="V18" s="900" t="s">
        <v>445</v>
      </c>
      <c r="W18" s="900" t="s">
        <v>446</v>
      </c>
      <c r="X18" s="903"/>
      <c r="Y18" s="903" t="s">
        <v>13</v>
      </c>
      <c r="Z18" s="284"/>
      <c r="AA18" s="284"/>
      <c r="AB18" s="284"/>
      <c r="AC18" s="284"/>
      <c r="AD18" s="284"/>
      <c r="AE18" s="284"/>
      <c r="AF18" s="284"/>
      <c r="AG18" s="284"/>
      <c r="AH18" s="284"/>
      <c r="AI18" s="284"/>
      <c r="AJ18" s="284"/>
      <c r="AK18" s="284"/>
      <c r="AL18" s="284"/>
      <c r="AM18" s="284"/>
      <c r="AN18" s="284"/>
      <c r="AO18" s="284"/>
      <c r="AP18" s="284"/>
      <c r="AQ18" s="824"/>
      <c r="AR18" s="861"/>
      <c r="AS18" s="833"/>
      <c r="AT18" s="816"/>
      <c r="AU18" s="13"/>
      <c r="AV18" s="13"/>
      <c r="AW18" s="13"/>
      <c r="AX18" s="13"/>
      <c r="AY18" s="13"/>
      <c r="AZ18" s="13"/>
      <c r="BA18" s="13"/>
      <c r="BB18" s="13"/>
      <c r="BC18" s="13"/>
      <c r="BD18" s="13"/>
      <c r="BE18" s="13"/>
      <c r="BF18" s="13"/>
      <c r="BG18" s="284"/>
      <c r="BH18" s="284"/>
      <c r="BI18" s="284"/>
      <c r="BJ18" s="284"/>
      <c r="BK18" s="284"/>
      <c r="BL18" s="284"/>
      <c r="BM18" s="284"/>
      <c r="BN18" s="284"/>
      <c r="BO18" s="284"/>
      <c r="BP18" s="284"/>
      <c r="BQ18" s="284"/>
      <c r="BR18" s="284"/>
      <c r="BS18" s="284"/>
      <c r="BT18" s="284"/>
      <c r="BU18" s="284"/>
      <c r="BV18" s="284"/>
      <c r="BW18" s="284"/>
      <c r="BX18" s="284"/>
      <c r="BY18" s="284"/>
      <c r="BZ18" s="284"/>
      <c r="CA18" s="284"/>
      <c r="CB18" s="284"/>
      <c r="CC18" s="284"/>
      <c r="CD18" s="284"/>
      <c r="CE18" s="284"/>
      <c r="CF18" s="284"/>
      <c r="CG18" s="284"/>
      <c r="CH18" s="284"/>
    </row>
    <row r="19" spans="1:86" s="287" customFormat="1" ht="35.1" customHeight="1" x14ac:dyDescent="0.3">
      <c r="A19" s="930"/>
      <c r="B19" s="929"/>
      <c r="C19" s="878"/>
      <c r="D19" s="877"/>
      <c r="E19" s="913"/>
      <c r="F19" s="913"/>
      <c r="G19" s="940"/>
      <c r="H19" s="915"/>
      <c r="I19" s="967"/>
      <c r="J19" s="862"/>
      <c r="K19" s="877"/>
      <c r="L19" s="877"/>
      <c r="M19" s="877"/>
      <c r="N19" s="877"/>
      <c r="O19" s="908"/>
      <c r="P19" s="889"/>
      <c r="Q19" s="889"/>
      <c r="R19" s="901"/>
      <c r="S19" s="901"/>
      <c r="T19" s="889"/>
      <c r="U19" s="889"/>
      <c r="V19" s="901"/>
      <c r="W19" s="901"/>
      <c r="X19" s="904"/>
      <c r="Y19" s="904"/>
      <c r="Z19" s="284"/>
      <c r="AA19" s="284"/>
      <c r="AB19" s="284"/>
      <c r="AC19" s="284"/>
      <c r="AD19" s="284"/>
      <c r="AE19" s="284"/>
      <c r="AF19" s="284"/>
      <c r="AG19" s="284"/>
      <c r="AH19" s="284"/>
      <c r="AI19" s="284"/>
      <c r="AJ19" s="284"/>
      <c r="AK19" s="284"/>
      <c r="AL19" s="284"/>
      <c r="AM19" s="284"/>
      <c r="AN19" s="284"/>
      <c r="AO19" s="284"/>
      <c r="AP19" s="284"/>
      <c r="AQ19" s="877"/>
      <c r="AR19" s="862"/>
      <c r="AS19" s="873"/>
      <c r="AT19" s="822"/>
      <c r="AU19" s="13"/>
      <c r="AV19" s="13"/>
      <c r="AW19" s="13"/>
      <c r="AX19" s="13"/>
      <c r="AY19" s="13"/>
      <c r="AZ19" s="13"/>
      <c r="BA19" s="13"/>
      <c r="BB19" s="13"/>
      <c r="BC19" s="13"/>
      <c r="BD19" s="13"/>
      <c r="BE19" s="13"/>
      <c r="BF19" s="13"/>
      <c r="BG19" s="284"/>
      <c r="BH19" s="284"/>
      <c r="BI19" s="284"/>
      <c r="BJ19" s="284"/>
      <c r="BK19" s="284"/>
      <c r="BL19" s="284"/>
      <c r="BM19" s="284"/>
      <c r="BN19" s="284"/>
      <c r="BO19" s="284"/>
      <c r="BP19" s="284"/>
      <c r="BQ19" s="284"/>
      <c r="BR19" s="284"/>
      <c r="BS19" s="284"/>
      <c r="BT19" s="284"/>
      <c r="BU19" s="284"/>
      <c r="BV19" s="284"/>
      <c r="BW19" s="284"/>
      <c r="BX19" s="284"/>
      <c r="BY19" s="284"/>
      <c r="BZ19" s="284"/>
      <c r="CA19" s="284"/>
      <c r="CB19" s="284"/>
      <c r="CC19" s="284"/>
      <c r="CD19" s="284"/>
      <c r="CE19" s="284"/>
      <c r="CF19" s="284"/>
      <c r="CG19" s="284"/>
      <c r="CH19" s="284"/>
    </row>
    <row r="20" spans="1:86" s="287" customFormat="1" ht="35.1" customHeight="1" x14ac:dyDescent="0.3">
      <c r="A20" s="930"/>
      <c r="B20" s="929"/>
      <c r="C20" s="878"/>
      <c r="D20" s="825"/>
      <c r="E20" s="895"/>
      <c r="F20" s="895"/>
      <c r="G20" s="919"/>
      <c r="H20" s="916"/>
      <c r="I20" s="836"/>
      <c r="J20" s="863"/>
      <c r="K20" s="825"/>
      <c r="L20" s="825"/>
      <c r="M20" s="825"/>
      <c r="N20" s="825"/>
      <c r="O20" s="909"/>
      <c r="P20" s="890"/>
      <c r="Q20" s="890"/>
      <c r="R20" s="902"/>
      <c r="S20" s="902"/>
      <c r="T20" s="890"/>
      <c r="U20" s="890"/>
      <c r="V20" s="902"/>
      <c r="W20" s="902"/>
      <c r="X20" s="905"/>
      <c r="Y20" s="905"/>
      <c r="Z20" s="284"/>
      <c r="AA20" s="284"/>
      <c r="AB20" s="284"/>
      <c r="AC20" s="284"/>
      <c r="AD20" s="284"/>
      <c r="AE20" s="284"/>
      <c r="AF20" s="284"/>
      <c r="AG20" s="284"/>
      <c r="AH20" s="284"/>
      <c r="AI20" s="284"/>
      <c r="AJ20" s="284"/>
      <c r="AK20" s="284"/>
      <c r="AL20" s="284"/>
      <c r="AM20" s="284"/>
      <c r="AN20" s="284"/>
      <c r="AO20" s="284"/>
      <c r="AP20" s="284"/>
      <c r="AQ20" s="825"/>
      <c r="AR20" s="863"/>
      <c r="AS20" s="834"/>
      <c r="AT20" s="817"/>
      <c r="AU20" s="13"/>
      <c r="AV20" s="13"/>
      <c r="AW20" s="13"/>
      <c r="AX20" s="13"/>
      <c r="AY20" s="13"/>
      <c r="AZ20" s="13"/>
      <c r="BA20" s="13"/>
      <c r="BB20" s="13"/>
      <c r="BC20" s="13"/>
      <c r="BD20" s="13"/>
      <c r="BE20" s="13"/>
      <c r="BF20" s="13"/>
      <c r="BG20" s="284"/>
      <c r="BH20" s="284"/>
      <c r="BI20" s="284"/>
      <c r="BJ20" s="284"/>
      <c r="BK20" s="284"/>
      <c r="BL20" s="284"/>
      <c r="BM20" s="284"/>
      <c r="BN20" s="284"/>
      <c r="BO20" s="284"/>
      <c r="BP20" s="284"/>
      <c r="BQ20" s="284"/>
      <c r="BR20" s="284"/>
      <c r="BS20" s="284"/>
      <c r="BT20" s="284"/>
      <c r="BU20" s="284"/>
      <c r="BV20" s="284"/>
      <c r="BW20" s="284"/>
      <c r="BX20" s="284"/>
      <c r="BY20" s="284"/>
      <c r="BZ20" s="284"/>
      <c r="CA20" s="284"/>
      <c r="CB20" s="284"/>
      <c r="CC20" s="284"/>
      <c r="CD20" s="284"/>
      <c r="CE20" s="284"/>
      <c r="CF20" s="284"/>
      <c r="CG20" s="284"/>
      <c r="CH20" s="284"/>
    </row>
    <row r="21" spans="1:86" s="287" customFormat="1" ht="35.1" customHeight="1" x14ac:dyDescent="0.3">
      <c r="A21" s="922">
        <v>3</v>
      </c>
      <c r="B21" s="824" t="s">
        <v>645</v>
      </c>
      <c r="C21" s="907" t="s">
        <v>467</v>
      </c>
      <c r="D21" s="907" t="s">
        <v>468</v>
      </c>
      <c r="E21" s="894"/>
      <c r="F21" s="894" t="s">
        <v>13</v>
      </c>
      <c r="G21" s="894"/>
      <c r="H21" s="914" t="s">
        <v>23</v>
      </c>
      <c r="I21" s="966" t="s">
        <v>646</v>
      </c>
      <c r="J21" s="831" t="s">
        <v>469</v>
      </c>
      <c r="K21" s="878" t="s">
        <v>470</v>
      </c>
      <c r="L21" s="907" t="s">
        <v>471</v>
      </c>
      <c r="M21" s="907" t="s">
        <v>298</v>
      </c>
      <c r="N21" s="907" t="s">
        <v>472</v>
      </c>
      <c r="O21" s="907" t="s">
        <v>473</v>
      </c>
      <c r="P21" s="888" t="s">
        <v>443</v>
      </c>
      <c r="Q21" s="888" t="s">
        <v>444</v>
      </c>
      <c r="R21" s="900" t="s">
        <v>445</v>
      </c>
      <c r="S21" s="900" t="s">
        <v>446</v>
      </c>
      <c r="T21" s="888" t="s">
        <v>447</v>
      </c>
      <c r="U21" s="888" t="s">
        <v>444</v>
      </c>
      <c r="V21" s="900" t="s">
        <v>445</v>
      </c>
      <c r="W21" s="900" t="s">
        <v>446</v>
      </c>
      <c r="X21" s="903"/>
      <c r="Y21" s="903" t="s">
        <v>13</v>
      </c>
      <c r="Z21" s="284"/>
      <c r="AA21" s="284"/>
      <c r="AB21" s="284"/>
      <c r="AC21" s="284"/>
      <c r="AD21" s="284"/>
      <c r="AE21" s="284"/>
      <c r="AF21" s="284"/>
      <c r="AG21" s="284"/>
      <c r="AH21" s="284"/>
      <c r="AI21" s="284"/>
      <c r="AJ21" s="284"/>
      <c r="AK21" s="284"/>
      <c r="AL21" s="284"/>
      <c r="AM21" s="284"/>
      <c r="AN21" s="284"/>
      <c r="AO21" s="284"/>
      <c r="AP21" s="284"/>
      <c r="AQ21" s="878"/>
      <c r="AR21" s="831"/>
      <c r="AS21" s="879"/>
      <c r="AT21" s="827"/>
      <c r="AU21" s="13"/>
      <c r="AV21" s="13"/>
      <c r="AW21" s="13"/>
      <c r="AX21" s="13"/>
      <c r="AY21" s="13"/>
      <c r="AZ21" s="13"/>
      <c r="BA21" s="13"/>
      <c r="BB21" s="13"/>
      <c r="BC21" s="13"/>
      <c r="BD21" s="13"/>
      <c r="BE21" s="13"/>
      <c r="BF21" s="13"/>
      <c r="BG21" s="284"/>
      <c r="BH21" s="284"/>
      <c r="BI21" s="284"/>
      <c r="BJ21" s="284"/>
      <c r="BK21" s="284"/>
      <c r="BL21" s="284"/>
      <c r="BM21" s="284"/>
      <c r="BN21" s="284"/>
      <c r="BO21" s="284"/>
      <c r="BP21" s="284"/>
      <c r="BQ21" s="284"/>
      <c r="BR21" s="284"/>
      <c r="BS21" s="284"/>
      <c r="BT21" s="284"/>
      <c r="BU21" s="284"/>
      <c r="BV21" s="284"/>
      <c r="BW21" s="284"/>
      <c r="BX21" s="284"/>
      <c r="BY21" s="284"/>
      <c r="BZ21" s="284"/>
      <c r="CA21" s="284"/>
      <c r="CB21" s="284"/>
      <c r="CC21" s="284"/>
      <c r="CD21" s="284"/>
      <c r="CE21" s="284"/>
      <c r="CF21" s="284"/>
      <c r="CG21" s="284"/>
      <c r="CH21" s="284"/>
    </row>
    <row r="22" spans="1:86" s="287" customFormat="1" ht="35.1" customHeight="1" x14ac:dyDescent="0.3">
      <c r="A22" s="944"/>
      <c r="B22" s="877"/>
      <c r="C22" s="908"/>
      <c r="D22" s="908"/>
      <c r="E22" s="913"/>
      <c r="F22" s="913"/>
      <c r="G22" s="913"/>
      <c r="H22" s="915"/>
      <c r="I22" s="966"/>
      <c r="J22" s="831"/>
      <c r="K22" s="878"/>
      <c r="L22" s="908"/>
      <c r="M22" s="908"/>
      <c r="N22" s="908"/>
      <c r="O22" s="908"/>
      <c r="P22" s="889"/>
      <c r="Q22" s="889"/>
      <c r="R22" s="901"/>
      <c r="S22" s="901"/>
      <c r="T22" s="889"/>
      <c r="U22" s="889"/>
      <c r="V22" s="901"/>
      <c r="W22" s="901"/>
      <c r="X22" s="904"/>
      <c r="Y22" s="904"/>
      <c r="Z22" s="284"/>
      <c r="AA22" s="284"/>
      <c r="AB22" s="284"/>
      <c r="AC22" s="284"/>
      <c r="AD22" s="284"/>
      <c r="AE22" s="284"/>
      <c r="AF22" s="284"/>
      <c r="AG22" s="284"/>
      <c r="AH22" s="284"/>
      <c r="AI22" s="284"/>
      <c r="AJ22" s="284"/>
      <c r="AK22" s="284"/>
      <c r="AL22" s="284"/>
      <c r="AM22" s="284"/>
      <c r="AN22" s="284"/>
      <c r="AO22" s="51"/>
      <c r="AP22" s="51"/>
      <c r="AQ22" s="878"/>
      <c r="AR22" s="831"/>
      <c r="AS22" s="879"/>
      <c r="AT22" s="827"/>
      <c r="AU22" s="13"/>
      <c r="AV22" s="13"/>
      <c r="AW22" s="13"/>
      <c r="AX22" s="13"/>
      <c r="AY22" s="13"/>
      <c r="AZ22" s="13"/>
      <c r="BA22" s="13"/>
      <c r="BB22" s="13"/>
      <c r="BC22" s="13"/>
      <c r="BD22" s="13"/>
      <c r="BE22" s="13"/>
      <c r="BF22" s="13"/>
      <c r="BG22" s="284"/>
      <c r="BH22" s="284"/>
      <c r="BI22" s="284"/>
      <c r="BJ22" s="284"/>
      <c r="BK22" s="284"/>
      <c r="BL22" s="284"/>
      <c r="BM22" s="284"/>
      <c r="BN22" s="284"/>
      <c r="BO22" s="284"/>
      <c r="BP22" s="284"/>
      <c r="BQ22" s="284"/>
      <c r="BR22" s="284"/>
      <c r="BS22" s="284"/>
      <c r="BT22" s="284"/>
      <c r="BU22" s="284"/>
      <c r="BV22" s="284"/>
      <c r="BW22" s="284"/>
      <c r="BX22" s="284"/>
      <c r="BY22" s="284"/>
      <c r="BZ22" s="284"/>
      <c r="CA22" s="284"/>
      <c r="CB22" s="284"/>
      <c r="CC22" s="284"/>
      <c r="CD22" s="284"/>
      <c r="CE22" s="284"/>
      <c r="CF22" s="284"/>
      <c r="CG22" s="284"/>
      <c r="CH22" s="284"/>
    </row>
    <row r="23" spans="1:86" s="287" customFormat="1" ht="35.1" customHeight="1" x14ac:dyDescent="0.3">
      <c r="A23" s="944"/>
      <c r="B23" s="877"/>
      <c r="C23" s="908"/>
      <c r="D23" s="908"/>
      <c r="E23" s="913"/>
      <c r="F23" s="913"/>
      <c r="G23" s="913"/>
      <c r="H23" s="915"/>
      <c r="I23" s="966"/>
      <c r="J23" s="831"/>
      <c r="K23" s="878"/>
      <c r="L23" s="908"/>
      <c r="M23" s="908"/>
      <c r="N23" s="908"/>
      <c r="O23" s="908"/>
      <c r="P23" s="889"/>
      <c r="Q23" s="889"/>
      <c r="R23" s="901"/>
      <c r="S23" s="901"/>
      <c r="T23" s="889"/>
      <c r="U23" s="889"/>
      <c r="V23" s="901"/>
      <c r="W23" s="901"/>
      <c r="X23" s="904"/>
      <c r="Y23" s="904"/>
      <c r="Z23" s="284"/>
      <c r="AA23" s="284"/>
      <c r="AB23" s="284"/>
      <c r="AC23" s="284"/>
      <c r="AD23" s="284"/>
      <c r="AE23" s="284"/>
      <c r="AF23" s="284"/>
      <c r="AG23" s="284"/>
      <c r="AH23" s="284"/>
      <c r="AI23" s="284"/>
      <c r="AJ23" s="284"/>
      <c r="AK23" s="284"/>
      <c r="AL23" s="284"/>
      <c r="AM23" s="284"/>
      <c r="AN23" s="284"/>
      <c r="AO23" s="51"/>
      <c r="AP23" s="51"/>
      <c r="AQ23" s="878"/>
      <c r="AR23" s="831"/>
      <c r="AS23" s="879"/>
      <c r="AT23" s="827"/>
      <c r="AU23" s="13"/>
      <c r="AV23" s="13"/>
      <c r="AW23" s="13"/>
      <c r="AX23" s="13"/>
      <c r="AY23" s="13"/>
      <c r="AZ23" s="13"/>
      <c r="BA23" s="13"/>
      <c r="BB23" s="13"/>
      <c r="BC23" s="13"/>
      <c r="BD23" s="13"/>
      <c r="BE23" s="13"/>
      <c r="BF23" s="13"/>
      <c r="BG23" s="284"/>
      <c r="BH23" s="284"/>
      <c r="BI23" s="284"/>
      <c r="BJ23" s="284"/>
      <c r="BK23" s="284"/>
      <c r="BL23" s="284"/>
      <c r="BM23" s="284"/>
      <c r="BN23" s="284"/>
      <c r="BO23" s="284"/>
      <c r="BP23" s="284"/>
      <c r="BQ23" s="284"/>
      <c r="BR23" s="284"/>
      <c r="BS23" s="284"/>
      <c r="BT23" s="284"/>
      <c r="BU23" s="284"/>
      <c r="BV23" s="284"/>
      <c r="BW23" s="284"/>
      <c r="BX23" s="284"/>
      <c r="BY23" s="284"/>
      <c r="BZ23" s="284"/>
      <c r="CA23" s="284"/>
      <c r="CB23" s="284"/>
      <c r="CC23" s="284"/>
      <c r="CD23" s="284"/>
      <c r="CE23" s="284"/>
      <c r="CF23" s="284"/>
      <c r="CG23" s="284"/>
      <c r="CH23" s="284"/>
    </row>
    <row r="24" spans="1:86" s="287" customFormat="1" ht="35.1" customHeight="1" x14ac:dyDescent="0.3">
      <c r="A24" s="923"/>
      <c r="B24" s="825"/>
      <c r="C24" s="909"/>
      <c r="D24" s="909"/>
      <c r="E24" s="895"/>
      <c r="F24" s="895"/>
      <c r="G24" s="895"/>
      <c r="H24" s="916"/>
      <c r="I24" s="966"/>
      <c r="J24" s="831"/>
      <c r="K24" s="878"/>
      <c r="L24" s="909"/>
      <c r="M24" s="909"/>
      <c r="N24" s="909"/>
      <c r="O24" s="909"/>
      <c r="P24" s="890"/>
      <c r="Q24" s="890"/>
      <c r="R24" s="902"/>
      <c r="S24" s="902"/>
      <c r="T24" s="890"/>
      <c r="U24" s="890"/>
      <c r="V24" s="902"/>
      <c r="W24" s="902"/>
      <c r="X24" s="905"/>
      <c r="Y24" s="905"/>
      <c r="Z24" s="284"/>
      <c r="AA24" s="284"/>
      <c r="AB24" s="284"/>
      <c r="AC24" s="284"/>
      <c r="AD24" s="284"/>
      <c r="AE24" s="284"/>
      <c r="AF24" s="284"/>
      <c r="AG24" s="284"/>
      <c r="AH24" s="284"/>
      <c r="AI24" s="284"/>
      <c r="AJ24" s="284"/>
      <c r="AK24" s="284"/>
      <c r="AL24" s="284"/>
      <c r="AM24" s="284"/>
      <c r="AN24" s="284"/>
      <c r="AO24" s="51"/>
      <c r="AP24" s="51"/>
      <c r="AQ24" s="878"/>
      <c r="AR24" s="831"/>
      <c r="AS24" s="879"/>
      <c r="AT24" s="827"/>
      <c r="AU24" s="13"/>
      <c r="AV24" s="13"/>
      <c r="AW24" s="13"/>
      <c r="AX24" s="13"/>
      <c r="AY24" s="13"/>
      <c r="AZ24" s="13"/>
      <c r="BA24" s="13"/>
      <c r="BB24" s="13"/>
      <c r="BC24" s="13"/>
      <c r="BD24" s="13"/>
      <c r="BE24" s="13"/>
      <c r="BF24" s="13"/>
      <c r="BG24" s="284"/>
      <c r="BH24" s="284"/>
      <c r="BI24" s="284"/>
      <c r="BJ24" s="284"/>
      <c r="BK24" s="284"/>
      <c r="BL24" s="284"/>
      <c r="BM24" s="284"/>
      <c r="BN24" s="284"/>
      <c r="BO24" s="284"/>
      <c r="BP24" s="284"/>
      <c r="BQ24" s="284"/>
      <c r="BR24" s="284"/>
      <c r="BS24" s="284"/>
      <c r="BT24" s="284"/>
      <c r="BU24" s="284"/>
      <c r="BV24" s="284"/>
      <c r="BW24" s="284"/>
      <c r="BX24" s="284"/>
      <c r="BY24" s="284"/>
      <c r="BZ24" s="284"/>
      <c r="CA24" s="284"/>
      <c r="CB24" s="284"/>
      <c r="CC24" s="284"/>
      <c r="CD24" s="284"/>
      <c r="CE24" s="284"/>
      <c r="CF24" s="284"/>
      <c r="CG24" s="284"/>
      <c r="CH24" s="284"/>
    </row>
    <row r="25" spans="1:86" s="287" customFormat="1" ht="35.1" customHeight="1" x14ac:dyDescent="0.3">
      <c r="A25" s="922">
        <v>4</v>
      </c>
      <c r="B25" s="824" t="s">
        <v>647</v>
      </c>
      <c r="C25" s="907" t="s">
        <v>74</v>
      </c>
      <c r="D25" s="907" t="s">
        <v>474</v>
      </c>
      <c r="E25" s="894"/>
      <c r="F25" s="894" t="s">
        <v>13</v>
      </c>
      <c r="G25" s="894"/>
      <c r="H25" s="894">
        <v>1</v>
      </c>
      <c r="I25" s="948" t="s">
        <v>648</v>
      </c>
      <c r="J25" s="831" t="s">
        <v>475</v>
      </c>
      <c r="K25" s="821" t="s">
        <v>476</v>
      </c>
      <c r="L25" s="824" t="s">
        <v>477</v>
      </c>
      <c r="M25" s="824" t="s">
        <v>298</v>
      </c>
      <c r="N25" s="824" t="s">
        <v>291</v>
      </c>
      <c r="O25" s="824" t="s">
        <v>478</v>
      </c>
      <c r="P25" s="888" t="s">
        <v>443</v>
      </c>
      <c r="Q25" s="888" t="s">
        <v>444</v>
      </c>
      <c r="R25" s="900" t="s">
        <v>445</v>
      </c>
      <c r="S25" s="900" t="s">
        <v>446</v>
      </c>
      <c r="T25" s="888" t="s">
        <v>447</v>
      </c>
      <c r="U25" s="888" t="s">
        <v>444</v>
      </c>
      <c r="V25" s="900" t="s">
        <v>445</v>
      </c>
      <c r="W25" s="900" t="s">
        <v>446</v>
      </c>
      <c r="X25" s="903"/>
      <c r="Y25" s="903" t="s">
        <v>13</v>
      </c>
      <c r="Z25" s="284"/>
      <c r="AA25" s="284"/>
      <c r="AB25" s="284"/>
      <c r="AC25" s="284"/>
      <c r="AD25" s="284"/>
      <c r="AE25" s="284"/>
      <c r="AF25" s="284"/>
      <c r="AG25" s="284"/>
      <c r="AH25" s="284"/>
      <c r="AI25" s="284"/>
      <c r="AJ25" s="284"/>
      <c r="AK25" s="284"/>
      <c r="AL25" s="284"/>
      <c r="AM25" s="284"/>
      <c r="AN25" s="284"/>
      <c r="AO25" s="510" t="s">
        <v>847</v>
      </c>
      <c r="AP25" s="510"/>
      <c r="AQ25" s="821"/>
      <c r="AR25" s="831"/>
      <c r="AS25" s="865"/>
      <c r="AT25" s="823"/>
      <c r="AU25" s="13"/>
      <c r="AV25" s="13"/>
      <c r="AW25" s="13"/>
      <c r="AX25" s="13"/>
      <c r="AY25" s="13"/>
      <c r="AZ25" s="13"/>
      <c r="BA25" s="13"/>
      <c r="BB25" s="13"/>
      <c r="BC25" s="13"/>
      <c r="BD25" s="13"/>
      <c r="BE25" s="13"/>
      <c r="BF25" s="13"/>
      <c r="BG25" s="284"/>
      <c r="BH25" s="284"/>
      <c r="BI25" s="284"/>
      <c r="BJ25" s="284"/>
      <c r="BK25" s="284"/>
      <c r="BL25" s="284"/>
      <c r="BM25" s="284"/>
      <c r="BN25" s="284"/>
      <c r="BO25" s="284"/>
      <c r="BP25" s="284"/>
      <c r="BQ25" s="284"/>
      <c r="BR25" s="284"/>
      <c r="BS25" s="284"/>
      <c r="BT25" s="284"/>
      <c r="BU25" s="284"/>
      <c r="BV25" s="284"/>
      <c r="BW25" s="284"/>
      <c r="BX25" s="284"/>
      <c r="BY25" s="284"/>
      <c r="BZ25" s="284"/>
      <c r="CA25" s="284"/>
      <c r="CB25" s="284"/>
      <c r="CC25" s="284"/>
      <c r="CD25" s="284"/>
      <c r="CE25" s="284"/>
      <c r="CF25" s="284"/>
      <c r="CG25" s="284"/>
      <c r="CH25" s="284"/>
    </row>
    <row r="26" spans="1:86" s="287" customFormat="1" ht="35.1" customHeight="1" x14ac:dyDescent="0.3">
      <c r="A26" s="944"/>
      <c r="B26" s="877"/>
      <c r="C26" s="908"/>
      <c r="D26" s="908"/>
      <c r="E26" s="913"/>
      <c r="F26" s="913"/>
      <c r="G26" s="913"/>
      <c r="H26" s="913"/>
      <c r="I26" s="948"/>
      <c r="J26" s="831"/>
      <c r="K26" s="821"/>
      <c r="L26" s="877"/>
      <c r="M26" s="877"/>
      <c r="N26" s="877"/>
      <c r="O26" s="877"/>
      <c r="P26" s="889"/>
      <c r="Q26" s="889"/>
      <c r="R26" s="901"/>
      <c r="S26" s="901"/>
      <c r="T26" s="889"/>
      <c r="U26" s="889"/>
      <c r="V26" s="901"/>
      <c r="W26" s="901"/>
      <c r="X26" s="904"/>
      <c r="Y26" s="904"/>
      <c r="Z26" s="284"/>
      <c r="AA26" s="284"/>
      <c r="AB26" s="284"/>
      <c r="AC26" s="284"/>
      <c r="AD26" s="284"/>
      <c r="AE26" s="284"/>
      <c r="AF26" s="284"/>
      <c r="AG26" s="284"/>
      <c r="AH26" s="284"/>
      <c r="AI26" s="284"/>
      <c r="AJ26" s="284"/>
      <c r="AK26" s="284"/>
      <c r="AL26" s="284"/>
      <c r="AM26" s="284"/>
      <c r="AN26" s="284"/>
      <c r="AO26" s="234">
        <v>1</v>
      </c>
      <c r="AP26" s="234"/>
      <c r="AQ26" s="821"/>
      <c r="AR26" s="831"/>
      <c r="AS26" s="865"/>
      <c r="AT26" s="823"/>
      <c r="AU26" s="13"/>
      <c r="AV26" s="13"/>
      <c r="AW26" s="13"/>
      <c r="AX26" s="13"/>
      <c r="AY26" s="13"/>
      <c r="AZ26" s="13"/>
      <c r="BA26" s="13"/>
      <c r="BB26" s="13"/>
      <c r="BC26" s="13"/>
      <c r="BD26" s="13"/>
      <c r="BE26" s="13"/>
      <c r="BF26" s="13"/>
      <c r="BG26" s="284"/>
      <c r="BH26" s="284"/>
      <c r="BI26" s="284"/>
      <c r="BJ26" s="284"/>
      <c r="BK26" s="284"/>
      <c r="BL26" s="284"/>
      <c r="BM26" s="284"/>
      <c r="BN26" s="284"/>
      <c r="BO26" s="284"/>
      <c r="BP26" s="284"/>
      <c r="BQ26" s="284"/>
      <c r="BR26" s="284"/>
      <c r="BS26" s="284"/>
      <c r="BT26" s="284"/>
      <c r="BU26" s="284"/>
      <c r="BV26" s="284"/>
      <c r="BW26" s="284"/>
      <c r="BX26" s="284"/>
      <c r="BY26" s="284"/>
      <c r="BZ26" s="284"/>
      <c r="CA26" s="284"/>
      <c r="CB26" s="284"/>
      <c r="CC26" s="284"/>
      <c r="CD26" s="284"/>
      <c r="CE26" s="284"/>
      <c r="CF26" s="284"/>
      <c r="CG26" s="284"/>
      <c r="CH26" s="284"/>
    </row>
    <row r="27" spans="1:86" s="287" customFormat="1" ht="35.1" customHeight="1" x14ac:dyDescent="0.3">
      <c r="A27" s="944"/>
      <c r="B27" s="877"/>
      <c r="C27" s="908"/>
      <c r="D27" s="908"/>
      <c r="E27" s="913"/>
      <c r="F27" s="913"/>
      <c r="G27" s="913"/>
      <c r="H27" s="913"/>
      <c r="I27" s="948"/>
      <c r="J27" s="831"/>
      <c r="K27" s="821"/>
      <c r="L27" s="877"/>
      <c r="M27" s="877"/>
      <c r="N27" s="877"/>
      <c r="O27" s="877"/>
      <c r="P27" s="889"/>
      <c r="Q27" s="889"/>
      <c r="R27" s="901"/>
      <c r="S27" s="901"/>
      <c r="T27" s="889"/>
      <c r="U27" s="889"/>
      <c r="V27" s="901"/>
      <c r="W27" s="901"/>
      <c r="X27" s="904"/>
      <c r="Y27" s="904"/>
      <c r="Z27" s="284"/>
      <c r="AA27" s="284"/>
      <c r="AB27" s="284"/>
      <c r="AC27" s="284"/>
      <c r="AD27" s="284"/>
      <c r="AE27" s="284"/>
      <c r="AF27" s="284"/>
      <c r="AG27" s="284"/>
      <c r="AH27" s="284"/>
      <c r="AI27" s="284"/>
      <c r="AJ27" s="284"/>
      <c r="AK27" s="284"/>
      <c r="AL27" s="284"/>
      <c r="AM27" s="284"/>
      <c r="AN27" s="284"/>
      <c r="AO27" s="234">
        <v>2</v>
      </c>
      <c r="AP27" s="234"/>
      <c r="AQ27" s="821"/>
      <c r="AR27" s="831"/>
      <c r="AS27" s="865"/>
      <c r="AT27" s="823"/>
      <c r="AU27" s="13"/>
      <c r="AV27" s="13"/>
      <c r="AW27" s="13"/>
      <c r="AX27" s="13"/>
      <c r="AY27" s="13"/>
      <c r="AZ27" s="13"/>
      <c r="BA27" s="13"/>
      <c r="BB27" s="13"/>
      <c r="BC27" s="13"/>
      <c r="BD27" s="13"/>
      <c r="BE27" s="13"/>
      <c r="BF27" s="13"/>
      <c r="BG27" s="284"/>
      <c r="BH27" s="284"/>
      <c r="BI27" s="284"/>
      <c r="BJ27" s="284"/>
      <c r="BK27" s="284"/>
      <c r="BL27" s="284"/>
      <c r="BM27" s="284"/>
      <c r="BN27" s="284"/>
      <c r="BO27" s="284"/>
      <c r="BP27" s="284"/>
      <c r="BQ27" s="284"/>
      <c r="BR27" s="284"/>
      <c r="BS27" s="284"/>
      <c r="BT27" s="284"/>
      <c r="BU27" s="284"/>
      <c r="BV27" s="284"/>
      <c r="BW27" s="284"/>
      <c r="BX27" s="284"/>
      <c r="BY27" s="284"/>
      <c r="BZ27" s="284"/>
      <c r="CA27" s="284"/>
      <c r="CB27" s="284"/>
      <c r="CC27" s="284"/>
      <c r="CD27" s="284"/>
      <c r="CE27" s="284"/>
      <c r="CF27" s="284"/>
      <c r="CG27" s="284"/>
      <c r="CH27" s="284"/>
    </row>
    <row r="28" spans="1:86" s="287" customFormat="1" ht="35.1" customHeight="1" x14ac:dyDescent="0.3">
      <c r="A28" s="923"/>
      <c r="B28" s="825"/>
      <c r="C28" s="909"/>
      <c r="D28" s="909"/>
      <c r="E28" s="895"/>
      <c r="F28" s="895"/>
      <c r="G28" s="895"/>
      <c r="H28" s="895"/>
      <c r="I28" s="948"/>
      <c r="J28" s="831"/>
      <c r="K28" s="821"/>
      <c r="L28" s="825"/>
      <c r="M28" s="825"/>
      <c r="N28" s="825"/>
      <c r="O28" s="825"/>
      <c r="P28" s="890"/>
      <c r="Q28" s="890"/>
      <c r="R28" s="902"/>
      <c r="S28" s="902"/>
      <c r="T28" s="890"/>
      <c r="U28" s="890"/>
      <c r="V28" s="902"/>
      <c r="W28" s="902"/>
      <c r="X28" s="905"/>
      <c r="Y28" s="905"/>
      <c r="Z28" s="284"/>
      <c r="AA28" s="284"/>
      <c r="AB28" s="284"/>
      <c r="AC28" s="284"/>
      <c r="AD28" s="284"/>
      <c r="AE28" s="284"/>
      <c r="AF28" s="284"/>
      <c r="AG28" s="284"/>
      <c r="AH28" s="284"/>
      <c r="AI28" s="284"/>
      <c r="AJ28" s="284"/>
      <c r="AK28" s="284"/>
      <c r="AL28" s="284"/>
      <c r="AM28" s="284"/>
      <c r="AN28" s="284"/>
      <c r="AO28" s="234">
        <v>3</v>
      </c>
      <c r="AP28" s="234"/>
      <c r="AQ28" s="821"/>
      <c r="AR28" s="831"/>
      <c r="AS28" s="865"/>
      <c r="AT28" s="823"/>
      <c r="AU28" s="13"/>
      <c r="AV28" s="13"/>
      <c r="AW28" s="13"/>
      <c r="AX28" s="13"/>
      <c r="AY28" s="13"/>
      <c r="AZ28" s="13"/>
      <c r="BA28" s="13"/>
      <c r="BB28" s="13"/>
      <c r="BC28" s="13"/>
      <c r="BD28" s="13"/>
      <c r="BE28" s="13"/>
      <c r="BF28" s="13"/>
      <c r="BG28" s="284"/>
      <c r="BH28" s="284"/>
      <c r="BI28" s="284"/>
      <c r="BJ28" s="284"/>
      <c r="BK28" s="284"/>
      <c r="BL28" s="284"/>
      <c r="BM28" s="284"/>
      <c r="BN28" s="284"/>
      <c r="BO28" s="284"/>
      <c r="BP28" s="284"/>
      <c r="BQ28" s="284"/>
      <c r="BR28" s="284"/>
      <c r="BS28" s="284"/>
      <c r="BT28" s="284"/>
      <c r="BU28" s="284"/>
      <c r="BV28" s="284"/>
      <c r="BW28" s="284"/>
      <c r="BX28" s="284"/>
      <c r="BY28" s="284"/>
      <c r="BZ28" s="284"/>
      <c r="CA28" s="284"/>
      <c r="CB28" s="284"/>
      <c r="CC28" s="284"/>
      <c r="CD28" s="284"/>
      <c r="CE28" s="284"/>
      <c r="CF28" s="284"/>
      <c r="CG28" s="284"/>
      <c r="CH28" s="284"/>
    </row>
    <row r="29" spans="1:86" s="287" customFormat="1" ht="35.1" customHeight="1" x14ac:dyDescent="0.3">
      <c r="A29" s="952">
        <v>5</v>
      </c>
      <c r="B29" s="952" t="s">
        <v>649</v>
      </c>
      <c r="C29" s="965" t="s">
        <v>479</v>
      </c>
      <c r="D29" s="907" t="s">
        <v>480</v>
      </c>
      <c r="E29" s="894"/>
      <c r="F29" s="894" t="s">
        <v>13</v>
      </c>
      <c r="G29" s="894"/>
      <c r="H29" s="894">
        <v>1</v>
      </c>
      <c r="I29" s="948" t="s">
        <v>650</v>
      </c>
      <c r="J29" s="831" t="s">
        <v>481</v>
      </c>
      <c r="K29" s="821" t="s">
        <v>476</v>
      </c>
      <c r="L29" s="824" t="s">
        <v>477</v>
      </c>
      <c r="M29" s="824" t="s">
        <v>298</v>
      </c>
      <c r="N29" s="824" t="s">
        <v>291</v>
      </c>
      <c r="O29" s="824" t="s">
        <v>478</v>
      </c>
      <c r="P29" s="888" t="s">
        <v>443</v>
      </c>
      <c r="Q29" s="888" t="s">
        <v>444</v>
      </c>
      <c r="R29" s="900" t="s">
        <v>445</v>
      </c>
      <c r="S29" s="900" t="s">
        <v>446</v>
      </c>
      <c r="T29" s="888" t="s">
        <v>447</v>
      </c>
      <c r="U29" s="888" t="s">
        <v>444</v>
      </c>
      <c r="V29" s="900" t="s">
        <v>445</v>
      </c>
      <c r="W29" s="900" t="s">
        <v>446</v>
      </c>
      <c r="X29" s="903"/>
      <c r="Y29" s="903" t="s">
        <v>13</v>
      </c>
      <c r="Z29" s="284"/>
      <c r="AA29" s="284"/>
      <c r="AB29" s="284"/>
      <c r="AC29" s="284"/>
      <c r="AD29" s="284"/>
      <c r="AE29" s="284"/>
      <c r="AF29" s="284"/>
      <c r="AG29" s="284"/>
      <c r="AH29" s="284"/>
      <c r="AI29" s="284"/>
      <c r="AJ29" s="284"/>
      <c r="AK29" s="284"/>
      <c r="AL29" s="284"/>
      <c r="AM29" s="284"/>
      <c r="AN29" s="284"/>
      <c r="AO29" s="234">
        <v>4</v>
      </c>
      <c r="AP29" s="234"/>
      <c r="AQ29" s="821"/>
      <c r="AR29" s="831"/>
      <c r="AS29" s="865"/>
      <c r="AT29" s="823"/>
      <c r="AU29" s="13"/>
      <c r="AV29" s="13"/>
      <c r="AW29" s="13"/>
      <c r="AX29" s="13"/>
      <c r="AY29" s="13"/>
      <c r="AZ29" s="13"/>
      <c r="BA29" s="13"/>
      <c r="BB29" s="13"/>
      <c r="BC29" s="13"/>
      <c r="BD29" s="13"/>
      <c r="BE29" s="13"/>
      <c r="BF29" s="13"/>
      <c r="BG29" s="284"/>
      <c r="BH29" s="284"/>
      <c r="BI29" s="284"/>
      <c r="BJ29" s="284"/>
      <c r="BK29" s="284"/>
      <c r="BL29" s="284"/>
      <c r="BM29" s="284"/>
      <c r="BN29" s="284"/>
      <c r="BO29" s="284"/>
      <c r="BP29" s="284"/>
      <c r="BQ29" s="284"/>
      <c r="BR29" s="284"/>
      <c r="BS29" s="284"/>
      <c r="BT29" s="284"/>
      <c r="BU29" s="284"/>
      <c r="BV29" s="284"/>
      <c r="BW29" s="284"/>
      <c r="BX29" s="284"/>
      <c r="BY29" s="284"/>
      <c r="BZ29" s="284"/>
      <c r="CA29" s="284"/>
      <c r="CB29" s="284"/>
      <c r="CC29" s="284"/>
      <c r="CD29" s="284"/>
      <c r="CE29" s="284"/>
      <c r="CF29" s="284"/>
      <c r="CG29" s="284"/>
      <c r="CH29" s="284"/>
    </row>
    <row r="30" spans="1:86" s="287" customFormat="1" ht="35.1" customHeight="1" x14ac:dyDescent="0.3">
      <c r="A30" s="952"/>
      <c r="B30" s="952"/>
      <c r="C30" s="965"/>
      <c r="D30" s="908"/>
      <c r="E30" s="913"/>
      <c r="F30" s="913"/>
      <c r="G30" s="913"/>
      <c r="H30" s="913"/>
      <c r="I30" s="948"/>
      <c r="J30" s="831"/>
      <c r="K30" s="821"/>
      <c r="L30" s="877"/>
      <c r="M30" s="877"/>
      <c r="N30" s="877"/>
      <c r="O30" s="877"/>
      <c r="P30" s="889"/>
      <c r="Q30" s="889"/>
      <c r="R30" s="901"/>
      <c r="S30" s="901"/>
      <c r="T30" s="889"/>
      <c r="U30" s="889"/>
      <c r="V30" s="901"/>
      <c r="W30" s="901"/>
      <c r="X30" s="904"/>
      <c r="Y30" s="904"/>
      <c r="Z30" s="284"/>
      <c r="AA30" s="284"/>
      <c r="AB30" s="284"/>
      <c r="AC30" s="284"/>
      <c r="AD30" s="284"/>
      <c r="AE30" s="284"/>
      <c r="AF30" s="284"/>
      <c r="AG30" s="284"/>
      <c r="AH30" s="284"/>
      <c r="AI30" s="284"/>
      <c r="AJ30" s="284"/>
      <c r="AK30" s="284"/>
      <c r="AL30" s="284"/>
      <c r="AM30" s="284"/>
      <c r="AN30" s="284"/>
      <c r="AO30" s="51"/>
      <c r="AP30" s="51"/>
      <c r="AQ30" s="821"/>
      <c r="AR30" s="831"/>
      <c r="AS30" s="865"/>
      <c r="AT30" s="823"/>
      <c r="AU30" s="13"/>
      <c r="AV30" s="13"/>
      <c r="AW30" s="13"/>
      <c r="AX30" s="13"/>
      <c r="AY30" s="13"/>
      <c r="AZ30" s="13"/>
      <c r="BA30" s="13"/>
      <c r="BB30" s="13"/>
      <c r="BC30" s="13"/>
      <c r="BD30" s="13"/>
      <c r="BE30" s="13"/>
      <c r="BF30" s="13"/>
      <c r="BG30" s="284"/>
      <c r="BH30" s="284"/>
      <c r="BI30" s="284"/>
      <c r="BJ30" s="284"/>
      <c r="BK30" s="284"/>
      <c r="BL30" s="284"/>
      <c r="BM30" s="284"/>
      <c r="BN30" s="284"/>
      <c r="BO30" s="284"/>
      <c r="BP30" s="284"/>
      <c r="BQ30" s="284"/>
      <c r="BR30" s="284"/>
      <c r="BS30" s="284"/>
      <c r="BT30" s="284"/>
      <c r="BU30" s="284"/>
      <c r="BV30" s="284"/>
      <c r="BW30" s="284"/>
      <c r="BX30" s="284"/>
      <c r="BY30" s="284"/>
      <c r="BZ30" s="284"/>
      <c r="CA30" s="284"/>
      <c r="CB30" s="284"/>
      <c r="CC30" s="284"/>
      <c r="CD30" s="284"/>
      <c r="CE30" s="284"/>
      <c r="CF30" s="284"/>
      <c r="CG30" s="284"/>
      <c r="CH30" s="284"/>
    </row>
    <row r="31" spans="1:86" s="287" customFormat="1" ht="35.1" customHeight="1" x14ac:dyDescent="0.3">
      <c r="A31" s="952"/>
      <c r="B31" s="952"/>
      <c r="C31" s="965"/>
      <c r="D31" s="908"/>
      <c r="E31" s="913"/>
      <c r="F31" s="913"/>
      <c r="G31" s="913"/>
      <c r="H31" s="913"/>
      <c r="I31" s="948"/>
      <c r="J31" s="831"/>
      <c r="K31" s="821"/>
      <c r="L31" s="877"/>
      <c r="M31" s="877"/>
      <c r="N31" s="877"/>
      <c r="O31" s="877"/>
      <c r="P31" s="889"/>
      <c r="Q31" s="889"/>
      <c r="R31" s="901"/>
      <c r="S31" s="901"/>
      <c r="T31" s="889"/>
      <c r="U31" s="889"/>
      <c r="V31" s="901"/>
      <c r="W31" s="901"/>
      <c r="X31" s="904"/>
      <c r="Y31" s="904"/>
      <c r="Z31" s="284"/>
      <c r="AA31" s="284"/>
      <c r="AB31" s="284"/>
      <c r="AC31" s="284"/>
      <c r="AD31" s="284"/>
      <c r="AE31" s="284"/>
      <c r="AF31" s="284"/>
      <c r="AG31" s="284"/>
      <c r="AH31" s="284"/>
      <c r="AI31" s="284"/>
      <c r="AJ31" s="284"/>
      <c r="AK31" s="284"/>
      <c r="AL31" s="284"/>
      <c r="AM31" s="284"/>
      <c r="AN31" s="284"/>
      <c r="AO31" s="51"/>
      <c r="AP31" s="51"/>
      <c r="AQ31" s="821"/>
      <c r="AR31" s="831"/>
      <c r="AS31" s="865"/>
      <c r="AT31" s="823"/>
      <c r="AU31" s="13"/>
      <c r="AV31" s="13"/>
      <c r="AW31" s="13"/>
      <c r="AX31" s="13"/>
      <c r="AY31" s="13"/>
      <c r="AZ31" s="13"/>
      <c r="BA31" s="13"/>
      <c r="BB31" s="13"/>
      <c r="BC31" s="13"/>
      <c r="BD31" s="13"/>
      <c r="BE31" s="13"/>
      <c r="BF31" s="13"/>
      <c r="BG31" s="284"/>
      <c r="BH31" s="284"/>
      <c r="BI31" s="284"/>
      <c r="BJ31" s="284"/>
      <c r="BK31" s="284"/>
      <c r="BL31" s="284"/>
      <c r="BM31" s="284"/>
      <c r="BN31" s="284"/>
      <c r="BO31" s="284"/>
      <c r="BP31" s="284"/>
      <c r="BQ31" s="284"/>
      <c r="BR31" s="284"/>
      <c r="BS31" s="284"/>
      <c r="BT31" s="284"/>
      <c r="BU31" s="284"/>
      <c r="BV31" s="284"/>
      <c r="BW31" s="284"/>
      <c r="BX31" s="284"/>
      <c r="BY31" s="284"/>
      <c r="BZ31" s="284"/>
      <c r="CA31" s="284"/>
      <c r="CB31" s="284"/>
      <c r="CC31" s="284"/>
      <c r="CD31" s="284"/>
      <c r="CE31" s="284"/>
      <c r="CF31" s="284"/>
      <c r="CG31" s="284"/>
      <c r="CH31" s="284"/>
    </row>
    <row r="32" spans="1:86" s="287" customFormat="1" ht="35.1" customHeight="1" x14ac:dyDescent="0.3">
      <c r="A32" s="952"/>
      <c r="B32" s="952"/>
      <c r="C32" s="965"/>
      <c r="D32" s="909"/>
      <c r="E32" s="895"/>
      <c r="F32" s="895"/>
      <c r="G32" s="895"/>
      <c r="H32" s="895"/>
      <c r="I32" s="948"/>
      <c r="J32" s="831"/>
      <c r="K32" s="821"/>
      <c r="L32" s="825"/>
      <c r="M32" s="825"/>
      <c r="N32" s="825"/>
      <c r="O32" s="825"/>
      <c r="P32" s="890"/>
      <c r="Q32" s="890"/>
      <c r="R32" s="902"/>
      <c r="S32" s="902"/>
      <c r="T32" s="890"/>
      <c r="U32" s="890"/>
      <c r="V32" s="902"/>
      <c r="W32" s="902"/>
      <c r="X32" s="905"/>
      <c r="Y32" s="905"/>
      <c r="Z32" s="284"/>
      <c r="AA32" s="284"/>
      <c r="AB32" s="284"/>
      <c r="AC32" s="284"/>
      <c r="AD32" s="284"/>
      <c r="AE32" s="284"/>
      <c r="AF32" s="284"/>
      <c r="AG32" s="284"/>
      <c r="AH32" s="284"/>
      <c r="AI32" s="284"/>
      <c r="AJ32" s="284"/>
      <c r="AK32" s="284"/>
      <c r="AL32" s="284"/>
      <c r="AM32" s="284"/>
      <c r="AN32" s="284"/>
      <c r="AO32" s="51"/>
      <c r="AP32" s="51"/>
      <c r="AQ32" s="821"/>
      <c r="AR32" s="831"/>
      <c r="AS32" s="865"/>
      <c r="AT32" s="823"/>
      <c r="AU32" s="13"/>
      <c r="AV32" s="13"/>
      <c r="AW32" s="13"/>
      <c r="AX32" s="13"/>
      <c r="AY32" s="13"/>
      <c r="AZ32" s="13"/>
      <c r="BA32" s="13"/>
      <c r="BB32" s="13"/>
      <c r="BC32" s="13"/>
      <c r="BD32" s="13"/>
      <c r="BE32" s="13"/>
      <c r="BF32" s="13"/>
      <c r="BG32" s="284"/>
      <c r="BH32" s="284"/>
      <c r="BI32" s="284"/>
      <c r="BJ32" s="284"/>
      <c r="BK32" s="284"/>
      <c r="BL32" s="284"/>
      <c r="BM32" s="284"/>
      <c r="BN32" s="284"/>
      <c r="BO32" s="284"/>
      <c r="BP32" s="284"/>
      <c r="BQ32" s="284"/>
      <c r="BR32" s="284"/>
      <c r="BS32" s="284"/>
      <c r="BT32" s="284"/>
      <c r="BU32" s="284"/>
      <c r="BV32" s="284"/>
      <c r="BW32" s="284"/>
      <c r="BX32" s="284"/>
      <c r="BY32" s="284"/>
      <c r="BZ32" s="284"/>
      <c r="CA32" s="284"/>
      <c r="CB32" s="284"/>
      <c r="CC32" s="284"/>
      <c r="CD32" s="284"/>
      <c r="CE32" s="284"/>
      <c r="CF32" s="284"/>
      <c r="CG32" s="284"/>
      <c r="CH32" s="284"/>
    </row>
    <row r="33" spans="1:86" s="287" customFormat="1" ht="35.1" customHeight="1" x14ac:dyDescent="0.3">
      <c r="A33" s="952"/>
      <c r="B33" s="952"/>
      <c r="C33" s="965"/>
      <c r="D33" s="959" t="s">
        <v>482</v>
      </c>
      <c r="E33" s="894"/>
      <c r="F33" s="894" t="s">
        <v>13</v>
      </c>
      <c r="G33" s="894"/>
      <c r="H33" s="918">
        <v>2</v>
      </c>
      <c r="I33" s="962" t="s">
        <v>651</v>
      </c>
      <c r="J33" s="861" t="s">
        <v>483</v>
      </c>
      <c r="K33" s="824" t="s">
        <v>484</v>
      </c>
      <c r="L33" s="824" t="s">
        <v>485</v>
      </c>
      <c r="M33" s="959" t="s">
        <v>486</v>
      </c>
      <c r="N33" s="824" t="s">
        <v>485</v>
      </c>
      <c r="O33" s="959" t="s">
        <v>487</v>
      </c>
      <c r="P33" s="888" t="s">
        <v>443</v>
      </c>
      <c r="Q33" s="888" t="s">
        <v>444</v>
      </c>
      <c r="R33" s="900" t="s">
        <v>445</v>
      </c>
      <c r="S33" s="900" t="s">
        <v>446</v>
      </c>
      <c r="T33" s="888" t="s">
        <v>488</v>
      </c>
      <c r="U33" s="888" t="s">
        <v>444</v>
      </c>
      <c r="V33" s="900" t="s">
        <v>445</v>
      </c>
      <c r="W33" s="900" t="s">
        <v>446</v>
      </c>
      <c r="X33" s="903"/>
      <c r="Y33" s="903" t="s">
        <v>13</v>
      </c>
      <c r="Z33" s="284"/>
      <c r="AA33" s="284"/>
      <c r="AB33" s="284"/>
      <c r="AC33" s="284"/>
      <c r="AD33" s="284"/>
      <c r="AE33" s="284"/>
      <c r="AF33" s="284"/>
      <c r="AG33" s="284"/>
      <c r="AH33" s="284"/>
      <c r="AI33" s="284"/>
      <c r="AJ33" s="284"/>
      <c r="AK33" s="284"/>
      <c r="AL33" s="284"/>
      <c r="AM33" s="284"/>
      <c r="AN33" s="284"/>
      <c r="AO33" s="51"/>
      <c r="AP33" s="51"/>
      <c r="AQ33" s="870"/>
      <c r="AR33" s="861"/>
      <c r="AS33" s="833"/>
      <c r="AT33" s="816"/>
      <c r="AU33" s="13"/>
      <c r="AV33" s="13"/>
      <c r="AW33" s="13"/>
      <c r="AX33" s="13"/>
      <c r="AY33" s="13"/>
      <c r="AZ33" s="13"/>
      <c r="BA33" s="13"/>
      <c r="BB33" s="13"/>
      <c r="BC33" s="13"/>
      <c r="BD33" s="13"/>
      <c r="BE33" s="13"/>
      <c r="BF33" s="13"/>
      <c r="BG33" s="284"/>
      <c r="BH33" s="284"/>
      <c r="BI33" s="284"/>
      <c r="BJ33" s="284"/>
      <c r="BK33" s="284"/>
      <c r="BL33" s="284"/>
      <c r="BM33" s="284"/>
      <c r="BN33" s="284"/>
      <c r="BO33" s="284"/>
      <c r="BP33" s="284"/>
      <c r="BQ33" s="284"/>
      <c r="BR33" s="284"/>
      <c r="BS33" s="284"/>
      <c r="BT33" s="284"/>
      <c r="BU33" s="284"/>
      <c r="BV33" s="284"/>
      <c r="BW33" s="284"/>
      <c r="BX33" s="284"/>
      <c r="BY33" s="284"/>
      <c r="BZ33" s="284"/>
      <c r="CA33" s="284"/>
      <c r="CB33" s="284"/>
      <c r="CC33" s="284"/>
      <c r="CD33" s="284"/>
      <c r="CE33" s="284"/>
      <c r="CF33" s="284"/>
      <c r="CG33" s="284"/>
      <c r="CH33" s="284"/>
    </row>
    <row r="34" spans="1:86" s="284" customFormat="1" ht="35.1" customHeight="1" x14ac:dyDescent="0.3">
      <c r="A34" s="952"/>
      <c r="B34" s="952"/>
      <c r="C34" s="965"/>
      <c r="D34" s="961"/>
      <c r="E34" s="895"/>
      <c r="F34" s="895"/>
      <c r="G34" s="895"/>
      <c r="H34" s="919"/>
      <c r="I34" s="964"/>
      <c r="J34" s="863"/>
      <c r="K34" s="825"/>
      <c r="L34" s="825"/>
      <c r="M34" s="961"/>
      <c r="N34" s="825"/>
      <c r="O34" s="961"/>
      <c r="P34" s="890"/>
      <c r="Q34" s="890"/>
      <c r="R34" s="902"/>
      <c r="S34" s="902"/>
      <c r="T34" s="890"/>
      <c r="U34" s="890"/>
      <c r="V34" s="902"/>
      <c r="W34" s="902"/>
      <c r="X34" s="905"/>
      <c r="Y34" s="905"/>
      <c r="AO34" s="51"/>
      <c r="AP34" s="51"/>
      <c r="AQ34" s="871"/>
      <c r="AR34" s="863"/>
      <c r="AS34" s="834"/>
      <c r="AT34" s="817"/>
      <c r="AU34" s="13"/>
      <c r="AV34" s="13"/>
      <c r="AW34" s="13"/>
      <c r="AX34" s="13"/>
      <c r="AY34" s="13"/>
      <c r="AZ34" s="13"/>
      <c r="BA34" s="13"/>
      <c r="BB34" s="13"/>
      <c r="BC34" s="13"/>
      <c r="BD34" s="13"/>
      <c r="BE34" s="13"/>
      <c r="BF34" s="13"/>
    </row>
    <row r="35" spans="1:86" s="287" customFormat="1" ht="35.1" customHeight="1" x14ac:dyDescent="0.3">
      <c r="A35" s="952">
        <v>6</v>
      </c>
      <c r="B35" s="952" t="s">
        <v>652</v>
      </c>
      <c r="C35" s="965" t="s">
        <v>74</v>
      </c>
      <c r="D35" s="824" t="s">
        <v>489</v>
      </c>
      <c r="E35" s="894"/>
      <c r="F35" s="894" t="s">
        <v>13</v>
      </c>
      <c r="G35" s="918"/>
      <c r="H35" s="914" t="s">
        <v>23</v>
      </c>
      <c r="I35" s="948" t="s">
        <v>653</v>
      </c>
      <c r="J35" s="831" t="s">
        <v>464</v>
      </c>
      <c r="K35" s="821" t="s">
        <v>459</v>
      </c>
      <c r="L35" s="824" t="s">
        <v>460</v>
      </c>
      <c r="M35" s="824" t="s">
        <v>298</v>
      </c>
      <c r="N35" s="824" t="s">
        <v>465</v>
      </c>
      <c r="O35" s="907" t="s">
        <v>490</v>
      </c>
      <c r="P35" s="888" t="s">
        <v>443</v>
      </c>
      <c r="Q35" s="888" t="s">
        <v>444</v>
      </c>
      <c r="R35" s="900" t="s">
        <v>445</v>
      </c>
      <c r="S35" s="900" t="s">
        <v>446</v>
      </c>
      <c r="T35" s="888" t="s">
        <v>447</v>
      </c>
      <c r="U35" s="888" t="s">
        <v>444</v>
      </c>
      <c r="V35" s="900" t="s">
        <v>445</v>
      </c>
      <c r="W35" s="900" t="s">
        <v>446</v>
      </c>
      <c r="X35" s="903"/>
      <c r="Y35" s="903" t="s">
        <v>13</v>
      </c>
      <c r="Z35" s="284"/>
      <c r="AA35" s="284"/>
      <c r="AB35" s="284"/>
      <c r="AC35" s="284"/>
      <c r="AD35" s="284"/>
      <c r="AE35" s="284"/>
      <c r="AF35" s="284"/>
      <c r="AG35" s="284"/>
      <c r="AH35" s="284"/>
      <c r="AI35" s="284"/>
      <c r="AJ35" s="284"/>
      <c r="AK35" s="284"/>
      <c r="AL35" s="284"/>
      <c r="AM35" s="284"/>
      <c r="AN35" s="284"/>
      <c r="AO35" s="51"/>
      <c r="AP35" s="51"/>
      <c r="AQ35" s="821"/>
      <c r="AR35" s="831"/>
      <c r="AS35" s="865"/>
      <c r="AT35" s="823"/>
      <c r="AU35" s="13"/>
      <c r="AV35" s="13"/>
      <c r="AW35" s="13"/>
      <c r="AX35" s="13"/>
      <c r="AY35" s="13"/>
      <c r="AZ35" s="13"/>
      <c r="BA35" s="13"/>
      <c r="BB35" s="13"/>
      <c r="BC35" s="13"/>
      <c r="BD35" s="13"/>
      <c r="BE35" s="13"/>
      <c r="BF35" s="13"/>
      <c r="BG35" s="284"/>
      <c r="BH35" s="284"/>
      <c r="BI35" s="284"/>
      <c r="BJ35" s="284"/>
      <c r="BK35" s="284"/>
      <c r="BL35" s="284"/>
      <c r="BM35" s="284"/>
      <c r="BN35" s="284"/>
      <c r="BO35" s="284"/>
      <c r="BP35" s="284"/>
      <c r="BQ35" s="284"/>
      <c r="BR35" s="284"/>
      <c r="BS35" s="284"/>
      <c r="BT35" s="284"/>
      <c r="BU35" s="284"/>
      <c r="BV35" s="284"/>
      <c r="BW35" s="284"/>
      <c r="BX35" s="284"/>
      <c r="BY35" s="284"/>
      <c r="BZ35" s="284"/>
      <c r="CA35" s="284"/>
      <c r="CB35" s="284"/>
      <c r="CC35" s="284"/>
      <c r="CD35" s="284"/>
      <c r="CE35" s="284"/>
      <c r="CF35" s="284"/>
      <c r="CG35" s="284"/>
      <c r="CH35" s="284"/>
    </row>
    <row r="36" spans="1:86" s="287" customFormat="1" ht="35.1" customHeight="1" x14ac:dyDescent="0.3">
      <c r="A36" s="952"/>
      <c r="B36" s="952"/>
      <c r="C36" s="965"/>
      <c r="D36" s="877"/>
      <c r="E36" s="913"/>
      <c r="F36" s="913"/>
      <c r="G36" s="940"/>
      <c r="H36" s="915"/>
      <c r="I36" s="948"/>
      <c r="J36" s="831"/>
      <c r="K36" s="821"/>
      <c r="L36" s="877"/>
      <c r="M36" s="877"/>
      <c r="N36" s="877"/>
      <c r="O36" s="908"/>
      <c r="P36" s="889"/>
      <c r="Q36" s="889"/>
      <c r="R36" s="901"/>
      <c r="S36" s="901"/>
      <c r="T36" s="889"/>
      <c r="U36" s="889"/>
      <c r="V36" s="901"/>
      <c r="W36" s="901"/>
      <c r="X36" s="904"/>
      <c r="Y36" s="904"/>
      <c r="Z36" s="284"/>
      <c r="AA36" s="284"/>
      <c r="AB36" s="284"/>
      <c r="AC36" s="284"/>
      <c r="AD36" s="284"/>
      <c r="AE36" s="284"/>
      <c r="AF36" s="284"/>
      <c r="AG36" s="284"/>
      <c r="AH36" s="284"/>
      <c r="AI36" s="284"/>
      <c r="AJ36" s="284"/>
      <c r="AK36" s="284"/>
      <c r="AL36" s="284"/>
      <c r="AM36" s="284"/>
      <c r="AN36" s="284"/>
      <c r="AO36" s="51"/>
      <c r="AP36" s="51"/>
      <c r="AQ36" s="821"/>
      <c r="AR36" s="831"/>
      <c r="AS36" s="865"/>
      <c r="AT36" s="823"/>
      <c r="AU36" s="13"/>
      <c r="AV36" s="13"/>
      <c r="AW36" s="13"/>
      <c r="AX36" s="13"/>
      <c r="AY36" s="13"/>
      <c r="AZ36" s="13"/>
      <c r="BA36" s="13"/>
      <c r="BB36" s="13"/>
      <c r="BC36" s="13"/>
      <c r="BD36" s="13"/>
      <c r="BE36" s="13"/>
      <c r="BF36" s="13"/>
      <c r="BG36" s="284"/>
      <c r="BH36" s="284"/>
      <c r="BI36" s="284"/>
      <c r="BJ36" s="284"/>
      <c r="BK36" s="284"/>
      <c r="BL36" s="284"/>
      <c r="BM36" s="284"/>
      <c r="BN36" s="284"/>
      <c r="BO36" s="284"/>
      <c r="BP36" s="284"/>
      <c r="BQ36" s="284"/>
      <c r="BR36" s="284"/>
      <c r="BS36" s="284"/>
      <c r="BT36" s="284"/>
      <c r="BU36" s="284"/>
      <c r="BV36" s="284"/>
      <c r="BW36" s="284"/>
      <c r="BX36" s="284"/>
      <c r="BY36" s="284"/>
      <c r="BZ36" s="284"/>
      <c r="CA36" s="284"/>
      <c r="CB36" s="284"/>
      <c r="CC36" s="284"/>
      <c r="CD36" s="284"/>
      <c r="CE36" s="284"/>
      <c r="CF36" s="284"/>
      <c r="CG36" s="284"/>
      <c r="CH36" s="284"/>
    </row>
    <row r="37" spans="1:86" s="287" customFormat="1" ht="35.1" customHeight="1" x14ac:dyDescent="0.3">
      <c r="A37" s="952"/>
      <c r="B37" s="952"/>
      <c r="C37" s="965"/>
      <c r="D37" s="825"/>
      <c r="E37" s="895"/>
      <c r="F37" s="895"/>
      <c r="G37" s="919"/>
      <c r="H37" s="916"/>
      <c r="I37" s="948"/>
      <c r="J37" s="831"/>
      <c r="K37" s="821"/>
      <c r="L37" s="825"/>
      <c r="M37" s="825"/>
      <c r="N37" s="825"/>
      <c r="O37" s="909"/>
      <c r="P37" s="890"/>
      <c r="Q37" s="890"/>
      <c r="R37" s="902"/>
      <c r="S37" s="902"/>
      <c r="T37" s="890"/>
      <c r="U37" s="890"/>
      <c r="V37" s="902"/>
      <c r="W37" s="902"/>
      <c r="X37" s="905"/>
      <c r="Y37" s="905"/>
      <c r="Z37" s="284"/>
      <c r="AA37" s="284"/>
      <c r="AB37" s="284"/>
      <c r="AC37" s="284"/>
      <c r="AD37" s="284"/>
      <c r="AE37" s="284"/>
      <c r="AF37" s="284"/>
      <c r="AG37" s="284"/>
      <c r="AH37" s="284"/>
      <c r="AI37" s="284"/>
      <c r="AJ37" s="284"/>
      <c r="AK37" s="284"/>
      <c r="AL37" s="284"/>
      <c r="AM37" s="284"/>
      <c r="AN37" s="284"/>
      <c r="AO37" s="51"/>
      <c r="AP37" s="51"/>
      <c r="AQ37" s="821"/>
      <c r="AR37" s="831"/>
      <c r="AS37" s="865"/>
      <c r="AT37" s="823"/>
      <c r="AU37" s="13"/>
      <c r="AV37" s="13"/>
      <c r="AW37" s="13"/>
      <c r="AX37" s="13"/>
      <c r="AY37" s="13"/>
      <c r="AZ37" s="13"/>
      <c r="BA37" s="13"/>
      <c r="BB37" s="13"/>
      <c r="BC37" s="13"/>
      <c r="BD37" s="13"/>
      <c r="BE37" s="13"/>
      <c r="BF37" s="13"/>
      <c r="BG37" s="284"/>
      <c r="BH37" s="284"/>
      <c r="BI37" s="284"/>
      <c r="BJ37" s="284"/>
      <c r="BK37" s="284"/>
      <c r="BL37" s="284"/>
      <c r="BM37" s="284"/>
      <c r="BN37" s="284"/>
      <c r="BO37" s="284"/>
      <c r="BP37" s="284"/>
      <c r="BQ37" s="284"/>
      <c r="BR37" s="284"/>
      <c r="BS37" s="284"/>
      <c r="BT37" s="284"/>
      <c r="BU37" s="284"/>
      <c r="BV37" s="284"/>
      <c r="BW37" s="284"/>
      <c r="BX37" s="284"/>
      <c r="BY37" s="284"/>
      <c r="BZ37" s="284"/>
      <c r="CA37" s="284"/>
      <c r="CB37" s="284"/>
      <c r="CC37" s="284"/>
      <c r="CD37" s="284"/>
      <c r="CE37" s="284"/>
      <c r="CF37" s="284"/>
      <c r="CG37" s="284"/>
      <c r="CH37" s="284"/>
    </row>
    <row r="38" spans="1:86" s="287" customFormat="1" ht="35.1" customHeight="1" x14ac:dyDescent="0.3">
      <c r="A38" s="952"/>
      <c r="B38" s="952"/>
      <c r="C38" s="965"/>
      <c r="D38" s="824" t="s">
        <v>491</v>
      </c>
      <c r="E38" s="894"/>
      <c r="F38" s="894" t="s">
        <v>13</v>
      </c>
      <c r="G38" s="894"/>
      <c r="H38" s="894">
        <v>2</v>
      </c>
      <c r="I38" s="962" t="s">
        <v>651</v>
      </c>
      <c r="J38" s="861" t="s">
        <v>483</v>
      </c>
      <c r="K38" s="824" t="s">
        <v>484</v>
      </c>
      <c r="L38" s="824" t="s">
        <v>485</v>
      </c>
      <c r="M38" s="959" t="s">
        <v>486</v>
      </c>
      <c r="N38" s="824" t="s">
        <v>485</v>
      </c>
      <c r="O38" s="959" t="s">
        <v>487</v>
      </c>
      <c r="P38" s="888" t="s">
        <v>443</v>
      </c>
      <c r="Q38" s="888" t="s">
        <v>444</v>
      </c>
      <c r="R38" s="900" t="s">
        <v>445</v>
      </c>
      <c r="S38" s="900" t="s">
        <v>446</v>
      </c>
      <c r="T38" s="888" t="s">
        <v>488</v>
      </c>
      <c r="U38" s="888" t="s">
        <v>444</v>
      </c>
      <c r="V38" s="900" t="s">
        <v>445</v>
      </c>
      <c r="W38" s="900" t="s">
        <v>446</v>
      </c>
      <c r="X38" s="903"/>
      <c r="Y38" s="903" t="s">
        <v>13</v>
      </c>
      <c r="Z38" s="284"/>
      <c r="AA38" s="284"/>
      <c r="AB38" s="284"/>
      <c r="AC38" s="284"/>
      <c r="AD38" s="284"/>
      <c r="AE38" s="284"/>
      <c r="AF38" s="284"/>
      <c r="AG38" s="284"/>
      <c r="AH38" s="284"/>
      <c r="AI38" s="284"/>
      <c r="AJ38" s="284"/>
      <c r="AK38" s="284"/>
      <c r="AL38" s="284"/>
      <c r="AM38" s="284"/>
      <c r="AN38" s="284"/>
      <c r="AO38" s="51"/>
      <c r="AP38" s="51"/>
      <c r="AQ38" s="870"/>
      <c r="AR38" s="861"/>
      <c r="AS38" s="833"/>
      <c r="AT38" s="816"/>
      <c r="AU38" s="13"/>
      <c r="AV38" s="13"/>
      <c r="AW38" s="13"/>
      <c r="AX38" s="13"/>
      <c r="AY38" s="13"/>
      <c r="AZ38" s="13"/>
      <c r="BA38" s="13"/>
      <c r="BB38" s="13"/>
      <c r="BC38" s="13"/>
      <c r="BD38" s="13"/>
      <c r="BE38" s="13"/>
      <c r="BF38" s="13"/>
      <c r="BG38" s="284"/>
      <c r="BH38" s="284"/>
      <c r="BI38" s="284"/>
      <c r="BJ38" s="284"/>
      <c r="BK38" s="284"/>
      <c r="BL38" s="284"/>
      <c r="BM38" s="284"/>
      <c r="BN38" s="284"/>
      <c r="BO38" s="284"/>
      <c r="BP38" s="284"/>
      <c r="BQ38" s="284"/>
      <c r="BR38" s="284"/>
      <c r="BS38" s="284"/>
      <c r="BT38" s="284"/>
      <c r="BU38" s="284"/>
      <c r="BV38" s="284"/>
      <c r="BW38" s="284"/>
      <c r="BX38" s="284"/>
      <c r="BY38" s="284"/>
      <c r="BZ38" s="284"/>
      <c r="CA38" s="284"/>
      <c r="CB38" s="284"/>
      <c r="CC38" s="284"/>
      <c r="CD38" s="284"/>
      <c r="CE38" s="284"/>
      <c r="CF38" s="284"/>
      <c r="CG38" s="284"/>
      <c r="CH38" s="284"/>
    </row>
    <row r="39" spans="1:86" s="287" customFormat="1" ht="35.1" customHeight="1" x14ac:dyDescent="0.3">
      <c r="A39" s="952"/>
      <c r="B39" s="952"/>
      <c r="C39" s="965"/>
      <c r="D39" s="877"/>
      <c r="E39" s="913"/>
      <c r="F39" s="913"/>
      <c r="G39" s="913"/>
      <c r="H39" s="913" t="s">
        <v>24</v>
      </c>
      <c r="I39" s="963"/>
      <c r="J39" s="862"/>
      <c r="K39" s="877"/>
      <c r="L39" s="877"/>
      <c r="M39" s="960"/>
      <c r="N39" s="877"/>
      <c r="O39" s="960"/>
      <c r="P39" s="889"/>
      <c r="Q39" s="889"/>
      <c r="R39" s="901"/>
      <c r="S39" s="901"/>
      <c r="T39" s="889"/>
      <c r="U39" s="889"/>
      <c r="V39" s="901"/>
      <c r="W39" s="901"/>
      <c r="X39" s="904"/>
      <c r="Y39" s="904"/>
      <c r="Z39" s="284"/>
      <c r="AA39" s="284"/>
      <c r="AB39" s="284"/>
      <c r="AC39" s="284"/>
      <c r="AD39" s="284"/>
      <c r="AE39" s="284"/>
      <c r="AF39" s="284"/>
      <c r="AG39" s="284"/>
      <c r="AH39" s="284"/>
      <c r="AI39" s="284"/>
      <c r="AJ39" s="284"/>
      <c r="AK39" s="284"/>
      <c r="AL39" s="284"/>
      <c r="AM39" s="284"/>
      <c r="AN39" s="284"/>
      <c r="AO39" s="51"/>
      <c r="AP39" s="51"/>
      <c r="AQ39" s="872"/>
      <c r="AR39" s="862"/>
      <c r="AS39" s="873"/>
      <c r="AT39" s="822"/>
      <c r="AU39" s="13"/>
      <c r="AV39" s="13"/>
      <c r="AW39" s="13"/>
      <c r="AX39" s="13"/>
      <c r="AY39" s="13"/>
      <c r="AZ39" s="13"/>
      <c r="BA39" s="13"/>
      <c r="BB39" s="13"/>
      <c r="BC39" s="13"/>
      <c r="BD39" s="13"/>
      <c r="BE39" s="13"/>
      <c r="BF39" s="13"/>
      <c r="BG39" s="284"/>
      <c r="BH39" s="284"/>
      <c r="BI39" s="284"/>
      <c r="BJ39" s="284"/>
      <c r="BK39" s="284"/>
      <c r="BL39" s="284"/>
      <c r="BM39" s="284"/>
      <c r="BN39" s="284"/>
      <c r="BO39" s="284"/>
      <c r="BP39" s="284"/>
      <c r="BQ39" s="284"/>
      <c r="BR39" s="284"/>
      <c r="BS39" s="284"/>
      <c r="BT39" s="284"/>
      <c r="BU39" s="284"/>
      <c r="BV39" s="284"/>
      <c r="BW39" s="284"/>
      <c r="BX39" s="284"/>
      <c r="BY39" s="284"/>
      <c r="BZ39" s="284"/>
      <c r="CA39" s="284"/>
      <c r="CB39" s="284"/>
      <c r="CC39" s="284"/>
      <c r="CD39" s="284"/>
      <c r="CE39" s="284"/>
      <c r="CF39" s="284"/>
      <c r="CG39" s="284"/>
      <c r="CH39" s="284"/>
    </row>
    <row r="40" spans="1:86" s="287" customFormat="1" ht="35.1" customHeight="1" x14ac:dyDescent="0.3">
      <c r="A40" s="952"/>
      <c r="B40" s="952"/>
      <c r="C40" s="965"/>
      <c r="D40" s="825"/>
      <c r="E40" s="895"/>
      <c r="F40" s="895"/>
      <c r="G40" s="895"/>
      <c r="H40" s="895"/>
      <c r="I40" s="964"/>
      <c r="J40" s="863"/>
      <c r="K40" s="825"/>
      <c r="L40" s="825"/>
      <c r="M40" s="961"/>
      <c r="N40" s="825"/>
      <c r="O40" s="961"/>
      <c r="P40" s="890"/>
      <c r="Q40" s="890"/>
      <c r="R40" s="902"/>
      <c r="S40" s="902"/>
      <c r="T40" s="890"/>
      <c r="U40" s="890"/>
      <c r="V40" s="902"/>
      <c r="W40" s="902"/>
      <c r="X40" s="905"/>
      <c r="Y40" s="905"/>
      <c r="Z40" s="284"/>
      <c r="AA40" s="284"/>
      <c r="AB40" s="284"/>
      <c r="AC40" s="284"/>
      <c r="AD40" s="284"/>
      <c r="AE40" s="284"/>
      <c r="AF40" s="284"/>
      <c r="AG40" s="284"/>
      <c r="AH40" s="284"/>
      <c r="AI40" s="284"/>
      <c r="AJ40" s="284"/>
      <c r="AK40" s="284"/>
      <c r="AL40" s="284"/>
      <c r="AM40" s="284"/>
      <c r="AN40" s="284"/>
      <c r="AO40" s="51"/>
      <c r="AP40" s="51"/>
      <c r="AQ40" s="871"/>
      <c r="AR40" s="863"/>
      <c r="AS40" s="834"/>
      <c r="AT40" s="817"/>
      <c r="AU40" s="13"/>
      <c r="AV40" s="13"/>
      <c r="AW40" s="13"/>
      <c r="AX40" s="13"/>
      <c r="AY40" s="13"/>
      <c r="AZ40" s="13"/>
      <c r="BA40" s="13"/>
      <c r="BB40" s="13"/>
      <c r="BC40" s="13"/>
      <c r="BD40" s="13"/>
      <c r="BE40" s="13"/>
      <c r="BF40" s="13"/>
      <c r="BG40" s="284"/>
      <c r="BH40" s="284"/>
      <c r="BI40" s="284"/>
      <c r="BJ40" s="284"/>
      <c r="BK40" s="284"/>
      <c r="BL40" s="284"/>
      <c r="BM40" s="284"/>
      <c r="BN40" s="284"/>
      <c r="BO40" s="284"/>
      <c r="BP40" s="284"/>
      <c r="BQ40" s="284"/>
      <c r="BR40" s="284"/>
      <c r="BS40" s="284"/>
      <c r="BT40" s="284"/>
      <c r="BU40" s="284"/>
      <c r="BV40" s="284"/>
      <c r="BW40" s="284"/>
      <c r="BX40" s="284"/>
      <c r="BY40" s="284"/>
      <c r="BZ40" s="284"/>
      <c r="CA40" s="284"/>
      <c r="CB40" s="284"/>
      <c r="CC40" s="284"/>
      <c r="CD40" s="284"/>
      <c r="CE40" s="284"/>
      <c r="CF40" s="284"/>
      <c r="CG40" s="284"/>
      <c r="CH40" s="284"/>
    </row>
    <row r="41" spans="1:86" s="287" customFormat="1" ht="35.1" customHeight="1" x14ac:dyDescent="0.3">
      <c r="A41" s="951">
        <v>7</v>
      </c>
      <c r="B41" s="821" t="s">
        <v>654</v>
      </c>
      <c r="C41" s="878" t="s">
        <v>479</v>
      </c>
      <c r="D41" s="824" t="s">
        <v>290</v>
      </c>
      <c r="E41" s="896"/>
      <c r="F41" s="896" t="s">
        <v>13</v>
      </c>
      <c r="G41" s="918"/>
      <c r="H41" s="894">
        <v>1</v>
      </c>
      <c r="I41" s="835" t="s">
        <v>655</v>
      </c>
      <c r="J41" s="831" t="s">
        <v>492</v>
      </c>
      <c r="K41" s="824" t="s">
        <v>493</v>
      </c>
      <c r="L41" s="824" t="s">
        <v>494</v>
      </c>
      <c r="M41" s="824" t="s">
        <v>296</v>
      </c>
      <c r="N41" s="824" t="s">
        <v>495</v>
      </c>
      <c r="O41" s="824" t="s">
        <v>496</v>
      </c>
      <c r="P41" s="888" t="s">
        <v>443</v>
      </c>
      <c r="Q41" s="888" t="s">
        <v>444</v>
      </c>
      <c r="R41" s="900" t="s">
        <v>445</v>
      </c>
      <c r="S41" s="900" t="s">
        <v>497</v>
      </c>
      <c r="T41" s="888" t="s">
        <v>454</v>
      </c>
      <c r="U41" s="888" t="s">
        <v>455</v>
      </c>
      <c r="V41" s="900" t="s">
        <v>445</v>
      </c>
      <c r="W41" s="900" t="s">
        <v>497</v>
      </c>
      <c r="X41" s="824"/>
      <c r="Y41" s="824" t="s">
        <v>13</v>
      </c>
      <c r="Z41" s="284"/>
      <c r="AA41" s="284"/>
      <c r="AB41" s="284"/>
      <c r="AC41" s="284"/>
      <c r="AD41" s="284"/>
      <c r="AE41" s="284"/>
      <c r="AF41" s="284"/>
      <c r="AG41" s="284"/>
      <c r="AH41" s="284"/>
      <c r="AI41" s="284"/>
      <c r="AJ41" s="284"/>
      <c r="AK41" s="284"/>
      <c r="AL41" s="284"/>
      <c r="AM41" s="284"/>
      <c r="AN41" s="284"/>
      <c r="AO41" s="51"/>
      <c r="AP41" s="51"/>
      <c r="AQ41" s="833">
        <v>2</v>
      </c>
      <c r="AR41" s="833">
        <v>1</v>
      </c>
      <c r="AS41" s="865" t="s">
        <v>896</v>
      </c>
      <c r="AT41" s="826" t="s">
        <v>903</v>
      </c>
      <c r="AU41" s="13"/>
      <c r="AV41" s="13"/>
      <c r="AW41" s="13"/>
      <c r="AX41" s="13"/>
      <c r="AY41" s="13"/>
      <c r="AZ41" s="13"/>
      <c r="BA41" s="13"/>
      <c r="BB41" s="13"/>
      <c r="BC41" s="13"/>
      <c r="BD41" s="13"/>
      <c r="BE41" s="13"/>
      <c r="BF41" s="13"/>
      <c r="BG41" s="284"/>
      <c r="BH41" s="284"/>
      <c r="BI41" s="284"/>
      <c r="BJ41" s="284"/>
      <c r="BK41" s="284"/>
      <c r="BL41" s="284"/>
      <c r="BM41" s="284"/>
      <c r="BN41" s="284"/>
      <c r="BO41" s="284"/>
      <c r="BP41" s="284"/>
      <c r="BQ41" s="284"/>
      <c r="BR41" s="284"/>
      <c r="BS41" s="284"/>
      <c r="BT41" s="284"/>
      <c r="BU41" s="284"/>
      <c r="BV41" s="284"/>
      <c r="BW41" s="284"/>
      <c r="BX41" s="284"/>
      <c r="BY41" s="284"/>
      <c r="BZ41" s="284"/>
      <c r="CA41" s="284"/>
      <c r="CB41" s="284"/>
      <c r="CC41" s="284"/>
      <c r="CD41" s="284"/>
      <c r="CE41" s="284"/>
      <c r="CF41" s="284"/>
      <c r="CG41" s="284"/>
      <c r="CH41" s="284"/>
    </row>
    <row r="42" spans="1:86" s="287" customFormat="1" ht="35.1" customHeight="1" x14ac:dyDescent="0.3">
      <c r="A42" s="951"/>
      <c r="B42" s="821"/>
      <c r="C42" s="878"/>
      <c r="D42" s="825"/>
      <c r="E42" s="897"/>
      <c r="F42" s="897"/>
      <c r="G42" s="919"/>
      <c r="H42" s="895"/>
      <c r="I42" s="836"/>
      <c r="J42" s="831"/>
      <c r="K42" s="825"/>
      <c r="L42" s="825"/>
      <c r="M42" s="825"/>
      <c r="N42" s="825"/>
      <c r="O42" s="825"/>
      <c r="P42" s="890"/>
      <c r="Q42" s="890"/>
      <c r="R42" s="902"/>
      <c r="S42" s="902"/>
      <c r="T42" s="890"/>
      <c r="U42" s="890"/>
      <c r="V42" s="902"/>
      <c r="W42" s="902"/>
      <c r="X42" s="825"/>
      <c r="Y42" s="825"/>
      <c r="Z42" s="284"/>
      <c r="AA42" s="284"/>
      <c r="AB42" s="284"/>
      <c r="AC42" s="284"/>
      <c r="AD42" s="284"/>
      <c r="AE42" s="284"/>
      <c r="AF42" s="284"/>
      <c r="AG42" s="284"/>
      <c r="AH42" s="284"/>
      <c r="AI42" s="284"/>
      <c r="AJ42" s="284"/>
      <c r="AK42" s="284"/>
      <c r="AL42" s="284"/>
      <c r="AM42" s="284"/>
      <c r="AN42" s="284"/>
      <c r="AO42" s="51"/>
      <c r="AP42" s="51"/>
      <c r="AQ42" s="834"/>
      <c r="AR42" s="834"/>
      <c r="AS42" s="865"/>
      <c r="AT42" s="826"/>
      <c r="AU42" s="13"/>
      <c r="AV42" s="13"/>
      <c r="AW42" s="13"/>
      <c r="AX42" s="13"/>
      <c r="AY42" s="13"/>
      <c r="AZ42" s="13"/>
      <c r="BA42" s="13"/>
      <c r="BB42" s="13"/>
      <c r="BC42" s="13"/>
      <c r="BD42" s="13"/>
      <c r="BE42" s="13"/>
      <c r="BF42" s="13"/>
      <c r="BG42" s="284"/>
      <c r="BH42" s="284"/>
      <c r="BI42" s="284"/>
      <c r="BJ42" s="284"/>
      <c r="BK42" s="284"/>
      <c r="BL42" s="284"/>
      <c r="BM42" s="284"/>
      <c r="BN42" s="284"/>
      <c r="BO42" s="284"/>
      <c r="BP42" s="284"/>
      <c r="BQ42" s="284"/>
      <c r="BR42" s="284"/>
      <c r="BS42" s="284"/>
      <c r="BT42" s="284"/>
      <c r="BU42" s="284"/>
      <c r="BV42" s="284"/>
      <c r="BW42" s="284"/>
      <c r="BX42" s="284"/>
      <c r="BY42" s="284"/>
      <c r="BZ42" s="284"/>
      <c r="CA42" s="284"/>
      <c r="CB42" s="284"/>
      <c r="CC42" s="284"/>
      <c r="CD42" s="284"/>
      <c r="CE42" s="284"/>
      <c r="CF42" s="284"/>
      <c r="CG42" s="284"/>
      <c r="CH42" s="284"/>
    </row>
    <row r="43" spans="1:86" s="287" customFormat="1" ht="35.1" customHeight="1" x14ac:dyDescent="0.3">
      <c r="A43" s="951"/>
      <c r="B43" s="821"/>
      <c r="C43" s="878"/>
      <c r="D43" s="907" t="s">
        <v>498</v>
      </c>
      <c r="E43" s="896"/>
      <c r="F43" s="894" t="s">
        <v>13</v>
      </c>
      <c r="G43" s="918"/>
      <c r="H43" s="894">
        <v>2</v>
      </c>
      <c r="I43" s="824" t="s">
        <v>656</v>
      </c>
      <c r="J43" s="831"/>
      <c r="K43" s="824" t="s">
        <v>499</v>
      </c>
      <c r="L43" s="824" t="s">
        <v>500</v>
      </c>
      <c r="M43" s="824" t="s">
        <v>298</v>
      </c>
      <c r="N43" s="824" t="s">
        <v>501</v>
      </c>
      <c r="O43" s="824" t="s">
        <v>502</v>
      </c>
      <c r="P43" s="888" t="s">
        <v>443</v>
      </c>
      <c r="Q43" s="888" t="s">
        <v>444</v>
      </c>
      <c r="R43" s="900" t="s">
        <v>445</v>
      </c>
      <c r="S43" s="900" t="s">
        <v>446</v>
      </c>
      <c r="T43" s="888" t="s">
        <v>447</v>
      </c>
      <c r="U43" s="888" t="s">
        <v>444</v>
      </c>
      <c r="V43" s="900" t="s">
        <v>445</v>
      </c>
      <c r="W43" s="900" t="s">
        <v>446</v>
      </c>
      <c r="X43" s="824"/>
      <c r="Y43" s="903" t="s">
        <v>13</v>
      </c>
      <c r="Z43" s="284"/>
      <c r="AA43" s="284"/>
      <c r="AB43" s="284"/>
      <c r="AC43" s="284"/>
      <c r="AD43" s="284"/>
      <c r="AE43" s="284"/>
      <c r="AF43" s="284"/>
      <c r="AG43" s="284"/>
      <c r="AH43" s="284"/>
      <c r="AI43" s="284"/>
      <c r="AJ43" s="284"/>
      <c r="AK43" s="284"/>
      <c r="AL43" s="284"/>
      <c r="AM43" s="284"/>
      <c r="AN43" s="284"/>
      <c r="AO43" s="51"/>
      <c r="AP43" s="51"/>
      <c r="AQ43" s="824"/>
      <c r="AR43" s="824"/>
      <c r="AS43" s="824"/>
      <c r="AT43" s="824"/>
      <c r="AU43" s="13"/>
      <c r="AV43" s="13"/>
      <c r="AW43" s="13"/>
      <c r="AX43" s="13"/>
      <c r="AY43" s="13"/>
      <c r="AZ43" s="13"/>
      <c r="BA43" s="13"/>
      <c r="BB43" s="13"/>
      <c r="BC43" s="13"/>
      <c r="BD43" s="13"/>
      <c r="BE43" s="13"/>
      <c r="BF43" s="13"/>
      <c r="BG43" s="284"/>
      <c r="BH43" s="284"/>
      <c r="BI43" s="284"/>
      <c r="BJ43" s="284"/>
      <c r="BK43" s="284"/>
      <c r="BL43" s="284"/>
      <c r="BM43" s="284"/>
      <c r="BN43" s="284"/>
      <c r="BO43" s="284"/>
      <c r="BP43" s="284"/>
      <c r="BQ43" s="284"/>
      <c r="BR43" s="284"/>
      <c r="BS43" s="284"/>
      <c r="BT43" s="284"/>
      <c r="BU43" s="284"/>
      <c r="BV43" s="284"/>
      <c r="BW43" s="284"/>
      <c r="BX43" s="284"/>
      <c r="BY43" s="284"/>
      <c r="BZ43" s="284"/>
      <c r="CA43" s="284"/>
      <c r="CB43" s="284"/>
      <c r="CC43" s="284"/>
      <c r="CD43" s="284"/>
      <c r="CE43" s="284"/>
      <c r="CF43" s="284"/>
      <c r="CG43" s="284"/>
      <c r="CH43" s="284"/>
    </row>
    <row r="44" spans="1:86" s="287" customFormat="1" ht="35.1" customHeight="1" x14ac:dyDescent="0.3">
      <c r="A44" s="951"/>
      <c r="B44" s="821"/>
      <c r="C44" s="878"/>
      <c r="D44" s="908"/>
      <c r="E44" s="897"/>
      <c r="F44" s="895"/>
      <c r="G44" s="919"/>
      <c r="H44" s="895"/>
      <c r="I44" s="825"/>
      <c r="J44" s="831"/>
      <c r="K44" s="825"/>
      <c r="L44" s="825"/>
      <c r="M44" s="825"/>
      <c r="N44" s="825"/>
      <c r="O44" s="825"/>
      <c r="P44" s="890"/>
      <c r="Q44" s="890"/>
      <c r="R44" s="902"/>
      <c r="S44" s="902"/>
      <c r="T44" s="890"/>
      <c r="U44" s="890"/>
      <c r="V44" s="902"/>
      <c r="W44" s="902"/>
      <c r="X44" s="825"/>
      <c r="Y44" s="905"/>
      <c r="Z44" s="284"/>
      <c r="AA44" s="284"/>
      <c r="AB44" s="284"/>
      <c r="AC44" s="284"/>
      <c r="AD44" s="284"/>
      <c r="AE44" s="284"/>
      <c r="AF44" s="284"/>
      <c r="AG44" s="284"/>
      <c r="AH44" s="284"/>
      <c r="AI44" s="284"/>
      <c r="AJ44" s="284"/>
      <c r="AK44" s="284"/>
      <c r="AL44" s="284"/>
      <c r="AM44" s="284"/>
      <c r="AN44" s="284"/>
      <c r="AO44" s="51"/>
      <c r="AP44" s="51"/>
      <c r="AQ44" s="825"/>
      <c r="AR44" s="825"/>
      <c r="AS44" s="825"/>
      <c r="AT44" s="825"/>
      <c r="AU44" s="13"/>
      <c r="AV44" s="13"/>
      <c r="AW44" s="13"/>
      <c r="AX44" s="13"/>
      <c r="AY44" s="13"/>
      <c r="AZ44" s="13"/>
      <c r="BA44" s="13"/>
      <c r="BB44" s="13"/>
      <c r="BC44" s="13"/>
      <c r="BD44" s="13"/>
      <c r="BE44" s="13"/>
      <c r="BF44" s="13"/>
      <c r="BG44" s="284"/>
      <c r="BH44" s="284"/>
      <c r="BI44" s="284"/>
      <c r="BJ44" s="284"/>
      <c r="BK44" s="284"/>
      <c r="BL44" s="284"/>
      <c r="BM44" s="284"/>
      <c r="BN44" s="284"/>
      <c r="BO44" s="284"/>
      <c r="BP44" s="284"/>
      <c r="BQ44" s="284"/>
      <c r="BR44" s="284"/>
      <c r="BS44" s="284"/>
      <c r="BT44" s="284"/>
      <c r="BU44" s="284"/>
      <c r="BV44" s="284"/>
      <c r="BW44" s="284"/>
      <c r="BX44" s="284"/>
      <c r="BY44" s="284"/>
      <c r="BZ44" s="284"/>
      <c r="CA44" s="284"/>
      <c r="CB44" s="284"/>
      <c r="CC44" s="284"/>
      <c r="CD44" s="284"/>
      <c r="CE44" s="284"/>
      <c r="CF44" s="284"/>
      <c r="CG44" s="284"/>
      <c r="CH44" s="284"/>
    </row>
    <row r="45" spans="1:86" s="287" customFormat="1" ht="35.1" customHeight="1" x14ac:dyDescent="0.3">
      <c r="A45" s="951"/>
      <c r="B45" s="821"/>
      <c r="C45" s="878"/>
      <c r="D45" s="908"/>
      <c r="E45" s="896"/>
      <c r="F45" s="894" t="s">
        <v>13</v>
      </c>
      <c r="G45" s="918"/>
      <c r="H45" s="894">
        <v>3</v>
      </c>
      <c r="I45" s="824" t="s">
        <v>657</v>
      </c>
      <c r="J45" s="831"/>
      <c r="K45" s="824" t="s">
        <v>499</v>
      </c>
      <c r="L45" s="824" t="s">
        <v>500</v>
      </c>
      <c r="M45" s="824" t="s">
        <v>298</v>
      </c>
      <c r="N45" s="824" t="s">
        <v>501</v>
      </c>
      <c r="O45" s="824" t="s">
        <v>502</v>
      </c>
      <c r="P45" s="888" t="s">
        <v>443</v>
      </c>
      <c r="Q45" s="888" t="s">
        <v>444</v>
      </c>
      <c r="R45" s="900" t="s">
        <v>445</v>
      </c>
      <c r="S45" s="900" t="s">
        <v>446</v>
      </c>
      <c r="T45" s="888" t="s">
        <v>447</v>
      </c>
      <c r="U45" s="888" t="s">
        <v>444</v>
      </c>
      <c r="V45" s="900" t="s">
        <v>445</v>
      </c>
      <c r="W45" s="900" t="s">
        <v>446</v>
      </c>
      <c r="X45" s="824"/>
      <c r="Y45" s="903" t="s">
        <v>13</v>
      </c>
      <c r="Z45" s="284"/>
      <c r="AA45" s="284"/>
      <c r="AB45" s="284"/>
      <c r="AC45" s="284"/>
      <c r="AD45" s="284"/>
      <c r="AE45" s="284"/>
      <c r="AF45" s="284"/>
      <c r="AG45" s="284"/>
      <c r="AH45" s="284"/>
      <c r="AI45" s="284"/>
      <c r="AJ45" s="284"/>
      <c r="AK45" s="284"/>
      <c r="AL45" s="284"/>
      <c r="AM45" s="284"/>
      <c r="AN45" s="284"/>
      <c r="AO45" s="51"/>
      <c r="AP45" s="51"/>
      <c r="AQ45" s="824"/>
      <c r="AR45" s="824"/>
      <c r="AS45" s="824"/>
      <c r="AT45" s="824"/>
      <c r="AU45" s="13"/>
      <c r="AV45" s="13"/>
      <c r="AW45" s="13"/>
      <c r="AX45" s="13"/>
      <c r="AY45" s="13"/>
      <c r="AZ45" s="13"/>
      <c r="BA45" s="13"/>
      <c r="BB45" s="13"/>
      <c r="BC45" s="13"/>
      <c r="BD45" s="13"/>
      <c r="BE45" s="13"/>
      <c r="BF45" s="13"/>
      <c r="BG45" s="284"/>
      <c r="BH45" s="284"/>
      <c r="BI45" s="284"/>
      <c r="BJ45" s="284"/>
      <c r="BK45" s="284"/>
      <c r="BL45" s="284"/>
      <c r="BM45" s="284"/>
      <c r="BN45" s="284"/>
      <c r="BO45" s="284"/>
      <c r="BP45" s="284"/>
      <c r="BQ45" s="284"/>
      <c r="BR45" s="284"/>
      <c r="BS45" s="284"/>
      <c r="BT45" s="284"/>
      <c r="BU45" s="284"/>
      <c r="BV45" s="284"/>
      <c r="BW45" s="284"/>
      <c r="BX45" s="284"/>
      <c r="BY45" s="284"/>
      <c r="BZ45" s="284"/>
      <c r="CA45" s="284"/>
      <c r="CB45" s="284"/>
      <c r="CC45" s="284"/>
      <c r="CD45" s="284"/>
      <c r="CE45" s="284"/>
      <c r="CF45" s="284"/>
      <c r="CG45" s="284"/>
      <c r="CH45" s="284"/>
    </row>
    <row r="46" spans="1:86" s="287" customFormat="1" ht="35.1" customHeight="1" x14ac:dyDescent="0.3">
      <c r="A46" s="951"/>
      <c r="B46" s="821"/>
      <c r="C46" s="878"/>
      <c r="D46" s="909"/>
      <c r="E46" s="897"/>
      <c r="F46" s="895"/>
      <c r="G46" s="919"/>
      <c r="H46" s="895"/>
      <c r="I46" s="825"/>
      <c r="J46" s="831"/>
      <c r="K46" s="825"/>
      <c r="L46" s="825"/>
      <c r="M46" s="825"/>
      <c r="N46" s="825"/>
      <c r="O46" s="825"/>
      <c r="P46" s="890"/>
      <c r="Q46" s="890"/>
      <c r="R46" s="902"/>
      <c r="S46" s="902"/>
      <c r="T46" s="890"/>
      <c r="U46" s="890"/>
      <c r="V46" s="902"/>
      <c r="W46" s="902"/>
      <c r="X46" s="825"/>
      <c r="Y46" s="905"/>
      <c r="Z46" s="284"/>
      <c r="AA46" s="284"/>
      <c r="AB46" s="284"/>
      <c r="AC46" s="284"/>
      <c r="AD46" s="284"/>
      <c r="AE46" s="284"/>
      <c r="AF46" s="284"/>
      <c r="AG46" s="284"/>
      <c r="AH46" s="284"/>
      <c r="AI46" s="284"/>
      <c r="AJ46" s="284"/>
      <c r="AK46" s="284"/>
      <c r="AL46" s="284"/>
      <c r="AM46" s="284"/>
      <c r="AN46" s="284"/>
      <c r="AO46" s="51"/>
      <c r="AP46" s="51"/>
      <c r="AQ46" s="825"/>
      <c r="AR46" s="825"/>
      <c r="AS46" s="825"/>
      <c r="AT46" s="825"/>
      <c r="AU46" s="13"/>
      <c r="AV46" s="13"/>
      <c r="AW46" s="13"/>
      <c r="AX46" s="13"/>
      <c r="AY46" s="13"/>
      <c r="AZ46" s="13"/>
      <c r="BA46" s="13"/>
      <c r="BB46" s="13"/>
      <c r="BC46" s="13"/>
      <c r="BD46" s="13"/>
      <c r="BE46" s="13"/>
      <c r="BF46" s="13"/>
      <c r="BG46" s="284"/>
      <c r="BH46" s="284"/>
      <c r="BI46" s="284"/>
      <c r="BJ46" s="284"/>
      <c r="BK46" s="284"/>
      <c r="BL46" s="284"/>
      <c r="BM46" s="284"/>
      <c r="BN46" s="284"/>
      <c r="BO46" s="284"/>
      <c r="BP46" s="284"/>
      <c r="BQ46" s="284"/>
      <c r="BR46" s="284"/>
      <c r="BS46" s="284"/>
      <c r="BT46" s="284"/>
      <c r="BU46" s="284"/>
      <c r="BV46" s="284"/>
      <c r="BW46" s="284"/>
      <c r="BX46" s="284"/>
      <c r="BY46" s="284"/>
      <c r="BZ46" s="284"/>
      <c r="CA46" s="284"/>
      <c r="CB46" s="284"/>
      <c r="CC46" s="284"/>
      <c r="CD46" s="284"/>
      <c r="CE46" s="284"/>
      <c r="CF46" s="284"/>
      <c r="CG46" s="284"/>
      <c r="CH46" s="284"/>
    </row>
    <row r="47" spans="1:86" s="287" customFormat="1" ht="35.1" customHeight="1" x14ac:dyDescent="0.3">
      <c r="A47" s="957">
        <v>8</v>
      </c>
      <c r="B47" s="821" t="s">
        <v>658</v>
      </c>
      <c r="C47" s="878" t="s">
        <v>479</v>
      </c>
      <c r="D47" s="824" t="s">
        <v>290</v>
      </c>
      <c r="E47" s="892"/>
      <c r="F47" s="896" t="s">
        <v>13</v>
      </c>
      <c r="G47" s="896"/>
      <c r="H47" s="894">
        <v>1</v>
      </c>
      <c r="I47" s="948" t="s">
        <v>659</v>
      </c>
      <c r="J47" s="831" t="s">
        <v>503</v>
      </c>
      <c r="K47" s="821" t="s">
        <v>504</v>
      </c>
      <c r="L47" s="824" t="s">
        <v>505</v>
      </c>
      <c r="M47" s="824" t="s">
        <v>296</v>
      </c>
      <c r="N47" s="824" t="s">
        <v>506</v>
      </c>
      <c r="O47" s="824" t="s">
        <v>452</v>
      </c>
      <c r="P47" s="888" t="s">
        <v>443</v>
      </c>
      <c r="Q47" s="888" t="s">
        <v>444</v>
      </c>
      <c r="R47" s="900" t="s">
        <v>445</v>
      </c>
      <c r="S47" s="900" t="s">
        <v>453</v>
      </c>
      <c r="T47" s="888" t="s">
        <v>507</v>
      </c>
      <c r="U47" s="888" t="s">
        <v>455</v>
      </c>
      <c r="V47" s="900" t="s">
        <v>445</v>
      </c>
      <c r="W47" s="900" t="s">
        <v>453</v>
      </c>
      <c r="X47" s="903"/>
      <c r="Y47" s="903" t="s">
        <v>13</v>
      </c>
      <c r="Z47" s="284"/>
      <c r="AA47" s="284"/>
      <c r="AB47" s="284"/>
      <c r="AC47" s="284"/>
      <c r="AD47" s="284"/>
      <c r="AE47" s="284"/>
      <c r="AF47" s="284"/>
      <c r="AG47" s="284"/>
      <c r="AH47" s="284"/>
      <c r="AI47" s="284"/>
      <c r="AJ47" s="284"/>
      <c r="AK47" s="284"/>
      <c r="AL47" s="284"/>
      <c r="AM47" s="284"/>
      <c r="AN47" s="284"/>
      <c r="AO47" s="51"/>
      <c r="AP47" s="51"/>
      <c r="AQ47" s="864">
        <v>2</v>
      </c>
      <c r="AR47" s="864">
        <v>1</v>
      </c>
      <c r="AS47" s="865" t="s">
        <v>896</v>
      </c>
      <c r="AT47" s="828" t="s">
        <v>903</v>
      </c>
      <c r="AU47" s="13"/>
      <c r="AV47" s="13"/>
      <c r="AW47" s="13"/>
      <c r="AX47" s="13"/>
      <c r="AY47" s="13"/>
      <c r="AZ47" s="13"/>
      <c r="BA47" s="13"/>
      <c r="BB47" s="13"/>
      <c r="BC47" s="13"/>
      <c r="BD47" s="13"/>
      <c r="BE47" s="13"/>
      <c r="BF47" s="13"/>
      <c r="BG47" s="284"/>
      <c r="BH47" s="284"/>
      <c r="BI47" s="284"/>
      <c r="BJ47" s="284"/>
      <c r="BK47" s="284"/>
      <c r="BL47" s="284"/>
      <c r="BM47" s="284"/>
      <c r="BN47" s="284"/>
      <c r="BO47" s="284"/>
      <c r="BP47" s="284"/>
      <c r="BQ47" s="284"/>
      <c r="BR47" s="284"/>
      <c r="BS47" s="284"/>
      <c r="BT47" s="284"/>
      <c r="BU47" s="284"/>
      <c r="BV47" s="284"/>
      <c r="BW47" s="284"/>
      <c r="BX47" s="284"/>
      <c r="BY47" s="284"/>
      <c r="BZ47" s="284"/>
      <c r="CA47" s="284"/>
      <c r="CB47" s="284"/>
      <c r="CC47" s="284"/>
      <c r="CD47" s="284"/>
      <c r="CE47" s="284"/>
      <c r="CF47" s="284"/>
      <c r="CG47" s="284"/>
      <c r="CH47" s="284"/>
    </row>
    <row r="48" spans="1:86" s="287" customFormat="1" ht="35.1" customHeight="1" x14ac:dyDescent="0.3">
      <c r="A48" s="957"/>
      <c r="B48" s="821"/>
      <c r="C48" s="878"/>
      <c r="D48" s="877"/>
      <c r="E48" s="958"/>
      <c r="F48" s="939"/>
      <c r="G48" s="939"/>
      <c r="H48" s="913"/>
      <c r="I48" s="948"/>
      <c r="J48" s="831"/>
      <c r="K48" s="821"/>
      <c r="L48" s="877"/>
      <c r="M48" s="877"/>
      <c r="N48" s="877"/>
      <c r="O48" s="877"/>
      <c r="P48" s="889"/>
      <c r="Q48" s="889"/>
      <c r="R48" s="901"/>
      <c r="S48" s="901"/>
      <c r="T48" s="889"/>
      <c r="U48" s="889"/>
      <c r="V48" s="901"/>
      <c r="W48" s="901"/>
      <c r="X48" s="904"/>
      <c r="Y48" s="904"/>
      <c r="Z48" s="284"/>
      <c r="AA48" s="284"/>
      <c r="AB48" s="284"/>
      <c r="AC48" s="284"/>
      <c r="AD48" s="284"/>
      <c r="AE48" s="284"/>
      <c r="AF48" s="284"/>
      <c r="AG48" s="284"/>
      <c r="AH48" s="284"/>
      <c r="AI48" s="284"/>
      <c r="AJ48" s="284"/>
      <c r="AK48" s="284"/>
      <c r="AL48" s="284"/>
      <c r="AM48" s="284"/>
      <c r="AN48" s="284"/>
      <c r="AO48" s="51"/>
      <c r="AP48" s="51"/>
      <c r="AQ48" s="864"/>
      <c r="AR48" s="864"/>
      <c r="AS48" s="865"/>
      <c r="AT48" s="829"/>
      <c r="AU48" s="13"/>
      <c r="AV48" s="13"/>
      <c r="AW48" s="13"/>
      <c r="AX48" s="13"/>
      <c r="AY48" s="13"/>
      <c r="AZ48" s="13"/>
      <c r="BA48" s="13"/>
      <c r="BB48" s="13"/>
      <c r="BC48" s="13"/>
      <c r="BD48" s="13"/>
      <c r="BE48" s="13"/>
      <c r="BF48" s="13"/>
      <c r="BG48" s="284"/>
      <c r="BH48" s="284"/>
      <c r="BI48" s="284"/>
      <c r="BJ48" s="284"/>
      <c r="BK48" s="284"/>
      <c r="BL48" s="284"/>
      <c r="BM48" s="284"/>
      <c r="BN48" s="284"/>
      <c r="BO48" s="284"/>
      <c r="BP48" s="284"/>
      <c r="BQ48" s="284"/>
      <c r="BR48" s="284"/>
      <c r="BS48" s="284"/>
      <c r="BT48" s="284"/>
      <c r="BU48" s="284"/>
      <c r="BV48" s="284"/>
      <c r="BW48" s="284"/>
      <c r="BX48" s="284"/>
      <c r="BY48" s="284"/>
      <c r="BZ48" s="284"/>
      <c r="CA48" s="284"/>
      <c r="CB48" s="284"/>
      <c r="CC48" s="284"/>
      <c r="CD48" s="284"/>
      <c r="CE48" s="284"/>
      <c r="CF48" s="284"/>
      <c r="CG48" s="284"/>
      <c r="CH48" s="284"/>
    </row>
    <row r="49" spans="1:86" s="287" customFormat="1" ht="35.1" customHeight="1" x14ac:dyDescent="0.3">
      <c r="A49" s="957"/>
      <c r="B49" s="821"/>
      <c r="C49" s="878"/>
      <c r="D49" s="825"/>
      <c r="E49" s="893"/>
      <c r="F49" s="897"/>
      <c r="G49" s="897"/>
      <c r="H49" s="895"/>
      <c r="I49" s="948"/>
      <c r="J49" s="831"/>
      <c r="K49" s="821"/>
      <c r="L49" s="825"/>
      <c r="M49" s="825"/>
      <c r="N49" s="825"/>
      <c r="O49" s="825"/>
      <c r="P49" s="890"/>
      <c r="Q49" s="890"/>
      <c r="R49" s="902"/>
      <c r="S49" s="902"/>
      <c r="T49" s="890"/>
      <c r="U49" s="890"/>
      <c r="V49" s="902"/>
      <c r="W49" s="902"/>
      <c r="X49" s="905"/>
      <c r="Y49" s="905"/>
      <c r="Z49" s="284"/>
      <c r="AA49" s="284"/>
      <c r="AB49" s="284"/>
      <c r="AC49" s="284"/>
      <c r="AD49" s="284"/>
      <c r="AE49" s="284"/>
      <c r="AF49" s="284"/>
      <c r="AG49" s="284"/>
      <c r="AH49" s="284"/>
      <c r="AI49" s="284"/>
      <c r="AJ49" s="284"/>
      <c r="AK49" s="284"/>
      <c r="AL49" s="284"/>
      <c r="AM49" s="284"/>
      <c r="AN49" s="284"/>
      <c r="AO49" s="51"/>
      <c r="AP49" s="51"/>
      <c r="AQ49" s="864"/>
      <c r="AR49" s="864"/>
      <c r="AS49" s="865"/>
      <c r="AT49" s="830"/>
      <c r="AU49" s="13"/>
      <c r="AV49" s="13"/>
      <c r="AW49" s="13"/>
      <c r="AX49" s="13"/>
      <c r="AY49" s="13"/>
      <c r="AZ49" s="13"/>
      <c r="BA49" s="13"/>
      <c r="BB49" s="13"/>
      <c r="BC49" s="13"/>
      <c r="BD49" s="13"/>
      <c r="BE49" s="13"/>
      <c r="BF49" s="13"/>
      <c r="BG49" s="284"/>
      <c r="BH49" s="284"/>
      <c r="BI49" s="284"/>
      <c r="BJ49" s="284"/>
      <c r="BK49" s="284"/>
      <c r="BL49" s="284"/>
      <c r="BM49" s="284"/>
      <c r="BN49" s="284"/>
      <c r="BO49" s="284"/>
      <c r="BP49" s="284"/>
      <c r="BQ49" s="284"/>
      <c r="BR49" s="284"/>
      <c r="BS49" s="284"/>
      <c r="BT49" s="284"/>
      <c r="BU49" s="284"/>
      <c r="BV49" s="284"/>
      <c r="BW49" s="284"/>
      <c r="BX49" s="284"/>
      <c r="BY49" s="284"/>
      <c r="BZ49" s="284"/>
      <c r="CA49" s="284"/>
      <c r="CB49" s="284"/>
      <c r="CC49" s="284"/>
      <c r="CD49" s="284"/>
      <c r="CE49" s="284"/>
      <c r="CF49" s="284"/>
      <c r="CG49" s="284"/>
      <c r="CH49" s="284"/>
    </row>
    <row r="50" spans="1:86" s="287" customFormat="1" ht="35.1" customHeight="1" x14ac:dyDescent="0.3">
      <c r="A50" s="957"/>
      <c r="B50" s="821"/>
      <c r="C50" s="878"/>
      <c r="D50" s="824" t="s">
        <v>508</v>
      </c>
      <c r="E50" s="892"/>
      <c r="F50" s="896" t="s">
        <v>13</v>
      </c>
      <c r="G50" s="896"/>
      <c r="H50" s="894">
        <v>2</v>
      </c>
      <c r="I50" s="824" t="s">
        <v>660</v>
      </c>
      <c r="J50" s="861" t="s">
        <v>509</v>
      </c>
      <c r="K50" s="824" t="s">
        <v>439</v>
      </c>
      <c r="L50" s="824" t="s">
        <v>440</v>
      </c>
      <c r="M50" s="824" t="s">
        <v>298</v>
      </c>
      <c r="N50" s="824" t="s">
        <v>441</v>
      </c>
      <c r="O50" s="824" t="s">
        <v>442</v>
      </c>
      <c r="P50" s="888" t="s">
        <v>443</v>
      </c>
      <c r="Q50" s="888" t="s">
        <v>444</v>
      </c>
      <c r="R50" s="900" t="s">
        <v>445</v>
      </c>
      <c r="S50" s="900" t="s">
        <v>446</v>
      </c>
      <c r="T50" s="888" t="s">
        <v>447</v>
      </c>
      <c r="U50" s="888" t="s">
        <v>444</v>
      </c>
      <c r="V50" s="900" t="s">
        <v>445</v>
      </c>
      <c r="W50" s="900" t="s">
        <v>446</v>
      </c>
      <c r="X50" s="903"/>
      <c r="Y50" s="903" t="s">
        <v>13</v>
      </c>
      <c r="Z50" s="284"/>
      <c r="AA50" s="284"/>
      <c r="AB50" s="284"/>
      <c r="AC50" s="284"/>
      <c r="AD50" s="284"/>
      <c r="AE50" s="284"/>
      <c r="AF50" s="284"/>
      <c r="AG50" s="284"/>
      <c r="AH50" s="284"/>
      <c r="AI50" s="284"/>
      <c r="AJ50" s="284"/>
      <c r="AK50" s="284"/>
      <c r="AL50" s="284"/>
      <c r="AM50" s="284"/>
      <c r="AN50" s="284"/>
      <c r="AO50" s="51"/>
      <c r="AP50" s="51"/>
      <c r="AQ50" s="824"/>
      <c r="AR50" s="861"/>
      <c r="AS50" s="824"/>
      <c r="AT50" s="824"/>
      <c r="AU50" s="13"/>
      <c r="AV50" s="13"/>
      <c r="AW50" s="13"/>
      <c r="AX50" s="13"/>
      <c r="AY50" s="13"/>
      <c r="AZ50" s="13"/>
      <c r="BA50" s="13"/>
      <c r="BB50" s="13"/>
      <c r="BC50" s="13"/>
      <c r="BD50" s="13"/>
      <c r="BE50" s="13"/>
      <c r="BF50" s="13"/>
      <c r="BG50" s="284"/>
      <c r="BH50" s="284"/>
      <c r="BI50" s="284"/>
      <c r="BJ50" s="284"/>
      <c r="BK50" s="284"/>
      <c r="BL50" s="284"/>
      <c r="BM50" s="284"/>
      <c r="BN50" s="284"/>
      <c r="BO50" s="284"/>
      <c r="BP50" s="284"/>
      <c r="BQ50" s="284"/>
      <c r="BR50" s="284"/>
      <c r="BS50" s="284"/>
      <c r="BT50" s="284"/>
      <c r="BU50" s="284"/>
      <c r="BV50" s="284"/>
      <c r="BW50" s="284"/>
      <c r="BX50" s="284"/>
      <c r="BY50" s="284"/>
      <c r="BZ50" s="284"/>
      <c r="CA50" s="284"/>
      <c r="CB50" s="284"/>
      <c r="CC50" s="284"/>
      <c r="CD50" s="284"/>
      <c r="CE50" s="284"/>
      <c r="CF50" s="284"/>
      <c r="CG50" s="284"/>
      <c r="CH50" s="284"/>
    </row>
    <row r="51" spans="1:86" s="287" customFormat="1" ht="35.1" customHeight="1" x14ac:dyDescent="0.3">
      <c r="A51" s="957"/>
      <c r="B51" s="821"/>
      <c r="C51" s="878"/>
      <c r="D51" s="825"/>
      <c r="E51" s="893"/>
      <c r="F51" s="897"/>
      <c r="G51" s="897"/>
      <c r="H51" s="895"/>
      <c r="I51" s="825"/>
      <c r="J51" s="863"/>
      <c r="K51" s="825"/>
      <c r="L51" s="825"/>
      <c r="M51" s="825"/>
      <c r="N51" s="825"/>
      <c r="O51" s="825"/>
      <c r="P51" s="890"/>
      <c r="Q51" s="890"/>
      <c r="R51" s="902"/>
      <c r="S51" s="902"/>
      <c r="T51" s="890"/>
      <c r="U51" s="890"/>
      <c r="V51" s="902"/>
      <c r="W51" s="902"/>
      <c r="X51" s="905"/>
      <c r="Y51" s="905"/>
      <c r="Z51" s="284"/>
      <c r="AA51" s="284"/>
      <c r="AB51" s="284"/>
      <c r="AC51" s="284"/>
      <c r="AD51" s="284"/>
      <c r="AE51" s="284"/>
      <c r="AF51" s="284"/>
      <c r="AG51" s="284"/>
      <c r="AH51" s="284"/>
      <c r="AI51" s="284"/>
      <c r="AJ51" s="284"/>
      <c r="AK51" s="284"/>
      <c r="AL51" s="284"/>
      <c r="AM51" s="284"/>
      <c r="AN51" s="284"/>
      <c r="AO51" s="51"/>
      <c r="AP51" s="51"/>
      <c r="AQ51" s="825"/>
      <c r="AR51" s="863"/>
      <c r="AS51" s="825"/>
      <c r="AT51" s="825"/>
      <c r="AU51" s="13"/>
      <c r="AV51" s="13"/>
      <c r="AW51" s="13"/>
      <c r="AX51" s="13"/>
      <c r="AY51" s="13"/>
      <c r="AZ51" s="13"/>
      <c r="BA51" s="13"/>
      <c r="BB51" s="13"/>
      <c r="BC51" s="13"/>
      <c r="BD51" s="13"/>
      <c r="BE51" s="13"/>
      <c r="BF51" s="13"/>
      <c r="BG51" s="284"/>
      <c r="BH51" s="284"/>
      <c r="BI51" s="284"/>
      <c r="BJ51" s="284"/>
      <c r="BK51" s="284"/>
      <c r="BL51" s="284"/>
      <c r="BM51" s="284"/>
      <c r="BN51" s="284"/>
      <c r="BO51" s="284"/>
      <c r="BP51" s="284"/>
      <c r="BQ51" s="284"/>
      <c r="BR51" s="284"/>
      <c r="BS51" s="284"/>
      <c r="BT51" s="284"/>
      <c r="BU51" s="284"/>
      <c r="BV51" s="284"/>
      <c r="BW51" s="284"/>
      <c r="BX51" s="284"/>
      <c r="BY51" s="284"/>
      <c r="BZ51" s="284"/>
      <c r="CA51" s="284"/>
      <c r="CB51" s="284"/>
      <c r="CC51" s="284"/>
      <c r="CD51" s="284"/>
      <c r="CE51" s="284"/>
      <c r="CF51" s="284"/>
      <c r="CG51" s="284"/>
      <c r="CH51" s="284"/>
    </row>
    <row r="52" spans="1:86" s="287" customFormat="1" ht="35.1" customHeight="1" x14ac:dyDescent="0.3">
      <c r="A52" s="922">
        <v>9</v>
      </c>
      <c r="B52" s="824" t="s">
        <v>661</v>
      </c>
      <c r="C52" s="907" t="s">
        <v>479</v>
      </c>
      <c r="D52" s="907" t="s">
        <v>510</v>
      </c>
      <c r="E52" s="894"/>
      <c r="F52" s="894" t="s">
        <v>13</v>
      </c>
      <c r="G52" s="894"/>
      <c r="H52" s="894">
        <v>1</v>
      </c>
      <c r="I52" s="832" t="s">
        <v>662</v>
      </c>
      <c r="J52" s="831" t="s">
        <v>475</v>
      </c>
      <c r="K52" s="821" t="s">
        <v>476</v>
      </c>
      <c r="L52" s="824" t="s">
        <v>477</v>
      </c>
      <c r="M52" s="824" t="s">
        <v>298</v>
      </c>
      <c r="N52" s="824" t="s">
        <v>291</v>
      </c>
      <c r="O52" s="824" t="s">
        <v>511</v>
      </c>
      <c r="P52" s="888" t="s">
        <v>443</v>
      </c>
      <c r="Q52" s="888" t="s">
        <v>444</v>
      </c>
      <c r="R52" s="900" t="s">
        <v>445</v>
      </c>
      <c r="S52" s="900" t="s">
        <v>446</v>
      </c>
      <c r="T52" s="888" t="s">
        <v>447</v>
      </c>
      <c r="U52" s="888" t="s">
        <v>444</v>
      </c>
      <c r="V52" s="900" t="s">
        <v>445</v>
      </c>
      <c r="W52" s="900" t="s">
        <v>446</v>
      </c>
      <c r="X52" s="903"/>
      <c r="Y52" s="903" t="s">
        <v>13</v>
      </c>
      <c r="Z52" s="284"/>
      <c r="AA52" s="284"/>
      <c r="AB52" s="284"/>
      <c r="AC52" s="284"/>
      <c r="AD52" s="284"/>
      <c r="AE52" s="284"/>
      <c r="AF52" s="284"/>
      <c r="AG52" s="284"/>
      <c r="AH52" s="284"/>
      <c r="AI52" s="284"/>
      <c r="AJ52" s="284"/>
      <c r="AK52" s="284"/>
      <c r="AL52" s="284"/>
      <c r="AM52" s="284"/>
      <c r="AN52" s="284"/>
      <c r="AO52" s="51"/>
      <c r="AP52" s="51"/>
      <c r="AQ52" s="832"/>
      <c r="AR52" s="831"/>
      <c r="AS52" s="821"/>
      <c r="AT52" s="821"/>
      <c r="AU52" s="13"/>
      <c r="AV52" s="13"/>
      <c r="AW52" s="13"/>
      <c r="AX52" s="13"/>
      <c r="AY52" s="13"/>
      <c r="AZ52" s="13"/>
      <c r="BA52" s="13"/>
      <c r="BB52" s="13"/>
      <c r="BC52" s="13"/>
      <c r="BD52" s="13"/>
      <c r="BE52" s="13"/>
      <c r="BF52" s="13"/>
      <c r="BG52" s="284"/>
      <c r="BH52" s="284"/>
      <c r="BI52" s="284"/>
      <c r="BJ52" s="284"/>
      <c r="BK52" s="284"/>
      <c r="BL52" s="284"/>
      <c r="BM52" s="284"/>
      <c r="BN52" s="284"/>
      <c r="BO52" s="284"/>
      <c r="BP52" s="284"/>
      <c r="BQ52" s="284"/>
      <c r="BR52" s="284"/>
      <c r="BS52" s="284"/>
      <c r="BT52" s="284"/>
      <c r="BU52" s="284"/>
      <c r="BV52" s="284"/>
      <c r="BW52" s="284"/>
      <c r="BX52" s="284"/>
      <c r="BY52" s="284"/>
      <c r="BZ52" s="284"/>
      <c r="CA52" s="284"/>
      <c r="CB52" s="284"/>
      <c r="CC52" s="284"/>
      <c r="CD52" s="284"/>
      <c r="CE52" s="284"/>
      <c r="CF52" s="284"/>
      <c r="CG52" s="284"/>
      <c r="CH52" s="284"/>
    </row>
    <row r="53" spans="1:86" s="287" customFormat="1" ht="35.1" customHeight="1" x14ac:dyDescent="0.3">
      <c r="A53" s="944"/>
      <c r="B53" s="877"/>
      <c r="C53" s="908"/>
      <c r="D53" s="908"/>
      <c r="E53" s="913"/>
      <c r="F53" s="913"/>
      <c r="G53" s="913"/>
      <c r="H53" s="913"/>
      <c r="I53" s="832"/>
      <c r="J53" s="831"/>
      <c r="K53" s="821"/>
      <c r="L53" s="877"/>
      <c r="M53" s="877"/>
      <c r="N53" s="877"/>
      <c r="O53" s="877"/>
      <c r="P53" s="889"/>
      <c r="Q53" s="889"/>
      <c r="R53" s="901"/>
      <c r="S53" s="901"/>
      <c r="T53" s="889"/>
      <c r="U53" s="889"/>
      <c r="V53" s="901"/>
      <c r="W53" s="901"/>
      <c r="X53" s="904"/>
      <c r="Y53" s="904"/>
      <c r="Z53" s="284"/>
      <c r="AA53" s="284"/>
      <c r="AB53" s="284"/>
      <c r="AC53" s="284"/>
      <c r="AD53" s="284"/>
      <c r="AE53" s="284"/>
      <c r="AF53" s="284"/>
      <c r="AG53" s="284"/>
      <c r="AH53" s="284"/>
      <c r="AI53" s="284"/>
      <c r="AJ53" s="284"/>
      <c r="AK53" s="284"/>
      <c r="AL53" s="284"/>
      <c r="AM53" s="284"/>
      <c r="AN53" s="284"/>
      <c r="AO53" s="51"/>
      <c r="AP53" s="51"/>
      <c r="AQ53" s="832"/>
      <c r="AR53" s="831"/>
      <c r="AS53" s="821"/>
      <c r="AT53" s="821"/>
      <c r="AU53" s="13"/>
      <c r="AV53" s="13"/>
      <c r="AW53" s="13"/>
      <c r="AX53" s="13"/>
      <c r="AY53" s="13"/>
      <c r="AZ53" s="13"/>
      <c r="BA53" s="13"/>
      <c r="BB53" s="13"/>
      <c r="BC53" s="13"/>
      <c r="BD53" s="13"/>
      <c r="BE53" s="13"/>
      <c r="BF53" s="13"/>
      <c r="BG53" s="284"/>
      <c r="BH53" s="284"/>
      <c r="BI53" s="284"/>
      <c r="BJ53" s="284"/>
      <c r="BK53" s="284"/>
      <c r="BL53" s="284"/>
      <c r="BM53" s="284"/>
      <c r="BN53" s="284"/>
      <c r="BO53" s="284"/>
      <c r="BP53" s="284"/>
      <c r="BQ53" s="284"/>
      <c r="BR53" s="284"/>
      <c r="BS53" s="284"/>
      <c r="BT53" s="284"/>
      <c r="BU53" s="284"/>
      <c r="BV53" s="284"/>
      <c r="BW53" s="284"/>
      <c r="BX53" s="284"/>
      <c r="BY53" s="284"/>
      <c r="BZ53" s="284"/>
      <c r="CA53" s="284"/>
      <c r="CB53" s="284"/>
      <c r="CC53" s="284"/>
      <c r="CD53" s="284"/>
      <c r="CE53" s="284"/>
      <c r="CF53" s="284"/>
      <c r="CG53" s="284"/>
      <c r="CH53" s="284"/>
    </row>
    <row r="54" spans="1:86" s="287" customFormat="1" ht="35.1" customHeight="1" x14ac:dyDescent="0.3">
      <c r="A54" s="923"/>
      <c r="B54" s="825"/>
      <c r="C54" s="909"/>
      <c r="D54" s="909"/>
      <c r="E54" s="895"/>
      <c r="F54" s="895"/>
      <c r="G54" s="895"/>
      <c r="H54" s="895"/>
      <c r="I54" s="832"/>
      <c r="J54" s="831"/>
      <c r="K54" s="821"/>
      <c r="L54" s="825"/>
      <c r="M54" s="825"/>
      <c r="N54" s="825"/>
      <c r="O54" s="825"/>
      <c r="P54" s="890"/>
      <c r="Q54" s="890"/>
      <c r="R54" s="902"/>
      <c r="S54" s="902"/>
      <c r="T54" s="890"/>
      <c r="U54" s="890"/>
      <c r="V54" s="902"/>
      <c r="W54" s="902"/>
      <c r="X54" s="905"/>
      <c r="Y54" s="905"/>
      <c r="Z54" s="284"/>
      <c r="AA54" s="284"/>
      <c r="AB54" s="284"/>
      <c r="AC54" s="284"/>
      <c r="AD54" s="284"/>
      <c r="AE54" s="284"/>
      <c r="AF54" s="284"/>
      <c r="AG54" s="284"/>
      <c r="AH54" s="284"/>
      <c r="AI54" s="284"/>
      <c r="AJ54" s="284"/>
      <c r="AK54" s="284"/>
      <c r="AL54" s="284"/>
      <c r="AM54" s="284"/>
      <c r="AN54" s="284"/>
      <c r="AO54" s="51"/>
      <c r="AP54" s="51"/>
      <c r="AQ54" s="832"/>
      <c r="AR54" s="831"/>
      <c r="AS54" s="821"/>
      <c r="AT54" s="821"/>
      <c r="AU54" s="13"/>
      <c r="AV54" s="13"/>
      <c r="AW54" s="13"/>
      <c r="AX54" s="13"/>
      <c r="AY54" s="13"/>
      <c r="AZ54" s="13"/>
      <c r="BA54" s="13"/>
      <c r="BB54" s="13"/>
      <c r="BC54" s="13"/>
      <c r="BD54" s="13"/>
      <c r="BE54" s="13"/>
      <c r="BF54" s="13"/>
      <c r="BG54" s="284"/>
      <c r="BH54" s="284"/>
      <c r="BI54" s="284"/>
      <c r="BJ54" s="284"/>
      <c r="BK54" s="284"/>
      <c r="BL54" s="284"/>
      <c r="BM54" s="284"/>
      <c r="BN54" s="284"/>
      <c r="BO54" s="284"/>
      <c r="BP54" s="284"/>
      <c r="BQ54" s="284"/>
      <c r="BR54" s="284"/>
      <c r="BS54" s="284"/>
      <c r="BT54" s="284"/>
      <c r="BU54" s="284"/>
      <c r="BV54" s="284"/>
      <c r="BW54" s="284"/>
      <c r="BX54" s="284"/>
      <c r="BY54" s="284"/>
      <c r="BZ54" s="284"/>
      <c r="CA54" s="284"/>
      <c r="CB54" s="284"/>
      <c r="CC54" s="284"/>
      <c r="CD54" s="284"/>
      <c r="CE54" s="284"/>
      <c r="CF54" s="284"/>
      <c r="CG54" s="284"/>
      <c r="CH54" s="284"/>
    </row>
    <row r="55" spans="1:86" s="287" customFormat="1" ht="35.1" customHeight="1" x14ac:dyDescent="0.3">
      <c r="A55" s="922">
        <v>10</v>
      </c>
      <c r="B55" s="824" t="s">
        <v>663</v>
      </c>
      <c r="C55" s="907" t="s">
        <v>479</v>
      </c>
      <c r="D55" s="907" t="s">
        <v>510</v>
      </c>
      <c r="E55" s="894"/>
      <c r="F55" s="894" t="s">
        <v>13</v>
      </c>
      <c r="G55" s="894"/>
      <c r="H55" s="894">
        <v>1</v>
      </c>
      <c r="I55" s="832" t="s">
        <v>664</v>
      </c>
      <c r="J55" s="831" t="s">
        <v>475</v>
      </c>
      <c r="K55" s="821" t="s">
        <v>476</v>
      </c>
      <c r="L55" s="824" t="s">
        <v>477</v>
      </c>
      <c r="M55" s="824" t="s">
        <v>298</v>
      </c>
      <c r="N55" s="824" t="s">
        <v>291</v>
      </c>
      <c r="O55" s="824" t="s">
        <v>511</v>
      </c>
      <c r="P55" s="888" t="s">
        <v>443</v>
      </c>
      <c r="Q55" s="888" t="s">
        <v>444</v>
      </c>
      <c r="R55" s="900" t="s">
        <v>445</v>
      </c>
      <c r="S55" s="900" t="s">
        <v>446</v>
      </c>
      <c r="T55" s="888" t="s">
        <v>447</v>
      </c>
      <c r="U55" s="888" t="s">
        <v>444</v>
      </c>
      <c r="V55" s="900" t="s">
        <v>445</v>
      </c>
      <c r="W55" s="900" t="s">
        <v>446</v>
      </c>
      <c r="X55" s="903"/>
      <c r="Y55" s="903" t="s">
        <v>13</v>
      </c>
      <c r="Z55" s="284"/>
      <c r="AA55" s="284"/>
      <c r="AB55" s="284"/>
      <c r="AC55" s="284"/>
      <c r="AD55" s="284"/>
      <c r="AE55" s="284"/>
      <c r="AF55" s="284"/>
      <c r="AG55" s="284"/>
      <c r="AH55" s="284"/>
      <c r="AI55" s="284"/>
      <c r="AJ55" s="284"/>
      <c r="AK55" s="284"/>
      <c r="AL55" s="284"/>
      <c r="AM55" s="284"/>
      <c r="AN55" s="284"/>
      <c r="AO55" s="51"/>
      <c r="AP55" s="51"/>
      <c r="AQ55" s="832"/>
      <c r="AR55" s="831"/>
      <c r="AS55" s="821"/>
      <c r="AT55" s="821"/>
      <c r="AU55" s="13"/>
      <c r="AV55" s="13"/>
      <c r="AW55" s="13"/>
      <c r="AX55" s="13"/>
      <c r="AY55" s="13"/>
      <c r="AZ55" s="13"/>
      <c r="BA55" s="13"/>
      <c r="BB55" s="13"/>
      <c r="BC55" s="13"/>
      <c r="BD55" s="13"/>
      <c r="BE55" s="13"/>
      <c r="BF55" s="13"/>
      <c r="BG55" s="284"/>
      <c r="BH55" s="284"/>
      <c r="BI55" s="284"/>
      <c r="BJ55" s="284"/>
      <c r="BK55" s="284"/>
      <c r="BL55" s="284"/>
      <c r="BM55" s="284"/>
      <c r="BN55" s="284"/>
      <c r="BO55" s="284"/>
      <c r="BP55" s="284"/>
      <c r="BQ55" s="284"/>
      <c r="BR55" s="284"/>
      <c r="BS55" s="284"/>
      <c r="BT55" s="284"/>
      <c r="BU55" s="284"/>
      <c r="BV55" s="284"/>
      <c r="BW55" s="284"/>
      <c r="BX55" s="284"/>
      <c r="BY55" s="284"/>
      <c r="BZ55" s="284"/>
      <c r="CA55" s="284"/>
      <c r="CB55" s="284"/>
      <c r="CC55" s="284"/>
      <c r="CD55" s="284"/>
      <c r="CE55" s="284"/>
      <c r="CF55" s="284"/>
      <c r="CG55" s="284"/>
      <c r="CH55" s="284"/>
    </row>
    <row r="56" spans="1:86" s="287" customFormat="1" ht="35.1" customHeight="1" x14ac:dyDescent="0.3">
      <c r="A56" s="944"/>
      <c r="B56" s="877"/>
      <c r="C56" s="908"/>
      <c r="D56" s="908"/>
      <c r="E56" s="913"/>
      <c r="F56" s="913"/>
      <c r="G56" s="913"/>
      <c r="H56" s="913"/>
      <c r="I56" s="832"/>
      <c r="J56" s="831"/>
      <c r="K56" s="821"/>
      <c r="L56" s="877"/>
      <c r="M56" s="877"/>
      <c r="N56" s="877"/>
      <c r="O56" s="877"/>
      <c r="P56" s="889"/>
      <c r="Q56" s="889"/>
      <c r="R56" s="901"/>
      <c r="S56" s="901"/>
      <c r="T56" s="889"/>
      <c r="U56" s="889"/>
      <c r="V56" s="901"/>
      <c r="W56" s="901"/>
      <c r="X56" s="904"/>
      <c r="Y56" s="904"/>
      <c r="Z56" s="284"/>
      <c r="AA56" s="284"/>
      <c r="AB56" s="284"/>
      <c r="AC56" s="284"/>
      <c r="AD56" s="284"/>
      <c r="AE56" s="284"/>
      <c r="AF56" s="284"/>
      <c r="AG56" s="284"/>
      <c r="AH56" s="284"/>
      <c r="AI56" s="284"/>
      <c r="AJ56" s="284"/>
      <c r="AK56" s="284"/>
      <c r="AL56" s="284"/>
      <c r="AM56" s="284"/>
      <c r="AN56" s="284"/>
      <c r="AO56" s="51"/>
      <c r="AP56" s="51"/>
      <c r="AQ56" s="832"/>
      <c r="AR56" s="831"/>
      <c r="AS56" s="821"/>
      <c r="AT56" s="821"/>
      <c r="AU56" s="13"/>
      <c r="AV56" s="13"/>
      <c r="AW56" s="13"/>
      <c r="AX56" s="13"/>
      <c r="AY56" s="13"/>
      <c r="AZ56" s="13"/>
      <c r="BA56" s="13"/>
      <c r="BB56" s="13"/>
      <c r="BC56" s="13"/>
      <c r="BD56" s="13"/>
      <c r="BE56" s="13"/>
      <c r="BF56" s="13"/>
      <c r="BG56" s="284"/>
      <c r="BH56" s="284"/>
      <c r="BI56" s="284"/>
      <c r="BJ56" s="284"/>
      <c r="BK56" s="284"/>
      <c r="BL56" s="284"/>
      <c r="BM56" s="284"/>
      <c r="BN56" s="284"/>
      <c r="BO56" s="284"/>
      <c r="BP56" s="284"/>
      <c r="BQ56" s="284"/>
      <c r="BR56" s="284"/>
      <c r="BS56" s="284"/>
      <c r="BT56" s="284"/>
      <c r="BU56" s="284"/>
      <c r="BV56" s="284"/>
      <c r="BW56" s="284"/>
      <c r="BX56" s="284"/>
      <c r="BY56" s="284"/>
      <c r="BZ56" s="284"/>
      <c r="CA56" s="284"/>
      <c r="CB56" s="284"/>
      <c r="CC56" s="284"/>
      <c r="CD56" s="284"/>
      <c r="CE56" s="284"/>
      <c r="CF56" s="284"/>
      <c r="CG56" s="284"/>
      <c r="CH56" s="284"/>
    </row>
    <row r="57" spans="1:86" s="287" customFormat="1" ht="35.1" customHeight="1" x14ac:dyDescent="0.3">
      <c r="A57" s="944"/>
      <c r="B57" s="877"/>
      <c r="C57" s="908"/>
      <c r="D57" s="908"/>
      <c r="E57" s="913"/>
      <c r="F57" s="913"/>
      <c r="G57" s="913"/>
      <c r="H57" s="913"/>
      <c r="I57" s="832"/>
      <c r="J57" s="831"/>
      <c r="K57" s="821"/>
      <c r="L57" s="877"/>
      <c r="M57" s="877"/>
      <c r="N57" s="877"/>
      <c r="O57" s="877"/>
      <c r="P57" s="889"/>
      <c r="Q57" s="889"/>
      <c r="R57" s="901"/>
      <c r="S57" s="901"/>
      <c r="T57" s="889"/>
      <c r="U57" s="889"/>
      <c r="V57" s="901"/>
      <c r="W57" s="901"/>
      <c r="X57" s="904"/>
      <c r="Y57" s="904"/>
      <c r="Z57" s="284"/>
      <c r="AA57" s="284"/>
      <c r="AB57" s="284"/>
      <c r="AC57" s="284"/>
      <c r="AD57" s="284"/>
      <c r="AE57" s="284"/>
      <c r="AF57" s="284"/>
      <c r="AG57" s="284"/>
      <c r="AH57" s="284"/>
      <c r="AI57" s="284"/>
      <c r="AJ57" s="284"/>
      <c r="AK57" s="284"/>
      <c r="AL57" s="284"/>
      <c r="AM57" s="284"/>
      <c r="AN57" s="284"/>
      <c r="AO57" s="51"/>
      <c r="AP57" s="51"/>
      <c r="AQ57" s="832"/>
      <c r="AR57" s="831"/>
      <c r="AS57" s="821"/>
      <c r="AT57" s="821"/>
      <c r="AU57" s="13"/>
      <c r="AV57" s="13"/>
      <c r="AW57" s="13"/>
      <c r="AX57" s="13"/>
      <c r="AY57" s="13"/>
      <c r="AZ57" s="13"/>
      <c r="BA57" s="13"/>
      <c r="BB57" s="13"/>
      <c r="BC57" s="13"/>
      <c r="BD57" s="13"/>
      <c r="BE57" s="13"/>
      <c r="BF57" s="13"/>
      <c r="BG57" s="284"/>
      <c r="BH57" s="284"/>
      <c r="BI57" s="284"/>
      <c r="BJ57" s="284"/>
      <c r="BK57" s="284"/>
      <c r="BL57" s="284"/>
      <c r="BM57" s="284"/>
      <c r="BN57" s="284"/>
      <c r="BO57" s="284"/>
      <c r="BP57" s="284"/>
      <c r="BQ57" s="284"/>
      <c r="BR57" s="284"/>
      <c r="BS57" s="284"/>
      <c r="BT57" s="284"/>
      <c r="BU57" s="284"/>
      <c r="BV57" s="284"/>
      <c r="BW57" s="284"/>
      <c r="BX57" s="284"/>
      <c r="BY57" s="284"/>
      <c r="BZ57" s="284"/>
      <c r="CA57" s="284"/>
      <c r="CB57" s="284"/>
      <c r="CC57" s="284"/>
      <c r="CD57" s="284"/>
      <c r="CE57" s="284"/>
      <c r="CF57" s="284"/>
      <c r="CG57" s="284"/>
      <c r="CH57" s="284"/>
    </row>
    <row r="58" spans="1:86" s="287" customFormat="1" ht="35.1" customHeight="1" x14ac:dyDescent="0.3">
      <c r="A58" s="923"/>
      <c r="B58" s="825"/>
      <c r="C58" s="909"/>
      <c r="D58" s="909"/>
      <c r="E58" s="895"/>
      <c r="F58" s="895"/>
      <c r="G58" s="895"/>
      <c r="H58" s="895"/>
      <c r="I58" s="832"/>
      <c r="J58" s="831"/>
      <c r="K58" s="821"/>
      <c r="L58" s="825"/>
      <c r="M58" s="825"/>
      <c r="N58" s="825"/>
      <c r="O58" s="825"/>
      <c r="P58" s="890"/>
      <c r="Q58" s="890"/>
      <c r="R58" s="902"/>
      <c r="S58" s="902"/>
      <c r="T58" s="890"/>
      <c r="U58" s="890"/>
      <c r="V58" s="902"/>
      <c r="W58" s="902"/>
      <c r="X58" s="905"/>
      <c r="Y58" s="905"/>
      <c r="Z58" s="284"/>
      <c r="AA58" s="284"/>
      <c r="AB58" s="284"/>
      <c r="AC58" s="284"/>
      <c r="AD58" s="284"/>
      <c r="AE58" s="284"/>
      <c r="AF58" s="284"/>
      <c r="AG58" s="284"/>
      <c r="AH58" s="284"/>
      <c r="AI58" s="284"/>
      <c r="AJ58" s="284"/>
      <c r="AK58" s="284"/>
      <c r="AL58" s="284"/>
      <c r="AM58" s="284"/>
      <c r="AN58" s="284"/>
      <c r="AO58" s="51"/>
      <c r="AP58" s="51"/>
      <c r="AQ58" s="832"/>
      <c r="AR58" s="831"/>
      <c r="AS58" s="821"/>
      <c r="AT58" s="821"/>
      <c r="AU58" s="13"/>
      <c r="AV58" s="13"/>
      <c r="AW58" s="13"/>
      <c r="AX58" s="13"/>
      <c r="AY58" s="13"/>
      <c r="AZ58" s="13"/>
      <c r="BA58" s="13"/>
      <c r="BB58" s="13"/>
      <c r="BC58" s="13"/>
      <c r="BD58" s="13"/>
      <c r="BE58" s="13"/>
      <c r="BF58" s="13"/>
      <c r="BG58" s="284"/>
      <c r="BH58" s="284"/>
      <c r="BI58" s="284"/>
      <c r="BJ58" s="284"/>
      <c r="BK58" s="284"/>
      <c r="BL58" s="284"/>
      <c r="BM58" s="284"/>
      <c r="BN58" s="284"/>
      <c r="BO58" s="284"/>
      <c r="BP58" s="284"/>
      <c r="BQ58" s="284"/>
      <c r="BR58" s="284"/>
      <c r="BS58" s="284"/>
      <c r="BT58" s="284"/>
      <c r="BU58" s="284"/>
      <c r="BV58" s="284"/>
      <c r="BW58" s="284"/>
      <c r="BX58" s="284"/>
      <c r="BY58" s="284"/>
      <c r="BZ58" s="284"/>
      <c r="CA58" s="284"/>
      <c r="CB58" s="284"/>
      <c r="CC58" s="284"/>
      <c r="CD58" s="284"/>
      <c r="CE58" s="284"/>
      <c r="CF58" s="284"/>
      <c r="CG58" s="284"/>
      <c r="CH58" s="284"/>
    </row>
    <row r="59" spans="1:86" s="287" customFormat="1" ht="35.1" customHeight="1" x14ac:dyDescent="0.3">
      <c r="A59" s="922">
        <v>11</v>
      </c>
      <c r="B59" s="824" t="s">
        <v>665</v>
      </c>
      <c r="C59" s="907" t="s">
        <v>479</v>
      </c>
      <c r="D59" s="907" t="s">
        <v>512</v>
      </c>
      <c r="E59" s="894"/>
      <c r="F59" s="894" t="s">
        <v>13</v>
      </c>
      <c r="G59" s="894"/>
      <c r="H59" s="894">
        <v>1</v>
      </c>
      <c r="I59" s="821" t="s">
        <v>666</v>
      </c>
      <c r="J59" s="831" t="s">
        <v>475</v>
      </c>
      <c r="K59" s="821" t="s">
        <v>499</v>
      </c>
      <c r="L59" s="824" t="s">
        <v>500</v>
      </c>
      <c r="M59" s="824" t="s">
        <v>298</v>
      </c>
      <c r="N59" s="824" t="s">
        <v>501</v>
      </c>
      <c r="O59" s="824" t="s">
        <v>502</v>
      </c>
      <c r="P59" s="888" t="s">
        <v>443</v>
      </c>
      <c r="Q59" s="888" t="s">
        <v>444</v>
      </c>
      <c r="R59" s="900" t="s">
        <v>445</v>
      </c>
      <c r="S59" s="900" t="s">
        <v>446</v>
      </c>
      <c r="T59" s="888" t="s">
        <v>447</v>
      </c>
      <c r="U59" s="888" t="s">
        <v>444</v>
      </c>
      <c r="V59" s="900" t="s">
        <v>445</v>
      </c>
      <c r="W59" s="900" t="s">
        <v>446</v>
      </c>
      <c r="X59" s="903"/>
      <c r="Y59" s="903" t="s">
        <v>13</v>
      </c>
      <c r="Z59" s="284"/>
      <c r="AA59" s="284"/>
      <c r="AB59" s="284"/>
      <c r="AC59" s="284"/>
      <c r="AD59" s="284"/>
      <c r="AE59" s="284"/>
      <c r="AF59" s="284"/>
      <c r="AG59" s="284"/>
      <c r="AH59" s="284"/>
      <c r="AI59" s="284"/>
      <c r="AJ59" s="284"/>
      <c r="AK59" s="284"/>
      <c r="AL59" s="284"/>
      <c r="AM59" s="284"/>
      <c r="AN59" s="284"/>
      <c r="AO59" s="51"/>
      <c r="AP59" s="51"/>
      <c r="AQ59" s="821"/>
      <c r="AR59" s="831"/>
      <c r="AS59" s="821"/>
      <c r="AT59" s="821"/>
      <c r="AU59" s="13"/>
      <c r="AV59" s="13"/>
      <c r="AW59" s="13"/>
      <c r="AX59" s="13"/>
      <c r="AY59" s="13"/>
      <c r="AZ59" s="13"/>
      <c r="BA59" s="13"/>
      <c r="BB59" s="13"/>
      <c r="BC59" s="13"/>
      <c r="BD59" s="13"/>
      <c r="BE59" s="13"/>
      <c r="BF59" s="13"/>
      <c r="BG59" s="284"/>
      <c r="BH59" s="284"/>
      <c r="BI59" s="284"/>
      <c r="BJ59" s="284"/>
      <c r="BK59" s="284"/>
      <c r="BL59" s="284"/>
      <c r="BM59" s="284"/>
      <c r="BN59" s="284"/>
      <c r="BO59" s="284"/>
      <c r="BP59" s="284"/>
      <c r="BQ59" s="284"/>
      <c r="BR59" s="284"/>
      <c r="BS59" s="284"/>
      <c r="BT59" s="284"/>
      <c r="BU59" s="284"/>
      <c r="BV59" s="284"/>
      <c r="BW59" s="284"/>
      <c r="BX59" s="284"/>
      <c r="BY59" s="284"/>
      <c r="BZ59" s="284"/>
      <c r="CA59" s="284"/>
      <c r="CB59" s="284"/>
      <c r="CC59" s="284"/>
      <c r="CD59" s="284"/>
      <c r="CE59" s="284"/>
      <c r="CF59" s="284"/>
      <c r="CG59" s="284"/>
      <c r="CH59" s="284"/>
    </row>
    <row r="60" spans="1:86" s="287" customFormat="1" ht="35.1" customHeight="1" x14ac:dyDescent="0.3">
      <c r="A60" s="944"/>
      <c r="B60" s="877"/>
      <c r="C60" s="908"/>
      <c r="D60" s="908"/>
      <c r="E60" s="913"/>
      <c r="F60" s="913"/>
      <c r="G60" s="913"/>
      <c r="H60" s="913"/>
      <c r="I60" s="821"/>
      <c r="J60" s="831"/>
      <c r="K60" s="821"/>
      <c r="L60" s="877"/>
      <c r="M60" s="877"/>
      <c r="N60" s="877"/>
      <c r="O60" s="877"/>
      <c r="P60" s="889"/>
      <c r="Q60" s="889"/>
      <c r="R60" s="901"/>
      <c r="S60" s="901"/>
      <c r="T60" s="889"/>
      <c r="U60" s="889"/>
      <c r="V60" s="901"/>
      <c r="W60" s="901"/>
      <c r="X60" s="904"/>
      <c r="Y60" s="904"/>
      <c r="Z60" s="284"/>
      <c r="AA60" s="284"/>
      <c r="AB60" s="284"/>
      <c r="AC60" s="284"/>
      <c r="AD60" s="284"/>
      <c r="AE60" s="284"/>
      <c r="AF60" s="284"/>
      <c r="AG60" s="284"/>
      <c r="AH60" s="284"/>
      <c r="AI60" s="284"/>
      <c r="AJ60" s="284"/>
      <c r="AK60" s="284"/>
      <c r="AL60" s="284"/>
      <c r="AM60" s="284"/>
      <c r="AN60" s="284"/>
      <c r="AO60" s="51"/>
      <c r="AP60" s="51"/>
      <c r="AQ60" s="821"/>
      <c r="AR60" s="831"/>
      <c r="AS60" s="821"/>
      <c r="AT60" s="821"/>
      <c r="AU60" s="13"/>
      <c r="AV60" s="13"/>
      <c r="AW60" s="13"/>
      <c r="AX60" s="13"/>
      <c r="AY60" s="13"/>
      <c r="AZ60" s="13"/>
      <c r="BA60" s="13"/>
      <c r="BB60" s="13"/>
      <c r="BC60" s="13"/>
      <c r="BD60" s="13"/>
      <c r="BE60" s="13"/>
      <c r="BF60" s="13"/>
      <c r="BG60" s="284"/>
      <c r="BH60" s="284"/>
      <c r="BI60" s="284"/>
      <c r="BJ60" s="284"/>
      <c r="BK60" s="284"/>
      <c r="BL60" s="284"/>
      <c r="BM60" s="284"/>
      <c r="BN60" s="284"/>
      <c r="BO60" s="284"/>
      <c r="BP60" s="284"/>
      <c r="BQ60" s="284"/>
      <c r="BR60" s="284"/>
      <c r="BS60" s="284"/>
      <c r="BT60" s="284"/>
      <c r="BU60" s="284"/>
      <c r="BV60" s="284"/>
      <c r="BW60" s="284"/>
      <c r="BX60" s="284"/>
      <c r="BY60" s="284"/>
      <c r="BZ60" s="284"/>
      <c r="CA60" s="284"/>
      <c r="CB60" s="284"/>
      <c r="CC60" s="284"/>
      <c r="CD60" s="284"/>
      <c r="CE60" s="284"/>
      <c r="CF60" s="284"/>
      <c r="CG60" s="284"/>
      <c r="CH60" s="284"/>
    </row>
    <row r="61" spans="1:86" s="287" customFormat="1" ht="35.1" customHeight="1" x14ac:dyDescent="0.3">
      <c r="A61" s="944"/>
      <c r="B61" s="877"/>
      <c r="C61" s="908"/>
      <c r="D61" s="908"/>
      <c r="E61" s="913"/>
      <c r="F61" s="913"/>
      <c r="G61" s="913"/>
      <c r="H61" s="913"/>
      <c r="I61" s="821"/>
      <c r="J61" s="831"/>
      <c r="K61" s="821"/>
      <c r="L61" s="877"/>
      <c r="M61" s="877"/>
      <c r="N61" s="877"/>
      <c r="O61" s="877"/>
      <c r="P61" s="889"/>
      <c r="Q61" s="889"/>
      <c r="R61" s="901"/>
      <c r="S61" s="901"/>
      <c r="T61" s="889"/>
      <c r="U61" s="889"/>
      <c r="V61" s="901"/>
      <c r="W61" s="901"/>
      <c r="X61" s="904"/>
      <c r="Y61" s="904"/>
      <c r="Z61" s="284"/>
      <c r="AA61" s="284"/>
      <c r="AB61" s="284"/>
      <c r="AC61" s="284"/>
      <c r="AD61" s="284"/>
      <c r="AE61" s="284"/>
      <c r="AF61" s="284"/>
      <c r="AG61" s="284"/>
      <c r="AH61" s="284"/>
      <c r="AI61" s="284"/>
      <c r="AJ61" s="284"/>
      <c r="AK61" s="284"/>
      <c r="AL61" s="284"/>
      <c r="AM61" s="284"/>
      <c r="AN61" s="284"/>
      <c r="AO61" s="51"/>
      <c r="AP61" s="51"/>
      <c r="AQ61" s="821"/>
      <c r="AR61" s="831"/>
      <c r="AS61" s="821"/>
      <c r="AT61" s="821"/>
      <c r="AU61" s="13"/>
      <c r="AV61" s="13"/>
      <c r="AW61" s="13"/>
      <c r="AX61" s="13"/>
      <c r="AY61" s="13"/>
      <c r="AZ61" s="13"/>
      <c r="BA61" s="13"/>
      <c r="BB61" s="13"/>
      <c r="BC61" s="13"/>
      <c r="BD61" s="13"/>
      <c r="BE61" s="13"/>
      <c r="BF61" s="13"/>
      <c r="BG61" s="284"/>
      <c r="BH61" s="284"/>
      <c r="BI61" s="284"/>
      <c r="BJ61" s="284"/>
      <c r="BK61" s="284"/>
      <c r="BL61" s="284"/>
      <c r="BM61" s="284"/>
      <c r="BN61" s="284"/>
      <c r="BO61" s="284"/>
      <c r="BP61" s="284"/>
      <c r="BQ61" s="284"/>
      <c r="BR61" s="284"/>
      <c r="BS61" s="284"/>
      <c r="BT61" s="284"/>
      <c r="BU61" s="284"/>
      <c r="BV61" s="284"/>
      <c r="BW61" s="284"/>
      <c r="BX61" s="284"/>
      <c r="BY61" s="284"/>
      <c r="BZ61" s="284"/>
      <c r="CA61" s="284"/>
      <c r="CB61" s="284"/>
      <c r="CC61" s="284"/>
      <c r="CD61" s="284"/>
      <c r="CE61" s="284"/>
      <c r="CF61" s="284"/>
      <c r="CG61" s="284"/>
      <c r="CH61" s="284"/>
    </row>
    <row r="62" spans="1:86" s="287" customFormat="1" ht="35.1" customHeight="1" x14ac:dyDescent="0.3">
      <c r="A62" s="923"/>
      <c r="B62" s="825"/>
      <c r="C62" s="909"/>
      <c r="D62" s="909"/>
      <c r="E62" s="895"/>
      <c r="F62" s="895"/>
      <c r="G62" s="895"/>
      <c r="H62" s="895"/>
      <c r="I62" s="821"/>
      <c r="J62" s="831"/>
      <c r="K62" s="821"/>
      <c r="L62" s="825"/>
      <c r="M62" s="825"/>
      <c r="N62" s="825"/>
      <c r="O62" s="825"/>
      <c r="P62" s="890"/>
      <c r="Q62" s="890"/>
      <c r="R62" s="902"/>
      <c r="S62" s="902"/>
      <c r="T62" s="890"/>
      <c r="U62" s="890"/>
      <c r="V62" s="902"/>
      <c r="W62" s="902"/>
      <c r="X62" s="905"/>
      <c r="Y62" s="905"/>
      <c r="Z62" s="284"/>
      <c r="AA62" s="284"/>
      <c r="AB62" s="284"/>
      <c r="AC62" s="284"/>
      <c r="AD62" s="284"/>
      <c r="AE62" s="284"/>
      <c r="AF62" s="284"/>
      <c r="AG62" s="284"/>
      <c r="AH62" s="284"/>
      <c r="AI62" s="284"/>
      <c r="AJ62" s="284"/>
      <c r="AK62" s="284"/>
      <c r="AL62" s="284"/>
      <c r="AM62" s="284"/>
      <c r="AN62" s="284"/>
      <c r="AO62" s="51"/>
      <c r="AP62" s="51"/>
      <c r="AQ62" s="821"/>
      <c r="AR62" s="831"/>
      <c r="AS62" s="821"/>
      <c r="AT62" s="821"/>
      <c r="AU62" s="13"/>
      <c r="AV62" s="13"/>
      <c r="AW62" s="13"/>
      <c r="AX62" s="13"/>
      <c r="AY62" s="13"/>
      <c r="AZ62" s="13"/>
      <c r="BA62" s="13"/>
      <c r="BB62" s="13"/>
      <c r="BC62" s="13"/>
      <c r="BD62" s="13"/>
      <c r="BE62" s="13"/>
      <c r="BF62" s="13"/>
      <c r="BG62" s="284"/>
      <c r="BH62" s="284"/>
      <c r="BI62" s="284"/>
      <c r="BJ62" s="284"/>
      <c r="BK62" s="284"/>
      <c r="BL62" s="284"/>
      <c r="BM62" s="284"/>
      <c r="BN62" s="284"/>
      <c r="BO62" s="284"/>
      <c r="BP62" s="284"/>
      <c r="BQ62" s="284"/>
      <c r="BR62" s="284"/>
      <c r="BS62" s="284"/>
      <c r="BT62" s="284"/>
      <c r="BU62" s="284"/>
      <c r="BV62" s="284"/>
      <c r="BW62" s="284"/>
      <c r="BX62" s="284"/>
      <c r="BY62" s="284"/>
      <c r="BZ62" s="284"/>
      <c r="CA62" s="284"/>
      <c r="CB62" s="284"/>
      <c r="CC62" s="284"/>
      <c r="CD62" s="284"/>
      <c r="CE62" s="284"/>
      <c r="CF62" s="284"/>
      <c r="CG62" s="284"/>
      <c r="CH62" s="284"/>
    </row>
    <row r="63" spans="1:86" s="289" customFormat="1" ht="35.1" customHeight="1" x14ac:dyDescent="0.3">
      <c r="A63" s="922">
        <v>12</v>
      </c>
      <c r="B63" s="824" t="s">
        <v>667</v>
      </c>
      <c r="C63" s="907" t="s">
        <v>479</v>
      </c>
      <c r="D63" s="907" t="s">
        <v>513</v>
      </c>
      <c r="E63" s="894"/>
      <c r="F63" s="894" t="s">
        <v>13</v>
      </c>
      <c r="G63" s="894"/>
      <c r="H63" s="894">
        <v>1</v>
      </c>
      <c r="I63" s="832" t="s">
        <v>668</v>
      </c>
      <c r="J63" s="831" t="s">
        <v>475</v>
      </c>
      <c r="K63" s="821" t="s">
        <v>476</v>
      </c>
      <c r="L63" s="824" t="s">
        <v>477</v>
      </c>
      <c r="M63" s="824" t="s">
        <v>298</v>
      </c>
      <c r="N63" s="824" t="s">
        <v>291</v>
      </c>
      <c r="O63" s="824" t="s">
        <v>514</v>
      </c>
      <c r="P63" s="888" t="s">
        <v>443</v>
      </c>
      <c r="Q63" s="888" t="s">
        <v>444</v>
      </c>
      <c r="R63" s="900" t="s">
        <v>445</v>
      </c>
      <c r="S63" s="900" t="s">
        <v>446</v>
      </c>
      <c r="T63" s="888" t="s">
        <v>447</v>
      </c>
      <c r="U63" s="888" t="s">
        <v>444</v>
      </c>
      <c r="V63" s="900" t="s">
        <v>445</v>
      </c>
      <c r="W63" s="900" t="s">
        <v>446</v>
      </c>
      <c r="X63" s="903"/>
      <c r="Y63" s="903" t="s">
        <v>13</v>
      </c>
      <c r="Z63" s="284"/>
      <c r="AA63" s="284"/>
      <c r="AB63" s="284"/>
      <c r="AC63" s="284"/>
      <c r="AD63" s="284"/>
      <c r="AE63" s="284"/>
      <c r="AF63" s="284"/>
      <c r="AG63" s="284"/>
      <c r="AH63" s="284"/>
      <c r="AI63" s="284"/>
      <c r="AJ63" s="284"/>
      <c r="AK63" s="284"/>
      <c r="AL63" s="284"/>
      <c r="AM63" s="284"/>
      <c r="AN63" s="284"/>
      <c r="AO63" s="51"/>
      <c r="AP63" s="51"/>
      <c r="AQ63" s="832"/>
      <c r="AR63" s="831"/>
      <c r="AS63" s="821"/>
      <c r="AT63" s="821"/>
      <c r="AU63" s="13"/>
      <c r="AV63" s="13"/>
      <c r="AW63" s="13"/>
      <c r="AX63" s="13"/>
      <c r="AY63" s="13"/>
      <c r="AZ63" s="13"/>
      <c r="BA63" s="13"/>
      <c r="BB63" s="13"/>
      <c r="BC63" s="13"/>
      <c r="BD63" s="13"/>
      <c r="BE63" s="13"/>
      <c r="BF63" s="13"/>
    </row>
    <row r="64" spans="1:86" s="289" customFormat="1" ht="35.1" customHeight="1" x14ac:dyDescent="0.3">
      <c r="A64" s="944"/>
      <c r="B64" s="877"/>
      <c r="C64" s="908"/>
      <c r="D64" s="908"/>
      <c r="E64" s="913"/>
      <c r="F64" s="913"/>
      <c r="G64" s="913"/>
      <c r="H64" s="913"/>
      <c r="I64" s="832"/>
      <c r="J64" s="831"/>
      <c r="K64" s="821"/>
      <c r="L64" s="877"/>
      <c r="M64" s="877"/>
      <c r="N64" s="877"/>
      <c r="O64" s="877"/>
      <c r="P64" s="889"/>
      <c r="Q64" s="889"/>
      <c r="R64" s="901"/>
      <c r="S64" s="901"/>
      <c r="T64" s="889"/>
      <c r="U64" s="889"/>
      <c r="V64" s="901"/>
      <c r="W64" s="901"/>
      <c r="X64" s="904"/>
      <c r="Y64" s="904"/>
      <c r="Z64" s="284"/>
      <c r="AA64" s="284"/>
      <c r="AB64" s="284"/>
      <c r="AC64" s="284"/>
      <c r="AD64" s="284"/>
      <c r="AE64" s="284"/>
      <c r="AF64" s="284"/>
      <c r="AG64" s="284"/>
      <c r="AH64" s="284"/>
      <c r="AI64" s="284"/>
      <c r="AJ64" s="284"/>
      <c r="AK64" s="284"/>
      <c r="AL64" s="284"/>
      <c r="AM64" s="284"/>
      <c r="AN64" s="284"/>
      <c r="AO64" s="51"/>
      <c r="AP64" s="51"/>
      <c r="AQ64" s="832"/>
      <c r="AR64" s="831"/>
      <c r="AS64" s="821"/>
      <c r="AT64" s="821"/>
      <c r="AU64" s="13"/>
      <c r="AV64" s="13"/>
      <c r="AW64" s="13"/>
      <c r="AX64" s="13"/>
      <c r="AY64" s="13"/>
      <c r="AZ64" s="13"/>
      <c r="BA64" s="13"/>
      <c r="BB64" s="13"/>
      <c r="BC64" s="13"/>
      <c r="BD64" s="13"/>
      <c r="BE64" s="13"/>
      <c r="BF64" s="13"/>
    </row>
    <row r="65" spans="1:86" s="289" customFormat="1" ht="35.1" customHeight="1" x14ac:dyDescent="0.3">
      <c r="A65" s="944"/>
      <c r="B65" s="877"/>
      <c r="C65" s="908"/>
      <c r="D65" s="908"/>
      <c r="E65" s="913"/>
      <c r="F65" s="913"/>
      <c r="G65" s="913"/>
      <c r="H65" s="913"/>
      <c r="I65" s="832"/>
      <c r="J65" s="831"/>
      <c r="K65" s="821"/>
      <c r="L65" s="877"/>
      <c r="M65" s="877"/>
      <c r="N65" s="877"/>
      <c r="O65" s="877"/>
      <c r="P65" s="889"/>
      <c r="Q65" s="889"/>
      <c r="R65" s="901"/>
      <c r="S65" s="901"/>
      <c r="T65" s="889"/>
      <c r="U65" s="889"/>
      <c r="V65" s="901"/>
      <c r="W65" s="901"/>
      <c r="X65" s="904"/>
      <c r="Y65" s="904"/>
      <c r="Z65" s="284"/>
      <c r="AA65" s="284"/>
      <c r="AB65" s="284"/>
      <c r="AC65" s="284"/>
      <c r="AD65" s="284"/>
      <c r="AE65" s="284"/>
      <c r="AF65" s="284"/>
      <c r="AG65" s="284"/>
      <c r="AH65" s="284"/>
      <c r="AI65" s="284"/>
      <c r="AJ65" s="284"/>
      <c r="AK65" s="284"/>
      <c r="AL65" s="284"/>
      <c r="AM65" s="284"/>
      <c r="AN65" s="284"/>
      <c r="AO65" s="51"/>
      <c r="AP65" s="51"/>
      <c r="AQ65" s="832"/>
      <c r="AR65" s="831"/>
      <c r="AS65" s="821"/>
      <c r="AT65" s="821"/>
      <c r="AU65" s="13"/>
      <c r="AV65" s="13"/>
      <c r="AW65" s="13"/>
      <c r="AX65" s="13"/>
      <c r="AY65" s="13"/>
      <c r="AZ65" s="13"/>
      <c r="BA65" s="13"/>
      <c r="BB65" s="13"/>
      <c r="BC65" s="13"/>
      <c r="BD65" s="13"/>
      <c r="BE65" s="13"/>
      <c r="BF65" s="13"/>
    </row>
    <row r="66" spans="1:86" s="289" customFormat="1" ht="35.1" customHeight="1" x14ac:dyDescent="0.3">
      <c r="A66" s="944"/>
      <c r="B66" s="877"/>
      <c r="C66" s="908"/>
      <c r="D66" s="908"/>
      <c r="E66" s="913"/>
      <c r="F66" s="913"/>
      <c r="G66" s="913"/>
      <c r="H66" s="913"/>
      <c r="I66" s="832"/>
      <c r="J66" s="831"/>
      <c r="K66" s="821"/>
      <c r="L66" s="877"/>
      <c r="M66" s="877"/>
      <c r="N66" s="877"/>
      <c r="O66" s="877"/>
      <c r="P66" s="889"/>
      <c r="Q66" s="889"/>
      <c r="R66" s="901"/>
      <c r="S66" s="901"/>
      <c r="T66" s="889"/>
      <c r="U66" s="889"/>
      <c r="V66" s="901"/>
      <c r="W66" s="901"/>
      <c r="X66" s="904"/>
      <c r="Y66" s="904"/>
      <c r="Z66" s="284"/>
      <c r="AA66" s="284"/>
      <c r="AB66" s="284"/>
      <c r="AC66" s="284"/>
      <c r="AD66" s="284"/>
      <c r="AE66" s="284"/>
      <c r="AF66" s="284"/>
      <c r="AG66" s="284"/>
      <c r="AH66" s="284"/>
      <c r="AI66" s="284"/>
      <c r="AJ66" s="284"/>
      <c r="AK66" s="284"/>
      <c r="AL66" s="284"/>
      <c r="AM66" s="284"/>
      <c r="AN66" s="284"/>
      <c r="AO66" s="51"/>
      <c r="AP66" s="51"/>
      <c r="AQ66" s="832"/>
      <c r="AR66" s="831"/>
      <c r="AS66" s="821"/>
      <c r="AT66" s="821"/>
      <c r="AU66" s="13"/>
      <c r="AV66" s="13"/>
      <c r="AW66" s="13"/>
      <c r="AX66" s="13"/>
      <c r="AY66" s="13"/>
      <c r="AZ66" s="13"/>
      <c r="BA66" s="13"/>
      <c r="BB66" s="13"/>
      <c r="BC66" s="13"/>
      <c r="BD66" s="13"/>
      <c r="BE66" s="13"/>
      <c r="BF66" s="13"/>
    </row>
    <row r="67" spans="1:86" s="289" customFormat="1" ht="35.1" customHeight="1" x14ac:dyDescent="0.3">
      <c r="A67" s="923"/>
      <c r="B67" s="825"/>
      <c r="C67" s="909"/>
      <c r="D67" s="909"/>
      <c r="E67" s="895"/>
      <c r="F67" s="895"/>
      <c r="G67" s="895"/>
      <c r="H67" s="895"/>
      <c r="I67" s="832"/>
      <c r="J67" s="831"/>
      <c r="K67" s="821"/>
      <c r="L67" s="825"/>
      <c r="M67" s="825"/>
      <c r="N67" s="825"/>
      <c r="O67" s="825"/>
      <c r="P67" s="890"/>
      <c r="Q67" s="890"/>
      <c r="R67" s="902"/>
      <c r="S67" s="902"/>
      <c r="T67" s="890"/>
      <c r="U67" s="890"/>
      <c r="V67" s="902"/>
      <c r="W67" s="902"/>
      <c r="X67" s="905"/>
      <c r="Y67" s="905"/>
      <c r="Z67" s="284"/>
      <c r="AA67" s="284"/>
      <c r="AB67" s="284"/>
      <c r="AC67" s="284"/>
      <c r="AD67" s="284"/>
      <c r="AE67" s="284"/>
      <c r="AF67" s="284"/>
      <c r="AG67" s="284"/>
      <c r="AH67" s="284"/>
      <c r="AI67" s="284"/>
      <c r="AJ67" s="284"/>
      <c r="AK67" s="284"/>
      <c r="AL67" s="284"/>
      <c r="AM67" s="284"/>
      <c r="AN67" s="284"/>
      <c r="AO67" s="51"/>
      <c r="AP67" s="51"/>
      <c r="AQ67" s="832"/>
      <c r="AR67" s="831"/>
      <c r="AS67" s="821"/>
      <c r="AT67" s="821"/>
      <c r="AU67" s="13"/>
      <c r="AV67" s="13"/>
      <c r="AW67" s="13"/>
      <c r="AX67" s="13"/>
      <c r="AY67" s="13"/>
      <c r="AZ67" s="13"/>
      <c r="BA67" s="13"/>
      <c r="BB67" s="13"/>
      <c r="BC67" s="13"/>
      <c r="BD67" s="13"/>
      <c r="BE67" s="13"/>
      <c r="BF67" s="13"/>
    </row>
    <row r="68" spans="1:86" s="289" customFormat="1" ht="35.1" customHeight="1" x14ac:dyDescent="0.3">
      <c r="A68" s="954">
        <v>13</v>
      </c>
      <c r="B68" s="931" t="s">
        <v>669</v>
      </c>
      <c r="C68" s="824" t="s">
        <v>515</v>
      </c>
      <c r="D68" s="824" t="s">
        <v>516</v>
      </c>
      <c r="E68" s="894"/>
      <c r="F68" s="894" t="s">
        <v>13</v>
      </c>
      <c r="G68" s="894"/>
      <c r="H68" s="894">
        <v>1</v>
      </c>
      <c r="I68" s="843" t="s">
        <v>670</v>
      </c>
      <c r="J68" s="831" t="s">
        <v>517</v>
      </c>
      <c r="K68" s="821" t="s">
        <v>484</v>
      </c>
      <c r="L68" s="824" t="s">
        <v>485</v>
      </c>
      <c r="M68" s="824" t="s">
        <v>518</v>
      </c>
      <c r="N68" s="824" t="s">
        <v>519</v>
      </c>
      <c r="O68" s="824" t="s">
        <v>520</v>
      </c>
      <c r="P68" s="888" t="s">
        <v>443</v>
      </c>
      <c r="Q68" s="888" t="s">
        <v>444</v>
      </c>
      <c r="R68" s="900" t="s">
        <v>445</v>
      </c>
      <c r="S68" s="900" t="s">
        <v>521</v>
      </c>
      <c r="T68" s="888" t="s">
        <v>522</v>
      </c>
      <c r="U68" s="888" t="s">
        <v>523</v>
      </c>
      <c r="V68" s="900" t="s">
        <v>445</v>
      </c>
      <c r="W68" s="900" t="s">
        <v>524</v>
      </c>
      <c r="X68" s="903"/>
      <c r="Y68" s="824" t="s">
        <v>15</v>
      </c>
      <c r="Z68" s="284"/>
      <c r="AA68" s="284"/>
      <c r="AB68" s="284"/>
      <c r="AC68" s="284"/>
      <c r="AD68" s="284"/>
      <c r="AE68" s="284"/>
      <c r="AF68" s="284"/>
      <c r="AG68" s="284"/>
      <c r="AH68" s="284"/>
      <c r="AI68" s="284"/>
      <c r="AJ68" s="284"/>
      <c r="AK68" s="284"/>
      <c r="AL68" s="284"/>
      <c r="AM68" s="284"/>
      <c r="AN68" s="284"/>
      <c r="AO68" s="51"/>
      <c r="AP68" s="51"/>
      <c r="AQ68" s="843">
        <v>2</v>
      </c>
      <c r="AR68" s="843">
        <v>1</v>
      </c>
      <c r="AS68" s="844" t="s">
        <v>898</v>
      </c>
      <c r="AT68" s="816" t="s">
        <v>905</v>
      </c>
      <c r="AU68" s="13"/>
      <c r="AV68" s="13"/>
      <c r="AW68" s="13"/>
      <c r="AX68" s="13"/>
      <c r="AY68" s="13"/>
      <c r="AZ68" s="13"/>
      <c r="BA68" s="13"/>
      <c r="BB68" s="13"/>
      <c r="BC68" s="13"/>
      <c r="BD68" s="13"/>
      <c r="BE68" s="13"/>
      <c r="BF68" s="13"/>
    </row>
    <row r="69" spans="1:86" s="289" customFormat="1" ht="35.1" customHeight="1" x14ac:dyDescent="0.3">
      <c r="A69" s="955"/>
      <c r="B69" s="927"/>
      <c r="C69" s="877"/>
      <c r="D69" s="877"/>
      <c r="E69" s="913"/>
      <c r="F69" s="913"/>
      <c r="G69" s="913"/>
      <c r="H69" s="913"/>
      <c r="I69" s="843"/>
      <c r="J69" s="831"/>
      <c r="K69" s="821"/>
      <c r="L69" s="877"/>
      <c r="M69" s="877"/>
      <c r="N69" s="877"/>
      <c r="O69" s="877"/>
      <c r="P69" s="889"/>
      <c r="Q69" s="889"/>
      <c r="R69" s="901"/>
      <c r="S69" s="901"/>
      <c r="T69" s="889"/>
      <c r="U69" s="889"/>
      <c r="V69" s="901"/>
      <c r="W69" s="901"/>
      <c r="X69" s="904"/>
      <c r="Y69" s="877"/>
      <c r="Z69" s="284"/>
      <c r="AA69" s="284"/>
      <c r="AB69" s="284"/>
      <c r="AC69" s="284"/>
      <c r="AD69" s="284"/>
      <c r="AE69" s="284"/>
      <c r="AF69" s="284"/>
      <c r="AG69" s="284"/>
      <c r="AH69" s="284"/>
      <c r="AI69" s="284"/>
      <c r="AJ69" s="284"/>
      <c r="AK69" s="284"/>
      <c r="AL69" s="284"/>
      <c r="AM69" s="284"/>
      <c r="AN69" s="284"/>
      <c r="AO69" s="51"/>
      <c r="AP69" s="51"/>
      <c r="AQ69" s="843"/>
      <c r="AR69" s="843"/>
      <c r="AS69" s="846"/>
      <c r="AT69" s="822"/>
      <c r="AU69" s="13"/>
      <c r="AV69" s="13"/>
      <c r="AW69" s="13"/>
      <c r="AX69" s="13"/>
      <c r="AY69" s="13"/>
      <c r="AZ69" s="13"/>
      <c r="BA69" s="13"/>
      <c r="BB69" s="13"/>
      <c r="BC69" s="13"/>
      <c r="BD69" s="13"/>
      <c r="BE69" s="13"/>
      <c r="BF69" s="13"/>
    </row>
    <row r="70" spans="1:86" s="290" customFormat="1" ht="35.1" customHeight="1" x14ac:dyDescent="0.3">
      <c r="A70" s="955"/>
      <c r="B70" s="927"/>
      <c r="C70" s="877"/>
      <c r="D70" s="877"/>
      <c r="E70" s="895"/>
      <c r="F70" s="895"/>
      <c r="G70" s="895"/>
      <c r="H70" s="895"/>
      <c r="I70" s="843"/>
      <c r="J70" s="831"/>
      <c r="K70" s="821"/>
      <c r="L70" s="877"/>
      <c r="M70" s="877"/>
      <c r="N70" s="825"/>
      <c r="O70" s="825"/>
      <c r="P70" s="890"/>
      <c r="Q70" s="890"/>
      <c r="R70" s="901"/>
      <c r="S70" s="902"/>
      <c r="T70" s="890"/>
      <c r="U70" s="890"/>
      <c r="V70" s="902"/>
      <c r="W70" s="902"/>
      <c r="X70" s="905"/>
      <c r="Y70" s="825"/>
      <c r="Z70" s="284"/>
      <c r="AA70" s="284"/>
      <c r="AB70" s="284"/>
      <c r="AC70" s="284"/>
      <c r="AD70" s="284"/>
      <c r="AE70" s="284"/>
      <c r="AF70" s="284"/>
      <c r="AG70" s="284"/>
      <c r="AH70" s="284"/>
      <c r="AI70" s="284"/>
      <c r="AJ70" s="284"/>
      <c r="AK70" s="284"/>
      <c r="AL70" s="284"/>
      <c r="AM70" s="284"/>
      <c r="AN70" s="284"/>
      <c r="AO70" s="51"/>
      <c r="AP70" s="51"/>
      <c r="AQ70" s="843"/>
      <c r="AR70" s="843"/>
      <c r="AS70" s="845"/>
      <c r="AT70" s="817"/>
      <c r="AU70" s="13"/>
      <c r="AV70" s="13"/>
      <c r="AW70" s="13"/>
      <c r="AX70" s="13"/>
      <c r="AY70" s="13"/>
      <c r="AZ70" s="13"/>
      <c r="BA70" s="13"/>
      <c r="BB70" s="13"/>
      <c r="BC70" s="13"/>
      <c r="BD70" s="13"/>
      <c r="BE70" s="13"/>
      <c r="BF70" s="13"/>
    </row>
    <row r="71" spans="1:86" s="290" customFormat="1" ht="35.1" customHeight="1" x14ac:dyDescent="0.3">
      <c r="A71" s="955"/>
      <c r="B71" s="927"/>
      <c r="C71" s="877"/>
      <c r="D71" s="877"/>
      <c r="E71" s="894"/>
      <c r="F71" s="896" t="s">
        <v>13</v>
      </c>
      <c r="G71" s="894"/>
      <c r="H71" s="894">
        <v>2</v>
      </c>
      <c r="I71" s="844" t="s">
        <v>671</v>
      </c>
      <c r="J71" s="831"/>
      <c r="K71" s="821"/>
      <c r="L71" s="877"/>
      <c r="M71" s="877"/>
      <c r="N71" s="824" t="s">
        <v>525</v>
      </c>
      <c r="O71" s="824" t="s">
        <v>526</v>
      </c>
      <c r="P71" s="888" t="s">
        <v>443</v>
      </c>
      <c r="Q71" s="888" t="s">
        <v>444</v>
      </c>
      <c r="R71" s="901"/>
      <c r="S71" s="900" t="s">
        <v>521</v>
      </c>
      <c r="T71" s="888" t="s">
        <v>522</v>
      </c>
      <c r="U71" s="888" t="s">
        <v>523</v>
      </c>
      <c r="V71" s="900" t="s">
        <v>445</v>
      </c>
      <c r="W71" s="900" t="s">
        <v>524</v>
      </c>
      <c r="X71" s="903"/>
      <c r="Y71" s="824" t="s">
        <v>15</v>
      </c>
      <c r="Z71" s="284"/>
      <c r="AA71" s="284"/>
      <c r="AB71" s="284"/>
      <c r="AC71" s="284"/>
      <c r="AD71" s="284"/>
      <c r="AE71" s="284"/>
      <c r="AF71" s="284"/>
      <c r="AG71" s="284"/>
      <c r="AH71" s="284"/>
      <c r="AI71" s="284"/>
      <c r="AJ71" s="284"/>
      <c r="AK71" s="284"/>
      <c r="AL71" s="284"/>
      <c r="AM71" s="284"/>
      <c r="AN71" s="284"/>
      <c r="AO71" s="51"/>
      <c r="AP71" s="51"/>
      <c r="AQ71" s="844">
        <v>1</v>
      </c>
      <c r="AR71" s="844">
        <v>1</v>
      </c>
      <c r="AS71" s="844" t="s">
        <v>899</v>
      </c>
      <c r="AT71" s="816" t="s">
        <v>904</v>
      </c>
      <c r="AU71" s="13"/>
      <c r="AV71" s="13"/>
      <c r="AW71" s="13"/>
      <c r="AX71" s="13"/>
      <c r="AY71" s="13"/>
      <c r="AZ71" s="13"/>
      <c r="BA71" s="13"/>
      <c r="BB71" s="13"/>
      <c r="BC71" s="13"/>
      <c r="BD71" s="13"/>
      <c r="BE71" s="13"/>
      <c r="BF71" s="13"/>
    </row>
    <row r="72" spans="1:86" s="290" customFormat="1" ht="35.1" customHeight="1" x14ac:dyDescent="0.3">
      <c r="A72" s="956"/>
      <c r="B72" s="928"/>
      <c r="C72" s="825"/>
      <c r="D72" s="825"/>
      <c r="E72" s="895"/>
      <c r="F72" s="897"/>
      <c r="G72" s="895"/>
      <c r="H72" s="895"/>
      <c r="I72" s="845"/>
      <c r="J72" s="831"/>
      <c r="K72" s="821"/>
      <c r="L72" s="825"/>
      <c r="M72" s="825"/>
      <c r="N72" s="825"/>
      <c r="O72" s="825"/>
      <c r="P72" s="890"/>
      <c r="Q72" s="890"/>
      <c r="R72" s="902"/>
      <c r="S72" s="902"/>
      <c r="T72" s="890"/>
      <c r="U72" s="890"/>
      <c r="V72" s="902"/>
      <c r="W72" s="902"/>
      <c r="X72" s="905"/>
      <c r="Y72" s="825"/>
      <c r="Z72" s="284"/>
      <c r="AA72" s="284"/>
      <c r="AB72" s="284"/>
      <c r="AC72" s="284"/>
      <c r="AD72" s="284"/>
      <c r="AE72" s="284"/>
      <c r="AF72" s="284"/>
      <c r="AG72" s="284"/>
      <c r="AH72" s="284"/>
      <c r="AI72" s="284"/>
      <c r="AJ72" s="284"/>
      <c r="AK72" s="284"/>
      <c r="AL72" s="284"/>
      <c r="AM72" s="284"/>
      <c r="AN72" s="284"/>
      <c r="AO72" s="51"/>
      <c r="AP72" s="51"/>
      <c r="AQ72" s="845"/>
      <c r="AR72" s="845"/>
      <c r="AS72" s="845"/>
      <c r="AT72" s="822"/>
      <c r="AU72" s="13"/>
      <c r="AV72" s="13"/>
      <c r="AW72" s="13"/>
      <c r="AX72" s="13"/>
      <c r="AY72" s="13"/>
      <c r="AZ72" s="13"/>
      <c r="BA72" s="13"/>
      <c r="BB72" s="13"/>
      <c r="BC72" s="13"/>
      <c r="BD72" s="13"/>
      <c r="BE72" s="13"/>
      <c r="BF72" s="13"/>
    </row>
    <row r="73" spans="1:86" s="287" customFormat="1" ht="35.1" customHeight="1" x14ac:dyDescent="0.3">
      <c r="A73" s="952">
        <v>14</v>
      </c>
      <c r="B73" s="929" t="s">
        <v>672</v>
      </c>
      <c r="C73" s="821" t="s">
        <v>527</v>
      </c>
      <c r="D73" s="869" t="s">
        <v>528</v>
      </c>
      <c r="E73" s="19"/>
      <c r="F73" s="286" t="s">
        <v>13</v>
      </c>
      <c r="G73" s="19"/>
      <c r="H73" s="19">
        <v>1</v>
      </c>
      <c r="I73" s="288" t="s">
        <v>673</v>
      </c>
      <c r="J73" s="831" t="s">
        <v>529</v>
      </c>
      <c r="K73" s="821" t="s">
        <v>530</v>
      </c>
      <c r="L73" s="824" t="s">
        <v>531</v>
      </c>
      <c r="M73" s="821" t="s">
        <v>532</v>
      </c>
      <c r="N73" s="821" t="s">
        <v>533</v>
      </c>
      <c r="O73" s="252" t="s">
        <v>534</v>
      </c>
      <c r="P73" s="281" t="s">
        <v>443</v>
      </c>
      <c r="Q73" s="281" t="s">
        <v>444</v>
      </c>
      <c r="R73" s="953" t="s">
        <v>445</v>
      </c>
      <c r="S73" s="953" t="s">
        <v>535</v>
      </c>
      <c r="T73" s="281" t="s">
        <v>447</v>
      </c>
      <c r="U73" s="281" t="s">
        <v>536</v>
      </c>
      <c r="V73" s="900" t="s">
        <v>445</v>
      </c>
      <c r="W73" s="953" t="s">
        <v>537</v>
      </c>
      <c r="X73" s="291"/>
      <c r="Y73" s="291" t="s">
        <v>13</v>
      </c>
      <c r="Z73" s="284"/>
      <c r="AA73" s="284"/>
      <c r="AB73" s="284"/>
      <c r="AC73" s="284"/>
      <c r="AD73" s="284"/>
      <c r="AE73" s="284"/>
      <c r="AF73" s="284"/>
      <c r="AG73" s="284"/>
      <c r="AH73" s="284"/>
      <c r="AI73" s="284"/>
      <c r="AJ73" s="284"/>
      <c r="AK73" s="284"/>
      <c r="AL73" s="284"/>
      <c r="AM73" s="284"/>
      <c r="AN73" s="284"/>
      <c r="AO73" s="51"/>
      <c r="AP73" s="51"/>
      <c r="AQ73" s="288"/>
      <c r="AR73" s="831"/>
      <c r="AS73" s="821"/>
      <c r="AT73" s="821"/>
      <c r="AU73" s="13"/>
      <c r="AV73" s="13"/>
      <c r="AW73" s="13"/>
      <c r="AX73" s="13"/>
      <c r="AY73" s="13"/>
      <c r="AZ73" s="13"/>
      <c r="BA73" s="13"/>
      <c r="BB73" s="13"/>
      <c r="BC73" s="13"/>
      <c r="BD73" s="13"/>
      <c r="BE73" s="13"/>
      <c r="BF73" s="13"/>
      <c r="BG73" s="284"/>
      <c r="BH73" s="284"/>
      <c r="BI73" s="284"/>
      <c r="BJ73" s="284"/>
      <c r="BK73" s="284"/>
      <c r="BL73" s="284"/>
      <c r="BM73" s="284"/>
      <c r="BN73" s="284"/>
      <c r="BO73" s="284"/>
      <c r="BP73" s="284"/>
      <c r="BQ73" s="284"/>
      <c r="BR73" s="284"/>
      <c r="BS73" s="284"/>
      <c r="BT73" s="284"/>
      <c r="BU73" s="284"/>
      <c r="BV73" s="284"/>
      <c r="BW73" s="284"/>
      <c r="BX73" s="284"/>
      <c r="BY73" s="284"/>
      <c r="BZ73" s="284"/>
      <c r="CA73" s="284"/>
      <c r="CB73" s="284"/>
      <c r="CC73" s="284"/>
      <c r="CD73" s="284"/>
      <c r="CE73" s="284"/>
      <c r="CF73" s="284"/>
      <c r="CG73" s="284"/>
      <c r="CH73" s="284"/>
    </row>
    <row r="74" spans="1:86" s="287" customFormat="1" ht="35.1" customHeight="1" x14ac:dyDescent="0.3">
      <c r="A74" s="952"/>
      <c r="B74" s="929"/>
      <c r="C74" s="821"/>
      <c r="D74" s="869"/>
      <c r="E74" s="918"/>
      <c r="F74" s="896" t="s">
        <v>13</v>
      </c>
      <c r="G74" s="918"/>
      <c r="H74" s="894">
        <v>2</v>
      </c>
      <c r="I74" s="832" t="s">
        <v>674</v>
      </c>
      <c r="J74" s="831"/>
      <c r="K74" s="821"/>
      <c r="L74" s="877"/>
      <c r="M74" s="821"/>
      <c r="N74" s="821"/>
      <c r="O74" s="824" t="s">
        <v>534</v>
      </c>
      <c r="P74" s="888" t="s">
        <v>443</v>
      </c>
      <c r="Q74" s="888" t="s">
        <v>444</v>
      </c>
      <c r="R74" s="953"/>
      <c r="S74" s="953"/>
      <c r="T74" s="888" t="s">
        <v>447</v>
      </c>
      <c r="U74" s="888" t="s">
        <v>536</v>
      </c>
      <c r="V74" s="901"/>
      <c r="W74" s="953"/>
      <c r="X74" s="949"/>
      <c r="Y74" s="949" t="s">
        <v>13</v>
      </c>
      <c r="Z74" s="284"/>
      <c r="AA74" s="284"/>
      <c r="AB74" s="284"/>
      <c r="AC74" s="284"/>
      <c r="AD74" s="284"/>
      <c r="AE74" s="284"/>
      <c r="AF74" s="284"/>
      <c r="AG74" s="284"/>
      <c r="AH74" s="284"/>
      <c r="AI74" s="284"/>
      <c r="AJ74" s="284"/>
      <c r="AK74" s="284"/>
      <c r="AL74" s="284"/>
      <c r="AM74" s="284"/>
      <c r="AN74" s="284"/>
      <c r="AO74" s="51"/>
      <c r="AP74" s="51"/>
      <c r="AQ74" s="832"/>
      <c r="AR74" s="831"/>
      <c r="AS74" s="821"/>
      <c r="AT74" s="821"/>
      <c r="AU74" s="13"/>
      <c r="AV74" s="13"/>
      <c r="AW74" s="13"/>
      <c r="AX74" s="13"/>
      <c r="AY74" s="13"/>
      <c r="AZ74" s="13"/>
      <c r="BA74" s="13"/>
      <c r="BB74" s="13"/>
      <c r="BC74" s="13"/>
      <c r="BD74" s="13"/>
      <c r="BE74" s="13"/>
      <c r="BF74" s="13"/>
      <c r="BG74" s="284"/>
      <c r="BH74" s="284"/>
      <c r="BI74" s="284"/>
      <c r="BJ74" s="284"/>
      <c r="BK74" s="284"/>
      <c r="BL74" s="284"/>
      <c r="BM74" s="284"/>
      <c r="BN74" s="284"/>
      <c r="BO74" s="284"/>
      <c r="BP74" s="284"/>
      <c r="BQ74" s="284"/>
      <c r="BR74" s="284"/>
      <c r="BS74" s="284"/>
      <c r="BT74" s="284"/>
      <c r="BU74" s="284"/>
      <c r="BV74" s="284"/>
      <c r="BW74" s="284"/>
      <c r="BX74" s="284"/>
      <c r="BY74" s="284"/>
      <c r="BZ74" s="284"/>
      <c r="CA74" s="284"/>
      <c r="CB74" s="284"/>
      <c r="CC74" s="284"/>
      <c r="CD74" s="284"/>
      <c r="CE74" s="284"/>
      <c r="CF74" s="284"/>
      <c r="CG74" s="284"/>
      <c r="CH74" s="284"/>
    </row>
    <row r="75" spans="1:86" s="287" customFormat="1" ht="35.1" customHeight="1" x14ac:dyDescent="0.3">
      <c r="A75" s="952"/>
      <c r="B75" s="929"/>
      <c r="C75" s="821"/>
      <c r="D75" s="869"/>
      <c r="E75" s="919"/>
      <c r="F75" s="897"/>
      <c r="G75" s="919"/>
      <c r="H75" s="895"/>
      <c r="I75" s="832"/>
      <c r="J75" s="831"/>
      <c r="K75" s="821"/>
      <c r="L75" s="877"/>
      <c r="M75" s="821"/>
      <c r="N75" s="821"/>
      <c r="O75" s="825"/>
      <c r="P75" s="890"/>
      <c r="Q75" s="890"/>
      <c r="R75" s="953"/>
      <c r="S75" s="953"/>
      <c r="T75" s="889"/>
      <c r="U75" s="889"/>
      <c r="V75" s="901"/>
      <c r="W75" s="953"/>
      <c r="X75" s="950"/>
      <c r="Y75" s="950"/>
      <c r="Z75" s="284"/>
      <c r="AA75" s="284"/>
      <c r="AB75" s="284"/>
      <c r="AC75" s="284"/>
      <c r="AD75" s="284"/>
      <c r="AE75" s="284"/>
      <c r="AF75" s="284"/>
      <c r="AG75" s="284"/>
      <c r="AH75" s="284"/>
      <c r="AI75" s="284"/>
      <c r="AJ75" s="284"/>
      <c r="AK75" s="284"/>
      <c r="AL75" s="284"/>
      <c r="AM75" s="284"/>
      <c r="AN75" s="284"/>
      <c r="AO75" s="51"/>
      <c r="AP75" s="51"/>
      <c r="AQ75" s="832"/>
      <c r="AR75" s="831"/>
      <c r="AS75" s="821"/>
      <c r="AT75" s="821"/>
      <c r="AU75" s="13"/>
      <c r="AV75" s="13"/>
      <c r="AW75" s="13"/>
      <c r="AX75" s="13"/>
      <c r="AY75" s="13"/>
      <c r="AZ75" s="13"/>
      <c r="BA75" s="13"/>
      <c r="BB75" s="13"/>
      <c r="BC75" s="13"/>
      <c r="BD75" s="13"/>
      <c r="BE75" s="13"/>
      <c r="BF75" s="13"/>
      <c r="BG75" s="284"/>
      <c r="BH75" s="284"/>
      <c r="BI75" s="284"/>
      <c r="BJ75" s="284"/>
      <c r="BK75" s="284"/>
      <c r="BL75" s="284"/>
      <c r="BM75" s="284"/>
      <c r="BN75" s="284"/>
      <c r="BO75" s="284"/>
      <c r="BP75" s="284"/>
      <c r="BQ75" s="284"/>
      <c r="BR75" s="284"/>
      <c r="BS75" s="284"/>
      <c r="BT75" s="284"/>
      <c r="BU75" s="284"/>
      <c r="BV75" s="284"/>
      <c r="BW75" s="284"/>
      <c r="BX75" s="284"/>
      <c r="BY75" s="284"/>
      <c r="BZ75" s="284"/>
      <c r="CA75" s="284"/>
      <c r="CB75" s="284"/>
      <c r="CC75" s="284"/>
      <c r="CD75" s="284"/>
      <c r="CE75" s="284"/>
      <c r="CF75" s="284"/>
      <c r="CG75" s="284"/>
      <c r="CH75" s="284"/>
    </row>
    <row r="76" spans="1:86" s="287" customFormat="1" ht="35.1" customHeight="1" x14ac:dyDescent="0.3">
      <c r="A76" s="952"/>
      <c r="B76" s="929"/>
      <c r="C76" s="821"/>
      <c r="D76" s="869"/>
      <c r="E76" s="286"/>
      <c r="F76" s="286" t="s">
        <v>13</v>
      </c>
      <c r="G76" s="19"/>
      <c r="H76" s="292">
        <v>3</v>
      </c>
      <c r="I76" s="288" t="s">
        <v>675</v>
      </c>
      <c r="J76" s="831"/>
      <c r="K76" s="821"/>
      <c r="L76" s="825"/>
      <c r="M76" s="821"/>
      <c r="N76" s="821"/>
      <c r="O76" s="252" t="s">
        <v>538</v>
      </c>
      <c r="P76" s="281" t="s">
        <v>443</v>
      </c>
      <c r="Q76" s="281" t="s">
        <v>444</v>
      </c>
      <c r="R76" s="953"/>
      <c r="S76" s="953"/>
      <c r="T76" s="890"/>
      <c r="U76" s="890"/>
      <c r="V76" s="902"/>
      <c r="W76" s="953"/>
      <c r="X76" s="252"/>
      <c r="Y76" s="291" t="s">
        <v>13</v>
      </c>
      <c r="Z76" s="284"/>
      <c r="AA76" s="284"/>
      <c r="AB76" s="284"/>
      <c r="AC76" s="284"/>
      <c r="AD76" s="284"/>
      <c r="AE76" s="284"/>
      <c r="AF76" s="284"/>
      <c r="AG76" s="284"/>
      <c r="AH76" s="284"/>
      <c r="AI76" s="284"/>
      <c r="AJ76" s="284"/>
      <c r="AK76" s="284"/>
      <c r="AL76" s="284"/>
      <c r="AM76" s="284"/>
      <c r="AN76" s="284"/>
      <c r="AO76" s="51"/>
      <c r="AP76" s="51"/>
      <c r="AQ76" s="288"/>
      <c r="AR76" s="831"/>
      <c r="AS76" s="821"/>
      <c r="AT76" s="821"/>
      <c r="AU76" s="13"/>
      <c r="AV76" s="13"/>
      <c r="AW76" s="13"/>
      <c r="AX76" s="13"/>
      <c r="AY76" s="13"/>
      <c r="AZ76" s="13"/>
      <c r="BA76" s="13"/>
      <c r="BB76" s="13"/>
      <c r="BC76" s="13"/>
      <c r="BD76" s="13"/>
      <c r="BE76" s="13"/>
      <c r="BF76" s="13"/>
      <c r="BG76" s="284"/>
      <c r="BH76" s="284"/>
      <c r="BI76" s="284"/>
      <c r="BJ76" s="284"/>
      <c r="BK76" s="284"/>
      <c r="BL76" s="284"/>
      <c r="BM76" s="284"/>
      <c r="BN76" s="284"/>
      <c r="BO76" s="284"/>
      <c r="BP76" s="284"/>
      <c r="BQ76" s="284"/>
      <c r="BR76" s="284"/>
      <c r="BS76" s="284"/>
      <c r="BT76" s="284"/>
      <c r="BU76" s="284"/>
      <c r="BV76" s="284"/>
      <c r="BW76" s="284"/>
      <c r="BX76" s="284"/>
      <c r="BY76" s="284"/>
      <c r="BZ76" s="284"/>
      <c r="CA76" s="284"/>
      <c r="CB76" s="284"/>
      <c r="CC76" s="284"/>
      <c r="CD76" s="284"/>
      <c r="CE76" s="284"/>
      <c r="CF76" s="284"/>
      <c r="CG76" s="284"/>
      <c r="CH76" s="284"/>
    </row>
    <row r="77" spans="1:86" s="287" customFormat="1" ht="35.1" customHeight="1" x14ac:dyDescent="0.3">
      <c r="A77" s="951">
        <v>15</v>
      </c>
      <c r="B77" s="929" t="s">
        <v>676</v>
      </c>
      <c r="C77" s="821" t="s">
        <v>539</v>
      </c>
      <c r="D77" s="821" t="s">
        <v>540</v>
      </c>
      <c r="E77" s="906"/>
      <c r="F77" s="906" t="s">
        <v>13</v>
      </c>
      <c r="G77" s="952"/>
      <c r="H77" s="885">
        <v>1</v>
      </c>
      <c r="I77" s="948" t="s">
        <v>677</v>
      </c>
      <c r="J77" s="831" t="s">
        <v>541</v>
      </c>
      <c r="K77" s="821" t="s">
        <v>504</v>
      </c>
      <c r="L77" s="824" t="s">
        <v>494</v>
      </c>
      <c r="M77" s="821" t="s">
        <v>296</v>
      </c>
      <c r="N77" s="821" t="s">
        <v>542</v>
      </c>
      <c r="O77" s="821" t="s">
        <v>543</v>
      </c>
      <c r="P77" s="920" t="s">
        <v>443</v>
      </c>
      <c r="Q77" s="920" t="s">
        <v>444</v>
      </c>
      <c r="R77" s="891" t="s">
        <v>445</v>
      </c>
      <c r="S77" s="891" t="s">
        <v>497</v>
      </c>
      <c r="T77" s="888" t="s">
        <v>447</v>
      </c>
      <c r="U77" s="888" t="s">
        <v>536</v>
      </c>
      <c r="V77" s="891" t="s">
        <v>445</v>
      </c>
      <c r="W77" s="891" t="s">
        <v>497</v>
      </c>
      <c r="X77" s="821"/>
      <c r="Y77" s="821" t="s">
        <v>13</v>
      </c>
      <c r="Z77" s="284"/>
      <c r="AA77" s="284"/>
      <c r="AB77" s="284"/>
      <c r="AC77" s="284"/>
      <c r="AD77" s="284"/>
      <c r="AE77" s="284"/>
      <c r="AF77" s="284"/>
      <c r="AG77" s="284"/>
      <c r="AH77" s="284"/>
      <c r="AI77" s="284"/>
      <c r="AJ77" s="284"/>
      <c r="AK77" s="284"/>
      <c r="AL77" s="284"/>
      <c r="AM77" s="284"/>
      <c r="AN77" s="284"/>
      <c r="AO77" s="51"/>
      <c r="AP77" s="51"/>
      <c r="AQ77" s="864">
        <v>2</v>
      </c>
      <c r="AR77" s="864">
        <v>1</v>
      </c>
      <c r="AS77" s="865" t="s">
        <v>896</v>
      </c>
      <c r="AT77" s="823" t="s">
        <v>904</v>
      </c>
      <c r="AU77" s="13"/>
      <c r="AV77" s="13"/>
      <c r="AW77" s="13"/>
      <c r="AX77" s="13"/>
      <c r="AY77" s="13"/>
      <c r="AZ77" s="13"/>
      <c r="BA77" s="13"/>
      <c r="BB77" s="13"/>
      <c r="BC77" s="13"/>
      <c r="BD77" s="13"/>
      <c r="BE77" s="13"/>
      <c r="BF77" s="13"/>
      <c r="BG77" s="284"/>
      <c r="BH77" s="284"/>
      <c r="BI77" s="284"/>
      <c r="BJ77" s="284"/>
      <c r="BK77" s="284"/>
      <c r="BL77" s="284"/>
      <c r="BM77" s="284"/>
      <c r="BN77" s="284"/>
      <c r="BO77" s="284"/>
      <c r="BP77" s="284"/>
      <c r="BQ77" s="284"/>
      <c r="BR77" s="284"/>
      <c r="BS77" s="284"/>
      <c r="BT77" s="284"/>
      <c r="BU77" s="284"/>
      <c r="BV77" s="284"/>
      <c r="BW77" s="284"/>
      <c r="BX77" s="284"/>
      <c r="BY77" s="284"/>
      <c r="BZ77" s="284"/>
      <c r="CA77" s="284"/>
      <c r="CB77" s="284"/>
      <c r="CC77" s="284"/>
      <c r="CD77" s="284"/>
      <c r="CE77" s="284"/>
      <c r="CF77" s="284"/>
      <c r="CG77" s="284"/>
      <c r="CH77" s="284"/>
    </row>
    <row r="78" spans="1:86" s="287" customFormat="1" ht="35.1" customHeight="1" x14ac:dyDescent="0.3">
      <c r="A78" s="951"/>
      <c r="B78" s="929"/>
      <c r="C78" s="821"/>
      <c r="D78" s="821"/>
      <c r="E78" s="906"/>
      <c r="F78" s="906"/>
      <c r="G78" s="952"/>
      <c r="H78" s="885"/>
      <c r="I78" s="948"/>
      <c r="J78" s="831"/>
      <c r="K78" s="821"/>
      <c r="L78" s="877"/>
      <c r="M78" s="821"/>
      <c r="N78" s="821"/>
      <c r="O78" s="821"/>
      <c r="P78" s="920"/>
      <c r="Q78" s="920"/>
      <c r="R78" s="891"/>
      <c r="S78" s="891"/>
      <c r="T78" s="889"/>
      <c r="U78" s="889"/>
      <c r="V78" s="891"/>
      <c r="W78" s="891"/>
      <c r="X78" s="821"/>
      <c r="Y78" s="821"/>
      <c r="Z78" s="284"/>
      <c r="AA78" s="284"/>
      <c r="AB78" s="284"/>
      <c r="AC78" s="284"/>
      <c r="AD78" s="284"/>
      <c r="AE78" s="284"/>
      <c r="AF78" s="284"/>
      <c r="AG78" s="284"/>
      <c r="AH78" s="284"/>
      <c r="AI78" s="284"/>
      <c r="AJ78" s="284"/>
      <c r="AK78" s="284"/>
      <c r="AL78" s="284"/>
      <c r="AM78" s="284"/>
      <c r="AN78" s="284"/>
      <c r="AO78" s="51"/>
      <c r="AP78" s="51"/>
      <c r="AQ78" s="864"/>
      <c r="AR78" s="864"/>
      <c r="AS78" s="865"/>
      <c r="AT78" s="823"/>
      <c r="AU78" s="13"/>
      <c r="AV78" s="13"/>
      <c r="AW78" s="13"/>
      <c r="AX78" s="13"/>
      <c r="AY78" s="13"/>
      <c r="AZ78" s="13"/>
      <c r="BA78" s="13"/>
      <c r="BB78" s="13"/>
      <c r="BC78" s="13"/>
      <c r="BD78" s="13"/>
      <c r="BE78" s="13"/>
      <c r="BF78" s="13"/>
      <c r="BG78" s="284"/>
      <c r="BH78" s="284"/>
      <c r="BI78" s="284"/>
      <c r="BJ78" s="284"/>
      <c r="BK78" s="284"/>
      <c r="BL78" s="284"/>
      <c r="BM78" s="284"/>
      <c r="BN78" s="284"/>
      <c r="BO78" s="284"/>
      <c r="BP78" s="284"/>
      <c r="BQ78" s="284"/>
      <c r="BR78" s="284"/>
      <c r="BS78" s="284"/>
      <c r="BT78" s="284"/>
      <c r="BU78" s="284"/>
      <c r="BV78" s="284"/>
      <c r="BW78" s="284"/>
      <c r="BX78" s="284"/>
      <c r="BY78" s="284"/>
      <c r="BZ78" s="284"/>
      <c r="CA78" s="284"/>
      <c r="CB78" s="284"/>
      <c r="CC78" s="284"/>
      <c r="CD78" s="284"/>
      <c r="CE78" s="284"/>
      <c r="CF78" s="284"/>
      <c r="CG78" s="284"/>
      <c r="CH78" s="284"/>
    </row>
    <row r="79" spans="1:86" s="287" customFormat="1" ht="35.1" customHeight="1" x14ac:dyDescent="0.3">
      <c r="A79" s="951"/>
      <c r="B79" s="929"/>
      <c r="C79" s="821"/>
      <c r="D79" s="821"/>
      <c r="E79" s="906"/>
      <c r="F79" s="906"/>
      <c r="G79" s="952"/>
      <c r="H79" s="885"/>
      <c r="I79" s="948"/>
      <c r="J79" s="831"/>
      <c r="K79" s="821"/>
      <c r="L79" s="877"/>
      <c r="M79" s="821"/>
      <c r="N79" s="821"/>
      <c r="O79" s="821"/>
      <c r="P79" s="920"/>
      <c r="Q79" s="920"/>
      <c r="R79" s="891"/>
      <c r="S79" s="891"/>
      <c r="T79" s="889"/>
      <c r="U79" s="889"/>
      <c r="V79" s="891"/>
      <c r="W79" s="891"/>
      <c r="X79" s="821"/>
      <c r="Y79" s="821"/>
      <c r="Z79" s="284"/>
      <c r="AA79" s="284"/>
      <c r="AB79" s="284"/>
      <c r="AC79" s="284"/>
      <c r="AD79" s="284"/>
      <c r="AE79" s="284"/>
      <c r="AF79" s="284"/>
      <c r="AG79" s="284"/>
      <c r="AH79" s="284"/>
      <c r="AI79" s="284"/>
      <c r="AJ79" s="284"/>
      <c r="AK79" s="284"/>
      <c r="AL79" s="284"/>
      <c r="AM79" s="284"/>
      <c r="AN79" s="284"/>
      <c r="AO79" s="51"/>
      <c r="AP79" s="51"/>
      <c r="AQ79" s="864"/>
      <c r="AR79" s="864"/>
      <c r="AS79" s="865"/>
      <c r="AT79" s="823"/>
      <c r="AU79" s="13"/>
      <c r="AV79" s="13"/>
      <c r="AW79" s="13"/>
      <c r="AX79" s="13"/>
      <c r="AY79" s="13"/>
      <c r="AZ79" s="13"/>
      <c r="BA79" s="13"/>
      <c r="BB79" s="13"/>
      <c r="BC79" s="13"/>
      <c r="BD79" s="13"/>
      <c r="BE79" s="13"/>
      <c r="BF79" s="13"/>
      <c r="BG79" s="284"/>
      <c r="BH79" s="284"/>
      <c r="BI79" s="284"/>
      <c r="BJ79" s="284"/>
      <c r="BK79" s="284"/>
      <c r="BL79" s="284"/>
      <c r="BM79" s="284"/>
      <c r="BN79" s="284"/>
      <c r="BO79" s="284"/>
      <c r="BP79" s="284"/>
      <c r="BQ79" s="284"/>
      <c r="BR79" s="284"/>
      <c r="BS79" s="284"/>
      <c r="BT79" s="284"/>
      <c r="BU79" s="284"/>
      <c r="BV79" s="284"/>
      <c r="BW79" s="284"/>
      <c r="BX79" s="284"/>
      <c r="BY79" s="284"/>
      <c r="BZ79" s="284"/>
      <c r="CA79" s="284"/>
      <c r="CB79" s="284"/>
      <c r="CC79" s="284"/>
      <c r="CD79" s="284"/>
      <c r="CE79" s="284"/>
      <c r="CF79" s="284"/>
      <c r="CG79" s="284"/>
      <c r="CH79" s="284"/>
    </row>
    <row r="80" spans="1:86" s="287" customFormat="1" ht="35.1" customHeight="1" x14ac:dyDescent="0.3">
      <c r="A80" s="951"/>
      <c r="B80" s="929"/>
      <c r="C80" s="821"/>
      <c r="D80" s="821"/>
      <c r="E80" s="906"/>
      <c r="F80" s="906"/>
      <c r="G80" s="952"/>
      <c r="H80" s="885"/>
      <c r="I80" s="948"/>
      <c r="J80" s="831"/>
      <c r="K80" s="821"/>
      <c r="L80" s="825"/>
      <c r="M80" s="821"/>
      <c r="N80" s="821"/>
      <c r="O80" s="821"/>
      <c r="P80" s="920"/>
      <c r="Q80" s="920"/>
      <c r="R80" s="891"/>
      <c r="S80" s="891"/>
      <c r="T80" s="890"/>
      <c r="U80" s="890"/>
      <c r="V80" s="891"/>
      <c r="W80" s="891"/>
      <c r="X80" s="821"/>
      <c r="Y80" s="821"/>
      <c r="Z80" s="284"/>
      <c r="AA80" s="284"/>
      <c r="AB80" s="284"/>
      <c r="AC80" s="284"/>
      <c r="AD80" s="284"/>
      <c r="AE80" s="284"/>
      <c r="AF80" s="284"/>
      <c r="AG80" s="284"/>
      <c r="AH80" s="284"/>
      <c r="AI80" s="284"/>
      <c r="AJ80" s="284"/>
      <c r="AK80" s="284"/>
      <c r="AL80" s="284"/>
      <c r="AM80" s="284"/>
      <c r="AN80" s="284"/>
      <c r="AO80" s="51"/>
      <c r="AP80" s="51"/>
      <c r="AQ80" s="864"/>
      <c r="AR80" s="864"/>
      <c r="AS80" s="865"/>
      <c r="AT80" s="823"/>
      <c r="AU80" s="13"/>
      <c r="AV80" s="13"/>
      <c r="AW80" s="13"/>
      <c r="AX80" s="13"/>
      <c r="AY80" s="13"/>
      <c r="AZ80" s="13"/>
      <c r="BA80" s="13"/>
      <c r="BB80" s="13"/>
      <c r="BC80" s="13"/>
      <c r="BD80" s="13"/>
      <c r="BE80" s="13"/>
      <c r="BF80" s="13"/>
      <c r="BG80" s="284"/>
      <c r="BH80" s="284"/>
      <c r="BI80" s="284"/>
      <c r="BJ80" s="284"/>
      <c r="BK80" s="284"/>
      <c r="BL80" s="284"/>
      <c r="BM80" s="284"/>
      <c r="BN80" s="284"/>
      <c r="BO80" s="284"/>
      <c r="BP80" s="284"/>
      <c r="BQ80" s="284"/>
      <c r="BR80" s="284"/>
      <c r="BS80" s="284"/>
      <c r="BT80" s="284"/>
      <c r="BU80" s="284"/>
      <c r="BV80" s="284"/>
      <c r="BW80" s="284"/>
      <c r="BX80" s="284"/>
      <c r="BY80" s="284"/>
      <c r="BZ80" s="284"/>
      <c r="CA80" s="284"/>
      <c r="CB80" s="284"/>
      <c r="CC80" s="284"/>
      <c r="CD80" s="284"/>
      <c r="CE80" s="284"/>
      <c r="CF80" s="284"/>
      <c r="CG80" s="284"/>
      <c r="CH80" s="284"/>
    </row>
    <row r="81" spans="1:86" s="287" customFormat="1" ht="35.1" customHeight="1" x14ac:dyDescent="0.3">
      <c r="A81" s="933">
        <v>16</v>
      </c>
      <c r="B81" s="922" t="s">
        <v>678</v>
      </c>
      <c r="C81" s="824" t="s">
        <v>544</v>
      </c>
      <c r="D81" s="931" t="s">
        <v>679</v>
      </c>
      <c r="E81" s="896"/>
      <c r="F81" s="896" t="s">
        <v>13</v>
      </c>
      <c r="G81" s="922"/>
      <c r="H81" s="922">
        <v>1</v>
      </c>
      <c r="I81" s="867" t="s">
        <v>680</v>
      </c>
      <c r="J81" s="831" t="s">
        <v>545</v>
      </c>
      <c r="K81" s="929" t="s">
        <v>546</v>
      </c>
      <c r="L81" s="931" t="s">
        <v>547</v>
      </c>
      <c r="M81" s="931" t="s">
        <v>548</v>
      </c>
      <c r="N81" s="931" t="s">
        <v>549</v>
      </c>
      <c r="O81" s="931" t="s">
        <v>681</v>
      </c>
      <c r="P81" s="888" t="s">
        <v>443</v>
      </c>
      <c r="Q81" s="888" t="s">
        <v>444</v>
      </c>
      <c r="R81" s="931" t="s">
        <v>445</v>
      </c>
      <c r="S81" s="931" t="s">
        <v>550</v>
      </c>
      <c r="T81" s="888" t="s">
        <v>447</v>
      </c>
      <c r="U81" s="888" t="s">
        <v>551</v>
      </c>
      <c r="V81" s="931" t="s">
        <v>445</v>
      </c>
      <c r="W81" s="931" t="s">
        <v>550</v>
      </c>
      <c r="X81" s="824"/>
      <c r="Y81" s="922" t="s">
        <v>13</v>
      </c>
      <c r="Z81" s="284"/>
      <c r="AA81" s="284"/>
      <c r="AB81" s="284"/>
      <c r="AC81" s="284"/>
      <c r="AD81" s="284"/>
      <c r="AE81" s="284"/>
      <c r="AF81" s="284"/>
      <c r="AG81" s="284"/>
      <c r="AH81" s="284"/>
      <c r="AI81" s="284"/>
      <c r="AJ81" s="284"/>
      <c r="AK81" s="284"/>
      <c r="AL81" s="284"/>
      <c r="AM81" s="284"/>
      <c r="AN81" s="284"/>
      <c r="AO81" s="51"/>
      <c r="AP81" s="51"/>
      <c r="AQ81" s="866">
        <v>2</v>
      </c>
      <c r="AR81" s="866">
        <v>1</v>
      </c>
      <c r="AS81" s="867" t="s">
        <v>902</v>
      </c>
      <c r="AT81" s="823" t="s">
        <v>904</v>
      </c>
      <c r="AU81" s="13"/>
      <c r="AV81" s="13"/>
      <c r="AW81" s="13"/>
      <c r="AX81" s="13"/>
      <c r="AY81" s="13"/>
      <c r="AZ81" s="13"/>
      <c r="BA81" s="13"/>
      <c r="BB81" s="13"/>
      <c r="BC81" s="13"/>
      <c r="BD81" s="13"/>
      <c r="BE81" s="13"/>
      <c r="BF81" s="13"/>
      <c r="BG81" s="284"/>
      <c r="BH81" s="284"/>
      <c r="BI81" s="284"/>
      <c r="BJ81" s="284"/>
      <c r="BK81" s="284"/>
      <c r="BL81" s="284"/>
      <c r="BM81" s="284"/>
      <c r="BN81" s="284"/>
      <c r="BO81" s="284"/>
      <c r="BP81" s="284"/>
      <c r="BQ81" s="284"/>
      <c r="BR81" s="284"/>
      <c r="BS81" s="284"/>
      <c r="BT81" s="284"/>
      <c r="BU81" s="284"/>
      <c r="BV81" s="284"/>
      <c r="BW81" s="284"/>
      <c r="BX81" s="284"/>
      <c r="BY81" s="284"/>
      <c r="BZ81" s="284"/>
      <c r="CA81" s="284"/>
      <c r="CB81" s="284"/>
      <c r="CC81" s="284"/>
      <c r="CD81" s="284"/>
      <c r="CE81" s="284"/>
      <c r="CF81" s="284"/>
      <c r="CG81" s="284"/>
      <c r="CH81" s="284"/>
    </row>
    <row r="82" spans="1:86" s="287" customFormat="1" ht="35.1" customHeight="1" x14ac:dyDescent="0.3">
      <c r="A82" s="934"/>
      <c r="B82" s="944"/>
      <c r="C82" s="877"/>
      <c r="D82" s="927"/>
      <c r="E82" s="939"/>
      <c r="F82" s="939"/>
      <c r="G82" s="944"/>
      <c r="H82" s="944"/>
      <c r="I82" s="867"/>
      <c r="J82" s="831"/>
      <c r="K82" s="929"/>
      <c r="L82" s="927"/>
      <c r="M82" s="927"/>
      <c r="N82" s="927"/>
      <c r="O82" s="927"/>
      <c r="P82" s="889"/>
      <c r="Q82" s="889"/>
      <c r="R82" s="927"/>
      <c r="S82" s="927"/>
      <c r="T82" s="889"/>
      <c r="U82" s="889"/>
      <c r="V82" s="927"/>
      <c r="W82" s="927"/>
      <c r="X82" s="877"/>
      <c r="Y82" s="944"/>
      <c r="Z82" s="284"/>
      <c r="AA82" s="284"/>
      <c r="AB82" s="284"/>
      <c r="AC82" s="284"/>
      <c r="AD82" s="284"/>
      <c r="AE82" s="284"/>
      <c r="AF82" s="284"/>
      <c r="AG82" s="284"/>
      <c r="AH82" s="284"/>
      <c r="AI82" s="284"/>
      <c r="AJ82" s="284"/>
      <c r="AK82" s="284"/>
      <c r="AL82" s="284"/>
      <c r="AM82" s="284"/>
      <c r="AN82" s="284"/>
      <c r="AO82" s="51"/>
      <c r="AP82" s="51"/>
      <c r="AQ82" s="866"/>
      <c r="AR82" s="866"/>
      <c r="AS82" s="867"/>
      <c r="AT82" s="823"/>
      <c r="AU82" s="13"/>
      <c r="AV82" s="13"/>
      <c r="AW82" s="13"/>
      <c r="AX82" s="13"/>
      <c r="AY82" s="13"/>
      <c r="AZ82" s="13"/>
      <c r="BA82" s="13"/>
      <c r="BB82" s="13"/>
      <c r="BC82" s="13"/>
      <c r="BD82" s="13"/>
      <c r="BE82" s="13"/>
      <c r="BF82" s="13"/>
      <c r="BG82" s="284"/>
      <c r="BH82" s="284"/>
      <c r="BI82" s="284"/>
      <c r="BJ82" s="284"/>
      <c r="BK82" s="284"/>
      <c r="BL82" s="284"/>
      <c r="BM82" s="284"/>
      <c r="BN82" s="284"/>
      <c r="BO82" s="284"/>
      <c r="BP82" s="284"/>
      <c r="BQ82" s="284"/>
      <c r="BR82" s="284"/>
      <c r="BS82" s="284"/>
      <c r="BT82" s="284"/>
      <c r="BU82" s="284"/>
      <c r="BV82" s="284"/>
      <c r="BW82" s="284"/>
      <c r="BX82" s="284"/>
      <c r="BY82" s="284"/>
      <c r="BZ82" s="284"/>
      <c r="CA82" s="284"/>
      <c r="CB82" s="284"/>
      <c r="CC82" s="284"/>
      <c r="CD82" s="284"/>
      <c r="CE82" s="284"/>
      <c r="CF82" s="284"/>
      <c r="CG82" s="284"/>
      <c r="CH82" s="284"/>
    </row>
    <row r="83" spans="1:86" s="287" customFormat="1" ht="35.1" customHeight="1" x14ac:dyDescent="0.3">
      <c r="A83" s="934"/>
      <c r="B83" s="944"/>
      <c r="C83" s="877"/>
      <c r="D83" s="927"/>
      <c r="E83" s="939"/>
      <c r="F83" s="939"/>
      <c r="G83" s="944"/>
      <c r="H83" s="944"/>
      <c r="I83" s="867"/>
      <c r="J83" s="831"/>
      <c r="K83" s="929"/>
      <c r="L83" s="927"/>
      <c r="M83" s="927"/>
      <c r="N83" s="927"/>
      <c r="O83" s="927"/>
      <c r="P83" s="889"/>
      <c r="Q83" s="889"/>
      <c r="R83" s="927"/>
      <c r="S83" s="927"/>
      <c r="T83" s="889"/>
      <c r="U83" s="889"/>
      <c r="V83" s="927"/>
      <c r="W83" s="927"/>
      <c r="X83" s="877"/>
      <c r="Y83" s="944"/>
      <c r="Z83" s="284"/>
      <c r="AA83" s="284"/>
      <c r="AB83" s="284"/>
      <c r="AC83" s="284"/>
      <c r="AD83" s="284"/>
      <c r="AE83" s="284"/>
      <c r="AF83" s="284"/>
      <c r="AG83" s="284"/>
      <c r="AH83" s="284"/>
      <c r="AI83" s="284"/>
      <c r="AJ83" s="284"/>
      <c r="AK83" s="284"/>
      <c r="AL83" s="284"/>
      <c r="AM83" s="284"/>
      <c r="AN83" s="284"/>
      <c r="AO83" s="51"/>
      <c r="AP83" s="51"/>
      <c r="AQ83" s="866"/>
      <c r="AR83" s="866"/>
      <c r="AS83" s="867"/>
      <c r="AT83" s="823"/>
      <c r="AU83" s="13"/>
      <c r="AV83" s="13"/>
      <c r="AW83" s="13"/>
      <c r="AX83" s="13"/>
      <c r="AY83" s="13"/>
      <c r="AZ83" s="13"/>
      <c r="BA83" s="13"/>
      <c r="BB83" s="13"/>
      <c r="BC83" s="13"/>
      <c r="BD83" s="13"/>
      <c r="BE83" s="13"/>
      <c r="BF83" s="13"/>
      <c r="BG83" s="284"/>
      <c r="BH83" s="284"/>
      <c r="BI83" s="284"/>
      <c r="BJ83" s="284"/>
      <c r="BK83" s="284"/>
      <c r="BL83" s="284"/>
      <c r="BM83" s="284"/>
      <c r="BN83" s="284"/>
      <c r="BO83" s="284"/>
      <c r="BP83" s="284"/>
      <c r="BQ83" s="284"/>
      <c r="BR83" s="284"/>
      <c r="BS83" s="284"/>
      <c r="BT83" s="284"/>
      <c r="BU83" s="284"/>
      <c r="BV83" s="284"/>
      <c r="BW83" s="284"/>
      <c r="BX83" s="284"/>
      <c r="BY83" s="284"/>
      <c r="BZ83" s="284"/>
      <c r="CA83" s="284"/>
      <c r="CB83" s="284"/>
      <c r="CC83" s="284"/>
      <c r="CD83" s="284"/>
      <c r="CE83" s="284"/>
      <c r="CF83" s="284"/>
      <c r="CG83" s="284"/>
      <c r="CH83" s="284"/>
    </row>
    <row r="84" spans="1:86" s="287" customFormat="1" ht="35.1" customHeight="1" x14ac:dyDescent="0.3">
      <c r="A84" s="935"/>
      <c r="B84" s="923"/>
      <c r="C84" s="825"/>
      <c r="D84" s="928"/>
      <c r="E84" s="897"/>
      <c r="F84" s="897"/>
      <c r="G84" s="923"/>
      <c r="H84" s="923"/>
      <c r="I84" s="867"/>
      <c r="J84" s="831"/>
      <c r="K84" s="929"/>
      <c r="L84" s="928"/>
      <c r="M84" s="928"/>
      <c r="N84" s="928"/>
      <c r="O84" s="928"/>
      <c r="P84" s="890"/>
      <c r="Q84" s="890"/>
      <c r="R84" s="928"/>
      <c r="S84" s="928"/>
      <c r="T84" s="890"/>
      <c r="U84" s="890"/>
      <c r="V84" s="928"/>
      <c r="W84" s="928"/>
      <c r="X84" s="825"/>
      <c r="Y84" s="923"/>
      <c r="Z84" s="284"/>
      <c r="AA84" s="284"/>
      <c r="AB84" s="284"/>
      <c r="AC84" s="284"/>
      <c r="AD84" s="284"/>
      <c r="AE84" s="284"/>
      <c r="AF84" s="284"/>
      <c r="AG84" s="284"/>
      <c r="AH84" s="284"/>
      <c r="AI84" s="284"/>
      <c r="AJ84" s="284"/>
      <c r="AK84" s="284"/>
      <c r="AL84" s="284"/>
      <c r="AM84" s="284"/>
      <c r="AN84" s="284"/>
      <c r="AO84" s="51"/>
      <c r="AP84" s="51"/>
      <c r="AQ84" s="866"/>
      <c r="AR84" s="866"/>
      <c r="AS84" s="867"/>
      <c r="AT84" s="823"/>
      <c r="AU84" s="13"/>
      <c r="AV84" s="13"/>
      <c r="AW84" s="13"/>
      <c r="AX84" s="13"/>
      <c r="AY84" s="13"/>
      <c r="AZ84" s="13"/>
      <c r="BA84" s="13"/>
      <c r="BB84" s="13"/>
      <c r="BC84" s="13"/>
      <c r="BD84" s="13"/>
      <c r="BE84" s="13"/>
      <c r="BF84" s="13"/>
      <c r="BG84" s="284"/>
      <c r="BH84" s="284"/>
      <c r="BI84" s="284"/>
      <c r="BJ84" s="284"/>
      <c r="BK84" s="284"/>
      <c r="BL84" s="284"/>
      <c r="BM84" s="284"/>
      <c r="BN84" s="284"/>
      <c r="BO84" s="284"/>
      <c r="BP84" s="284"/>
      <c r="BQ84" s="284"/>
      <c r="BR84" s="284"/>
      <c r="BS84" s="284"/>
      <c r="BT84" s="284"/>
      <c r="BU84" s="284"/>
      <c r="BV84" s="284"/>
      <c r="BW84" s="284"/>
      <c r="BX84" s="284"/>
      <c r="BY84" s="284"/>
      <c r="BZ84" s="284"/>
      <c r="CA84" s="284"/>
      <c r="CB84" s="284"/>
      <c r="CC84" s="284"/>
      <c r="CD84" s="284"/>
      <c r="CE84" s="284"/>
      <c r="CF84" s="284"/>
      <c r="CG84" s="284"/>
      <c r="CH84" s="284"/>
    </row>
    <row r="85" spans="1:86" s="287" customFormat="1" ht="35.1" customHeight="1" x14ac:dyDescent="0.3">
      <c r="A85" s="945">
        <v>17</v>
      </c>
      <c r="B85" s="824" t="s">
        <v>682</v>
      </c>
      <c r="C85" s="824" t="s">
        <v>552</v>
      </c>
      <c r="D85" s="824" t="s">
        <v>553</v>
      </c>
      <c r="E85" s="894"/>
      <c r="F85" s="894" t="s">
        <v>13</v>
      </c>
      <c r="G85" s="894"/>
      <c r="H85" s="894">
        <v>1</v>
      </c>
      <c r="I85" s="844" t="s">
        <v>683</v>
      </c>
      <c r="J85" s="861" t="s">
        <v>554</v>
      </c>
      <c r="K85" s="824" t="s">
        <v>555</v>
      </c>
      <c r="L85" s="824" t="s">
        <v>485</v>
      </c>
      <c r="M85" s="824" t="s">
        <v>518</v>
      </c>
      <c r="N85" s="824" t="s">
        <v>556</v>
      </c>
      <c r="O85" s="824" t="s">
        <v>557</v>
      </c>
      <c r="P85" s="888" t="s">
        <v>443</v>
      </c>
      <c r="Q85" s="888" t="s">
        <v>444</v>
      </c>
      <c r="R85" s="900" t="s">
        <v>558</v>
      </c>
      <c r="S85" s="900" t="s">
        <v>521</v>
      </c>
      <c r="T85" s="888" t="s">
        <v>559</v>
      </c>
      <c r="U85" s="888" t="s">
        <v>536</v>
      </c>
      <c r="V85" s="931" t="s">
        <v>445</v>
      </c>
      <c r="W85" s="931" t="s">
        <v>550</v>
      </c>
      <c r="X85" s="824"/>
      <c r="Y85" s="824" t="s">
        <v>15</v>
      </c>
      <c r="Z85" s="284"/>
      <c r="AA85" s="284"/>
      <c r="AB85" s="284"/>
      <c r="AC85" s="284"/>
      <c r="AD85" s="284"/>
      <c r="AE85" s="284"/>
      <c r="AF85" s="284"/>
      <c r="AG85" s="284"/>
      <c r="AH85" s="284"/>
      <c r="AI85" s="284"/>
      <c r="AJ85" s="284"/>
      <c r="AK85" s="284"/>
      <c r="AL85" s="284"/>
      <c r="AM85" s="284"/>
      <c r="AN85" s="284"/>
      <c r="AO85" s="51"/>
      <c r="AP85" s="51"/>
      <c r="AQ85" s="859">
        <v>2</v>
      </c>
      <c r="AR85" s="859">
        <v>1</v>
      </c>
      <c r="AS85" s="844" t="s">
        <v>898</v>
      </c>
      <c r="AT85" s="816" t="s">
        <v>904</v>
      </c>
      <c r="AU85" s="13"/>
      <c r="AV85" s="13"/>
      <c r="AW85" s="13"/>
      <c r="AX85" s="13"/>
      <c r="AY85" s="13"/>
      <c r="AZ85" s="13"/>
      <c r="BA85" s="13"/>
      <c r="BB85" s="13"/>
      <c r="BC85" s="13"/>
      <c r="BD85" s="13"/>
      <c r="BE85" s="13"/>
      <c r="BF85" s="13"/>
      <c r="BG85" s="284"/>
      <c r="BH85" s="284"/>
      <c r="BI85" s="284"/>
      <c r="BJ85" s="284"/>
      <c r="BK85" s="284"/>
      <c r="BL85" s="284"/>
      <c r="BM85" s="284"/>
      <c r="BN85" s="284"/>
      <c r="BO85" s="284"/>
      <c r="BP85" s="284"/>
      <c r="BQ85" s="284"/>
      <c r="BR85" s="284"/>
      <c r="BS85" s="284"/>
      <c r="BT85" s="284"/>
      <c r="BU85" s="284"/>
      <c r="BV85" s="284"/>
      <c r="BW85" s="284"/>
      <c r="BX85" s="284"/>
      <c r="BY85" s="284"/>
      <c r="BZ85" s="284"/>
      <c r="CA85" s="284"/>
      <c r="CB85" s="284"/>
      <c r="CC85" s="284"/>
      <c r="CD85" s="284"/>
      <c r="CE85" s="284"/>
      <c r="CF85" s="284"/>
      <c r="CG85" s="284"/>
      <c r="CH85" s="284"/>
    </row>
    <row r="86" spans="1:86" s="287" customFormat="1" ht="35.1" customHeight="1" x14ac:dyDescent="0.3">
      <c r="A86" s="946"/>
      <c r="B86" s="877"/>
      <c r="C86" s="877"/>
      <c r="D86" s="877"/>
      <c r="E86" s="913"/>
      <c r="F86" s="913"/>
      <c r="G86" s="913"/>
      <c r="H86" s="913"/>
      <c r="I86" s="846"/>
      <c r="J86" s="862"/>
      <c r="K86" s="877"/>
      <c r="L86" s="877"/>
      <c r="M86" s="877"/>
      <c r="N86" s="877"/>
      <c r="O86" s="877"/>
      <c r="P86" s="889"/>
      <c r="Q86" s="889"/>
      <c r="R86" s="901"/>
      <c r="S86" s="901"/>
      <c r="T86" s="889"/>
      <c r="U86" s="889"/>
      <c r="V86" s="927"/>
      <c r="W86" s="927"/>
      <c r="X86" s="877"/>
      <c r="Y86" s="877"/>
      <c r="Z86" s="284"/>
      <c r="AA86" s="284"/>
      <c r="AB86" s="284"/>
      <c r="AC86" s="284"/>
      <c r="AD86" s="284"/>
      <c r="AE86" s="284"/>
      <c r="AF86" s="284"/>
      <c r="AG86" s="284"/>
      <c r="AH86" s="284"/>
      <c r="AI86" s="284"/>
      <c r="AJ86" s="284"/>
      <c r="AK86" s="284"/>
      <c r="AL86" s="284"/>
      <c r="AM86" s="284"/>
      <c r="AN86" s="284"/>
      <c r="AO86" s="51"/>
      <c r="AP86" s="51"/>
      <c r="AQ86" s="868"/>
      <c r="AR86" s="868"/>
      <c r="AS86" s="846"/>
      <c r="AT86" s="822"/>
      <c r="AU86" s="13"/>
      <c r="AV86" s="13"/>
      <c r="AW86" s="13"/>
      <c r="AX86" s="13"/>
      <c r="AY86" s="13"/>
      <c r="AZ86" s="13"/>
      <c r="BA86" s="13"/>
      <c r="BB86" s="13"/>
      <c r="BC86" s="13"/>
      <c r="BD86" s="13"/>
      <c r="BE86" s="13"/>
      <c r="BF86" s="13"/>
      <c r="BG86" s="284"/>
      <c r="BH86" s="284"/>
      <c r="BI86" s="284"/>
      <c r="BJ86" s="284"/>
      <c r="BK86" s="284"/>
      <c r="BL86" s="284"/>
      <c r="BM86" s="284"/>
      <c r="BN86" s="284"/>
      <c r="BO86" s="284"/>
      <c r="BP86" s="284"/>
      <c r="BQ86" s="284"/>
      <c r="BR86" s="284"/>
      <c r="BS86" s="284"/>
      <c r="BT86" s="284"/>
      <c r="BU86" s="284"/>
      <c r="BV86" s="284"/>
      <c r="BW86" s="284"/>
      <c r="BX86" s="284"/>
      <c r="BY86" s="284"/>
      <c r="BZ86" s="284"/>
      <c r="CA86" s="284"/>
      <c r="CB86" s="284"/>
      <c r="CC86" s="284"/>
      <c r="CD86" s="284"/>
      <c r="CE86" s="284"/>
      <c r="CF86" s="284"/>
      <c r="CG86" s="284"/>
      <c r="CH86" s="284"/>
    </row>
    <row r="87" spans="1:86" s="287" customFormat="1" ht="35.1" customHeight="1" x14ac:dyDescent="0.3">
      <c r="A87" s="947"/>
      <c r="B87" s="825"/>
      <c r="C87" s="825"/>
      <c r="D87" s="825"/>
      <c r="E87" s="895"/>
      <c r="F87" s="895"/>
      <c r="G87" s="895"/>
      <c r="H87" s="895"/>
      <c r="I87" s="845"/>
      <c r="J87" s="863"/>
      <c r="K87" s="825"/>
      <c r="L87" s="825"/>
      <c r="M87" s="825"/>
      <c r="N87" s="825"/>
      <c r="O87" s="825"/>
      <c r="P87" s="890"/>
      <c r="Q87" s="890"/>
      <c r="R87" s="902"/>
      <c r="S87" s="902"/>
      <c r="T87" s="890"/>
      <c r="U87" s="890"/>
      <c r="V87" s="928"/>
      <c r="W87" s="928"/>
      <c r="X87" s="825"/>
      <c r="Y87" s="825"/>
      <c r="Z87" s="284"/>
      <c r="AA87" s="284"/>
      <c r="AB87" s="284"/>
      <c r="AC87" s="284"/>
      <c r="AD87" s="284"/>
      <c r="AE87" s="284"/>
      <c r="AF87" s="284"/>
      <c r="AG87" s="284"/>
      <c r="AH87" s="284"/>
      <c r="AI87" s="284"/>
      <c r="AJ87" s="284"/>
      <c r="AK87" s="284"/>
      <c r="AL87" s="284"/>
      <c r="AM87" s="284"/>
      <c r="AN87" s="284"/>
      <c r="AO87" s="51"/>
      <c r="AP87" s="51"/>
      <c r="AQ87" s="860"/>
      <c r="AR87" s="860"/>
      <c r="AS87" s="845"/>
      <c r="AT87" s="817"/>
      <c r="AU87" s="13"/>
      <c r="AV87" s="13"/>
      <c r="AW87" s="13"/>
      <c r="AX87" s="13"/>
      <c r="AY87" s="13"/>
      <c r="AZ87" s="13"/>
      <c r="BA87" s="13"/>
      <c r="BB87" s="13"/>
      <c r="BC87" s="13"/>
      <c r="BD87" s="13"/>
      <c r="BE87" s="13"/>
      <c r="BF87" s="13"/>
      <c r="BG87" s="284"/>
      <c r="BH87" s="284"/>
      <c r="BI87" s="284"/>
      <c r="BJ87" s="284"/>
      <c r="BK87" s="284"/>
      <c r="BL87" s="284"/>
      <c r="BM87" s="284"/>
      <c r="BN87" s="284"/>
      <c r="BO87" s="284"/>
      <c r="BP87" s="284"/>
      <c r="BQ87" s="284"/>
      <c r="BR87" s="284"/>
      <c r="BS87" s="284"/>
      <c r="BT87" s="284"/>
      <c r="BU87" s="284"/>
      <c r="BV87" s="284"/>
      <c r="BW87" s="284"/>
      <c r="BX87" s="284"/>
      <c r="BY87" s="284"/>
      <c r="BZ87" s="284"/>
      <c r="CA87" s="284"/>
      <c r="CB87" s="284"/>
      <c r="CC87" s="284"/>
      <c r="CD87" s="284"/>
      <c r="CE87" s="284"/>
      <c r="CF87" s="284"/>
      <c r="CG87" s="284"/>
      <c r="CH87" s="284"/>
    </row>
    <row r="88" spans="1:86" s="287" customFormat="1" ht="35.1" customHeight="1" x14ac:dyDescent="0.3">
      <c r="A88" s="896">
        <v>18</v>
      </c>
      <c r="B88" s="931" t="s">
        <v>684</v>
      </c>
      <c r="C88" s="931" t="s">
        <v>560</v>
      </c>
      <c r="D88" s="824" t="s">
        <v>561</v>
      </c>
      <c r="E88" s="896"/>
      <c r="F88" s="896" t="s">
        <v>13</v>
      </c>
      <c r="G88" s="918"/>
      <c r="H88" s="894">
        <v>1</v>
      </c>
      <c r="I88" s="869" t="s">
        <v>685</v>
      </c>
      <c r="J88" s="831" t="s">
        <v>686</v>
      </c>
      <c r="K88" s="821" t="s">
        <v>555</v>
      </c>
      <c r="L88" s="824" t="s">
        <v>562</v>
      </c>
      <c r="M88" s="824" t="s">
        <v>295</v>
      </c>
      <c r="N88" s="824" t="s">
        <v>563</v>
      </c>
      <c r="O88" s="824" t="s">
        <v>564</v>
      </c>
      <c r="P88" s="936" t="s">
        <v>443</v>
      </c>
      <c r="Q88" s="936" t="s">
        <v>444</v>
      </c>
      <c r="R88" s="900" t="s">
        <v>445</v>
      </c>
      <c r="S88" s="900" t="s">
        <v>565</v>
      </c>
      <c r="T88" s="888" t="s">
        <v>566</v>
      </c>
      <c r="U88" s="888" t="s">
        <v>551</v>
      </c>
      <c r="V88" s="900" t="s">
        <v>445</v>
      </c>
      <c r="W88" s="900" t="s">
        <v>565</v>
      </c>
      <c r="X88" s="824"/>
      <c r="Y88" s="824" t="s">
        <v>13</v>
      </c>
      <c r="Z88" s="284"/>
      <c r="AA88" s="284"/>
      <c r="AB88" s="284"/>
      <c r="AC88" s="284"/>
      <c r="AD88" s="284"/>
      <c r="AE88" s="284"/>
      <c r="AF88" s="284"/>
      <c r="AG88" s="284"/>
      <c r="AH88" s="284"/>
      <c r="AI88" s="284"/>
      <c r="AJ88" s="284"/>
      <c r="AK88" s="284"/>
      <c r="AL88" s="284"/>
      <c r="AM88" s="284"/>
      <c r="AN88" s="284"/>
      <c r="AO88" s="51"/>
      <c r="AP88" s="51"/>
      <c r="AQ88" s="869"/>
      <c r="AR88" s="831"/>
      <c r="AS88" s="821"/>
      <c r="AT88" s="821"/>
      <c r="AU88" s="13"/>
      <c r="AV88" s="13"/>
      <c r="AW88" s="13"/>
      <c r="AX88" s="13"/>
      <c r="AY88" s="13"/>
      <c r="AZ88" s="13"/>
      <c r="BA88" s="13"/>
      <c r="BB88" s="13"/>
      <c r="BC88" s="13"/>
      <c r="BD88" s="13"/>
      <c r="BE88" s="13"/>
      <c r="BF88" s="13"/>
      <c r="BG88" s="284"/>
      <c r="BH88" s="284"/>
      <c r="BI88" s="284"/>
      <c r="BJ88" s="284"/>
      <c r="BK88" s="284"/>
      <c r="BL88" s="284"/>
      <c r="BM88" s="284"/>
      <c r="BN88" s="284"/>
      <c r="BO88" s="284"/>
      <c r="BP88" s="284"/>
      <c r="BQ88" s="284"/>
      <c r="BR88" s="284"/>
      <c r="BS88" s="284"/>
      <c r="BT88" s="284"/>
      <c r="BU88" s="284"/>
      <c r="BV88" s="284"/>
      <c r="BW88" s="284"/>
      <c r="BX88" s="284"/>
      <c r="BY88" s="284"/>
      <c r="BZ88" s="284"/>
      <c r="CA88" s="284"/>
      <c r="CB88" s="284"/>
      <c r="CC88" s="284"/>
      <c r="CD88" s="284"/>
      <c r="CE88" s="284"/>
      <c r="CF88" s="284"/>
      <c r="CG88" s="284"/>
      <c r="CH88" s="284"/>
    </row>
    <row r="89" spans="1:86" s="287" customFormat="1" ht="35.1" customHeight="1" x14ac:dyDescent="0.3">
      <c r="A89" s="939"/>
      <c r="B89" s="927"/>
      <c r="C89" s="927"/>
      <c r="D89" s="877"/>
      <c r="E89" s="939"/>
      <c r="F89" s="939"/>
      <c r="G89" s="940"/>
      <c r="H89" s="913"/>
      <c r="I89" s="869"/>
      <c r="J89" s="831"/>
      <c r="K89" s="821"/>
      <c r="L89" s="877"/>
      <c r="M89" s="877"/>
      <c r="N89" s="877"/>
      <c r="O89" s="877"/>
      <c r="P89" s="937"/>
      <c r="Q89" s="937"/>
      <c r="R89" s="901"/>
      <c r="S89" s="901"/>
      <c r="T89" s="889"/>
      <c r="U89" s="889"/>
      <c r="V89" s="901"/>
      <c r="W89" s="901"/>
      <c r="X89" s="877"/>
      <c r="Y89" s="877"/>
      <c r="Z89" s="284"/>
      <c r="AA89" s="284"/>
      <c r="AB89" s="284"/>
      <c r="AC89" s="284"/>
      <c r="AD89" s="284"/>
      <c r="AE89" s="284"/>
      <c r="AF89" s="284"/>
      <c r="AG89" s="284"/>
      <c r="AH89" s="284"/>
      <c r="AI89" s="284"/>
      <c r="AJ89" s="284"/>
      <c r="AK89" s="284"/>
      <c r="AL89" s="284"/>
      <c r="AM89" s="284"/>
      <c r="AN89" s="284"/>
      <c r="AO89" s="51"/>
      <c r="AP89" s="51"/>
      <c r="AQ89" s="869"/>
      <c r="AR89" s="831"/>
      <c r="AS89" s="821"/>
      <c r="AT89" s="821"/>
      <c r="AU89" s="13"/>
      <c r="AV89" s="13"/>
      <c r="AW89" s="13"/>
      <c r="AX89" s="13"/>
      <c r="AY89" s="13"/>
      <c r="AZ89" s="13"/>
      <c r="BA89" s="13"/>
      <c r="BB89" s="13"/>
      <c r="BC89" s="13"/>
      <c r="BD89" s="13"/>
      <c r="BE89" s="13"/>
      <c r="BF89" s="13"/>
      <c r="BG89" s="284"/>
      <c r="BH89" s="284"/>
      <c r="BI89" s="284"/>
      <c r="BJ89" s="284"/>
      <c r="BK89" s="284"/>
      <c r="BL89" s="284"/>
      <c r="BM89" s="284"/>
      <c r="BN89" s="284"/>
      <c r="BO89" s="284"/>
      <c r="BP89" s="284"/>
      <c r="BQ89" s="284"/>
      <c r="BR89" s="284"/>
      <c r="BS89" s="284"/>
      <c r="BT89" s="284"/>
      <c r="BU89" s="284"/>
      <c r="BV89" s="284"/>
      <c r="BW89" s="284"/>
      <c r="BX89" s="284"/>
      <c r="BY89" s="284"/>
      <c r="BZ89" s="284"/>
      <c r="CA89" s="284"/>
      <c r="CB89" s="284"/>
      <c r="CC89" s="284"/>
      <c r="CD89" s="284"/>
      <c r="CE89" s="284"/>
      <c r="CF89" s="284"/>
      <c r="CG89" s="284"/>
      <c r="CH89" s="284"/>
    </row>
    <row r="90" spans="1:86" s="287" customFormat="1" ht="35.1" customHeight="1" x14ac:dyDescent="0.3">
      <c r="A90" s="897"/>
      <c r="B90" s="928"/>
      <c r="C90" s="928"/>
      <c r="D90" s="825"/>
      <c r="E90" s="897"/>
      <c r="F90" s="897"/>
      <c r="G90" s="919"/>
      <c r="H90" s="895"/>
      <c r="I90" s="869"/>
      <c r="J90" s="831"/>
      <c r="K90" s="821"/>
      <c r="L90" s="825"/>
      <c r="M90" s="825"/>
      <c r="N90" s="825"/>
      <c r="O90" s="825"/>
      <c r="P90" s="938"/>
      <c r="Q90" s="938"/>
      <c r="R90" s="902"/>
      <c r="S90" s="902"/>
      <c r="T90" s="890"/>
      <c r="U90" s="890"/>
      <c r="V90" s="902"/>
      <c r="W90" s="902"/>
      <c r="X90" s="825"/>
      <c r="Y90" s="825"/>
      <c r="Z90" s="284"/>
      <c r="AA90" s="284"/>
      <c r="AB90" s="284"/>
      <c r="AC90" s="284"/>
      <c r="AD90" s="284"/>
      <c r="AE90" s="284"/>
      <c r="AF90" s="284"/>
      <c r="AG90" s="284"/>
      <c r="AH90" s="284"/>
      <c r="AI90" s="284"/>
      <c r="AJ90" s="284"/>
      <c r="AK90" s="284"/>
      <c r="AL90" s="284"/>
      <c r="AM90" s="284"/>
      <c r="AN90" s="284"/>
      <c r="AO90" s="51"/>
      <c r="AP90" s="51"/>
      <c r="AQ90" s="869"/>
      <c r="AR90" s="831"/>
      <c r="AS90" s="821"/>
      <c r="AT90" s="821"/>
      <c r="AU90" s="13"/>
      <c r="AV90" s="13"/>
      <c r="AW90" s="13"/>
      <c r="AX90" s="13"/>
      <c r="AY90" s="13"/>
      <c r="AZ90" s="13"/>
      <c r="BA90" s="13"/>
      <c r="BB90" s="13"/>
      <c r="BC90" s="13"/>
      <c r="BD90" s="13"/>
      <c r="BE90" s="13"/>
      <c r="BF90" s="13"/>
      <c r="BG90" s="284"/>
      <c r="BH90" s="284"/>
      <c r="BI90" s="284"/>
      <c r="BJ90" s="284"/>
      <c r="BK90" s="284"/>
      <c r="BL90" s="284"/>
      <c r="BM90" s="284"/>
      <c r="BN90" s="284"/>
      <c r="BO90" s="284"/>
      <c r="BP90" s="284"/>
      <c r="BQ90" s="284"/>
      <c r="BR90" s="284"/>
      <c r="BS90" s="284"/>
      <c r="BT90" s="284"/>
      <c r="BU90" s="284"/>
      <c r="BV90" s="284"/>
      <c r="BW90" s="284"/>
      <c r="BX90" s="284"/>
      <c r="BY90" s="284"/>
      <c r="BZ90" s="284"/>
      <c r="CA90" s="284"/>
      <c r="CB90" s="284"/>
      <c r="CC90" s="284"/>
      <c r="CD90" s="284"/>
      <c r="CE90" s="284"/>
      <c r="CF90" s="284"/>
      <c r="CG90" s="284"/>
      <c r="CH90" s="284"/>
    </row>
    <row r="91" spans="1:86" s="287" customFormat="1" ht="35.1" customHeight="1" x14ac:dyDescent="0.3">
      <c r="A91" s="941">
        <v>19</v>
      </c>
      <c r="B91" s="931" t="s">
        <v>687</v>
      </c>
      <c r="C91" s="824" t="s">
        <v>567</v>
      </c>
      <c r="D91" s="821" t="s">
        <v>568</v>
      </c>
      <c r="E91" s="885"/>
      <c r="F91" s="894" t="s">
        <v>13</v>
      </c>
      <c r="G91" s="894"/>
      <c r="H91" s="894">
        <v>1</v>
      </c>
      <c r="I91" s="844" t="s">
        <v>688</v>
      </c>
      <c r="J91" s="861" t="s">
        <v>569</v>
      </c>
      <c r="K91" s="821" t="s">
        <v>289</v>
      </c>
      <c r="L91" s="824" t="s">
        <v>485</v>
      </c>
      <c r="M91" s="821" t="s">
        <v>518</v>
      </c>
      <c r="N91" s="821" t="s">
        <v>32</v>
      </c>
      <c r="O91" s="821" t="s">
        <v>557</v>
      </c>
      <c r="P91" s="920" t="s">
        <v>443</v>
      </c>
      <c r="Q91" s="920" t="s">
        <v>444</v>
      </c>
      <c r="R91" s="891" t="s">
        <v>558</v>
      </c>
      <c r="S91" s="891" t="s">
        <v>521</v>
      </c>
      <c r="T91" s="888" t="s">
        <v>522</v>
      </c>
      <c r="U91" s="888" t="s">
        <v>536</v>
      </c>
      <c r="V91" s="891" t="s">
        <v>558</v>
      </c>
      <c r="W91" s="891" t="s">
        <v>565</v>
      </c>
      <c r="X91" s="821"/>
      <c r="Y91" s="821" t="s">
        <v>15</v>
      </c>
      <c r="Z91" s="284"/>
      <c r="AA91" s="284"/>
      <c r="AB91" s="284"/>
      <c r="AC91" s="284"/>
      <c r="AD91" s="284"/>
      <c r="AE91" s="284"/>
      <c r="AF91" s="284"/>
      <c r="AG91" s="284"/>
      <c r="AH91" s="284"/>
      <c r="AI91" s="284"/>
      <c r="AJ91" s="284"/>
      <c r="AK91" s="284"/>
      <c r="AL91" s="284"/>
      <c r="AM91" s="284"/>
      <c r="AN91" s="284"/>
      <c r="AO91" s="51"/>
      <c r="AP91" s="51"/>
      <c r="AQ91" s="844">
        <v>2</v>
      </c>
      <c r="AR91" s="844">
        <v>1</v>
      </c>
      <c r="AS91" s="844" t="s">
        <v>898</v>
      </c>
      <c r="AT91" s="816" t="s">
        <v>904</v>
      </c>
      <c r="AU91" s="13"/>
      <c r="AV91" s="13"/>
      <c r="AW91" s="13"/>
      <c r="AX91" s="13"/>
      <c r="AY91" s="13"/>
      <c r="AZ91" s="13"/>
      <c r="BA91" s="13"/>
      <c r="BB91" s="13"/>
      <c r="BC91" s="13"/>
      <c r="BD91" s="13"/>
      <c r="BE91" s="13"/>
      <c r="BF91" s="13"/>
      <c r="BG91" s="284"/>
      <c r="BH91" s="284"/>
      <c r="BI91" s="284"/>
      <c r="BJ91" s="284"/>
      <c r="BK91" s="284"/>
      <c r="BL91" s="284"/>
      <c r="BM91" s="284"/>
      <c r="BN91" s="284"/>
      <c r="BO91" s="284"/>
      <c r="BP91" s="284"/>
      <c r="BQ91" s="284"/>
      <c r="BR91" s="284"/>
      <c r="BS91" s="284"/>
      <c r="BT91" s="284"/>
      <c r="BU91" s="284"/>
      <c r="BV91" s="284"/>
      <c r="BW91" s="284"/>
      <c r="BX91" s="284"/>
      <c r="BY91" s="284"/>
      <c r="BZ91" s="284"/>
      <c r="CA91" s="284"/>
      <c r="CB91" s="284"/>
      <c r="CC91" s="284"/>
      <c r="CD91" s="284"/>
      <c r="CE91" s="284"/>
      <c r="CF91" s="284"/>
      <c r="CG91" s="284"/>
      <c r="CH91" s="284"/>
    </row>
    <row r="92" spans="1:86" s="287" customFormat="1" ht="35.1" customHeight="1" x14ac:dyDescent="0.3">
      <c r="A92" s="942"/>
      <c r="B92" s="927"/>
      <c r="C92" s="877"/>
      <c r="D92" s="821"/>
      <c r="E92" s="885"/>
      <c r="F92" s="895"/>
      <c r="G92" s="895"/>
      <c r="H92" s="895"/>
      <c r="I92" s="845"/>
      <c r="J92" s="862"/>
      <c r="K92" s="821"/>
      <c r="L92" s="877"/>
      <c r="M92" s="821"/>
      <c r="N92" s="821"/>
      <c r="O92" s="821"/>
      <c r="P92" s="920"/>
      <c r="Q92" s="920"/>
      <c r="R92" s="891"/>
      <c r="S92" s="891"/>
      <c r="T92" s="889"/>
      <c r="U92" s="889"/>
      <c r="V92" s="891"/>
      <c r="W92" s="891"/>
      <c r="X92" s="821"/>
      <c r="Y92" s="821"/>
      <c r="Z92" s="284"/>
      <c r="AA92" s="284"/>
      <c r="AB92" s="284"/>
      <c r="AC92" s="284"/>
      <c r="AD92" s="284"/>
      <c r="AE92" s="284"/>
      <c r="AF92" s="284"/>
      <c r="AG92" s="284"/>
      <c r="AH92" s="284"/>
      <c r="AI92" s="284"/>
      <c r="AJ92" s="284"/>
      <c r="AK92" s="284"/>
      <c r="AL92" s="284"/>
      <c r="AM92" s="284"/>
      <c r="AN92" s="284"/>
      <c r="AO92" s="51"/>
      <c r="AP92" s="51"/>
      <c r="AQ92" s="845"/>
      <c r="AR92" s="845"/>
      <c r="AS92" s="845"/>
      <c r="AT92" s="817"/>
      <c r="AU92" s="13"/>
      <c r="AV92" s="13"/>
      <c r="AW92" s="13"/>
      <c r="AX92" s="13"/>
      <c r="AY92" s="13"/>
      <c r="AZ92" s="13"/>
      <c r="BA92" s="13"/>
      <c r="BB92" s="13"/>
      <c r="BC92" s="13"/>
      <c r="BD92" s="13"/>
      <c r="BE92" s="13"/>
      <c r="BF92" s="13"/>
      <c r="BG92" s="284"/>
      <c r="BH92" s="284"/>
      <c r="BI92" s="284"/>
      <c r="BJ92" s="284"/>
      <c r="BK92" s="284"/>
      <c r="BL92" s="284"/>
      <c r="BM92" s="284"/>
      <c r="BN92" s="284"/>
      <c r="BO92" s="284"/>
      <c r="BP92" s="284"/>
      <c r="BQ92" s="284"/>
      <c r="BR92" s="284"/>
      <c r="BS92" s="284"/>
      <c r="BT92" s="284"/>
      <c r="BU92" s="284"/>
      <c r="BV92" s="284"/>
      <c r="BW92" s="284"/>
      <c r="BX92" s="284"/>
      <c r="BY92" s="284"/>
      <c r="BZ92" s="284"/>
      <c r="CA92" s="284"/>
      <c r="CB92" s="284"/>
      <c r="CC92" s="284"/>
      <c r="CD92" s="284"/>
      <c r="CE92" s="284"/>
      <c r="CF92" s="284"/>
      <c r="CG92" s="284"/>
      <c r="CH92" s="284"/>
    </row>
    <row r="93" spans="1:86" s="287" customFormat="1" ht="35.1" customHeight="1" x14ac:dyDescent="0.3">
      <c r="A93" s="942"/>
      <c r="B93" s="927"/>
      <c r="C93" s="877"/>
      <c r="D93" s="821"/>
      <c r="E93" s="885"/>
      <c r="F93" s="885" t="s">
        <v>13</v>
      </c>
      <c r="G93" s="885"/>
      <c r="H93" s="885">
        <v>2</v>
      </c>
      <c r="I93" s="843" t="s">
        <v>689</v>
      </c>
      <c r="J93" s="863"/>
      <c r="K93" s="821"/>
      <c r="L93" s="825"/>
      <c r="M93" s="821"/>
      <c r="N93" s="821"/>
      <c r="O93" s="821"/>
      <c r="P93" s="920"/>
      <c r="Q93" s="920"/>
      <c r="R93" s="891"/>
      <c r="S93" s="891"/>
      <c r="T93" s="890"/>
      <c r="U93" s="890"/>
      <c r="V93" s="891"/>
      <c r="W93" s="891"/>
      <c r="X93" s="821"/>
      <c r="Y93" s="821"/>
      <c r="Z93" s="284"/>
      <c r="AA93" s="284"/>
      <c r="AB93" s="284"/>
      <c r="AC93" s="284"/>
      <c r="AD93" s="284"/>
      <c r="AE93" s="284"/>
      <c r="AF93" s="284"/>
      <c r="AG93" s="284"/>
      <c r="AH93" s="284"/>
      <c r="AI93" s="284"/>
      <c r="AJ93" s="284"/>
      <c r="AK93" s="284"/>
      <c r="AL93" s="284"/>
      <c r="AM93" s="284"/>
      <c r="AN93" s="284"/>
      <c r="AO93" s="51"/>
      <c r="AP93" s="51"/>
      <c r="AQ93" s="843">
        <v>2</v>
      </c>
      <c r="AR93" s="843">
        <v>1</v>
      </c>
      <c r="AS93" s="843" t="s">
        <v>898</v>
      </c>
      <c r="AT93" s="823" t="s">
        <v>904</v>
      </c>
      <c r="AU93" s="13"/>
      <c r="AV93" s="13"/>
      <c r="AW93" s="13"/>
      <c r="AX93" s="13"/>
      <c r="AY93" s="13"/>
      <c r="AZ93" s="13"/>
      <c r="BA93" s="13"/>
      <c r="BB93" s="13"/>
      <c r="BC93" s="13"/>
      <c r="BD93" s="13"/>
      <c r="BE93" s="13"/>
      <c r="BF93" s="13"/>
      <c r="BG93" s="284"/>
      <c r="BH93" s="284"/>
      <c r="BI93" s="284"/>
      <c r="BJ93" s="284"/>
      <c r="BK93" s="284"/>
      <c r="BL93" s="284"/>
      <c r="BM93" s="284"/>
      <c r="BN93" s="284"/>
      <c r="BO93" s="284"/>
      <c r="BP93" s="284"/>
      <c r="BQ93" s="284"/>
      <c r="BR93" s="284"/>
      <c r="BS93" s="284"/>
      <c r="BT93" s="284"/>
      <c r="BU93" s="284"/>
      <c r="BV93" s="284"/>
      <c r="BW93" s="284"/>
      <c r="BX93" s="284"/>
      <c r="BY93" s="284"/>
      <c r="BZ93" s="284"/>
      <c r="CA93" s="284"/>
      <c r="CB93" s="284"/>
      <c r="CC93" s="284"/>
      <c r="CD93" s="284"/>
      <c r="CE93" s="284"/>
      <c r="CF93" s="284"/>
      <c r="CG93" s="284"/>
      <c r="CH93" s="284"/>
    </row>
    <row r="94" spans="1:86" s="287" customFormat="1" ht="35.1" customHeight="1" x14ac:dyDescent="0.3">
      <c r="A94" s="942"/>
      <c r="B94" s="927"/>
      <c r="C94" s="877"/>
      <c r="D94" s="821"/>
      <c r="E94" s="885"/>
      <c r="F94" s="885"/>
      <c r="G94" s="885"/>
      <c r="H94" s="885"/>
      <c r="I94" s="843"/>
      <c r="J94" s="861" t="s">
        <v>570</v>
      </c>
      <c r="K94" s="824" t="s">
        <v>571</v>
      </c>
      <c r="L94" s="824" t="s">
        <v>485</v>
      </c>
      <c r="M94" s="824" t="s">
        <v>518</v>
      </c>
      <c r="N94" s="824" t="s">
        <v>556</v>
      </c>
      <c r="O94" s="824" t="s">
        <v>572</v>
      </c>
      <c r="P94" s="888" t="s">
        <v>443</v>
      </c>
      <c r="Q94" s="888" t="s">
        <v>444</v>
      </c>
      <c r="R94" s="900" t="s">
        <v>558</v>
      </c>
      <c r="S94" s="900" t="s">
        <v>521</v>
      </c>
      <c r="T94" s="888" t="s">
        <v>573</v>
      </c>
      <c r="U94" s="888" t="s">
        <v>573</v>
      </c>
      <c r="V94" s="900" t="s">
        <v>558</v>
      </c>
      <c r="W94" s="900" t="s">
        <v>565</v>
      </c>
      <c r="X94" s="824"/>
      <c r="Y94" s="824" t="s">
        <v>15</v>
      </c>
      <c r="Z94" s="284"/>
      <c r="AA94" s="284"/>
      <c r="AB94" s="284"/>
      <c r="AC94" s="284"/>
      <c r="AD94" s="284"/>
      <c r="AE94" s="284"/>
      <c r="AF94" s="284"/>
      <c r="AG94" s="284"/>
      <c r="AH94" s="284"/>
      <c r="AI94" s="284"/>
      <c r="AJ94" s="284"/>
      <c r="AK94" s="284"/>
      <c r="AL94" s="284"/>
      <c r="AM94" s="284"/>
      <c r="AN94" s="284"/>
      <c r="AO94" s="51"/>
      <c r="AP94" s="51"/>
      <c r="AQ94" s="843"/>
      <c r="AR94" s="843"/>
      <c r="AS94" s="843"/>
      <c r="AT94" s="823"/>
      <c r="AU94" s="13"/>
      <c r="AV94" s="13"/>
      <c r="AW94" s="13"/>
      <c r="AX94" s="13"/>
      <c r="AY94" s="13"/>
      <c r="AZ94" s="13"/>
      <c r="BA94" s="13"/>
      <c r="BB94" s="13"/>
      <c r="BC94" s="13"/>
      <c r="BD94" s="13"/>
      <c r="BE94" s="13"/>
      <c r="BF94" s="13"/>
      <c r="BG94" s="284"/>
      <c r="BH94" s="284"/>
      <c r="BI94" s="284"/>
      <c r="BJ94" s="284"/>
      <c r="BK94" s="284"/>
      <c r="BL94" s="284"/>
      <c r="BM94" s="284"/>
      <c r="BN94" s="284"/>
      <c r="BO94" s="284"/>
      <c r="BP94" s="284"/>
      <c r="BQ94" s="284"/>
      <c r="BR94" s="284"/>
      <c r="BS94" s="284"/>
      <c r="BT94" s="284"/>
      <c r="BU94" s="284"/>
      <c r="BV94" s="284"/>
      <c r="BW94" s="284"/>
      <c r="BX94" s="284"/>
      <c r="BY94" s="284"/>
      <c r="BZ94" s="284"/>
      <c r="CA94" s="284"/>
      <c r="CB94" s="284"/>
      <c r="CC94" s="284"/>
      <c r="CD94" s="284"/>
      <c r="CE94" s="284"/>
      <c r="CF94" s="284"/>
      <c r="CG94" s="284"/>
      <c r="CH94" s="284"/>
    </row>
    <row r="95" spans="1:86" s="287" customFormat="1" ht="35.1" customHeight="1" x14ac:dyDescent="0.3">
      <c r="A95" s="942"/>
      <c r="B95" s="927"/>
      <c r="C95" s="877"/>
      <c r="D95" s="821"/>
      <c r="E95" s="885"/>
      <c r="F95" s="885"/>
      <c r="G95" s="885"/>
      <c r="H95" s="885"/>
      <c r="I95" s="843"/>
      <c r="J95" s="863"/>
      <c r="K95" s="825"/>
      <c r="L95" s="825"/>
      <c r="M95" s="825"/>
      <c r="N95" s="825"/>
      <c r="O95" s="825"/>
      <c r="P95" s="890"/>
      <c r="Q95" s="890"/>
      <c r="R95" s="902"/>
      <c r="S95" s="902"/>
      <c r="T95" s="890"/>
      <c r="U95" s="890"/>
      <c r="V95" s="902"/>
      <c r="W95" s="902"/>
      <c r="X95" s="825"/>
      <c r="Y95" s="825"/>
      <c r="Z95" s="284"/>
      <c r="AA95" s="284"/>
      <c r="AB95" s="284"/>
      <c r="AC95" s="284"/>
      <c r="AD95" s="284"/>
      <c r="AE95" s="284"/>
      <c r="AF95" s="284"/>
      <c r="AG95" s="284"/>
      <c r="AH95" s="284"/>
      <c r="AI95" s="284"/>
      <c r="AJ95" s="284"/>
      <c r="AK95" s="284"/>
      <c r="AL95" s="284"/>
      <c r="AM95" s="284"/>
      <c r="AN95" s="284"/>
      <c r="AO95" s="51"/>
      <c r="AP95" s="51"/>
      <c r="AQ95" s="843"/>
      <c r="AR95" s="843"/>
      <c r="AS95" s="843"/>
      <c r="AT95" s="823"/>
      <c r="AU95" s="13"/>
      <c r="AV95" s="13"/>
      <c r="AW95" s="13"/>
      <c r="AX95" s="13"/>
      <c r="AY95" s="13"/>
      <c r="AZ95" s="13"/>
      <c r="BA95" s="13"/>
      <c r="BB95" s="13"/>
      <c r="BC95" s="13"/>
      <c r="BD95" s="13"/>
      <c r="BE95" s="13"/>
      <c r="BF95" s="13"/>
      <c r="BG95" s="284"/>
      <c r="BH95" s="284"/>
      <c r="BI95" s="284"/>
      <c r="BJ95" s="284"/>
      <c r="BK95" s="284"/>
      <c r="BL95" s="284"/>
      <c r="BM95" s="284"/>
      <c r="BN95" s="284"/>
      <c r="BO95" s="284"/>
      <c r="BP95" s="284"/>
      <c r="BQ95" s="284"/>
      <c r="BR95" s="284"/>
      <c r="BS95" s="284"/>
      <c r="BT95" s="284"/>
      <c r="BU95" s="284"/>
      <c r="BV95" s="284"/>
      <c r="BW95" s="284"/>
      <c r="BX95" s="284"/>
      <c r="BY95" s="284"/>
      <c r="BZ95" s="284"/>
      <c r="CA95" s="284"/>
      <c r="CB95" s="284"/>
      <c r="CC95" s="284"/>
      <c r="CD95" s="284"/>
      <c r="CE95" s="284"/>
      <c r="CF95" s="284"/>
      <c r="CG95" s="284"/>
      <c r="CH95" s="284"/>
    </row>
    <row r="96" spans="1:86" s="287" customFormat="1" ht="35.1" customHeight="1" x14ac:dyDescent="0.3">
      <c r="A96" s="942"/>
      <c r="B96" s="927"/>
      <c r="C96" s="877"/>
      <c r="D96" s="821"/>
      <c r="E96" s="885"/>
      <c r="F96" s="894" t="s">
        <v>13</v>
      </c>
      <c r="G96" s="894"/>
      <c r="H96" s="894">
        <v>3</v>
      </c>
      <c r="I96" s="821" t="s">
        <v>690</v>
      </c>
      <c r="J96" s="831" t="s">
        <v>574</v>
      </c>
      <c r="K96" s="821" t="s">
        <v>571</v>
      </c>
      <c r="L96" s="824" t="s">
        <v>485</v>
      </c>
      <c r="M96" s="824" t="s">
        <v>518</v>
      </c>
      <c r="N96" s="824" t="s">
        <v>556</v>
      </c>
      <c r="O96" s="824" t="s">
        <v>575</v>
      </c>
      <c r="P96" s="888" t="s">
        <v>443</v>
      </c>
      <c r="Q96" s="888" t="s">
        <v>444</v>
      </c>
      <c r="R96" s="900" t="s">
        <v>558</v>
      </c>
      <c r="S96" s="900" t="s">
        <v>521</v>
      </c>
      <c r="T96" s="888" t="s">
        <v>573</v>
      </c>
      <c r="U96" s="888" t="s">
        <v>573</v>
      </c>
      <c r="V96" s="900" t="s">
        <v>558</v>
      </c>
      <c r="W96" s="900" t="s">
        <v>565</v>
      </c>
      <c r="X96" s="824"/>
      <c r="Y96" s="824" t="s">
        <v>15</v>
      </c>
      <c r="Z96" s="284"/>
      <c r="AA96" s="284"/>
      <c r="AB96" s="284"/>
      <c r="AC96" s="284"/>
      <c r="AD96" s="284"/>
      <c r="AE96" s="284"/>
      <c r="AF96" s="284"/>
      <c r="AG96" s="284"/>
      <c r="AH96" s="284"/>
      <c r="AI96" s="284"/>
      <c r="AJ96" s="284"/>
      <c r="AK96" s="284"/>
      <c r="AL96" s="284"/>
      <c r="AM96" s="284"/>
      <c r="AN96" s="284"/>
      <c r="AO96" s="51"/>
      <c r="AP96" s="51"/>
      <c r="AQ96" s="821"/>
      <c r="AR96" s="831"/>
      <c r="AS96" s="821"/>
      <c r="AT96" s="821"/>
      <c r="AU96" s="13"/>
      <c r="AV96" s="13"/>
      <c r="AW96" s="13"/>
      <c r="AX96" s="13"/>
      <c r="AY96" s="13"/>
      <c r="AZ96" s="13"/>
      <c r="BA96" s="13"/>
      <c r="BB96" s="13"/>
      <c r="BC96" s="13"/>
      <c r="BD96" s="13"/>
      <c r="BE96" s="13"/>
      <c r="BF96" s="13"/>
      <c r="BG96" s="284"/>
      <c r="BH96" s="284"/>
      <c r="BI96" s="284"/>
      <c r="BJ96" s="284"/>
      <c r="BK96" s="284"/>
      <c r="BL96" s="284"/>
      <c r="BM96" s="284"/>
      <c r="BN96" s="284"/>
      <c r="BO96" s="284"/>
      <c r="BP96" s="284"/>
      <c r="BQ96" s="284"/>
      <c r="BR96" s="284"/>
      <c r="BS96" s="284"/>
      <c r="BT96" s="284"/>
      <c r="BU96" s="284"/>
      <c r="BV96" s="284"/>
      <c r="BW96" s="284"/>
      <c r="BX96" s="284"/>
      <c r="BY96" s="284"/>
      <c r="BZ96" s="284"/>
      <c r="CA96" s="284"/>
      <c r="CB96" s="284"/>
      <c r="CC96" s="284"/>
      <c r="CD96" s="284"/>
      <c r="CE96" s="284"/>
      <c r="CF96" s="284"/>
      <c r="CG96" s="284"/>
      <c r="CH96" s="284"/>
    </row>
    <row r="97" spans="1:86" s="287" customFormat="1" ht="35.1" customHeight="1" x14ac:dyDescent="0.3">
      <c r="A97" s="942"/>
      <c r="B97" s="927"/>
      <c r="C97" s="877"/>
      <c r="D97" s="821"/>
      <c r="E97" s="885"/>
      <c r="F97" s="895"/>
      <c r="G97" s="895"/>
      <c r="H97" s="895"/>
      <c r="I97" s="821"/>
      <c r="J97" s="831"/>
      <c r="K97" s="821"/>
      <c r="L97" s="825"/>
      <c r="M97" s="825"/>
      <c r="N97" s="825"/>
      <c r="O97" s="825"/>
      <c r="P97" s="890"/>
      <c r="Q97" s="890"/>
      <c r="R97" s="902"/>
      <c r="S97" s="902"/>
      <c r="T97" s="890"/>
      <c r="U97" s="890"/>
      <c r="V97" s="902"/>
      <c r="W97" s="902"/>
      <c r="X97" s="825"/>
      <c r="Y97" s="825"/>
      <c r="Z97" s="284"/>
      <c r="AA97" s="284"/>
      <c r="AB97" s="284"/>
      <c r="AC97" s="284"/>
      <c r="AD97" s="284"/>
      <c r="AE97" s="284"/>
      <c r="AF97" s="284"/>
      <c r="AG97" s="284"/>
      <c r="AH97" s="284"/>
      <c r="AI97" s="284"/>
      <c r="AJ97" s="284"/>
      <c r="AK97" s="284"/>
      <c r="AL97" s="284"/>
      <c r="AM97" s="284"/>
      <c r="AN97" s="284"/>
      <c r="AO97" s="51"/>
      <c r="AP97" s="51"/>
      <c r="AQ97" s="821"/>
      <c r="AR97" s="831"/>
      <c r="AS97" s="821"/>
      <c r="AT97" s="821"/>
      <c r="AU97" s="13"/>
      <c r="AV97" s="13"/>
      <c r="AW97" s="13"/>
      <c r="AX97" s="13"/>
      <c r="AY97" s="13"/>
      <c r="AZ97" s="13"/>
      <c r="BA97" s="13"/>
      <c r="BB97" s="13"/>
      <c r="BC97" s="13"/>
      <c r="BD97" s="13"/>
      <c r="BE97" s="13"/>
      <c r="BF97" s="13"/>
      <c r="BG97" s="284"/>
      <c r="BH97" s="284"/>
      <c r="BI97" s="284"/>
      <c r="BJ97" s="284"/>
      <c r="BK97" s="284"/>
      <c r="BL97" s="284"/>
      <c r="BM97" s="284"/>
      <c r="BN97" s="284"/>
      <c r="BO97" s="284"/>
      <c r="BP97" s="284"/>
      <c r="BQ97" s="284"/>
      <c r="BR97" s="284"/>
      <c r="BS97" s="284"/>
      <c r="BT97" s="284"/>
      <c r="BU97" s="284"/>
      <c r="BV97" s="284"/>
      <c r="BW97" s="284"/>
      <c r="BX97" s="284"/>
      <c r="BY97" s="284"/>
      <c r="BZ97" s="284"/>
      <c r="CA97" s="284"/>
      <c r="CB97" s="284"/>
      <c r="CC97" s="284"/>
      <c r="CD97" s="284"/>
      <c r="CE97" s="284"/>
      <c r="CF97" s="284"/>
      <c r="CG97" s="284"/>
      <c r="CH97" s="284"/>
    </row>
    <row r="98" spans="1:86" s="287" customFormat="1" ht="35.1" customHeight="1" x14ac:dyDescent="0.3">
      <c r="A98" s="942"/>
      <c r="B98" s="927"/>
      <c r="C98" s="877"/>
      <c r="D98" s="821"/>
      <c r="E98" s="885"/>
      <c r="F98" s="894" t="s">
        <v>13</v>
      </c>
      <c r="G98" s="894"/>
      <c r="H98" s="894">
        <v>4</v>
      </c>
      <c r="I98" s="844" t="s">
        <v>691</v>
      </c>
      <c r="J98" s="861" t="s">
        <v>574</v>
      </c>
      <c r="K98" s="824" t="s">
        <v>571</v>
      </c>
      <c r="L98" s="824" t="s">
        <v>485</v>
      </c>
      <c r="M98" s="824" t="s">
        <v>518</v>
      </c>
      <c r="N98" s="824" t="s">
        <v>32</v>
      </c>
      <c r="O98" s="824" t="s">
        <v>575</v>
      </c>
      <c r="P98" s="888" t="s">
        <v>443</v>
      </c>
      <c r="Q98" s="888" t="s">
        <v>444</v>
      </c>
      <c r="R98" s="900" t="s">
        <v>558</v>
      </c>
      <c r="S98" s="900" t="s">
        <v>521</v>
      </c>
      <c r="T98" s="888" t="s">
        <v>455</v>
      </c>
      <c r="U98" s="888" t="s">
        <v>455</v>
      </c>
      <c r="V98" s="900" t="s">
        <v>558</v>
      </c>
      <c r="W98" s="900" t="s">
        <v>565</v>
      </c>
      <c r="X98" s="824"/>
      <c r="Y98" s="824" t="s">
        <v>15</v>
      </c>
      <c r="Z98" s="284"/>
      <c r="AA98" s="284"/>
      <c r="AB98" s="284"/>
      <c r="AC98" s="284"/>
      <c r="AD98" s="284"/>
      <c r="AE98" s="284"/>
      <c r="AF98" s="284"/>
      <c r="AG98" s="284"/>
      <c r="AH98" s="284"/>
      <c r="AI98" s="284"/>
      <c r="AJ98" s="284"/>
      <c r="AK98" s="284"/>
      <c r="AL98" s="284"/>
      <c r="AM98" s="284"/>
      <c r="AN98" s="284"/>
      <c r="AO98" s="51"/>
      <c r="AP98" s="51"/>
      <c r="AQ98" s="859">
        <v>2</v>
      </c>
      <c r="AR98" s="859">
        <v>1</v>
      </c>
      <c r="AS98" s="844" t="s">
        <v>898</v>
      </c>
      <c r="AT98" s="816" t="s">
        <v>904</v>
      </c>
      <c r="AU98" s="13"/>
      <c r="AV98" s="13"/>
      <c r="AW98" s="13"/>
      <c r="AX98" s="13"/>
      <c r="AY98" s="13"/>
      <c r="AZ98" s="13"/>
      <c r="BA98" s="13"/>
      <c r="BB98" s="13"/>
      <c r="BC98" s="13"/>
      <c r="BD98" s="13"/>
      <c r="BE98" s="13"/>
      <c r="BF98" s="13"/>
      <c r="BG98" s="284"/>
      <c r="BH98" s="284"/>
      <c r="BI98" s="284"/>
      <c r="BJ98" s="284"/>
      <c r="BK98" s="284"/>
      <c r="BL98" s="284"/>
      <c r="BM98" s="284"/>
      <c r="BN98" s="284"/>
      <c r="BO98" s="284"/>
      <c r="BP98" s="284"/>
      <c r="BQ98" s="284"/>
      <c r="BR98" s="284"/>
      <c r="BS98" s="284"/>
      <c r="BT98" s="284"/>
      <c r="BU98" s="284"/>
      <c r="BV98" s="284"/>
      <c r="BW98" s="284"/>
      <c r="BX98" s="284"/>
      <c r="BY98" s="284"/>
      <c r="BZ98" s="284"/>
      <c r="CA98" s="284"/>
      <c r="CB98" s="284"/>
      <c r="CC98" s="284"/>
      <c r="CD98" s="284"/>
      <c r="CE98" s="284"/>
      <c r="CF98" s="284"/>
      <c r="CG98" s="284"/>
      <c r="CH98" s="284"/>
    </row>
    <row r="99" spans="1:86" s="287" customFormat="1" ht="35.1" customHeight="1" x14ac:dyDescent="0.3">
      <c r="A99" s="942"/>
      <c r="B99" s="927"/>
      <c r="C99" s="877"/>
      <c r="D99" s="821"/>
      <c r="E99" s="885"/>
      <c r="F99" s="895"/>
      <c r="G99" s="895"/>
      <c r="H99" s="895"/>
      <c r="I99" s="845"/>
      <c r="J99" s="863"/>
      <c r="K99" s="825"/>
      <c r="L99" s="825"/>
      <c r="M99" s="825"/>
      <c r="N99" s="825"/>
      <c r="O99" s="825"/>
      <c r="P99" s="890"/>
      <c r="Q99" s="890"/>
      <c r="R99" s="902"/>
      <c r="S99" s="902"/>
      <c r="T99" s="890"/>
      <c r="U99" s="890"/>
      <c r="V99" s="902"/>
      <c r="W99" s="902"/>
      <c r="X99" s="825"/>
      <c r="Y99" s="825"/>
      <c r="Z99" s="284"/>
      <c r="AA99" s="284"/>
      <c r="AB99" s="284"/>
      <c r="AC99" s="284"/>
      <c r="AD99" s="284"/>
      <c r="AE99" s="284"/>
      <c r="AF99" s="284"/>
      <c r="AG99" s="284"/>
      <c r="AH99" s="284"/>
      <c r="AI99" s="284"/>
      <c r="AJ99" s="284"/>
      <c r="AK99" s="284"/>
      <c r="AL99" s="284"/>
      <c r="AM99" s="284"/>
      <c r="AN99" s="284"/>
      <c r="AO99" s="51"/>
      <c r="AP99" s="51"/>
      <c r="AQ99" s="860"/>
      <c r="AR99" s="860"/>
      <c r="AS99" s="845"/>
      <c r="AT99" s="817"/>
      <c r="AU99" s="13"/>
      <c r="AV99" s="13"/>
      <c r="AW99" s="13"/>
      <c r="AX99" s="13"/>
      <c r="AY99" s="13"/>
      <c r="AZ99" s="13"/>
      <c r="BA99" s="13"/>
      <c r="BB99" s="13"/>
      <c r="BC99" s="13"/>
      <c r="BD99" s="13"/>
      <c r="BE99" s="13"/>
      <c r="BF99" s="13"/>
      <c r="BG99" s="284"/>
      <c r="BH99" s="284"/>
      <c r="BI99" s="284"/>
      <c r="BJ99" s="284"/>
      <c r="BK99" s="284"/>
      <c r="BL99" s="284"/>
      <c r="BM99" s="284"/>
      <c r="BN99" s="284"/>
      <c r="BO99" s="284"/>
      <c r="BP99" s="284"/>
      <c r="BQ99" s="284"/>
      <c r="BR99" s="284"/>
      <c r="BS99" s="284"/>
      <c r="BT99" s="284"/>
      <c r="BU99" s="284"/>
      <c r="BV99" s="284"/>
      <c r="BW99" s="284"/>
      <c r="BX99" s="284"/>
      <c r="BY99" s="284"/>
      <c r="BZ99" s="284"/>
      <c r="CA99" s="284"/>
      <c r="CB99" s="284"/>
      <c r="CC99" s="284"/>
      <c r="CD99" s="284"/>
      <c r="CE99" s="284"/>
      <c r="CF99" s="284"/>
      <c r="CG99" s="284"/>
      <c r="CH99" s="284"/>
    </row>
    <row r="100" spans="1:86" s="287" customFormat="1" ht="93" customHeight="1" x14ac:dyDescent="0.3">
      <c r="A100" s="943"/>
      <c r="B100" s="927"/>
      <c r="C100" s="825"/>
      <c r="D100" s="293"/>
      <c r="E100" s="286" t="s">
        <v>13</v>
      </c>
      <c r="F100" s="286"/>
      <c r="G100" s="19"/>
      <c r="H100" s="292">
        <v>1</v>
      </c>
      <c r="I100" s="559" t="s">
        <v>692</v>
      </c>
      <c r="J100" s="831" t="s">
        <v>576</v>
      </c>
      <c r="K100" s="294"/>
      <c r="L100" s="293"/>
      <c r="M100" s="821" t="s">
        <v>296</v>
      </c>
      <c r="N100" s="821" t="s">
        <v>577</v>
      </c>
      <c r="O100" s="821" t="s">
        <v>578</v>
      </c>
      <c r="P100" s="920" t="s">
        <v>443</v>
      </c>
      <c r="Q100" s="920" t="s">
        <v>444</v>
      </c>
      <c r="R100" s="295"/>
      <c r="S100" s="891" t="s">
        <v>497</v>
      </c>
      <c r="T100" s="296"/>
      <c r="U100" s="296"/>
      <c r="V100" s="295"/>
      <c r="W100" s="891" t="s">
        <v>497</v>
      </c>
      <c r="X100" s="824"/>
      <c r="Y100" s="293"/>
      <c r="Z100" s="284"/>
      <c r="AA100" s="284"/>
      <c r="AB100" s="284"/>
      <c r="AC100" s="284"/>
      <c r="AD100" s="284"/>
      <c r="AE100" s="284"/>
      <c r="AF100" s="284"/>
      <c r="AG100" s="284"/>
      <c r="AH100" s="284"/>
      <c r="AI100" s="284"/>
      <c r="AJ100" s="284"/>
      <c r="AK100" s="284"/>
      <c r="AL100" s="284"/>
      <c r="AM100" s="284"/>
      <c r="AN100" s="284"/>
      <c r="AO100" s="51"/>
      <c r="AP100" s="51"/>
      <c r="AQ100" s="558">
        <v>2</v>
      </c>
      <c r="AR100" s="558">
        <v>1</v>
      </c>
      <c r="AS100" s="558" t="s">
        <v>896</v>
      </c>
      <c r="AT100" s="562" t="s">
        <v>904</v>
      </c>
      <c r="AU100" s="13"/>
      <c r="AV100" s="13"/>
      <c r="AW100" s="13"/>
      <c r="AX100" s="13"/>
      <c r="AY100" s="13"/>
      <c r="AZ100" s="13"/>
      <c r="BA100" s="13"/>
      <c r="BB100" s="13"/>
      <c r="BC100" s="13"/>
      <c r="BD100" s="13"/>
      <c r="BE100" s="13"/>
      <c r="BF100" s="13"/>
      <c r="BG100" s="284"/>
      <c r="BH100" s="284"/>
      <c r="BI100" s="284"/>
      <c r="BJ100" s="284"/>
      <c r="BK100" s="284"/>
      <c r="BL100" s="284"/>
      <c r="BM100" s="284"/>
      <c r="BN100" s="284"/>
      <c r="BO100" s="284"/>
      <c r="BP100" s="284"/>
      <c r="BQ100" s="284"/>
      <c r="BR100" s="284"/>
      <c r="BS100" s="284"/>
      <c r="BT100" s="284"/>
      <c r="BU100" s="284"/>
      <c r="BV100" s="284"/>
      <c r="BW100" s="284"/>
      <c r="BX100" s="284"/>
      <c r="BY100" s="284"/>
      <c r="BZ100" s="284"/>
      <c r="CA100" s="284"/>
      <c r="CB100" s="284"/>
      <c r="CC100" s="284"/>
      <c r="CD100" s="284"/>
      <c r="CE100" s="284"/>
      <c r="CF100" s="284"/>
      <c r="CG100" s="284"/>
      <c r="CH100" s="284"/>
    </row>
    <row r="101" spans="1:86" s="287" customFormat="1" ht="35.1" customHeight="1" x14ac:dyDescent="0.3">
      <c r="A101" s="933">
        <v>19</v>
      </c>
      <c r="B101" s="929" t="s">
        <v>693</v>
      </c>
      <c r="C101" s="824" t="s">
        <v>567</v>
      </c>
      <c r="D101" s="877" t="s">
        <v>290</v>
      </c>
      <c r="E101" s="896"/>
      <c r="F101" s="896" t="s">
        <v>13</v>
      </c>
      <c r="G101" s="918"/>
      <c r="H101" s="894">
        <v>2</v>
      </c>
      <c r="I101" s="835" t="s">
        <v>694</v>
      </c>
      <c r="J101" s="831"/>
      <c r="K101" s="824" t="s">
        <v>504</v>
      </c>
      <c r="L101" s="877" t="s">
        <v>494</v>
      </c>
      <c r="M101" s="821"/>
      <c r="N101" s="821"/>
      <c r="O101" s="821"/>
      <c r="P101" s="920"/>
      <c r="Q101" s="920"/>
      <c r="R101" s="900" t="s">
        <v>445</v>
      </c>
      <c r="S101" s="891"/>
      <c r="T101" s="296" t="s">
        <v>579</v>
      </c>
      <c r="U101" s="296" t="s">
        <v>455</v>
      </c>
      <c r="V101" s="900" t="s">
        <v>445</v>
      </c>
      <c r="W101" s="891"/>
      <c r="X101" s="825"/>
      <c r="Y101" s="297" t="s">
        <v>13</v>
      </c>
      <c r="Z101" s="284"/>
      <c r="AA101" s="284"/>
      <c r="AB101" s="284"/>
      <c r="AC101" s="284"/>
      <c r="AD101" s="284"/>
      <c r="AE101" s="284"/>
      <c r="AF101" s="284"/>
      <c r="AG101" s="284"/>
      <c r="AH101" s="284"/>
      <c r="AI101" s="284"/>
      <c r="AJ101" s="284"/>
      <c r="AK101" s="284"/>
      <c r="AL101" s="284"/>
      <c r="AM101" s="284"/>
      <c r="AN101" s="284"/>
      <c r="AO101" s="51"/>
      <c r="AP101" s="51"/>
      <c r="AQ101" s="835">
        <v>2</v>
      </c>
      <c r="AR101" s="835">
        <v>1</v>
      </c>
      <c r="AS101" s="835" t="s">
        <v>896</v>
      </c>
      <c r="AT101" s="816" t="s">
        <v>904</v>
      </c>
      <c r="AU101" s="13"/>
      <c r="AV101" s="13"/>
      <c r="AW101" s="13"/>
      <c r="AX101" s="13"/>
      <c r="AY101" s="13"/>
      <c r="AZ101" s="13"/>
      <c r="BA101" s="13"/>
      <c r="BB101" s="13"/>
      <c r="BC101" s="13"/>
      <c r="BD101" s="13"/>
      <c r="BE101" s="13"/>
      <c r="BF101" s="13"/>
      <c r="BG101" s="284"/>
      <c r="BH101" s="284"/>
      <c r="BI101" s="284"/>
      <c r="BJ101" s="284"/>
      <c r="BK101" s="284"/>
      <c r="BL101" s="284"/>
      <c r="BM101" s="284"/>
      <c r="BN101" s="284"/>
      <c r="BO101" s="284"/>
      <c r="BP101" s="284"/>
      <c r="BQ101" s="284"/>
      <c r="BR101" s="284"/>
      <c r="BS101" s="284"/>
      <c r="BT101" s="284"/>
      <c r="BU101" s="284"/>
      <c r="BV101" s="284"/>
      <c r="BW101" s="284"/>
      <c r="BX101" s="284"/>
      <c r="BY101" s="284"/>
      <c r="BZ101" s="284"/>
      <c r="CA101" s="284"/>
      <c r="CB101" s="284"/>
      <c r="CC101" s="284"/>
      <c r="CD101" s="284"/>
      <c r="CE101" s="284"/>
      <c r="CF101" s="284"/>
      <c r="CG101" s="284"/>
      <c r="CH101" s="284"/>
    </row>
    <row r="102" spans="1:86" s="287" customFormat="1" ht="35.1" customHeight="1" x14ac:dyDescent="0.3">
      <c r="A102" s="934"/>
      <c r="B102" s="929"/>
      <c r="C102" s="877"/>
      <c r="D102" s="825"/>
      <c r="E102" s="897"/>
      <c r="F102" s="897"/>
      <c r="G102" s="919"/>
      <c r="H102" s="895"/>
      <c r="I102" s="836"/>
      <c r="J102" s="831"/>
      <c r="K102" s="825"/>
      <c r="L102" s="825"/>
      <c r="M102" s="821"/>
      <c r="N102" s="821"/>
      <c r="O102" s="821"/>
      <c r="P102" s="920"/>
      <c r="Q102" s="920"/>
      <c r="R102" s="902"/>
      <c r="S102" s="891"/>
      <c r="T102" s="281" t="s">
        <v>454</v>
      </c>
      <c r="U102" s="281"/>
      <c r="V102" s="902"/>
      <c r="W102" s="891"/>
      <c r="X102" s="252"/>
      <c r="Y102" s="252" t="s">
        <v>13</v>
      </c>
      <c r="Z102" s="284"/>
      <c r="AA102" s="284"/>
      <c r="AB102" s="284"/>
      <c r="AC102" s="284"/>
      <c r="AD102" s="284"/>
      <c r="AE102" s="284"/>
      <c r="AF102" s="284"/>
      <c r="AG102" s="284"/>
      <c r="AH102" s="284"/>
      <c r="AI102" s="284"/>
      <c r="AJ102" s="284"/>
      <c r="AK102" s="284"/>
      <c r="AL102" s="284"/>
      <c r="AM102" s="284"/>
      <c r="AN102" s="284"/>
      <c r="AO102" s="51"/>
      <c r="AP102" s="51"/>
      <c r="AQ102" s="836"/>
      <c r="AR102" s="836"/>
      <c r="AS102" s="836"/>
      <c r="AT102" s="817"/>
      <c r="AU102" s="13"/>
      <c r="AV102" s="13"/>
      <c r="AW102" s="13"/>
      <c r="AX102" s="13"/>
      <c r="AY102" s="13"/>
      <c r="AZ102" s="13"/>
      <c r="BA102" s="13"/>
      <c r="BB102" s="13"/>
      <c r="BC102" s="13"/>
      <c r="BD102" s="13"/>
      <c r="BE102" s="13"/>
      <c r="BF102" s="13"/>
      <c r="BG102" s="284"/>
      <c r="BH102" s="284"/>
      <c r="BI102" s="284"/>
      <c r="BJ102" s="284"/>
      <c r="BK102" s="284"/>
      <c r="BL102" s="284"/>
      <c r="BM102" s="284"/>
      <c r="BN102" s="284"/>
      <c r="BO102" s="284"/>
      <c r="BP102" s="284"/>
      <c r="BQ102" s="284"/>
      <c r="BR102" s="284"/>
      <c r="BS102" s="284"/>
      <c r="BT102" s="284"/>
      <c r="BU102" s="284"/>
      <c r="BV102" s="284"/>
      <c r="BW102" s="284"/>
      <c r="BX102" s="284"/>
      <c r="BY102" s="284"/>
      <c r="BZ102" s="284"/>
      <c r="CA102" s="284"/>
      <c r="CB102" s="284"/>
      <c r="CC102" s="284"/>
      <c r="CD102" s="284"/>
      <c r="CE102" s="284"/>
      <c r="CF102" s="284"/>
      <c r="CG102" s="284"/>
      <c r="CH102" s="284"/>
    </row>
    <row r="103" spans="1:86" s="287" customFormat="1" ht="35.1" customHeight="1" x14ac:dyDescent="0.3">
      <c r="A103" s="934"/>
      <c r="B103" s="929"/>
      <c r="C103" s="877"/>
      <c r="D103" s="824" t="s">
        <v>580</v>
      </c>
      <c r="E103" s="896"/>
      <c r="F103" s="894" t="s">
        <v>13</v>
      </c>
      <c r="G103" s="918"/>
      <c r="H103" s="894">
        <v>1</v>
      </c>
      <c r="I103" s="824" t="s">
        <v>695</v>
      </c>
      <c r="J103" s="861" t="s">
        <v>581</v>
      </c>
      <c r="K103" s="824" t="s">
        <v>582</v>
      </c>
      <c r="L103" s="824" t="s">
        <v>583</v>
      </c>
      <c r="M103" s="824" t="s">
        <v>298</v>
      </c>
      <c r="N103" s="824" t="s">
        <v>584</v>
      </c>
      <c r="O103" s="824" t="s">
        <v>585</v>
      </c>
      <c r="P103" s="888" t="s">
        <v>443</v>
      </c>
      <c r="Q103" s="888" t="s">
        <v>444</v>
      </c>
      <c r="R103" s="900" t="s">
        <v>558</v>
      </c>
      <c r="S103" s="900" t="s">
        <v>586</v>
      </c>
      <c r="T103" s="888" t="s">
        <v>447</v>
      </c>
      <c r="U103" s="888" t="s">
        <v>573</v>
      </c>
      <c r="V103" s="900" t="s">
        <v>558</v>
      </c>
      <c r="W103" s="900" t="s">
        <v>586</v>
      </c>
      <c r="X103" s="824"/>
      <c r="Y103" s="824" t="s">
        <v>15</v>
      </c>
      <c r="Z103" s="284"/>
      <c r="AA103" s="284"/>
      <c r="AB103" s="284"/>
      <c r="AC103" s="284"/>
      <c r="AD103" s="284"/>
      <c r="AE103" s="284"/>
      <c r="AF103" s="284"/>
      <c r="AG103" s="284"/>
      <c r="AH103" s="284"/>
      <c r="AI103" s="284"/>
      <c r="AJ103" s="284"/>
      <c r="AK103" s="284"/>
      <c r="AL103" s="284"/>
      <c r="AM103" s="284"/>
      <c r="AN103" s="284"/>
      <c r="AO103" s="51"/>
      <c r="AP103" s="51"/>
      <c r="AQ103" s="824"/>
      <c r="AR103" s="861"/>
      <c r="AS103" s="824"/>
      <c r="AT103" s="824"/>
      <c r="AU103" s="13"/>
      <c r="AV103" s="13"/>
      <c r="AW103" s="13"/>
      <c r="AX103" s="13"/>
      <c r="AY103" s="13"/>
      <c r="AZ103" s="13"/>
      <c r="BA103" s="13"/>
      <c r="BB103" s="13"/>
      <c r="BC103" s="13"/>
      <c r="BD103" s="13"/>
      <c r="BE103" s="13"/>
      <c r="BF103" s="13"/>
      <c r="BG103" s="284"/>
      <c r="BH103" s="284"/>
      <c r="BI103" s="284"/>
      <c r="BJ103" s="284"/>
      <c r="BK103" s="284"/>
      <c r="BL103" s="284"/>
      <c r="BM103" s="284"/>
      <c r="BN103" s="284"/>
      <c r="BO103" s="284"/>
      <c r="BP103" s="284"/>
      <c r="BQ103" s="284"/>
      <c r="BR103" s="284"/>
      <c r="BS103" s="284"/>
      <c r="BT103" s="284"/>
      <c r="BU103" s="284"/>
      <c r="BV103" s="284"/>
      <c r="BW103" s="284"/>
      <c r="BX103" s="284"/>
      <c r="BY103" s="284"/>
      <c r="BZ103" s="284"/>
      <c r="CA103" s="284"/>
      <c r="CB103" s="284"/>
      <c r="CC103" s="284"/>
      <c r="CD103" s="284"/>
      <c r="CE103" s="284"/>
      <c r="CF103" s="284"/>
      <c r="CG103" s="284"/>
      <c r="CH103" s="284"/>
    </row>
    <row r="104" spans="1:86" s="287" customFormat="1" ht="35.1" customHeight="1" x14ac:dyDescent="0.3">
      <c r="A104" s="934"/>
      <c r="B104" s="929"/>
      <c r="C104" s="877"/>
      <c r="D104" s="825"/>
      <c r="E104" s="897"/>
      <c r="F104" s="895"/>
      <c r="G104" s="919"/>
      <c r="H104" s="895"/>
      <c r="I104" s="825"/>
      <c r="J104" s="862"/>
      <c r="K104" s="825"/>
      <c r="L104" s="825"/>
      <c r="M104" s="825"/>
      <c r="N104" s="825"/>
      <c r="O104" s="825"/>
      <c r="P104" s="890"/>
      <c r="Q104" s="890"/>
      <c r="R104" s="901"/>
      <c r="S104" s="901"/>
      <c r="T104" s="890"/>
      <c r="U104" s="890"/>
      <c r="V104" s="901"/>
      <c r="W104" s="901"/>
      <c r="X104" s="825"/>
      <c r="Y104" s="825"/>
      <c r="Z104" s="284"/>
      <c r="AA104" s="284"/>
      <c r="AB104" s="284"/>
      <c r="AC104" s="284"/>
      <c r="AD104" s="284"/>
      <c r="AE104" s="284"/>
      <c r="AF104" s="284"/>
      <c r="AG104" s="284"/>
      <c r="AH104" s="284"/>
      <c r="AI104" s="284"/>
      <c r="AJ104" s="284"/>
      <c r="AK104" s="284"/>
      <c r="AL104" s="284"/>
      <c r="AM104" s="284"/>
      <c r="AN104" s="284"/>
      <c r="AO104" s="51"/>
      <c r="AP104" s="51"/>
      <c r="AQ104" s="825"/>
      <c r="AR104" s="862"/>
      <c r="AS104" s="825"/>
      <c r="AT104" s="825"/>
      <c r="AU104" s="13"/>
      <c r="AV104" s="13"/>
      <c r="AW104" s="13"/>
      <c r="AX104" s="13"/>
      <c r="AY104" s="13"/>
      <c r="AZ104" s="13"/>
      <c r="BA104" s="13"/>
      <c r="BB104" s="13"/>
      <c r="BC104" s="13"/>
      <c r="BD104" s="13"/>
      <c r="BE104" s="13"/>
      <c r="BF104" s="13"/>
      <c r="BG104" s="284"/>
      <c r="BH104" s="284"/>
      <c r="BI104" s="284"/>
      <c r="BJ104" s="284"/>
      <c r="BK104" s="284"/>
      <c r="BL104" s="284"/>
      <c r="BM104" s="284"/>
      <c r="BN104" s="284"/>
      <c r="BO104" s="284"/>
      <c r="BP104" s="284"/>
      <c r="BQ104" s="284"/>
      <c r="BR104" s="284"/>
      <c r="BS104" s="284"/>
      <c r="BT104" s="284"/>
      <c r="BU104" s="284"/>
      <c r="BV104" s="284"/>
      <c r="BW104" s="284"/>
      <c r="BX104" s="284"/>
      <c r="BY104" s="284"/>
      <c r="BZ104" s="284"/>
      <c r="CA104" s="284"/>
      <c r="CB104" s="284"/>
      <c r="CC104" s="284"/>
      <c r="CD104" s="284"/>
      <c r="CE104" s="284"/>
      <c r="CF104" s="284"/>
      <c r="CG104" s="284"/>
      <c r="CH104" s="284"/>
    </row>
    <row r="105" spans="1:86" s="287" customFormat="1" ht="35.1" customHeight="1" x14ac:dyDescent="0.3">
      <c r="A105" s="934"/>
      <c r="B105" s="929"/>
      <c r="C105" s="877"/>
      <c r="D105" s="824" t="s">
        <v>587</v>
      </c>
      <c r="E105" s="894"/>
      <c r="F105" s="894" t="s">
        <v>13</v>
      </c>
      <c r="G105" s="894"/>
      <c r="H105" s="894">
        <v>2</v>
      </c>
      <c r="I105" s="821" t="s">
        <v>696</v>
      </c>
      <c r="J105" s="862"/>
      <c r="K105" s="821" t="s">
        <v>582</v>
      </c>
      <c r="L105" s="824" t="s">
        <v>583</v>
      </c>
      <c r="M105" s="824" t="s">
        <v>298</v>
      </c>
      <c r="N105" s="824" t="s">
        <v>584</v>
      </c>
      <c r="O105" s="824" t="s">
        <v>588</v>
      </c>
      <c r="P105" s="888" t="s">
        <v>443</v>
      </c>
      <c r="Q105" s="888" t="s">
        <v>444</v>
      </c>
      <c r="R105" s="901"/>
      <c r="S105" s="901"/>
      <c r="T105" s="888" t="s">
        <v>447</v>
      </c>
      <c r="U105" s="888" t="s">
        <v>573</v>
      </c>
      <c r="V105" s="901"/>
      <c r="W105" s="901"/>
      <c r="X105" s="824"/>
      <c r="Y105" s="824" t="s">
        <v>15</v>
      </c>
      <c r="Z105" s="284"/>
      <c r="AA105" s="284"/>
      <c r="AB105" s="284"/>
      <c r="AC105" s="284"/>
      <c r="AD105" s="284"/>
      <c r="AE105" s="284"/>
      <c r="AF105" s="284"/>
      <c r="AG105" s="284"/>
      <c r="AH105" s="284"/>
      <c r="AI105" s="284"/>
      <c r="AJ105" s="284"/>
      <c r="AK105" s="284"/>
      <c r="AL105" s="284"/>
      <c r="AM105" s="284"/>
      <c r="AN105" s="284"/>
      <c r="AO105" s="51"/>
      <c r="AP105" s="51"/>
      <c r="AQ105" s="821"/>
      <c r="AR105" s="862"/>
      <c r="AS105" s="821"/>
      <c r="AT105" s="821"/>
      <c r="AU105" s="13"/>
      <c r="AV105" s="13"/>
      <c r="AW105" s="13"/>
      <c r="AX105" s="13"/>
      <c r="AY105" s="13"/>
      <c r="AZ105" s="13"/>
      <c r="BA105" s="13"/>
      <c r="BB105" s="13"/>
      <c r="BC105" s="13"/>
      <c r="BD105" s="13"/>
      <c r="BE105" s="13"/>
      <c r="BF105" s="13"/>
      <c r="BG105" s="284"/>
      <c r="BH105" s="284"/>
      <c r="BI105" s="284"/>
      <c r="BJ105" s="284"/>
      <c r="BK105" s="284"/>
      <c r="BL105" s="284"/>
      <c r="BM105" s="284"/>
      <c r="BN105" s="284"/>
      <c r="BO105" s="284"/>
      <c r="BP105" s="284"/>
      <c r="BQ105" s="284"/>
      <c r="BR105" s="284"/>
      <c r="BS105" s="284"/>
      <c r="BT105" s="284"/>
      <c r="BU105" s="284"/>
      <c r="BV105" s="284"/>
      <c r="BW105" s="284"/>
      <c r="BX105" s="284"/>
      <c r="BY105" s="284"/>
      <c r="BZ105" s="284"/>
      <c r="CA105" s="284"/>
      <c r="CB105" s="284"/>
      <c r="CC105" s="284"/>
      <c r="CD105" s="284"/>
      <c r="CE105" s="284"/>
      <c r="CF105" s="284"/>
      <c r="CG105" s="284"/>
      <c r="CH105" s="284"/>
    </row>
    <row r="106" spans="1:86" s="287" customFormat="1" ht="35.1" customHeight="1" x14ac:dyDescent="0.3">
      <c r="A106" s="934"/>
      <c r="B106" s="929"/>
      <c r="C106" s="877"/>
      <c r="D106" s="825"/>
      <c r="E106" s="895"/>
      <c r="F106" s="895"/>
      <c r="G106" s="895"/>
      <c r="H106" s="895"/>
      <c r="I106" s="821"/>
      <c r="J106" s="863"/>
      <c r="K106" s="821"/>
      <c r="L106" s="825"/>
      <c r="M106" s="825"/>
      <c r="N106" s="825"/>
      <c r="O106" s="825"/>
      <c r="P106" s="890"/>
      <c r="Q106" s="890"/>
      <c r="R106" s="902"/>
      <c r="S106" s="902"/>
      <c r="T106" s="890"/>
      <c r="U106" s="890"/>
      <c r="V106" s="902"/>
      <c r="W106" s="902"/>
      <c r="X106" s="825"/>
      <c r="Y106" s="825"/>
      <c r="Z106" s="284"/>
      <c r="AA106" s="284"/>
      <c r="AB106" s="284"/>
      <c r="AC106" s="284"/>
      <c r="AD106" s="284"/>
      <c r="AE106" s="284"/>
      <c r="AF106" s="284"/>
      <c r="AG106" s="284"/>
      <c r="AH106" s="284"/>
      <c r="AI106" s="284"/>
      <c r="AJ106" s="284"/>
      <c r="AK106" s="284"/>
      <c r="AL106" s="284"/>
      <c r="AM106" s="284"/>
      <c r="AN106" s="284"/>
      <c r="AO106" s="51"/>
      <c r="AP106" s="51"/>
      <c r="AQ106" s="821"/>
      <c r="AR106" s="863"/>
      <c r="AS106" s="821"/>
      <c r="AT106" s="821"/>
      <c r="AU106" s="13"/>
      <c r="AV106" s="13"/>
      <c r="AW106" s="13"/>
      <c r="AX106" s="13"/>
      <c r="AY106" s="13"/>
      <c r="AZ106" s="13"/>
      <c r="BA106" s="13"/>
      <c r="BB106" s="13"/>
      <c r="BC106" s="13"/>
      <c r="BD106" s="13"/>
      <c r="BE106" s="13"/>
      <c r="BF106" s="13"/>
      <c r="BG106" s="284"/>
      <c r="BH106" s="284"/>
      <c r="BI106" s="284"/>
      <c r="BJ106" s="284"/>
      <c r="BK106" s="284"/>
      <c r="BL106" s="284"/>
      <c r="BM106" s="284"/>
      <c r="BN106" s="284"/>
      <c r="BO106" s="284"/>
      <c r="BP106" s="284"/>
      <c r="BQ106" s="284"/>
      <c r="BR106" s="284"/>
      <c r="BS106" s="284"/>
      <c r="BT106" s="284"/>
      <c r="BU106" s="284"/>
      <c r="BV106" s="284"/>
      <c r="BW106" s="284"/>
      <c r="BX106" s="284"/>
      <c r="BY106" s="284"/>
      <c r="BZ106" s="284"/>
      <c r="CA106" s="284"/>
      <c r="CB106" s="284"/>
      <c r="CC106" s="284"/>
      <c r="CD106" s="284"/>
      <c r="CE106" s="284"/>
      <c r="CF106" s="284"/>
      <c r="CG106" s="284"/>
      <c r="CH106" s="284"/>
    </row>
    <row r="107" spans="1:86" s="287" customFormat="1" ht="35.1" customHeight="1" x14ac:dyDescent="0.3">
      <c r="A107" s="934"/>
      <c r="B107" s="929"/>
      <c r="C107" s="877"/>
      <c r="D107" s="929" t="s">
        <v>587</v>
      </c>
      <c r="E107" s="286" t="s">
        <v>13</v>
      </c>
      <c r="F107" s="19"/>
      <c r="G107" s="19"/>
      <c r="H107" s="233">
        <v>1</v>
      </c>
      <c r="I107" s="560" t="s">
        <v>697</v>
      </c>
      <c r="J107" s="831" t="s">
        <v>581</v>
      </c>
      <c r="K107" s="929" t="s">
        <v>589</v>
      </c>
      <c r="L107" s="931" t="s">
        <v>590</v>
      </c>
      <c r="M107" s="929" t="s">
        <v>297</v>
      </c>
      <c r="N107" s="929" t="s">
        <v>591</v>
      </c>
      <c r="O107" s="929" t="s">
        <v>592</v>
      </c>
      <c r="P107" s="932" t="s">
        <v>593</v>
      </c>
      <c r="Q107" s="932" t="s">
        <v>444</v>
      </c>
      <c r="R107" s="929" t="s">
        <v>558</v>
      </c>
      <c r="S107" s="929" t="s">
        <v>550</v>
      </c>
      <c r="T107" s="888" t="s">
        <v>447</v>
      </c>
      <c r="U107" s="888" t="s">
        <v>594</v>
      </c>
      <c r="V107" s="929" t="s">
        <v>558</v>
      </c>
      <c r="W107" s="929" t="s">
        <v>550</v>
      </c>
      <c r="X107" s="821"/>
      <c r="Y107" s="930" t="s">
        <v>13</v>
      </c>
      <c r="Z107" s="284"/>
      <c r="AA107" s="284"/>
      <c r="AB107" s="284"/>
      <c r="AC107" s="284"/>
      <c r="AD107" s="284"/>
      <c r="AE107" s="284"/>
      <c r="AF107" s="284"/>
      <c r="AG107" s="284"/>
      <c r="AH107" s="284"/>
      <c r="AI107" s="284"/>
      <c r="AJ107" s="284"/>
      <c r="AK107" s="284"/>
      <c r="AL107" s="284"/>
      <c r="AM107" s="284"/>
      <c r="AN107" s="284"/>
      <c r="AO107" s="51"/>
      <c r="AP107" s="51"/>
      <c r="AQ107" s="560">
        <v>2</v>
      </c>
      <c r="AR107" s="560">
        <v>1</v>
      </c>
      <c r="AS107" s="560" t="s">
        <v>902</v>
      </c>
      <c r="AT107" s="561" t="s">
        <v>906</v>
      </c>
      <c r="AU107" s="13"/>
      <c r="AV107" s="13"/>
      <c r="AW107" s="13"/>
      <c r="AX107" s="13"/>
      <c r="AY107" s="13"/>
      <c r="AZ107" s="13"/>
      <c r="BA107" s="13"/>
      <c r="BB107" s="13"/>
      <c r="BC107" s="13"/>
      <c r="BD107" s="13"/>
      <c r="BE107" s="13"/>
      <c r="BF107" s="13"/>
      <c r="BG107" s="284"/>
      <c r="BH107" s="284"/>
      <c r="BI107" s="284"/>
      <c r="BJ107" s="284"/>
      <c r="BK107" s="284"/>
      <c r="BL107" s="284"/>
      <c r="BM107" s="284"/>
      <c r="BN107" s="284"/>
      <c r="BO107" s="284"/>
      <c r="BP107" s="284"/>
      <c r="BQ107" s="284"/>
      <c r="BR107" s="284"/>
      <c r="BS107" s="284"/>
      <c r="BT107" s="284"/>
      <c r="BU107" s="284"/>
      <c r="BV107" s="284"/>
      <c r="BW107" s="284"/>
      <c r="BX107" s="284"/>
      <c r="BY107" s="284"/>
      <c r="BZ107" s="284"/>
      <c r="CA107" s="284"/>
      <c r="CB107" s="284"/>
      <c r="CC107" s="284"/>
      <c r="CD107" s="284"/>
      <c r="CE107" s="284"/>
      <c r="CF107" s="284"/>
      <c r="CG107" s="284"/>
      <c r="CH107" s="284"/>
    </row>
    <row r="108" spans="1:86" s="287" customFormat="1" ht="35.1" customHeight="1" x14ac:dyDescent="0.3">
      <c r="A108" s="934"/>
      <c r="B108" s="929"/>
      <c r="C108" s="877"/>
      <c r="D108" s="929"/>
      <c r="E108" s="896" t="s">
        <v>13</v>
      </c>
      <c r="F108" s="918"/>
      <c r="G108" s="918"/>
      <c r="H108" s="922">
        <v>2</v>
      </c>
      <c r="I108" s="848" t="s">
        <v>698</v>
      </c>
      <c r="J108" s="831"/>
      <c r="K108" s="929"/>
      <c r="L108" s="927"/>
      <c r="M108" s="929"/>
      <c r="N108" s="929"/>
      <c r="O108" s="929"/>
      <c r="P108" s="932"/>
      <c r="Q108" s="932"/>
      <c r="R108" s="929"/>
      <c r="S108" s="929"/>
      <c r="T108" s="889"/>
      <c r="U108" s="889"/>
      <c r="V108" s="929"/>
      <c r="W108" s="929"/>
      <c r="X108" s="821"/>
      <c r="Y108" s="930"/>
      <c r="Z108" s="284"/>
      <c r="AA108" s="284"/>
      <c r="AB108" s="284"/>
      <c r="AC108" s="284"/>
      <c r="AD108" s="284"/>
      <c r="AE108" s="284"/>
      <c r="AF108" s="284"/>
      <c r="AG108" s="284"/>
      <c r="AH108" s="284"/>
      <c r="AI108" s="284"/>
      <c r="AJ108" s="284"/>
      <c r="AK108" s="284"/>
      <c r="AL108" s="284"/>
      <c r="AM108" s="284"/>
      <c r="AN108" s="284"/>
      <c r="AO108" s="51"/>
      <c r="AP108" s="51"/>
      <c r="AQ108" s="848">
        <v>2</v>
      </c>
      <c r="AR108" s="848">
        <v>1</v>
      </c>
      <c r="AS108" s="849" t="s">
        <v>902</v>
      </c>
      <c r="AT108" s="814" t="s">
        <v>906</v>
      </c>
      <c r="AU108" s="13"/>
      <c r="AV108" s="13"/>
      <c r="AW108" s="13"/>
      <c r="AX108" s="13"/>
      <c r="AY108" s="13"/>
      <c r="AZ108" s="13"/>
      <c r="BA108" s="13"/>
      <c r="BB108" s="13"/>
      <c r="BC108" s="13"/>
      <c r="BD108" s="13"/>
      <c r="BE108" s="13"/>
      <c r="BF108" s="13"/>
      <c r="BG108" s="284"/>
      <c r="BH108" s="284"/>
      <c r="BI108" s="284"/>
      <c r="BJ108" s="284"/>
      <c r="BK108" s="284"/>
      <c r="BL108" s="284"/>
      <c r="BM108" s="284"/>
      <c r="BN108" s="284"/>
      <c r="BO108" s="284"/>
      <c r="BP108" s="284"/>
      <c r="BQ108" s="284"/>
      <c r="BR108" s="284"/>
      <c r="BS108" s="284"/>
      <c r="BT108" s="284"/>
      <c r="BU108" s="284"/>
      <c r="BV108" s="284"/>
      <c r="BW108" s="284"/>
      <c r="BX108" s="284"/>
      <c r="BY108" s="284"/>
      <c r="BZ108" s="284"/>
      <c r="CA108" s="284"/>
      <c r="CB108" s="284"/>
      <c r="CC108" s="284"/>
      <c r="CD108" s="284"/>
      <c r="CE108" s="284"/>
      <c r="CF108" s="284"/>
      <c r="CG108" s="284"/>
      <c r="CH108" s="284"/>
    </row>
    <row r="109" spans="1:86" s="287" customFormat="1" ht="35.1" customHeight="1" x14ac:dyDescent="0.3">
      <c r="A109" s="934"/>
      <c r="B109" s="929"/>
      <c r="C109" s="877"/>
      <c r="D109" s="929"/>
      <c r="E109" s="897"/>
      <c r="F109" s="919"/>
      <c r="G109" s="919"/>
      <c r="H109" s="923"/>
      <c r="I109" s="848"/>
      <c r="J109" s="831"/>
      <c r="K109" s="929"/>
      <c r="L109" s="927"/>
      <c r="M109" s="929"/>
      <c r="N109" s="929"/>
      <c r="O109" s="929"/>
      <c r="P109" s="932"/>
      <c r="Q109" s="932"/>
      <c r="R109" s="929"/>
      <c r="S109" s="929"/>
      <c r="T109" s="889"/>
      <c r="U109" s="889"/>
      <c r="V109" s="929"/>
      <c r="W109" s="929"/>
      <c r="X109" s="821"/>
      <c r="Y109" s="930"/>
      <c r="Z109" s="284"/>
      <c r="AA109" s="284"/>
      <c r="AB109" s="284"/>
      <c r="AC109" s="284"/>
      <c r="AD109" s="284"/>
      <c r="AE109" s="284"/>
      <c r="AF109" s="284"/>
      <c r="AG109" s="284"/>
      <c r="AH109" s="284"/>
      <c r="AI109" s="284"/>
      <c r="AJ109" s="284"/>
      <c r="AK109" s="284"/>
      <c r="AL109" s="284"/>
      <c r="AM109" s="284"/>
      <c r="AN109" s="284"/>
      <c r="AO109" s="51"/>
      <c r="AP109" s="51"/>
      <c r="AQ109" s="848"/>
      <c r="AR109" s="848"/>
      <c r="AS109" s="850"/>
      <c r="AT109" s="815"/>
      <c r="AU109" s="13"/>
      <c r="AV109" s="13"/>
      <c r="AW109" s="13"/>
      <c r="AX109" s="13"/>
      <c r="AY109" s="13"/>
      <c r="AZ109" s="13"/>
      <c r="BA109" s="13"/>
      <c r="BB109" s="13"/>
      <c r="BC109" s="13"/>
      <c r="BD109" s="13"/>
      <c r="BE109" s="13"/>
      <c r="BF109" s="13"/>
      <c r="BG109" s="284"/>
      <c r="BH109" s="284"/>
      <c r="BI109" s="284"/>
      <c r="BJ109" s="284"/>
      <c r="BK109" s="284"/>
      <c r="BL109" s="284"/>
      <c r="BM109" s="284"/>
      <c r="BN109" s="284"/>
      <c r="BO109" s="284"/>
      <c r="BP109" s="284"/>
      <c r="BQ109" s="284"/>
      <c r="BR109" s="284"/>
      <c r="BS109" s="284"/>
      <c r="BT109" s="284"/>
      <c r="BU109" s="284"/>
      <c r="BV109" s="284"/>
      <c r="BW109" s="284"/>
      <c r="BX109" s="284"/>
      <c r="BY109" s="284"/>
      <c r="BZ109" s="284"/>
      <c r="CA109" s="284"/>
      <c r="CB109" s="284"/>
      <c r="CC109" s="284"/>
      <c r="CD109" s="284"/>
      <c r="CE109" s="284"/>
      <c r="CF109" s="284"/>
      <c r="CG109" s="284"/>
      <c r="CH109" s="284"/>
    </row>
    <row r="110" spans="1:86" s="287" customFormat="1" ht="35.1" customHeight="1" x14ac:dyDescent="0.3">
      <c r="A110" s="934"/>
      <c r="B110" s="929"/>
      <c r="C110" s="877"/>
      <c r="D110" s="929"/>
      <c r="E110" s="896"/>
      <c r="F110" s="918" t="s">
        <v>13</v>
      </c>
      <c r="G110" s="918"/>
      <c r="H110" s="922">
        <v>3</v>
      </c>
      <c r="I110" s="848" t="s">
        <v>699</v>
      </c>
      <c r="J110" s="831"/>
      <c r="K110" s="929"/>
      <c r="L110" s="927"/>
      <c r="M110" s="929"/>
      <c r="N110" s="929"/>
      <c r="O110" s="929"/>
      <c r="P110" s="932"/>
      <c r="Q110" s="932"/>
      <c r="R110" s="929"/>
      <c r="S110" s="929"/>
      <c r="T110" s="889"/>
      <c r="U110" s="889"/>
      <c r="V110" s="929"/>
      <c r="W110" s="929"/>
      <c r="X110" s="821"/>
      <c r="Y110" s="930"/>
      <c r="Z110" s="284"/>
      <c r="AA110" s="284"/>
      <c r="AB110" s="284"/>
      <c r="AC110" s="284"/>
      <c r="AD110" s="284"/>
      <c r="AE110" s="284"/>
      <c r="AF110" s="284"/>
      <c r="AG110" s="284"/>
      <c r="AH110" s="284"/>
      <c r="AI110" s="284"/>
      <c r="AJ110" s="284"/>
      <c r="AK110" s="284"/>
      <c r="AL110" s="284"/>
      <c r="AM110" s="284"/>
      <c r="AN110" s="284"/>
      <c r="AO110" s="51"/>
      <c r="AP110" s="51"/>
      <c r="AQ110" s="848">
        <v>2</v>
      </c>
      <c r="AR110" s="848">
        <v>1</v>
      </c>
      <c r="AS110" s="849" t="s">
        <v>902</v>
      </c>
      <c r="AT110" s="814" t="s">
        <v>906</v>
      </c>
      <c r="AU110" s="13"/>
      <c r="AV110" s="13"/>
      <c r="AW110" s="13"/>
      <c r="AX110" s="13"/>
      <c r="AY110" s="13"/>
      <c r="AZ110" s="13"/>
      <c r="BA110" s="13"/>
      <c r="BB110" s="13"/>
      <c r="BC110" s="13"/>
      <c r="BD110" s="13"/>
      <c r="BE110" s="13"/>
      <c r="BF110" s="13"/>
      <c r="BG110" s="284"/>
      <c r="BH110" s="284"/>
      <c r="BI110" s="284"/>
      <c r="BJ110" s="284"/>
      <c r="BK110" s="284"/>
      <c r="BL110" s="284"/>
      <c r="BM110" s="284"/>
      <c r="BN110" s="284"/>
      <c r="BO110" s="284"/>
      <c r="BP110" s="284"/>
      <c r="BQ110" s="284"/>
      <c r="BR110" s="284"/>
      <c r="BS110" s="284"/>
      <c r="BT110" s="284"/>
      <c r="BU110" s="284"/>
      <c r="BV110" s="284"/>
      <c r="BW110" s="284"/>
      <c r="BX110" s="284"/>
      <c r="BY110" s="284"/>
      <c r="BZ110" s="284"/>
      <c r="CA110" s="284"/>
      <c r="CB110" s="284"/>
      <c r="CC110" s="284"/>
      <c r="CD110" s="284"/>
      <c r="CE110" s="284"/>
      <c r="CF110" s="284"/>
      <c r="CG110" s="284"/>
      <c r="CH110" s="284"/>
    </row>
    <row r="111" spans="1:86" s="287" customFormat="1" ht="35.1" customHeight="1" x14ac:dyDescent="0.3">
      <c r="A111" s="935"/>
      <c r="B111" s="929"/>
      <c r="C111" s="825"/>
      <c r="D111" s="929"/>
      <c r="E111" s="897"/>
      <c r="F111" s="919"/>
      <c r="G111" s="919"/>
      <c r="H111" s="923"/>
      <c r="I111" s="848"/>
      <c r="J111" s="831"/>
      <c r="K111" s="929"/>
      <c r="L111" s="928"/>
      <c r="M111" s="929"/>
      <c r="N111" s="929"/>
      <c r="O111" s="929"/>
      <c r="P111" s="932"/>
      <c r="Q111" s="932"/>
      <c r="R111" s="929"/>
      <c r="S111" s="929"/>
      <c r="T111" s="890"/>
      <c r="U111" s="890"/>
      <c r="V111" s="929"/>
      <c r="W111" s="929"/>
      <c r="X111" s="821"/>
      <c r="Y111" s="930"/>
      <c r="Z111" s="284"/>
      <c r="AA111" s="284"/>
      <c r="AB111" s="284"/>
      <c r="AC111" s="284"/>
      <c r="AD111" s="284"/>
      <c r="AE111" s="284"/>
      <c r="AF111" s="284"/>
      <c r="AG111" s="284"/>
      <c r="AH111" s="284"/>
      <c r="AI111" s="284"/>
      <c r="AJ111" s="284"/>
      <c r="AK111" s="284"/>
      <c r="AL111" s="284"/>
      <c r="AM111" s="284"/>
      <c r="AN111" s="284"/>
      <c r="AO111" s="51"/>
      <c r="AP111" s="51"/>
      <c r="AQ111" s="848"/>
      <c r="AR111" s="848"/>
      <c r="AS111" s="850"/>
      <c r="AT111" s="815"/>
      <c r="AU111" s="13"/>
      <c r="AV111" s="13"/>
      <c r="AW111" s="13"/>
      <c r="AX111" s="13"/>
      <c r="AY111" s="13"/>
      <c r="AZ111" s="13"/>
      <c r="BA111" s="13"/>
      <c r="BB111" s="13"/>
      <c r="BC111" s="13"/>
      <c r="BD111" s="13"/>
      <c r="BE111" s="13"/>
      <c r="BF111" s="13"/>
      <c r="BG111" s="284"/>
      <c r="BH111" s="284"/>
      <c r="BI111" s="284"/>
      <c r="BJ111" s="284"/>
      <c r="BK111" s="284"/>
      <c r="BL111" s="284"/>
      <c r="BM111" s="284"/>
      <c r="BN111" s="284"/>
      <c r="BO111" s="284"/>
      <c r="BP111" s="284"/>
      <c r="BQ111" s="284"/>
      <c r="BR111" s="284"/>
      <c r="BS111" s="284"/>
      <c r="BT111" s="284"/>
      <c r="BU111" s="284"/>
      <c r="BV111" s="284"/>
      <c r="BW111" s="284"/>
      <c r="BX111" s="284"/>
      <c r="BY111" s="284"/>
      <c r="BZ111" s="284"/>
      <c r="CA111" s="284"/>
      <c r="CB111" s="284"/>
      <c r="CC111" s="284"/>
      <c r="CD111" s="284"/>
      <c r="CE111" s="284"/>
      <c r="CF111" s="284"/>
      <c r="CG111" s="284"/>
      <c r="CH111" s="284"/>
    </row>
    <row r="112" spans="1:86" s="287" customFormat="1" ht="35.1" customHeight="1" x14ac:dyDescent="0.3">
      <c r="A112" s="924">
        <v>19</v>
      </c>
      <c r="B112" s="927" t="s">
        <v>700</v>
      </c>
      <c r="C112" s="824" t="s">
        <v>567</v>
      </c>
      <c r="D112" s="824" t="s">
        <v>580</v>
      </c>
      <c r="E112" s="896"/>
      <c r="F112" s="894" t="s">
        <v>13</v>
      </c>
      <c r="G112" s="918"/>
      <c r="H112" s="894">
        <v>1</v>
      </c>
      <c r="I112" s="841" t="s">
        <v>701</v>
      </c>
      <c r="J112" s="861" t="s">
        <v>581</v>
      </c>
      <c r="K112" s="824" t="s">
        <v>582</v>
      </c>
      <c r="L112" s="824" t="s">
        <v>485</v>
      </c>
      <c r="M112" s="824" t="s">
        <v>595</v>
      </c>
      <c r="N112" s="824" t="s">
        <v>595</v>
      </c>
      <c r="O112" s="824" t="s">
        <v>596</v>
      </c>
      <c r="P112" s="888" t="s">
        <v>443</v>
      </c>
      <c r="Q112" s="888" t="s">
        <v>444</v>
      </c>
      <c r="R112" s="900" t="s">
        <v>558</v>
      </c>
      <c r="S112" s="900" t="s">
        <v>586</v>
      </c>
      <c r="T112" s="888" t="s">
        <v>447</v>
      </c>
      <c r="U112" s="888" t="s">
        <v>573</v>
      </c>
      <c r="V112" s="900" t="s">
        <v>558</v>
      </c>
      <c r="W112" s="900" t="s">
        <v>586</v>
      </c>
      <c r="X112" s="824"/>
      <c r="Y112" s="824" t="s">
        <v>15</v>
      </c>
      <c r="Z112" s="284"/>
      <c r="AA112" s="284"/>
      <c r="AB112" s="284"/>
      <c r="AC112" s="284"/>
      <c r="AD112" s="284"/>
      <c r="AE112" s="284"/>
      <c r="AF112" s="284"/>
      <c r="AG112" s="284"/>
      <c r="AH112" s="284"/>
      <c r="AI112" s="284"/>
      <c r="AJ112" s="284"/>
      <c r="AK112" s="284"/>
      <c r="AL112" s="284"/>
      <c r="AM112" s="284"/>
      <c r="AN112" s="284"/>
      <c r="AO112" s="51"/>
      <c r="AP112" s="51"/>
      <c r="AQ112" s="841">
        <v>2</v>
      </c>
      <c r="AR112" s="841">
        <v>1</v>
      </c>
      <c r="AS112" s="841" t="s">
        <v>897</v>
      </c>
      <c r="AT112" s="816" t="s">
        <v>906</v>
      </c>
      <c r="AU112" s="13"/>
      <c r="AV112" s="13"/>
      <c r="AW112" s="13"/>
      <c r="AX112" s="13"/>
      <c r="AY112" s="13"/>
      <c r="AZ112" s="13"/>
      <c r="BA112" s="13"/>
      <c r="BB112" s="13"/>
      <c r="BC112" s="13"/>
      <c r="BD112" s="13"/>
      <c r="BE112" s="13"/>
      <c r="BF112" s="13"/>
      <c r="BG112" s="284"/>
      <c r="BH112" s="284"/>
      <c r="BI112" s="284"/>
      <c r="BJ112" s="284"/>
      <c r="BK112" s="284"/>
      <c r="BL112" s="284"/>
      <c r="BM112" s="284"/>
      <c r="BN112" s="284"/>
      <c r="BO112" s="284"/>
      <c r="BP112" s="284"/>
      <c r="BQ112" s="284"/>
      <c r="BR112" s="284"/>
      <c r="BS112" s="284"/>
      <c r="BT112" s="284"/>
      <c r="BU112" s="284"/>
      <c r="BV112" s="284"/>
      <c r="BW112" s="284"/>
      <c r="BX112" s="284"/>
      <c r="BY112" s="284"/>
      <c r="BZ112" s="284"/>
      <c r="CA112" s="284"/>
      <c r="CB112" s="284"/>
      <c r="CC112" s="284"/>
      <c r="CD112" s="284"/>
      <c r="CE112" s="284"/>
      <c r="CF112" s="284"/>
      <c r="CG112" s="284"/>
      <c r="CH112" s="284"/>
    </row>
    <row r="113" spans="1:86" s="287" customFormat="1" ht="35.1" customHeight="1" x14ac:dyDescent="0.3">
      <c r="A113" s="925"/>
      <c r="B113" s="927"/>
      <c r="C113" s="877"/>
      <c r="D113" s="825"/>
      <c r="E113" s="897"/>
      <c r="F113" s="895"/>
      <c r="G113" s="919"/>
      <c r="H113" s="895"/>
      <c r="I113" s="842"/>
      <c r="J113" s="862"/>
      <c r="K113" s="825"/>
      <c r="L113" s="825"/>
      <c r="M113" s="825"/>
      <c r="N113" s="825"/>
      <c r="O113" s="825"/>
      <c r="P113" s="890"/>
      <c r="Q113" s="890"/>
      <c r="R113" s="901"/>
      <c r="S113" s="901"/>
      <c r="T113" s="890"/>
      <c r="U113" s="890"/>
      <c r="V113" s="901"/>
      <c r="W113" s="901"/>
      <c r="X113" s="825"/>
      <c r="Y113" s="825"/>
      <c r="Z113" s="284"/>
      <c r="AA113" s="284"/>
      <c r="AB113" s="284"/>
      <c r="AC113" s="284"/>
      <c r="AD113" s="284"/>
      <c r="AE113" s="284"/>
      <c r="AF113" s="284"/>
      <c r="AG113" s="284"/>
      <c r="AH113" s="284"/>
      <c r="AI113" s="284"/>
      <c r="AJ113" s="284"/>
      <c r="AK113" s="284"/>
      <c r="AL113" s="284"/>
      <c r="AM113" s="284"/>
      <c r="AN113" s="284"/>
      <c r="AO113" s="51"/>
      <c r="AP113" s="51"/>
      <c r="AQ113" s="842"/>
      <c r="AR113" s="842"/>
      <c r="AS113" s="842"/>
      <c r="AT113" s="817"/>
      <c r="AU113" s="13"/>
      <c r="AV113" s="13"/>
      <c r="AW113" s="13"/>
      <c r="AX113" s="13"/>
      <c r="AY113" s="13"/>
      <c r="AZ113" s="13"/>
      <c r="BA113" s="13"/>
      <c r="BB113" s="13"/>
      <c r="BC113" s="13"/>
      <c r="BD113" s="13"/>
      <c r="BE113" s="13"/>
      <c r="BF113" s="13"/>
      <c r="BG113" s="284"/>
      <c r="BH113" s="284"/>
      <c r="BI113" s="284"/>
      <c r="BJ113" s="284"/>
      <c r="BK113" s="284"/>
      <c r="BL113" s="284"/>
      <c r="BM113" s="284"/>
      <c r="BN113" s="284"/>
      <c r="BO113" s="284"/>
      <c r="BP113" s="284"/>
      <c r="BQ113" s="284"/>
      <c r="BR113" s="284"/>
      <c r="BS113" s="284"/>
      <c r="BT113" s="284"/>
      <c r="BU113" s="284"/>
      <c r="BV113" s="284"/>
      <c r="BW113" s="284"/>
      <c r="BX113" s="284"/>
      <c r="BY113" s="284"/>
      <c r="BZ113" s="284"/>
      <c r="CA113" s="284"/>
      <c r="CB113" s="284"/>
      <c r="CC113" s="284"/>
      <c r="CD113" s="284"/>
      <c r="CE113" s="284"/>
      <c r="CF113" s="284"/>
      <c r="CG113" s="284"/>
      <c r="CH113" s="284"/>
    </row>
    <row r="114" spans="1:86" s="287" customFormat="1" ht="35.1" customHeight="1" x14ac:dyDescent="0.3">
      <c r="A114" s="925"/>
      <c r="B114" s="927"/>
      <c r="C114" s="877"/>
      <c r="D114" s="824" t="s">
        <v>587</v>
      </c>
      <c r="E114" s="894"/>
      <c r="F114" s="894" t="s">
        <v>13</v>
      </c>
      <c r="G114" s="894"/>
      <c r="H114" s="894">
        <v>2</v>
      </c>
      <c r="I114" s="921" t="s">
        <v>702</v>
      </c>
      <c r="J114" s="862"/>
      <c r="K114" s="821" t="s">
        <v>582</v>
      </c>
      <c r="L114" s="824" t="s">
        <v>485</v>
      </c>
      <c r="M114" s="824" t="s">
        <v>595</v>
      </c>
      <c r="N114" s="824" t="s">
        <v>595</v>
      </c>
      <c r="O114" s="824" t="s">
        <v>596</v>
      </c>
      <c r="P114" s="888" t="s">
        <v>443</v>
      </c>
      <c r="Q114" s="888" t="s">
        <v>444</v>
      </c>
      <c r="R114" s="901"/>
      <c r="S114" s="901"/>
      <c r="T114" s="888" t="s">
        <v>447</v>
      </c>
      <c r="U114" s="888" t="s">
        <v>573</v>
      </c>
      <c r="V114" s="901"/>
      <c r="W114" s="901"/>
      <c r="X114" s="824"/>
      <c r="Y114" s="824" t="s">
        <v>15</v>
      </c>
      <c r="Z114" s="284"/>
      <c r="AA114" s="284"/>
      <c r="AB114" s="284"/>
      <c r="AC114" s="284"/>
      <c r="AD114" s="284"/>
      <c r="AE114" s="284"/>
      <c r="AF114" s="284"/>
      <c r="AG114" s="284"/>
      <c r="AH114" s="284"/>
      <c r="AI114" s="284"/>
      <c r="AJ114" s="284"/>
      <c r="AK114" s="284"/>
      <c r="AL114" s="284"/>
      <c r="AM114" s="284"/>
      <c r="AN114" s="284"/>
      <c r="AO114" s="51"/>
      <c r="AP114" s="51"/>
      <c r="AQ114" s="841">
        <v>2</v>
      </c>
      <c r="AR114" s="841">
        <v>1</v>
      </c>
      <c r="AS114" s="841" t="s">
        <v>897</v>
      </c>
      <c r="AT114" s="816" t="s">
        <v>906</v>
      </c>
      <c r="AU114" s="13"/>
      <c r="AV114" s="13"/>
      <c r="AW114" s="13"/>
      <c r="AX114" s="13"/>
      <c r="AY114" s="13"/>
      <c r="AZ114" s="13"/>
      <c r="BA114" s="13"/>
      <c r="BB114" s="13"/>
      <c r="BC114" s="13"/>
      <c r="BD114" s="13"/>
      <c r="BE114" s="13"/>
      <c r="BF114" s="13"/>
      <c r="BG114" s="284"/>
      <c r="BH114" s="284"/>
      <c r="BI114" s="284"/>
      <c r="BJ114" s="284"/>
      <c r="BK114" s="284"/>
      <c r="BL114" s="284"/>
      <c r="BM114" s="284"/>
      <c r="BN114" s="284"/>
      <c r="BO114" s="284"/>
      <c r="BP114" s="284"/>
      <c r="BQ114" s="284"/>
      <c r="BR114" s="284"/>
      <c r="BS114" s="284"/>
      <c r="BT114" s="284"/>
      <c r="BU114" s="284"/>
      <c r="BV114" s="284"/>
      <c r="BW114" s="284"/>
      <c r="BX114" s="284"/>
      <c r="BY114" s="284"/>
      <c r="BZ114" s="284"/>
      <c r="CA114" s="284"/>
      <c r="CB114" s="284"/>
      <c r="CC114" s="284"/>
      <c r="CD114" s="284"/>
      <c r="CE114" s="284"/>
      <c r="CF114" s="284"/>
      <c r="CG114" s="284"/>
      <c r="CH114" s="284"/>
    </row>
    <row r="115" spans="1:86" s="287" customFormat="1" ht="35.1" customHeight="1" x14ac:dyDescent="0.3">
      <c r="A115" s="925"/>
      <c r="B115" s="927"/>
      <c r="C115" s="877"/>
      <c r="D115" s="825"/>
      <c r="E115" s="895"/>
      <c r="F115" s="895"/>
      <c r="G115" s="895"/>
      <c r="H115" s="895"/>
      <c r="I115" s="921"/>
      <c r="J115" s="863"/>
      <c r="K115" s="821"/>
      <c r="L115" s="825"/>
      <c r="M115" s="825"/>
      <c r="N115" s="825"/>
      <c r="O115" s="825"/>
      <c r="P115" s="890"/>
      <c r="Q115" s="890"/>
      <c r="R115" s="902"/>
      <c r="S115" s="902"/>
      <c r="T115" s="890"/>
      <c r="U115" s="890"/>
      <c r="V115" s="902"/>
      <c r="W115" s="902"/>
      <c r="X115" s="825"/>
      <c r="Y115" s="825"/>
      <c r="Z115" s="284"/>
      <c r="AA115" s="284"/>
      <c r="AB115" s="284"/>
      <c r="AC115" s="284"/>
      <c r="AD115" s="284"/>
      <c r="AE115" s="284"/>
      <c r="AF115" s="284"/>
      <c r="AG115" s="284"/>
      <c r="AH115" s="284"/>
      <c r="AI115" s="284"/>
      <c r="AJ115" s="284"/>
      <c r="AK115" s="284"/>
      <c r="AL115" s="284"/>
      <c r="AM115" s="284"/>
      <c r="AN115" s="284"/>
      <c r="AO115" s="51"/>
      <c r="AP115" s="51"/>
      <c r="AQ115" s="842"/>
      <c r="AR115" s="842"/>
      <c r="AS115" s="842"/>
      <c r="AT115" s="817"/>
      <c r="AU115" s="13"/>
      <c r="AV115" s="13"/>
      <c r="AW115" s="13"/>
      <c r="AX115" s="13"/>
      <c r="AY115" s="13"/>
      <c r="AZ115" s="13"/>
      <c r="BA115" s="13"/>
      <c r="BB115" s="13"/>
      <c r="BC115" s="13"/>
      <c r="BD115" s="13"/>
      <c r="BE115" s="13"/>
      <c r="BF115" s="13"/>
      <c r="BG115" s="284"/>
      <c r="BH115" s="284"/>
      <c r="BI115" s="284"/>
      <c r="BJ115" s="284"/>
      <c r="BK115" s="284"/>
      <c r="BL115" s="284"/>
      <c r="BM115" s="284"/>
      <c r="BN115" s="284"/>
      <c r="BO115" s="284"/>
      <c r="BP115" s="284"/>
      <c r="BQ115" s="284"/>
      <c r="BR115" s="284"/>
      <c r="BS115" s="284"/>
      <c r="BT115" s="284"/>
      <c r="BU115" s="284"/>
      <c r="BV115" s="284"/>
      <c r="BW115" s="284"/>
      <c r="BX115" s="284"/>
      <c r="BY115" s="284"/>
      <c r="BZ115" s="284"/>
      <c r="CA115" s="284"/>
      <c r="CB115" s="284"/>
      <c r="CC115" s="284"/>
      <c r="CD115" s="284"/>
      <c r="CE115" s="284"/>
      <c r="CF115" s="284"/>
      <c r="CG115" s="284"/>
      <c r="CH115" s="284"/>
    </row>
    <row r="116" spans="1:86" s="284" customFormat="1" ht="35.1" customHeight="1" x14ac:dyDescent="0.3">
      <c r="A116" s="925"/>
      <c r="B116" s="927"/>
      <c r="C116" s="877"/>
      <c r="D116" s="821" t="s">
        <v>290</v>
      </c>
      <c r="E116" s="896"/>
      <c r="F116" s="896" t="s">
        <v>13</v>
      </c>
      <c r="G116" s="918"/>
      <c r="H116" s="894">
        <v>1</v>
      </c>
      <c r="I116" s="847" t="s">
        <v>703</v>
      </c>
      <c r="J116" s="831" t="s">
        <v>576</v>
      </c>
      <c r="K116" s="821" t="s">
        <v>597</v>
      </c>
      <c r="L116" s="824" t="s">
        <v>32</v>
      </c>
      <c r="M116" s="821" t="s">
        <v>598</v>
      </c>
      <c r="N116" s="821" t="s">
        <v>599</v>
      </c>
      <c r="O116" s="821" t="s">
        <v>600</v>
      </c>
      <c r="P116" s="920" t="s">
        <v>443</v>
      </c>
      <c r="Q116" s="920" t="s">
        <v>444</v>
      </c>
      <c r="R116" s="891" t="s">
        <v>445</v>
      </c>
      <c r="S116" s="891" t="s">
        <v>497</v>
      </c>
      <c r="T116" s="888" t="s">
        <v>579</v>
      </c>
      <c r="U116" s="888" t="s">
        <v>455</v>
      </c>
      <c r="V116" s="891" t="s">
        <v>445</v>
      </c>
      <c r="W116" s="891" t="s">
        <v>497</v>
      </c>
      <c r="X116" s="824"/>
      <c r="Y116" s="824" t="s">
        <v>13</v>
      </c>
      <c r="AO116" s="51"/>
      <c r="AP116" s="51"/>
      <c r="AQ116" s="847">
        <v>1</v>
      </c>
      <c r="AR116" s="847">
        <v>1</v>
      </c>
      <c r="AS116" s="851" t="s">
        <v>900</v>
      </c>
      <c r="AT116" s="816" t="s">
        <v>906</v>
      </c>
      <c r="AU116" s="13"/>
      <c r="AV116" s="13"/>
      <c r="AW116" s="13"/>
      <c r="AX116" s="13"/>
      <c r="AY116" s="13"/>
      <c r="AZ116" s="13"/>
      <c r="BA116" s="13"/>
      <c r="BB116" s="13"/>
      <c r="BC116" s="13"/>
      <c r="BD116" s="13"/>
      <c r="BE116" s="13"/>
      <c r="BF116" s="13"/>
    </row>
    <row r="117" spans="1:86" s="284" customFormat="1" ht="35.1" customHeight="1" x14ac:dyDescent="0.3">
      <c r="A117" s="925"/>
      <c r="B117" s="927"/>
      <c r="C117" s="877"/>
      <c r="D117" s="821"/>
      <c r="E117" s="897"/>
      <c r="F117" s="897"/>
      <c r="G117" s="919"/>
      <c r="H117" s="895"/>
      <c r="I117" s="847"/>
      <c r="J117" s="831"/>
      <c r="K117" s="821"/>
      <c r="L117" s="877"/>
      <c r="M117" s="821"/>
      <c r="N117" s="821"/>
      <c r="O117" s="821"/>
      <c r="P117" s="920"/>
      <c r="Q117" s="920"/>
      <c r="R117" s="891"/>
      <c r="S117" s="891"/>
      <c r="T117" s="890"/>
      <c r="U117" s="889"/>
      <c r="V117" s="891"/>
      <c r="W117" s="891"/>
      <c r="X117" s="825"/>
      <c r="Y117" s="825"/>
      <c r="AO117" s="51"/>
      <c r="AP117" s="51"/>
      <c r="AQ117" s="847"/>
      <c r="AR117" s="847"/>
      <c r="AS117" s="852"/>
      <c r="AT117" s="817"/>
      <c r="AU117" s="13"/>
      <c r="AV117" s="13"/>
      <c r="AW117" s="13"/>
      <c r="AX117" s="13"/>
      <c r="AY117" s="13"/>
      <c r="AZ117" s="13"/>
      <c r="BA117" s="13"/>
      <c r="BB117" s="13"/>
      <c r="BC117" s="13"/>
      <c r="BD117" s="13"/>
      <c r="BE117" s="13"/>
      <c r="BF117" s="13"/>
    </row>
    <row r="118" spans="1:86" s="284" customFormat="1" ht="35.1" customHeight="1" x14ac:dyDescent="0.3">
      <c r="A118" s="925"/>
      <c r="B118" s="927"/>
      <c r="C118" s="877"/>
      <c r="D118" s="821"/>
      <c r="E118" s="896"/>
      <c r="F118" s="896" t="s">
        <v>13</v>
      </c>
      <c r="G118" s="918"/>
      <c r="H118" s="894">
        <v>2</v>
      </c>
      <c r="I118" s="847" t="s">
        <v>704</v>
      </c>
      <c r="J118" s="831"/>
      <c r="K118" s="821" t="s">
        <v>601</v>
      </c>
      <c r="L118" s="877"/>
      <c r="M118" s="821"/>
      <c r="N118" s="821"/>
      <c r="O118" s="821"/>
      <c r="P118" s="920"/>
      <c r="Q118" s="920"/>
      <c r="R118" s="891"/>
      <c r="S118" s="891"/>
      <c r="T118" s="888" t="s">
        <v>454</v>
      </c>
      <c r="U118" s="889"/>
      <c r="V118" s="891"/>
      <c r="W118" s="891"/>
      <c r="X118" s="824"/>
      <c r="Y118" s="824" t="s">
        <v>13</v>
      </c>
      <c r="AO118" s="51"/>
      <c r="AP118" s="51"/>
      <c r="AQ118" s="847">
        <v>2</v>
      </c>
      <c r="AR118" s="847">
        <v>1</v>
      </c>
      <c r="AS118" s="851" t="s">
        <v>900</v>
      </c>
      <c r="AT118" s="816" t="s">
        <v>906</v>
      </c>
      <c r="AU118" s="13"/>
      <c r="AV118" s="13"/>
      <c r="AW118" s="13"/>
      <c r="AX118" s="13"/>
      <c r="AY118" s="13"/>
      <c r="AZ118" s="13"/>
      <c r="BA118" s="13"/>
      <c r="BB118" s="13"/>
      <c r="BC118" s="13"/>
      <c r="BD118" s="13"/>
      <c r="BE118" s="13"/>
      <c r="BF118" s="13"/>
    </row>
    <row r="119" spans="1:86" s="284" customFormat="1" ht="35.1" customHeight="1" x14ac:dyDescent="0.3">
      <c r="A119" s="926"/>
      <c r="B119" s="928"/>
      <c r="C119" s="825"/>
      <c r="D119" s="821"/>
      <c r="E119" s="897"/>
      <c r="F119" s="897"/>
      <c r="G119" s="919"/>
      <c r="H119" s="895"/>
      <c r="I119" s="847"/>
      <c r="J119" s="831"/>
      <c r="K119" s="821"/>
      <c r="L119" s="825"/>
      <c r="M119" s="821"/>
      <c r="N119" s="821"/>
      <c r="O119" s="821"/>
      <c r="P119" s="920"/>
      <c r="Q119" s="920"/>
      <c r="R119" s="891"/>
      <c r="S119" s="891"/>
      <c r="T119" s="890"/>
      <c r="U119" s="890"/>
      <c r="V119" s="891"/>
      <c r="W119" s="891"/>
      <c r="X119" s="825"/>
      <c r="Y119" s="825"/>
      <c r="AO119" s="51"/>
      <c r="AP119" s="51"/>
      <c r="AQ119" s="847"/>
      <c r="AR119" s="847"/>
      <c r="AS119" s="852"/>
      <c r="AT119" s="817"/>
      <c r="AU119" s="13"/>
      <c r="AV119" s="13"/>
      <c r="AW119" s="13"/>
      <c r="AX119" s="13"/>
      <c r="AY119" s="13"/>
      <c r="AZ119" s="13"/>
      <c r="BA119" s="13"/>
      <c r="BB119" s="13"/>
      <c r="BC119" s="13"/>
      <c r="BD119" s="13"/>
      <c r="BE119" s="13"/>
      <c r="BF119" s="13"/>
    </row>
    <row r="120" spans="1:86" s="284" customFormat="1" ht="35.1" customHeight="1" x14ac:dyDescent="0.3">
      <c r="A120" s="910">
        <v>20</v>
      </c>
      <c r="B120" s="824" t="s">
        <v>705</v>
      </c>
      <c r="C120" s="907" t="s">
        <v>602</v>
      </c>
      <c r="D120" s="907" t="s">
        <v>603</v>
      </c>
      <c r="E120" s="894"/>
      <c r="F120" s="894" t="s">
        <v>13</v>
      </c>
      <c r="G120" s="894"/>
      <c r="H120" s="914" t="s">
        <v>23</v>
      </c>
      <c r="I120" s="917" t="s">
        <v>706</v>
      </c>
      <c r="J120" s="831" t="s">
        <v>604</v>
      </c>
      <c r="K120" s="878" t="s">
        <v>605</v>
      </c>
      <c r="L120" s="907" t="s">
        <v>606</v>
      </c>
      <c r="M120" s="907" t="s">
        <v>298</v>
      </c>
      <c r="N120" s="907" t="s">
        <v>607</v>
      </c>
      <c r="O120" s="907" t="s">
        <v>608</v>
      </c>
      <c r="P120" s="888" t="s">
        <v>443</v>
      </c>
      <c r="Q120" s="888" t="s">
        <v>444</v>
      </c>
      <c r="R120" s="900" t="s">
        <v>445</v>
      </c>
      <c r="S120" s="900" t="s">
        <v>446</v>
      </c>
      <c r="T120" s="888" t="s">
        <v>447</v>
      </c>
      <c r="U120" s="888" t="s">
        <v>444</v>
      </c>
      <c r="V120" s="900" t="s">
        <v>445</v>
      </c>
      <c r="W120" s="900" t="s">
        <v>446</v>
      </c>
      <c r="X120" s="903"/>
      <c r="Y120" s="903" t="s">
        <v>13</v>
      </c>
      <c r="AO120" s="51"/>
      <c r="AP120" s="51"/>
      <c r="AQ120" s="853">
        <v>2</v>
      </c>
      <c r="AR120" s="853">
        <v>1</v>
      </c>
      <c r="AS120" s="856" t="s">
        <v>901</v>
      </c>
      <c r="AT120" s="818" t="s">
        <v>906</v>
      </c>
      <c r="AU120" s="13"/>
      <c r="AV120" s="13"/>
      <c r="AW120" s="13"/>
      <c r="AX120" s="13"/>
      <c r="AY120" s="13"/>
      <c r="AZ120" s="13"/>
      <c r="BA120" s="13"/>
      <c r="BB120" s="13"/>
      <c r="BC120" s="13"/>
      <c r="BD120" s="13"/>
      <c r="BE120" s="13"/>
      <c r="BF120" s="13"/>
    </row>
    <row r="121" spans="1:86" s="284" customFormat="1" ht="35.1" customHeight="1" x14ac:dyDescent="0.3">
      <c r="A121" s="911"/>
      <c r="B121" s="877"/>
      <c r="C121" s="908"/>
      <c r="D121" s="908"/>
      <c r="E121" s="913"/>
      <c r="F121" s="913"/>
      <c r="G121" s="913"/>
      <c r="H121" s="915"/>
      <c r="I121" s="917"/>
      <c r="J121" s="831"/>
      <c r="K121" s="878"/>
      <c r="L121" s="908"/>
      <c r="M121" s="908"/>
      <c r="N121" s="908"/>
      <c r="O121" s="908"/>
      <c r="P121" s="889"/>
      <c r="Q121" s="889"/>
      <c r="R121" s="901"/>
      <c r="S121" s="901"/>
      <c r="T121" s="889"/>
      <c r="U121" s="889"/>
      <c r="V121" s="901"/>
      <c r="W121" s="901"/>
      <c r="X121" s="904"/>
      <c r="Y121" s="904"/>
      <c r="AO121" s="51"/>
      <c r="AP121" s="51"/>
      <c r="AQ121" s="854"/>
      <c r="AR121" s="854"/>
      <c r="AS121" s="857"/>
      <c r="AT121" s="819"/>
      <c r="AU121" s="13"/>
      <c r="AV121" s="13"/>
      <c r="AW121" s="13"/>
      <c r="AX121" s="13"/>
      <c r="AY121" s="13"/>
      <c r="AZ121" s="13"/>
      <c r="BA121" s="13"/>
      <c r="BB121" s="13"/>
      <c r="BC121" s="13"/>
      <c r="BD121" s="13"/>
      <c r="BE121" s="13"/>
      <c r="BF121" s="13"/>
    </row>
    <row r="122" spans="1:86" s="284" customFormat="1" ht="35.1" customHeight="1" x14ac:dyDescent="0.3">
      <c r="A122" s="911"/>
      <c r="B122" s="877"/>
      <c r="C122" s="908"/>
      <c r="D122" s="908"/>
      <c r="E122" s="913"/>
      <c r="F122" s="913"/>
      <c r="G122" s="913"/>
      <c r="H122" s="915"/>
      <c r="I122" s="917"/>
      <c r="J122" s="831"/>
      <c r="K122" s="878"/>
      <c r="L122" s="908"/>
      <c r="M122" s="908"/>
      <c r="N122" s="908"/>
      <c r="O122" s="908"/>
      <c r="P122" s="889"/>
      <c r="Q122" s="889"/>
      <c r="R122" s="901"/>
      <c r="S122" s="901"/>
      <c r="T122" s="889"/>
      <c r="U122" s="889"/>
      <c r="V122" s="901"/>
      <c r="W122" s="901"/>
      <c r="X122" s="904"/>
      <c r="Y122" s="904"/>
      <c r="AO122" s="51"/>
      <c r="AP122" s="51"/>
      <c r="AQ122" s="854"/>
      <c r="AR122" s="854"/>
      <c r="AS122" s="857"/>
      <c r="AT122" s="819"/>
      <c r="AU122" s="13"/>
      <c r="AV122" s="13"/>
      <c r="AW122" s="13"/>
      <c r="AX122" s="13"/>
      <c r="AY122" s="13"/>
      <c r="AZ122" s="13"/>
      <c r="BA122" s="13"/>
      <c r="BB122" s="13"/>
      <c r="BC122" s="13"/>
      <c r="BD122" s="13"/>
      <c r="BE122" s="13"/>
      <c r="BF122" s="13"/>
    </row>
    <row r="123" spans="1:86" s="284" customFormat="1" ht="35.1" customHeight="1" x14ac:dyDescent="0.3">
      <c r="A123" s="911"/>
      <c r="B123" s="877"/>
      <c r="C123" s="908"/>
      <c r="D123" s="908"/>
      <c r="E123" s="913"/>
      <c r="F123" s="913"/>
      <c r="G123" s="913"/>
      <c r="H123" s="915"/>
      <c r="I123" s="917"/>
      <c r="J123" s="831"/>
      <c r="K123" s="878"/>
      <c r="L123" s="908"/>
      <c r="M123" s="908"/>
      <c r="N123" s="908"/>
      <c r="O123" s="908"/>
      <c r="P123" s="889"/>
      <c r="Q123" s="889"/>
      <c r="R123" s="901"/>
      <c r="S123" s="901"/>
      <c r="T123" s="889"/>
      <c r="U123" s="889"/>
      <c r="V123" s="901"/>
      <c r="W123" s="901"/>
      <c r="X123" s="904"/>
      <c r="Y123" s="904"/>
      <c r="AO123" s="51"/>
      <c r="AP123" s="51"/>
      <c r="AQ123" s="854"/>
      <c r="AR123" s="854"/>
      <c r="AS123" s="857"/>
      <c r="AT123" s="819"/>
      <c r="AU123" s="13"/>
      <c r="AV123" s="13"/>
      <c r="AW123" s="13"/>
      <c r="AX123" s="13"/>
      <c r="AY123" s="13"/>
      <c r="AZ123" s="13"/>
      <c r="BA123" s="13"/>
      <c r="BB123" s="13"/>
      <c r="BC123" s="13"/>
      <c r="BD123" s="13"/>
      <c r="BE123" s="13"/>
      <c r="BF123" s="13"/>
    </row>
    <row r="124" spans="1:86" s="284" customFormat="1" ht="35.1" customHeight="1" x14ac:dyDescent="0.3">
      <c r="A124" s="911"/>
      <c r="B124" s="877"/>
      <c r="C124" s="908"/>
      <c r="D124" s="908"/>
      <c r="E124" s="913"/>
      <c r="F124" s="913"/>
      <c r="G124" s="913"/>
      <c r="H124" s="915"/>
      <c r="I124" s="917"/>
      <c r="J124" s="831"/>
      <c r="K124" s="878"/>
      <c r="L124" s="908"/>
      <c r="M124" s="908"/>
      <c r="N124" s="908"/>
      <c r="O124" s="908"/>
      <c r="P124" s="889"/>
      <c r="Q124" s="889"/>
      <c r="R124" s="901"/>
      <c r="S124" s="901"/>
      <c r="T124" s="889"/>
      <c r="U124" s="889"/>
      <c r="V124" s="901"/>
      <c r="W124" s="901"/>
      <c r="X124" s="904"/>
      <c r="Y124" s="904"/>
      <c r="AO124" s="51"/>
      <c r="AP124" s="51"/>
      <c r="AQ124" s="854"/>
      <c r="AR124" s="854"/>
      <c r="AS124" s="857"/>
      <c r="AT124" s="819"/>
      <c r="AU124" s="13"/>
      <c r="AV124" s="13"/>
      <c r="AW124" s="13"/>
      <c r="AX124" s="13"/>
      <c r="AY124" s="13"/>
      <c r="AZ124" s="13"/>
      <c r="BA124" s="13"/>
      <c r="BB124" s="13"/>
      <c r="BC124" s="13"/>
      <c r="BD124" s="13"/>
      <c r="BE124" s="13"/>
      <c r="BF124" s="13"/>
    </row>
    <row r="125" spans="1:86" s="284" customFormat="1" ht="35.1" customHeight="1" x14ac:dyDescent="0.3">
      <c r="A125" s="912"/>
      <c r="B125" s="825"/>
      <c r="C125" s="909"/>
      <c r="D125" s="909"/>
      <c r="E125" s="895"/>
      <c r="F125" s="895"/>
      <c r="G125" s="895"/>
      <c r="H125" s="916"/>
      <c r="I125" s="917"/>
      <c r="J125" s="831"/>
      <c r="K125" s="878"/>
      <c r="L125" s="909"/>
      <c r="M125" s="909"/>
      <c r="N125" s="909"/>
      <c r="O125" s="909"/>
      <c r="P125" s="890"/>
      <c r="Q125" s="890"/>
      <c r="R125" s="902"/>
      <c r="S125" s="902"/>
      <c r="T125" s="890"/>
      <c r="U125" s="890"/>
      <c r="V125" s="902"/>
      <c r="W125" s="902"/>
      <c r="X125" s="905"/>
      <c r="Y125" s="905"/>
      <c r="AO125" s="51"/>
      <c r="AP125" s="51"/>
      <c r="AQ125" s="855"/>
      <c r="AR125" s="855"/>
      <c r="AS125" s="858"/>
      <c r="AT125" s="820"/>
      <c r="AU125" s="13"/>
      <c r="AV125" s="13"/>
      <c r="AW125" s="13"/>
      <c r="AX125" s="13"/>
      <c r="AY125" s="13"/>
      <c r="AZ125" s="13"/>
      <c r="BA125" s="13"/>
      <c r="BB125" s="13"/>
      <c r="BC125" s="13"/>
      <c r="BD125" s="13"/>
      <c r="BE125" s="13"/>
      <c r="BF125" s="13"/>
    </row>
    <row r="126" spans="1:86" s="284" customFormat="1" ht="35.1" customHeight="1" x14ac:dyDescent="0.3">
      <c r="A126" s="906">
        <v>21</v>
      </c>
      <c r="B126" s="821" t="s">
        <v>707</v>
      </c>
      <c r="C126" s="821" t="s">
        <v>74</v>
      </c>
      <c r="D126" s="869" t="s">
        <v>528</v>
      </c>
      <c r="E126" s="298"/>
      <c r="F126" s="292" t="s">
        <v>13</v>
      </c>
      <c r="G126" s="286"/>
      <c r="H126" s="292">
        <v>1</v>
      </c>
      <c r="I126" s="288" t="s">
        <v>708</v>
      </c>
      <c r="J126" s="831" t="s">
        <v>609</v>
      </c>
      <c r="K126" s="252" t="s">
        <v>610</v>
      </c>
      <c r="L126" s="824" t="s">
        <v>611</v>
      </c>
      <c r="M126" s="821" t="s">
        <v>532</v>
      </c>
      <c r="N126" s="821" t="s">
        <v>533</v>
      </c>
      <c r="O126" s="821" t="s">
        <v>612</v>
      </c>
      <c r="P126" s="281" t="s">
        <v>443</v>
      </c>
      <c r="Q126" s="281" t="s">
        <v>444</v>
      </c>
      <c r="R126" s="891" t="s">
        <v>558</v>
      </c>
      <c r="S126" s="891" t="s">
        <v>535</v>
      </c>
      <c r="T126" s="888" t="s">
        <v>447</v>
      </c>
      <c r="U126" s="888" t="s">
        <v>536</v>
      </c>
      <c r="V126" s="891" t="s">
        <v>558</v>
      </c>
      <c r="W126" s="891" t="s">
        <v>565</v>
      </c>
      <c r="X126" s="252"/>
      <c r="Y126" s="252" t="s">
        <v>13</v>
      </c>
      <c r="AO126" s="51"/>
      <c r="AP126" s="51"/>
      <c r="AQ126" s="288"/>
      <c r="AR126" s="831"/>
      <c r="AS126" s="252"/>
      <c r="AT126" s="252"/>
      <c r="AU126" s="13"/>
      <c r="AV126" s="13"/>
      <c r="AW126" s="13"/>
      <c r="AX126" s="13"/>
      <c r="AY126" s="13"/>
      <c r="AZ126" s="13"/>
      <c r="BA126" s="13"/>
      <c r="BB126" s="13"/>
      <c r="BC126" s="13"/>
      <c r="BD126" s="13"/>
      <c r="BE126" s="13"/>
      <c r="BF126" s="13"/>
    </row>
    <row r="127" spans="1:86" s="284" customFormat="1" ht="35.1" customHeight="1" x14ac:dyDescent="0.3">
      <c r="A127" s="906"/>
      <c r="B127" s="821"/>
      <c r="C127" s="821"/>
      <c r="D127" s="869"/>
      <c r="E127" s="892"/>
      <c r="F127" s="894" t="s">
        <v>13</v>
      </c>
      <c r="G127" s="896"/>
      <c r="H127" s="894">
        <v>2</v>
      </c>
      <c r="I127" s="898" t="s">
        <v>709</v>
      </c>
      <c r="J127" s="831"/>
      <c r="K127" s="824" t="s">
        <v>613</v>
      </c>
      <c r="L127" s="877"/>
      <c r="M127" s="821"/>
      <c r="N127" s="821"/>
      <c r="O127" s="821"/>
      <c r="P127" s="888" t="s">
        <v>443</v>
      </c>
      <c r="Q127" s="888" t="s">
        <v>444</v>
      </c>
      <c r="R127" s="891"/>
      <c r="S127" s="891"/>
      <c r="T127" s="889"/>
      <c r="U127" s="889"/>
      <c r="V127" s="891"/>
      <c r="W127" s="891"/>
      <c r="X127" s="824"/>
      <c r="Y127" s="824" t="s">
        <v>13</v>
      </c>
      <c r="AO127" s="51"/>
      <c r="AP127" s="51"/>
      <c r="AQ127" s="832"/>
      <c r="AR127" s="831"/>
      <c r="AS127" s="252"/>
      <c r="AT127" s="252"/>
      <c r="AU127" s="13"/>
      <c r="AV127" s="13"/>
      <c r="AW127" s="13"/>
      <c r="AX127" s="13"/>
      <c r="AY127" s="13"/>
      <c r="AZ127" s="13"/>
      <c r="BA127" s="13"/>
      <c r="BB127" s="13"/>
      <c r="BC127" s="13"/>
      <c r="BD127" s="13"/>
      <c r="BE127" s="13"/>
      <c r="BF127" s="13"/>
    </row>
    <row r="128" spans="1:86" s="284" customFormat="1" ht="35.1" customHeight="1" x14ac:dyDescent="0.3">
      <c r="A128" s="906"/>
      <c r="B128" s="821"/>
      <c r="C128" s="821"/>
      <c r="D128" s="869"/>
      <c r="E128" s="893"/>
      <c r="F128" s="895"/>
      <c r="G128" s="897"/>
      <c r="H128" s="895"/>
      <c r="I128" s="899"/>
      <c r="J128" s="831"/>
      <c r="K128" s="825"/>
      <c r="L128" s="877"/>
      <c r="M128" s="821"/>
      <c r="N128" s="821"/>
      <c r="O128" s="821"/>
      <c r="P128" s="890"/>
      <c r="Q128" s="890"/>
      <c r="R128" s="891"/>
      <c r="S128" s="891"/>
      <c r="T128" s="889"/>
      <c r="U128" s="889"/>
      <c r="V128" s="891"/>
      <c r="W128" s="891"/>
      <c r="X128" s="825"/>
      <c r="Y128" s="825"/>
      <c r="AO128" s="51"/>
      <c r="AP128" s="51"/>
      <c r="AQ128" s="832"/>
      <c r="AR128" s="831"/>
      <c r="AS128" s="252"/>
      <c r="AT128" s="252"/>
      <c r="AU128" s="13"/>
      <c r="AV128" s="13"/>
      <c r="AW128" s="13"/>
      <c r="AX128" s="13"/>
      <c r="AY128" s="13"/>
      <c r="AZ128" s="13"/>
      <c r="BA128" s="13"/>
      <c r="BB128" s="13"/>
      <c r="BC128" s="13"/>
      <c r="BD128" s="13"/>
      <c r="BE128" s="13"/>
      <c r="BF128" s="13"/>
    </row>
    <row r="129" spans="1:86" s="284" customFormat="1" ht="35.1" customHeight="1" x14ac:dyDescent="0.3">
      <c r="A129" s="906"/>
      <c r="B129" s="821"/>
      <c r="C129" s="821"/>
      <c r="D129" s="869"/>
      <c r="E129" s="286"/>
      <c r="F129" s="292" t="s">
        <v>13</v>
      </c>
      <c r="G129" s="286"/>
      <c r="H129" s="292">
        <v>3</v>
      </c>
      <c r="I129" s="288" t="s">
        <v>710</v>
      </c>
      <c r="J129" s="831"/>
      <c r="K129" s="252" t="s">
        <v>614</v>
      </c>
      <c r="L129" s="825"/>
      <c r="M129" s="821"/>
      <c r="N129" s="821"/>
      <c r="O129" s="821"/>
      <c r="P129" s="281" t="s">
        <v>443</v>
      </c>
      <c r="Q129" s="281" t="s">
        <v>444</v>
      </c>
      <c r="R129" s="891"/>
      <c r="S129" s="891"/>
      <c r="T129" s="890"/>
      <c r="U129" s="890"/>
      <c r="V129" s="891"/>
      <c r="W129" s="891"/>
      <c r="X129" s="252"/>
      <c r="Y129" s="252" t="s">
        <v>13</v>
      </c>
      <c r="AO129" s="51"/>
      <c r="AP129" s="51"/>
      <c r="AQ129" s="288"/>
      <c r="AR129" s="831"/>
      <c r="AS129" s="252"/>
      <c r="AT129" s="252"/>
      <c r="AU129" s="13"/>
      <c r="AV129" s="13"/>
      <c r="AW129" s="13"/>
      <c r="AX129" s="13"/>
      <c r="AY129" s="13"/>
      <c r="AZ129" s="13"/>
      <c r="BA129" s="13"/>
      <c r="BB129" s="13"/>
      <c r="BC129" s="13"/>
      <c r="BD129" s="13"/>
      <c r="BE129" s="13"/>
      <c r="BF129" s="13"/>
    </row>
    <row r="130" spans="1:86" s="145" customFormat="1" ht="35.1" customHeight="1" x14ac:dyDescent="0.45">
      <c r="A130" s="299"/>
      <c r="B130" s="299"/>
      <c r="C130" s="300"/>
      <c r="D130" s="300"/>
      <c r="E130" s="885" t="s">
        <v>50</v>
      </c>
      <c r="F130" s="885"/>
      <c r="G130" s="885"/>
      <c r="H130" s="292">
        <v>48</v>
      </c>
      <c r="I130" s="825" t="s">
        <v>247</v>
      </c>
      <c r="J130" s="825"/>
      <c r="K130" s="825"/>
      <c r="L130" s="301"/>
      <c r="M130" s="302"/>
      <c r="N130" s="302"/>
      <c r="O130" s="302"/>
      <c r="P130" s="302"/>
      <c r="Q130" s="302"/>
      <c r="R130" s="302"/>
      <c r="S130" s="302"/>
      <c r="T130" s="302"/>
      <c r="U130" s="302"/>
      <c r="V130" s="302"/>
      <c r="W130" s="302"/>
      <c r="X130" s="302"/>
      <c r="Y130" s="303"/>
      <c r="Z130" s="304"/>
      <c r="AA130" s="304"/>
      <c r="AB130" s="304"/>
      <c r="AC130" s="304"/>
      <c r="AD130" s="304"/>
      <c r="AE130" s="545"/>
      <c r="AF130" s="545"/>
      <c r="AG130" s="545"/>
      <c r="AH130" s="545"/>
      <c r="AI130" s="304"/>
      <c r="AJ130" s="304"/>
      <c r="AK130" s="304"/>
      <c r="AL130" s="304"/>
      <c r="AM130" s="304"/>
      <c r="AN130" s="563" t="s">
        <v>50</v>
      </c>
      <c r="AO130" s="509">
        <v>47</v>
      </c>
      <c r="AP130" s="569" t="s">
        <v>16</v>
      </c>
      <c r="AQ130" s="810">
        <f>SUM(AQ10:AQ129)</f>
        <v>40</v>
      </c>
      <c r="AR130" s="810">
        <f>SUM(AR10:AR129)</f>
        <v>21</v>
      </c>
      <c r="AS130" s="228"/>
      <c r="AT130" s="228"/>
      <c r="AU130" s="13"/>
      <c r="AV130" s="13"/>
      <c r="AW130" s="13"/>
      <c r="AX130" s="13"/>
      <c r="AY130" s="13"/>
      <c r="AZ130" s="13"/>
      <c r="BA130" s="13"/>
      <c r="BB130" s="13"/>
      <c r="BC130" s="13"/>
      <c r="BD130" s="13"/>
      <c r="BE130" s="13"/>
      <c r="BF130" s="13"/>
      <c r="BG130" s="304"/>
      <c r="BH130" s="304"/>
      <c r="BI130" s="304"/>
      <c r="BJ130" s="304"/>
      <c r="BK130" s="304"/>
      <c r="BL130" s="304"/>
      <c r="BM130" s="304"/>
      <c r="BN130" s="304"/>
      <c r="BO130" s="304"/>
      <c r="BP130" s="304"/>
      <c r="BQ130" s="304"/>
      <c r="BR130" s="304"/>
      <c r="BS130" s="304"/>
      <c r="BT130" s="304"/>
      <c r="BU130" s="304"/>
      <c r="BV130" s="304"/>
      <c r="BW130" s="304"/>
      <c r="BX130" s="304"/>
      <c r="BY130" s="304"/>
      <c r="BZ130" s="304"/>
      <c r="CA130" s="304"/>
      <c r="CB130" s="304"/>
      <c r="CC130" s="304"/>
      <c r="CD130" s="304"/>
      <c r="CE130" s="304"/>
      <c r="CF130" s="304"/>
      <c r="CG130" s="304"/>
      <c r="CH130" s="304"/>
    </row>
    <row r="131" spans="1:86" s="145" customFormat="1" ht="35.1" customHeight="1" x14ac:dyDescent="0.45">
      <c r="A131" s="305"/>
      <c r="B131" s="306"/>
      <c r="C131" s="306"/>
      <c r="D131" s="306"/>
      <c r="E131" s="306"/>
      <c r="F131" s="306"/>
      <c r="G131" s="306"/>
      <c r="H131" s="307"/>
      <c r="I131" s="252" t="s">
        <v>31</v>
      </c>
      <c r="J131" s="886" t="s">
        <v>250</v>
      </c>
      <c r="K131" s="887"/>
      <c r="L131" s="308"/>
      <c r="M131" s="309"/>
      <c r="N131" s="309"/>
      <c r="O131" s="309"/>
      <c r="P131" s="309"/>
      <c r="Q131" s="309"/>
      <c r="R131" s="309"/>
      <c r="S131" s="309"/>
      <c r="T131" s="309"/>
      <c r="U131" s="309"/>
      <c r="V131" s="309"/>
      <c r="W131" s="309"/>
      <c r="X131" s="309"/>
      <c r="Y131" s="310"/>
      <c r="Z131" s="304"/>
      <c r="AA131" s="304"/>
      <c r="AB131" s="304"/>
      <c r="AC131" s="304"/>
      <c r="AD131" s="304"/>
      <c r="AE131" s="545"/>
      <c r="AF131" s="545"/>
      <c r="AG131" s="545"/>
      <c r="AH131" s="545"/>
      <c r="AI131" s="304"/>
      <c r="AJ131" s="304"/>
      <c r="AK131" s="304"/>
      <c r="AL131" s="304"/>
      <c r="AM131" s="304"/>
      <c r="AN131" s="563" t="s">
        <v>907</v>
      </c>
      <c r="AO131" s="509">
        <v>2</v>
      </c>
      <c r="AP131" s="570"/>
      <c r="AQ131" s="811"/>
      <c r="AR131" s="811"/>
      <c r="AS131" s="228"/>
      <c r="AT131" s="228"/>
      <c r="AU131" s="13"/>
      <c r="AV131" s="13"/>
      <c r="AW131" s="13"/>
      <c r="AX131" s="13"/>
      <c r="AY131" s="13"/>
      <c r="AZ131" s="13"/>
      <c r="BA131" s="13"/>
      <c r="BB131" s="13"/>
      <c r="BC131" s="13"/>
      <c r="BD131" s="13"/>
      <c r="BE131" s="13"/>
      <c r="BF131" s="13"/>
      <c r="BG131" s="304"/>
      <c r="BH131" s="304"/>
      <c r="BI131" s="304"/>
      <c r="BJ131" s="304"/>
      <c r="BK131" s="304"/>
      <c r="BL131" s="304"/>
      <c r="BM131" s="304"/>
      <c r="BN131" s="304"/>
      <c r="BO131" s="304"/>
      <c r="BP131" s="304"/>
      <c r="BQ131" s="304"/>
      <c r="BR131" s="304"/>
      <c r="BS131" s="304"/>
      <c r="BT131" s="304"/>
      <c r="BU131" s="304"/>
      <c r="BV131" s="304"/>
      <c r="BW131" s="304"/>
      <c r="BX131" s="304"/>
      <c r="BY131" s="304"/>
      <c r="BZ131" s="304"/>
      <c r="CA131" s="304"/>
      <c r="CB131" s="304"/>
      <c r="CC131" s="304"/>
      <c r="CD131" s="304"/>
      <c r="CE131" s="304"/>
      <c r="CF131" s="304"/>
      <c r="CG131" s="304"/>
      <c r="CH131" s="304"/>
    </row>
    <row r="132" spans="1:86" s="145" customFormat="1" ht="35.1" customHeight="1" x14ac:dyDescent="0.45">
      <c r="A132" s="311"/>
      <c r="B132" s="312"/>
      <c r="C132" s="312"/>
      <c r="D132" s="312"/>
      <c r="E132" s="312"/>
      <c r="F132" s="312"/>
      <c r="G132" s="312"/>
      <c r="H132" s="313"/>
      <c r="I132" s="252" t="s">
        <v>11</v>
      </c>
      <c r="J132" s="886" t="s">
        <v>252</v>
      </c>
      <c r="K132" s="887"/>
      <c r="L132" s="308"/>
      <c r="M132" s="309"/>
      <c r="N132" s="309"/>
      <c r="O132" s="309"/>
      <c r="P132" s="309"/>
      <c r="Q132" s="309"/>
      <c r="R132" s="309"/>
      <c r="S132" s="309"/>
      <c r="T132" s="309"/>
      <c r="U132" s="309"/>
      <c r="V132" s="309"/>
      <c r="W132" s="309"/>
      <c r="X132" s="309"/>
      <c r="Y132" s="310"/>
      <c r="Z132" s="304"/>
      <c r="AA132" s="304"/>
      <c r="AB132" s="304"/>
      <c r="AC132" s="304"/>
      <c r="AD132" s="304"/>
      <c r="AE132" s="545"/>
      <c r="AF132" s="545"/>
      <c r="AG132" s="545"/>
      <c r="AH132" s="545"/>
      <c r="AI132" s="304"/>
      <c r="AJ132" s="304"/>
      <c r="AK132" s="304"/>
      <c r="AL132" s="304"/>
      <c r="AM132" s="304"/>
      <c r="AN132" s="563" t="s">
        <v>908</v>
      </c>
      <c r="AO132" s="509">
        <f>+AO131*AO130</f>
        <v>94</v>
      </c>
      <c r="AP132" s="90" t="s">
        <v>17</v>
      </c>
      <c r="AQ132" s="91">
        <v>0.2</v>
      </c>
      <c r="AR132" s="91">
        <v>0.8</v>
      </c>
      <c r="AS132" s="228"/>
      <c r="AT132" s="228"/>
      <c r="AU132" s="13"/>
      <c r="AV132" s="13"/>
      <c r="AW132" s="13"/>
      <c r="AX132" s="13"/>
      <c r="AY132" s="13"/>
      <c r="AZ132" s="13"/>
      <c r="BA132" s="13"/>
      <c r="BB132" s="13"/>
      <c r="BC132" s="13"/>
      <c r="BD132" s="13"/>
      <c r="BE132" s="13"/>
      <c r="BF132" s="13"/>
      <c r="BG132" s="304"/>
      <c r="BH132" s="304"/>
      <c r="BI132" s="304"/>
      <c r="BJ132" s="304"/>
      <c r="BK132" s="304"/>
      <c r="BL132" s="304"/>
      <c r="BM132" s="304"/>
      <c r="BN132" s="304"/>
      <c r="BO132" s="304"/>
      <c r="BP132" s="304"/>
      <c r="BQ132" s="304"/>
      <c r="BR132" s="304"/>
      <c r="BS132" s="304"/>
      <c r="BT132" s="304"/>
      <c r="BU132" s="304"/>
      <c r="BV132" s="304"/>
      <c r="BW132" s="304"/>
      <c r="BX132" s="304"/>
      <c r="BY132" s="304"/>
      <c r="BZ132" s="304"/>
      <c r="CA132" s="304"/>
      <c r="CB132" s="304"/>
      <c r="CC132" s="304"/>
      <c r="CD132" s="304"/>
      <c r="CE132" s="304"/>
      <c r="CF132" s="304"/>
      <c r="CG132" s="304"/>
      <c r="CH132" s="304"/>
    </row>
    <row r="133" spans="1:86" s="145" customFormat="1" ht="104.25" customHeight="1" x14ac:dyDescent="0.25">
      <c r="A133" s="311"/>
      <c r="B133" s="312"/>
      <c r="C133" s="312"/>
      <c r="D133" s="312"/>
      <c r="E133" s="312"/>
      <c r="F133" s="312"/>
      <c r="G133" s="312"/>
      <c r="H133" s="313"/>
      <c r="I133" s="252" t="s">
        <v>615</v>
      </c>
      <c r="J133" s="821" t="s">
        <v>254</v>
      </c>
      <c r="K133" s="821"/>
      <c r="L133" s="309"/>
      <c r="M133" s="309"/>
      <c r="N133" s="309"/>
      <c r="O133" s="309"/>
      <c r="P133" s="309"/>
      <c r="Q133" s="309"/>
      <c r="R133" s="309"/>
      <c r="S133" s="309"/>
      <c r="T133" s="309"/>
      <c r="U133" s="309"/>
      <c r="V133" s="309"/>
      <c r="W133" s="309"/>
      <c r="X133" s="309"/>
      <c r="Y133" s="309"/>
      <c r="Z133" s="304"/>
      <c r="AA133" s="304"/>
      <c r="AB133" s="304"/>
      <c r="AC133" s="304"/>
      <c r="AD133" s="304"/>
      <c r="AE133" s="545"/>
      <c r="AF133" s="545"/>
      <c r="AG133" s="545"/>
      <c r="AH133" s="545"/>
      <c r="AI133" s="304"/>
      <c r="AJ133" s="304"/>
      <c r="AK133" s="304"/>
      <c r="AL133" s="304"/>
      <c r="AM133" s="304"/>
      <c r="AN133" s="304"/>
      <c r="AO133" s="506"/>
      <c r="AP133" s="77" t="s">
        <v>18</v>
      </c>
      <c r="AQ133" s="91">
        <f>+(AQ130*100%/AQ135)*AQ132</f>
        <v>8.5106382978723416E-2</v>
      </c>
      <c r="AR133" s="91">
        <f>+(AR130*100%/AR135)*AR132</f>
        <v>0.17872340425531916</v>
      </c>
      <c r="AS133" s="51"/>
      <c r="AT133" s="513" t="s">
        <v>909</v>
      </c>
      <c r="AU133" s="13"/>
      <c r="AV133" s="13"/>
      <c r="AW133" s="13"/>
      <c r="AX133" s="13"/>
      <c r="AY133" s="13"/>
      <c r="AZ133" s="13"/>
      <c r="BA133" s="13"/>
      <c r="BB133" s="13"/>
      <c r="BC133" s="13"/>
      <c r="BD133" s="13"/>
      <c r="BE133" s="13"/>
      <c r="BF133" s="13"/>
      <c r="BG133" s="304"/>
      <c r="BH133" s="304"/>
      <c r="BI133" s="304"/>
      <c r="BJ133" s="304"/>
      <c r="BK133" s="304"/>
      <c r="BL133" s="304"/>
      <c r="BM133" s="304"/>
      <c r="BN133" s="304"/>
      <c r="BO133" s="304"/>
      <c r="BP133" s="304"/>
      <c r="BQ133" s="304"/>
      <c r="BR133" s="304"/>
      <c r="BS133" s="304"/>
      <c r="BT133" s="304"/>
      <c r="BU133" s="304"/>
      <c r="BV133" s="304"/>
      <c r="BW133" s="304"/>
      <c r="BX133" s="304"/>
      <c r="BY133" s="304"/>
      <c r="BZ133" s="304"/>
      <c r="CA133" s="304"/>
      <c r="CB133" s="304"/>
      <c r="CC133" s="304"/>
      <c r="CD133" s="304"/>
      <c r="CE133" s="304"/>
      <c r="CF133" s="304"/>
      <c r="CG133" s="304"/>
      <c r="CH133" s="304"/>
    </row>
    <row r="134" spans="1:86" s="145" customFormat="1" ht="117.75" customHeight="1" x14ac:dyDescent="0.25">
      <c r="A134" s="312"/>
      <c r="B134" s="882" t="s">
        <v>616</v>
      </c>
      <c r="C134" s="882"/>
      <c r="D134" s="882"/>
      <c r="E134" s="882"/>
      <c r="F134" s="882"/>
      <c r="G134" s="882"/>
      <c r="H134" s="882"/>
      <c r="I134" s="884"/>
      <c r="J134" s="884"/>
      <c r="K134" s="884"/>
      <c r="L134" s="884"/>
      <c r="M134" s="884"/>
      <c r="N134" s="884"/>
      <c r="O134" s="884"/>
      <c r="P134" s="884"/>
      <c r="Q134" s="884"/>
      <c r="R134" s="884"/>
      <c r="S134" s="884"/>
      <c r="T134" s="884"/>
      <c r="U134" s="884"/>
      <c r="V134" s="884"/>
      <c r="W134" s="884"/>
      <c r="X134" s="884"/>
      <c r="Y134" s="884"/>
      <c r="Z134" s="304"/>
      <c r="AA134" s="304"/>
      <c r="AB134" s="304"/>
      <c r="AC134" s="304"/>
      <c r="AD134" s="304"/>
      <c r="AE134" s="545"/>
      <c r="AF134" s="545"/>
      <c r="AG134" s="545"/>
      <c r="AH134" s="545"/>
      <c r="AI134" s="304"/>
      <c r="AJ134" s="304"/>
      <c r="AK134" s="304"/>
      <c r="AL134" s="304"/>
      <c r="AM134" s="304"/>
      <c r="AN134" s="304"/>
      <c r="AO134" s="564"/>
      <c r="AP134" s="77" t="s">
        <v>843</v>
      </c>
      <c r="AQ134" s="812">
        <f>SUM(AQ133:AR133)</f>
        <v>0.2638297872340426</v>
      </c>
      <c r="AR134" s="813"/>
      <c r="AS134" s="527" t="s">
        <v>882</v>
      </c>
      <c r="AT134" s="524">
        <v>0.67</v>
      </c>
      <c r="AU134" s="13"/>
      <c r="AV134" s="565"/>
      <c r="AW134" s="13"/>
      <c r="AX134" s="13"/>
      <c r="AY134" s="13"/>
      <c r="AZ134" s="13"/>
      <c r="BA134" s="13"/>
      <c r="BB134" s="13"/>
      <c r="BC134" s="13"/>
      <c r="BD134" s="13"/>
      <c r="BE134" s="13"/>
      <c r="BF134" s="13"/>
      <c r="BG134" s="304"/>
      <c r="BH134" s="304"/>
      <c r="BI134" s="304"/>
      <c r="BJ134" s="304"/>
      <c r="BK134" s="304"/>
      <c r="BL134" s="304"/>
      <c r="BM134" s="304"/>
      <c r="BN134" s="304"/>
      <c r="BO134" s="304"/>
      <c r="BP134" s="304"/>
      <c r="BQ134" s="304"/>
      <c r="BR134" s="304"/>
      <c r="BS134" s="304"/>
      <c r="BT134" s="304"/>
      <c r="BU134" s="304"/>
      <c r="BV134" s="304"/>
      <c r="BW134" s="304"/>
      <c r="BX134" s="304"/>
      <c r="BY134" s="304"/>
      <c r="BZ134" s="304"/>
      <c r="CA134" s="304"/>
      <c r="CB134" s="304"/>
      <c r="CC134" s="304"/>
      <c r="CD134" s="304"/>
      <c r="CE134" s="304"/>
      <c r="CF134" s="304"/>
      <c r="CG134" s="304"/>
      <c r="CH134" s="304"/>
    </row>
    <row r="135" spans="1:86" s="145" customFormat="1" ht="35.1" customHeight="1" x14ac:dyDescent="0.25">
      <c r="A135" s="312"/>
      <c r="B135" s="884" t="s">
        <v>617</v>
      </c>
      <c r="C135" s="884"/>
      <c r="D135" s="884"/>
      <c r="E135" s="884"/>
      <c r="F135" s="884"/>
      <c r="G135" s="884"/>
      <c r="H135" s="884"/>
      <c r="I135" s="884"/>
      <c r="J135" s="884"/>
      <c r="K135" s="884"/>
      <c r="L135" s="884"/>
      <c r="M135" s="884"/>
      <c r="N135" s="884"/>
      <c r="O135" s="884"/>
      <c r="P135" s="884"/>
      <c r="Q135" s="884"/>
      <c r="R135" s="884"/>
      <c r="S135" s="884"/>
      <c r="T135" s="884"/>
      <c r="U135" s="884"/>
      <c r="V135" s="884"/>
      <c r="W135" s="884"/>
      <c r="X135" s="884"/>
      <c r="Y135" s="884"/>
      <c r="Z135" s="304"/>
      <c r="AA135" s="304"/>
      <c r="AB135" s="304"/>
      <c r="AC135" s="304"/>
      <c r="AD135" s="304"/>
      <c r="AE135" s="545"/>
      <c r="AF135" s="545"/>
      <c r="AG135" s="545"/>
      <c r="AH135" s="545"/>
      <c r="AI135" s="304"/>
      <c r="AJ135" s="304"/>
      <c r="AK135" s="304"/>
      <c r="AL135" s="304"/>
      <c r="AM135" s="304"/>
      <c r="AN135" s="304"/>
      <c r="AO135" s="564"/>
      <c r="AP135" s="573" t="s">
        <v>841</v>
      </c>
      <c r="AQ135" s="72">
        <v>94</v>
      </c>
      <c r="AR135" s="72">
        <v>94</v>
      </c>
      <c r="AS135" s="525" t="s">
        <v>50</v>
      </c>
      <c r="AT135" s="526">
        <v>47</v>
      </c>
      <c r="AU135" s="13"/>
      <c r="AV135" s="566"/>
      <c r="AW135" s="13"/>
      <c r="AX135" s="13"/>
      <c r="AY135" s="13"/>
      <c r="AZ135" s="13"/>
      <c r="BA135" s="13"/>
      <c r="BB135" s="13"/>
      <c r="BC135" s="13"/>
      <c r="BD135" s="13"/>
      <c r="BE135" s="13"/>
      <c r="BF135" s="13"/>
      <c r="BG135" s="304"/>
      <c r="BH135" s="304"/>
      <c r="BI135" s="304"/>
      <c r="BJ135" s="304"/>
      <c r="BK135" s="304"/>
      <c r="BL135" s="304"/>
      <c r="BM135" s="304"/>
      <c r="BN135" s="304"/>
      <c r="BO135" s="304"/>
      <c r="BP135" s="304"/>
      <c r="BQ135" s="304"/>
      <c r="BR135" s="304"/>
      <c r="BS135" s="304"/>
      <c r="BT135" s="304"/>
      <c r="BU135" s="304"/>
      <c r="BV135" s="304"/>
      <c r="BW135" s="304"/>
      <c r="BX135" s="304"/>
      <c r="BY135" s="304"/>
      <c r="BZ135" s="304"/>
      <c r="CA135" s="304"/>
      <c r="CB135" s="304"/>
      <c r="CC135" s="304"/>
      <c r="CD135" s="304"/>
      <c r="CE135" s="304"/>
      <c r="CF135" s="304"/>
      <c r="CG135" s="304"/>
      <c r="CH135" s="304"/>
    </row>
    <row r="136" spans="1:86" s="145" customFormat="1" ht="35.1" customHeight="1" x14ac:dyDescent="0.25">
      <c r="A136" s="312"/>
      <c r="B136" s="312"/>
      <c r="C136" s="312"/>
      <c r="D136" s="312"/>
      <c r="E136" s="312"/>
      <c r="F136" s="312"/>
      <c r="G136" s="312"/>
      <c r="H136" s="312"/>
      <c r="I136" s="884"/>
      <c r="J136" s="884"/>
      <c r="K136" s="884"/>
      <c r="L136" s="884"/>
      <c r="M136" s="884"/>
      <c r="N136" s="884"/>
      <c r="O136" s="884"/>
      <c r="P136" s="884"/>
      <c r="Q136" s="884"/>
      <c r="R136" s="884"/>
      <c r="S136" s="884"/>
      <c r="T136" s="884"/>
      <c r="U136" s="884"/>
      <c r="V136" s="884"/>
      <c r="W136" s="884"/>
      <c r="X136" s="884"/>
      <c r="Y136" s="884"/>
      <c r="Z136" s="304"/>
      <c r="AA136" s="304"/>
      <c r="AB136" s="304"/>
      <c r="AC136" s="304"/>
      <c r="AD136" s="304"/>
      <c r="AE136" s="545"/>
      <c r="AF136" s="545"/>
      <c r="AG136" s="545"/>
      <c r="AH136" s="545"/>
      <c r="AI136" s="304"/>
      <c r="AJ136" s="304"/>
      <c r="AK136" s="304"/>
      <c r="AL136" s="304"/>
      <c r="AM136" s="304"/>
      <c r="AN136" s="304"/>
      <c r="AO136" s="51"/>
      <c r="AP136" s="573"/>
      <c r="AQ136" s="51"/>
      <c r="AR136" s="51"/>
      <c r="AS136" s="228"/>
      <c r="AT136" s="228"/>
      <c r="AU136" s="13"/>
      <c r="AV136" s="13"/>
      <c r="AW136" s="13"/>
      <c r="AX136" s="13"/>
      <c r="AY136" s="13"/>
      <c r="AZ136" s="13"/>
      <c r="BA136" s="13"/>
      <c r="BB136" s="13"/>
      <c r="BC136" s="13"/>
      <c r="BD136" s="13"/>
      <c r="BE136" s="13"/>
      <c r="BF136" s="13"/>
      <c r="BG136" s="304"/>
      <c r="BH136" s="304"/>
      <c r="BI136" s="304"/>
      <c r="BJ136" s="304"/>
      <c r="BK136" s="304"/>
      <c r="BL136" s="304"/>
      <c r="BM136" s="304"/>
      <c r="BN136" s="304"/>
      <c r="BO136" s="304"/>
      <c r="BP136" s="304"/>
      <c r="BQ136" s="304"/>
      <c r="BR136" s="304"/>
      <c r="BS136" s="304"/>
      <c r="BT136" s="304"/>
      <c r="BU136" s="304"/>
      <c r="BV136" s="304"/>
      <c r="BW136" s="304"/>
      <c r="BX136" s="304"/>
      <c r="BY136" s="304"/>
      <c r="BZ136" s="304"/>
      <c r="CA136" s="304"/>
      <c r="CB136" s="304"/>
      <c r="CC136" s="304"/>
      <c r="CD136" s="304"/>
      <c r="CE136" s="304"/>
      <c r="CF136" s="304"/>
      <c r="CG136" s="304"/>
      <c r="CH136" s="304"/>
    </row>
    <row r="137" spans="1:86" s="145" customFormat="1" ht="35.1" customHeight="1" x14ac:dyDescent="0.25">
      <c r="A137" s="312"/>
      <c r="B137" s="312"/>
      <c r="C137" s="312"/>
      <c r="D137" s="312"/>
      <c r="E137" s="312"/>
      <c r="F137" s="312"/>
      <c r="G137" s="312"/>
      <c r="H137" s="312"/>
      <c r="I137" s="884"/>
      <c r="J137" s="884"/>
      <c r="K137" s="884"/>
      <c r="L137" s="884"/>
      <c r="M137" s="884"/>
      <c r="N137" s="884"/>
      <c r="O137" s="884"/>
      <c r="P137" s="884"/>
      <c r="Q137" s="884"/>
      <c r="R137" s="884"/>
      <c r="S137" s="884"/>
      <c r="T137" s="884"/>
      <c r="U137" s="884"/>
      <c r="V137" s="884"/>
      <c r="W137" s="884"/>
      <c r="X137" s="884"/>
      <c r="Y137" s="884"/>
      <c r="Z137" s="304"/>
      <c r="AA137" s="304"/>
      <c r="AB137" s="304"/>
      <c r="AC137" s="304"/>
      <c r="AD137" s="304"/>
      <c r="AE137" s="545"/>
      <c r="AF137" s="545"/>
      <c r="AG137" s="545"/>
      <c r="AH137" s="545"/>
      <c r="AI137" s="304"/>
      <c r="AJ137" s="304"/>
      <c r="AK137" s="304"/>
      <c r="AL137" s="304"/>
      <c r="AM137" s="304"/>
      <c r="AN137" s="304"/>
      <c r="AO137" s="51"/>
      <c r="AP137" s="51"/>
      <c r="AQ137" s="51"/>
      <c r="AR137" s="51"/>
      <c r="AS137" s="228"/>
      <c r="AT137" s="228"/>
      <c r="AU137" s="13"/>
      <c r="AV137" s="13"/>
      <c r="AW137" s="13"/>
      <c r="AX137" s="13"/>
      <c r="AY137" s="13"/>
      <c r="AZ137" s="13"/>
      <c r="BA137" s="13"/>
      <c r="BB137" s="13"/>
      <c r="BC137" s="13"/>
      <c r="BD137" s="13"/>
      <c r="BE137" s="13"/>
      <c r="BF137" s="13"/>
      <c r="BG137" s="304"/>
      <c r="BH137" s="304"/>
      <c r="BI137" s="304"/>
      <c r="BJ137" s="304"/>
      <c r="BK137" s="304"/>
      <c r="BL137" s="304"/>
      <c r="BM137" s="304"/>
      <c r="BN137" s="304"/>
      <c r="BO137" s="304"/>
      <c r="BP137" s="304"/>
      <c r="BQ137" s="304"/>
      <c r="BR137" s="304"/>
      <c r="BS137" s="304"/>
      <c r="BT137" s="304"/>
      <c r="BU137" s="304"/>
      <c r="BV137" s="304"/>
      <c r="BW137" s="304"/>
      <c r="BX137" s="304"/>
      <c r="BY137" s="304"/>
      <c r="BZ137" s="304"/>
      <c r="CA137" s="304"/>
      <c r="CB137" s="304"/>
      <c r="CC137" s="304"/>
      <c r="CD137" s="304"/>
      <c r="CE137" s="304"/>
      <c r="CF137" s="304"/>
      <c r="CG137" s="304"/>
      <c r="CH137" s="304"/>
    </row>
    <row r="138" spans="1:86" s="145" customFormat="1" ht="35.1" customHeight="1" x14ac:dyDescent="0.25">
      <c r="A138" s="312"/>
      <c r="B138" s="312"/>
      <c r="C138" s="312"/>
      <c r="D138" s="312"/>
      <c r="E138" s="312"/>
      <c r="F138" s="312"/>
      <c r="G138" s="312"/>
      <c r="H138" s="312"/>
      <c r="I138" s="884"/>
      <c r="J138" s="884"/>
      <c r="K138" s="884"/>
      <c r="L138" s="884"/>
      <c r="M138" s="884"/>
      <c r="N138" s="884"/>
      <c r="O138" s="884"/>
      <c r="P138" s="884"/>
      <c r="Q138" s="884"/>
      <c r="R138" s="884"/>
      <c r="S138" s="884"/>
      <c r="T138" s="884"/>
      <c r="U138" s="884"/>
      <c r="V138" s="884"/>
      <c r="W138" s="884"/>
      <c r="X138" s="884"/>
      <c r="Y138" s="884"/>
      <c r="Z138" s="304"/>
      <c r="AA138" s="304"/>
      <c r="AB138" s="304"/>
      <c r="AC138" s="304"/>
      <c r="AD138" s="304"/>
      <c r="AE138" s="545"/>
      <c r="AF138" s="545"/>
      <c r="AG138" s="545"/>
      <c r="AH138" s="545"/>
      <c r="AI138" s="304"/>
      <c r="AJ138" s="304"/>
      <c r="AK138" s="304"/>
      <c r="AL138" s="304"/>
      <c r="AM138" s="304"/>
      <c r="AN138" s="304"/>
      <c r="AO138" s="51"/>
      <c r="AP138" s="51"/>
      <c r="AQ138" s="51"/>
      <c r="AR138" s="51"/>
      <c r="AS138" s="228"/>
      <c r="AT138" s="228"/>
      <c r="AU138" s="13"/>
      <c r="AV138" s="13"/>
      <c r="AW138" s="13"/>
      <c r="AX138" s="13"/>
      <c r="AY138" s="13"/>
      <c r="AZ138" s="13"/>
      <c r="BA138" s="13"/>
      <c r="BB138" s="13"/>
      <c r="BC138" s="13"/>
      <c r="BD138" s="13"/>
      <c r="BE138" s="13"/>
      <c r="BF138" s="13"/>
      <c r="BG138" s="304"/>
      <c r="BH138" s="304"/>
      <c r="BI138" s="304"/>
      <c r="BJ138" s="304"/>
      <c r="BK138" s="304"/>
      <c r="BL138" s="304"/>
      <c r="BM138" s="304"/>
      <c r="BN138" s="304"/>
      <c r="BO138" s="304"/>
      <c r="BP138" s="304"/>
      <c r="BQ138" s="304"/>
      <c r="BR138" s="304"/>
      <c r="BS138" s="304"/>
      <c r="BT138" s="304"/>
      <c r="BU138" s="304"/>
      <c r="BV138" s="304"/>
      <c r="BW138" s="304"/>
      <c r="BX138" s="304"/>
      <c r="BY138" s="304"/>
      <c r="BZ138" s="304"/>
      <c r="CA138" s="304"/>
      <c r="CB138" s="304"/>
      <c r="CC138" s="304"/>
      <c r="CD138" s="304"/>
      <c r="CE138" s="304"/>
      <c r="CF138" s="304"/>
      <c r="CG138" s="304"/>
      <c r="CH138" s="304"/>
    </row>
    <row r="139" spans="1:86" ht="35.1" customHeight="1" x14ac:dyDescent="0.3">
      <c r="A139" s="881"/>
      <c r="B139" s="882" t="s">
        <v>616</v>
      </c>
      <c r="C139" s="882"/>
      <c r="D139" s="882"/>
      <c r="E139" s="882"/>
      <c r="F139" s="882"/>
      <c r="G139" s="882"/>
      <c r="H139" s="882"/>
      <c r="I139" s="882" t="s">
        <v>618</v>
      </c>
      <c r="J139" s="882"/>
      <c r="K139" s="882"/>
      <c r="L139" s="882"/>
      <c r="M139" s="882"/>
      <c r="N139" s="882"/>
      <c r="O139" s="882"/>
      <c r="P139" s="882" t="s">
        <v>619</v>
      </c>
      <c r="Q139" s="882"/>
      <c r="R139" s="882"/>
      <c r="S139" s="882"/>
      <c r="T139" s="882"/>
      <c r="U139" s="882"/>
      <c r="V139" s="882"/>
      <c r="W139" s="882"/>
      <c r="X139" s="314"/>
      <c r="Y139" s="314"/>
      <c r="AS139" s="228"/>
      <c r="AT139" s="228"/>
    </row>
    <row r="140" spans="1:86" ht="85.5" customHeight="1" x14ac:dyDescent="0.3">
      <c r="A140" s="881"/>
      <c r="B140" s="884" t="s">
        <v>617</v>
      </c>
      <c r="C140" s="884"/>
      <c r="D140" s="884"/>
      <c r="E140" s="884"/>
      <c r="F140" s="884"/>
      <c r="G140" s="884"/>
      <c r="H140" s="884"/>
      <c r="I140" s="884" t="s">
        <v>620</v>
      </c>
      <c r="J140" s="884"/>
      <c r="K140" s="884"/>
      <c r="L140" s="884"/>
      <c r="M140" s="884"/>
      <c r="N140" s="884"/>
      <c r="O140" s="884"/>
      <c r="P140" s="884" t="s">
        <v>621</v>
      </c>
      <c r="Q140" s="884"/>
      <c r="R140" s="884"/>
      <c r="S140" s="884"/>
      <c r="T140" s="884"/>
      <c r="U140" s="884"/>
      <c r="V140" s="884"/>
      <c r="W140" s="884"/>
      <c r="X140" s="314"/>
      <c r="Y140" s="314"/>
      <c r="AP140" s="510" t="s">
        <v>847</v>
      </c>
      <c r="AQ140" s="510" t="s">
        <v>848</v>
      </c>
      <c r="AR140" s="510" t="s">
        <v>863</v>
      </c>
      <c r="AS140" s="510" t="s">
        <v>862</v>
      </c>
      <c r="AT140" s="510" t="s">
        <v>910</v>
      </c>
      <c r="AU140" s="808" t="s">
        <v>911</v>
      </c>
      <c r="AV140" s="809"/>
      <c r="AW140" s="809"/>
      <c r="AX140" s="809"/>
      <c r="BB140" s="567"/>
    </row>
    <row r="141" spans="1:86" ht="87.75" customHeight="1" x14ac:dyDescent="0.3">
      <c r="A141" s="881"/>
      <c r="B141" s="881"/>
      <c r="C141" s="881"/>
      <c r="D141" s="881"/>
      <c r="E141" s="881"/>
      <c r="F141" s="881"/>
      <c r="G141" s="881"/>
      <c r="H141" s="881"/>
      <c r="I141" s="881"/>
      <c r="J141" s="881"/>
      <c r="K141" s="881"/>
      <c r="L141" s="881"/>
      <c r="M141" s="881"/>
      <c r="N141" s="881"/>
      <c r="O141" s="881"/>
      <c r="P141" s="881"/>
      <c r="Q141" s="881"/>
      <c r="R141" s="881"/>
      <c r="S141" s="881"/>
      <c r="T141" s="881"/>
      <c r="U141" s="881"/>
      <c r="V141" s="881"/>
      <c r="W141" s="881"/>
      <c r="X141" s="881"/>
      <c r="Y141" s="881"/>
      <c r="AP141" s="234">
        <v>1</v>
      </c>
      <c r="AQ141" s="249" t="str">
        <f>+AP134</f>
        <v>RESULTADOS DE LA  EVALUACION DEL PLAN DE MEJORAMIENTO  FECHA  CORTE SEPTIEMBRE DE 2024</v>
      </c>
      <c r="AR141" s="528">
        <f>+AQ134</f>
        <v>0.2638297872340426</v>
      </c>
      <c r="AS141" s="528">
        <f>+AT134</f>
        <v>0.67</v>
      </c>
      <c r="AT141" s="807" t="s">
        <v>385</v>
      </c>
      <c r="AU141" s="807"/>
      <c r="AV141" s="807"/>
      <c r="AW141" s="807"/>
      <c r="AX141" s="807"/>
      <c r="BB141" s="568"/>
    </row>
    <row r="142" spans="1:86" ht="79.5" customHeight="1" x14ac:dyDescent="0.3">
      <c r="A142" s="881"/>
      <c r="B142" s="881"/>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AS142" s="228"/>
      <c r="AT142" s="557" t="s">
        <v>72</v>
      </c>
      <c r="AU142" s="557" t="s">
        <v>888</v>
      </c>
      <c r="AV142" s="557" t="s">
        <v>889</v>
      </c>
      <c r="AW142" s="557" t="s">
        <v>890</v>
      </c>
      <c r="AX142" s="557" t="s">
        <v>891</v>
      </c>
    </row>
    <row r="143" spans="1:86" ht="35.1" customHeight="1" x14ac:dyDescent="0.3">
      <c r="A143" s="881"/>
      <c r="B143" s="882" t="s">
        <v>622</v>
      </c>
      <c r="C143" s="882"/>
      <c r="D143" s="882"/>
      <c r="E143" s="882"/>
      <c r="F143" s="882"/>
      <c r="G143" s="882"/>
      <c r="H143" s="882"/>
      <c r="I143" s="882" t="s">
        <v>623</v>
      </c>
      <c r="J143" s="882"/>
      <c r="K143" s="882"/>
      <c r="L143" s="882"/>
      <c r="M143" s="882"/>
      <c r="N143" s="882"/>
      <c r="O143" s="882"/>
      <c r="P143" s="882" t="s">
        <v>624</v>
      </c>
      <c r="Q143" s="882"/>
      <c r="R143" s="882"/>
      <c r="S143" s="882"/>
      <c r="T143" s="882"/>
      <c r="U143" s="882"/>
      <c r="V143" s="882"/>
      <c r="W143" s="882"/>
      <c r="X143" s="882"/>
      <c r="Y143" s="314"/>
      <c r="AS143" s="228"/>
      <c r="AT143" s="549">
        <v>1</v>
      </c>
      <c r="AU143" s="549" t="s">
        <v>22</v>
      </c>
      <c r="AV143" s="549">
        <v>2</v>
      </c>
      <c r="AW143" s="550">
        <v>45565</v>
      </c>
      <c r="AX143" s="551" t="s">
        <v>892</v>
      </c>
    </row>
    <row r="144" spans="1:86" ht="35.1" customHeight="1" x14ac:dyDescent="0.3">
      <c r="A144" s="881"/>
      <c r="B144" s="884" t="s">
        <v>625</v>
      </c>
      <c r="C144" s="884"/>
      <c r="D144" s="884"/>
      <c r="E144" s="884"/>
      <c r="F144" s="884"/>
      <c r="G144" s="884"/>
      <c r="H144" s="884"/>
      <c r="I144" s="884" t="s">
        <v>626</v>
      </c>
      <c r="J144" s="884"/>
      <c r="K144" s="884"/>
      <c r="L144" s="884"/>
      <c r="M144" s="884"/>
      <c r="N144" s="884"/>
      <c r="O144" s="884"/>
      <c r="P144" s="884" t="s">
        <v>627</v>
      </c>
      <c r="Q144" s="884"/>
      <c r="R144" s="884"/>
      <c r="S144" s="884"/>
      <c r="T144" s="884"/>
      <c r="U144" s="884"/>
      <c r="V144" s="884"/>
      <c r="W144" s="314"/>
      <c r="X144" s="314"/>
      <c r="Y144" s="314"/>
      <c r="AS144" s="228"/>
      <c r="AT144" s="549">
        <f>+AT143+1</f>
        <v>2</v>
      </c>
      <c r="AU144" s="549" t="s">
        <v>292</v>
      </c>
      <c r="AV144" s="549">
        <v>2</v>
      </c>
      <c r="AW144" s="550">
        <v>45565</v>
      </c>
      <c r="AX144" s="551">
        <v>19</v>
      </c>
    </row>
    <row r="145" spans="1:250" ht="35.1" customHeight="1" x14ac:dyDescent="0.3">
      <c r="A145" s="881"/>
      <c r="B145" s="881"/>
      <c r="C145" s="881"/>
      <c r="D145" s="881"/>
      <c r="E145" s="881"/>
      <c r="F145" s="881"/>
      <c r="G145" s="881"/>
      <c r="H145" s="881"/>
      <c r="I145" s="881"/>
      <c r="J145" s="881"/>
      <c r="K145" s="881"/>
      <c r="L145" s="881"/>
      <c r="M145" s="881"/>
      <c r="N145" s="881"/>
      <c r="O145" s="881"/>
      <c r="P145" s="881"/>
      <c r="Q145" s="881"/>
      <c r="R145" s="881"/>
      <c r="S145" s="881"/>
      <c r="T145" s="881"/>
      <c r="U145" s="881"/>
      <c r="V145" s="881"/>
      <c r="W145" s="881"/>
      <c r="X145" s="881"/>
      <c r="Y145" s="881"/>
      <c r="AT145" s="549">
        <f t="shared" ref="AT145:AT149" si="1">+AT144+1</f>
        <v>3</v>
      </c>
      <c r="AU145" s="549" t="s">
        <v>838</v>
      </c>
      <c r="AV145" s="549">
        <v>1</v>
      </c>
      <c r="AW145" s="550">
        <v>45559</v>
      </c>
      <c r="AX145" s="551" t="s">
        <v>893</v>
      </c>
    </row>
    <row r="146" spans="1:250" ht="35.1" customHeight="1" x14ac:dyDescent="0.4">
      <c r="A146" s="881"/>
      <c r="B146" s="881"/>
      <c r="C146" s="881"/>
      <c r="D146" s="881"/>
      <c r="E146" s="881"/>
      <c r="F146" s="881"/>
      <c r="G146" s="881"/>
      <c r="H146" s="881"/>
      <c r="I146" s="881"/>
      <c r="J146" s="881"/>
      <c r="K146" s="881"/>
      <c r="L146" s="881"/>
      <c r="M146" s="881"/>
      <c r="N146" s="881"/>
      <c r="O146" s="881"/>
      <c r="P146" s="881"/>
      <c r="Q146" s="881"/>
      <c r="R146" s="881"/>
      <c r="S146" s="881"/>
      <c r="T146" s="881"/>
      <c r="U146" s="881"/>
      <c r="V146" s="881"/>
      <c r="W146" s="881"/>
      <c r="X146" s="881"/>
      <c r="Y146" s="881"/>
      <c r="AT146" s="549">
        <f t="shared" si="1"/>
        <v>4</v>
      </c>
      <c r="AU146" s="549" t="s">
        <v>712</v>
      </c>
      <c r="AV146" s="549">
        <v>1</v>
      </c>
      <c r="AW146" s="550">
        <v>45567</v>
      </c>
      <c r="AX146" s="552">
        <v>19</v>
      </c>
    </row>
    <row r="147" spans="1:250" ht="35.1" customHeight="1" x14ac:dyDescent="0.4">
      <c r="A147" s="881"/>
      <c r="B147" s="882" t="s">
        <v>628</v>
      </c>
      <c r="C147" s="882"/>
      <c r="D147" s="882"/>
      <c r="E147" s="882"/>
      <c r="F147" s="882"/>
      <c r="G147" s="882"/>
      <c r="H147" s="882"/>
      <c r="I147" s="882" t="s">
        <v>629</v>
      </c>
      <c r="J147" s="882"/>
      <c r="K147" s="882"/>
      <c r="L147" s="882"/>
      <c r="M147" s="882"/>
      <c r="N147" s="882"/>
      <c r="O147" s="882"/>
      <c r="P147" s="882" t="s">
        <v>630</v>
      </c>
      <c r="Q147" s="882"/>
      <c r="R147" s="882"/>
      <c r="S147" s="882"/>
      <c r="T147" s="882"/>
      <c r="U147" s="882"/>
      <c r="V147" s="882"/>
      <c r="W147" s="882"/>
      <c r="X147" s="314"/>
      <c r="Y147" s="314"/>
      <c r="AT147" s="549">
        <f t="shared" si="1"/>
        <v>5</v>
      </c>
      <c r="AU147" s="549" t="s">
        <v>21</v>
      </c>
      <c r="AV147" s="549">
        <v>1</v>
      </c>
      <c r="AW147" s="550">
        <v>45567</v>
      </c>
      <c r="AX147" s="552">
        <v>19</v>
      </c>
    </row>
    <row r="148" spans="1:250" s="316" customFormat="1" ht="35.1" customHeight="1" x14ac:dyDescent="0.3">
      <c r="A148" s="881"/>
      <c r="B148" s="884" t="s">
        <v>631</v>
      </c>
      <c r="C148" s="884"/>
      <c r="D148" s="884"/>
      <c r="E148" s="884"/>
      <c r="F148" s="884"/>
      <c r="G148" s="884"/>
      <c r="H148" s="884"/>
      <c r="I148" s="884" t="s">
        <v>632</v>
      </c>
      <c r="J148" s="884"/>
      <c r="K148" s="884"/>
      <c r="L148" s="884"/>
      <c r="M148" s="884"/>
      <c r="N148" s="884"/>
      <c r="O148" s="884"/>
      <c r="P148" s="884" t="s">
        <v>633</v>
      </c>
      <c r="Q148" s="884"/>
      <c r="R148" s="884"/>
      <c r="S148" s="884"/>
      <c r="T148" s="884"/>
      <c r="U148" s="884"/>
      <c r="V148" s="884"/>
      <c r="W148" s="314"/>
      <c r="X148" s="314"/>
      <c r="Y148" s="314"/>
      <c r="Z148" s="315"/>
      <c r="AA148" s="315"/>
      <c r="AB148" s="315"/>
      <c r="AC148" s="315"/>
      <c r="AD148" s="315"/>
      <c r="AE148" s="546"/>
      <c r="AF148" s="546"/>
      <c r="AG148" s="546"/>
      <c r="AH148" s="546"/>
      <c r="AI148" s="315"/>
      <c r="AJ148" s="315"/>
      <c r="AK148" s="315"/>
      <c r="AL148" s="315"/>
      <c r="AM148" s="315"/>
      <c r="AN148" s="315"/>
      <c r="AO148" s="51"/>
      <c r="AP148" s="51"/>
      <c r="AQ148" s="51"/>
      <c r="AR148" s="51"/>
      <c r="AS148" s="51"/>
      <c r="AT148" s="549">
        <f t="shared" si="1"/>
        <v>6</v>
      </c>
      <c r="AU148" s="549" t="s">
        <v>293</v>
      </c>
      <c r="AV148" s="549">
        <v>1</v>
      </c>
      <c r="AW148" s="550">
        <v>45565</v>
      </c>
      <c r="AX148" s="551" t="s">
        <v>894</v>
      </c>
      <c r="AY148" s="315"/>
      <c r="AZ148" s="315"/>
      <c r="BA148" s="315"/>
      <c r="BB148" s="315"/>
      <c r="BC148" s="315"/>
      <c r="BD148" s="315"/>
      <c r="BE148" s="315"/>
      <c r="BF148" s="315"/>
      <c r="BG148" s="315"/>
      <c r="BH148" s="315"/>
      <c r="BI148" s="315"/>
      <c r="BJ148" s="315"/>
      <c r="BK148" s="315"/>
      <c r="BL148" s="315"/>
      <c r="BM148" s="315"/>
      <c r="BN148" s="315"/>
      <c r="BO148" s="315"/>
      <c r="BP148" s="315"/>
      <c r="BQ148" s="315"/>
      <c r="BR148" s="315"/>
      <c r="BS148" s="315"/>
      <c r="BT148" s="315"/>
      <c r="BU148" s="315"/>
      <c r="BV148" s="315"/>
      <c r="BW148" s="315"/>
      <c r="BX148" s="315"/>
      <c r="BY148" s="315"/>
      <c r="BZ148" s="315"/>
      <c r="CA148" s="315"/>
      <c r="CB148" s="315"/>
      <c r="CC148" s="315"/>
      <c r="CD148" s="315"/>
      <c r="CE148" s="315"/>
      <c r="CF148" s="315"/>
      <c r="CG148" s="315"/>
      <c r="CH148" s="315"/>
    </row>
    <row r="149" spans="1:250" ht="35.1" customHeight="1" x14ac:dyDescent="0.3">
      <c r="A149" s="881"/>
      <c r="B149" s="881"/>
      <c r="C149" s="881"/>
      <c r="D149" s="881"/>
      <c r="E149" s="881"/>
      <c r="F149" s="881"/>
      <c r="G149" s="881"/>
      <c r="H149" s="881"/>
      <c r="I149" s="881"/>
      <c r="J149" s="881"/>
      <c r="K149" s="881"/>
      <c r="L149" s="881"/>
      <c r="M149" s="881"/>
      <c r="N149" s="881"/>
      <c r="O149" s="881"/>
      <c r="P149" s="881"/>
      <c r="Q149" s="881"/>
      <c r="R149" s="881"/>
      <c r="S149" s="881"/>
      <c r="T149" s="881"/>
      <c r="U149" s="881"/>
      <c r="V149" s="881"/>
      <c r="W149" s="881"/>
      <c r="X149" s="881"/>
      <c r="Y149" s="881"/>
      <c r="Z149" s="317"/>
      <c r="AA149" s="317"/>
      <c r="AB149" s="317"/>
      <c r="AC149" s="317"/>
      <c r="AD149" s="317"/>
      <c r="AE149" s="547"/>
      <c r="AF149" s="547"/>
      <c r="AG149" s="547"/>
      <c r="AH149" s="547"/>
      <c r="AI149" s="317"/>
      <c r="AJ149" s="317"/>
      <c r="AK149" s="317"/>
      <c r="AT149" s="549">
        <f t="shared" si="1"/>
        <v>7</v>
      </c>
      <c r="AU149" s="549" t="s">
        <v>294</v>
      </c>
      <c r="AV149" s="549">
        <v>1</v>
      </c>
      <c r="AW149" s="550">
        <v>45565</v>
      </c>
      <c r="AX149" s="551">
        <v>20</v>
      </c>
    </row>
    <row r="150" spans="1:250" s="276" customFormat="1" ht="35.1" customHeight="1" x14ac:dyDescent="0.3">
      <c r="A150" s="881"/>
      <c r="B150" s="881"/>
      <c r="C150" s="881"/>
      <c r="D150" s="881"/>
      <c r="E150" s="881"/>
      <c r="F150" s="881"/>
      <c r="G150" s="881"/>
      <c r="H150" s="881"/>
      <c r="I150" s="881"/>
      <c r="J150" s="881"/>
      <c r="K150" s="881"/>
      <c r="L150" s="881"/>
      <c r="M150" s="881"/>
      <c r="N150" s="881"/>
      <c r="O150" s="881"/>
      <c r="P150" s="881"/>
      <c r="Q150" s="881"/>
      <c r="R150" s="881"/>
      <c r="S150" s="881"/>
      <c r="T150" s="881"/>
      <c r="U150" s="881"/>
      <c r="V150" s="881"/>
      <c r="W150" s="881"/>
      <c r="X150" s="881"/>
      <c r="Y150" s="881"/>
      <c r="Z150" s="317"/>
      <c r="AA150" s="317"/>
      <c r="AB150" s="317"/>
      <c r="AC150" s="317"/>
      <c r="AD150" s="317"/>
      <c r="AE150" s="547"/>
      <c r="AF150" s="547"/>
      <c r="AG150" s="547"/>
      <c r="AH150" s="547"/>
      <c r="AI150" s="317"/>
      <c r="AJ150" s="317"/>
      <c r="AK150" s="317"/>
      <c r="AL150" s="274"/>
      <c r="AM150" s="274"/>
      <c r="AN150" s="274"/>
      <c r="AO150" s="51"/>
      <c r="AP150" s="51"/>
      <c r="AQ150" s="51"/>
      <c r="AR150" s="51"/>
      <c r="AS150" s="228"/>
      <c r="AT150" s="228"/>
      <c r="AU150" s="51"/>
      <c r="AV150" s="274"/>
      <c r="AW150" s="274"/>
      <c r="AX150" s="274"/>
      <c r="AY150" s="274"/>
      <c r="AZ150" s="274"/>
      <c r="BA150" s="274"/>
      <c r="BB150" s="274"/>
      <c r="BC150" s="274"/>
      <c r="BD150" s="274"/>
      <c r="BE150" s="274"/>
      <c r="BF150" s="274"/>
      <c r="BG150" s="274"/>
      <c r="BH150" s="274"/>
      <c r="BI150" s="274"/>
      <c r="BJ150" s="274"/>
      <c r="BK150" s="274"/>
      <c r="BL150" s="274"/>
      <c r="BM150" s="274"/>
      <c r="BN150" s="274"/>
      <c r="BO150" s="274"/>
      <c r="BP150" s="274"/>
      <c r="BQ150" s="274"/>
      <c r="BR150" s="274"/>
      <c r="BS150" s="274"/>
      <c r="BT150" s="274"/>
      <c r="BU150" s="274"/>
      <c r="BV150" s="274"/>
      <c r="BW150" s="274"/>
      <c r="BX150" s="274"/>
      <c r="BY150" s="274"/>
      <c r="BZ150" s="274"/>
      <c r="CA150" s="274"/>
      <c r="CB150" s="274"/>
      <c r="CC150" s="274"/>
      <c r="CD150" s="274"/>
      <c r="CE150" s="274"/>
      <c r="CF150" s="274"/>
      <c r="CG150" s="274"/>
      <c r="CH150" s="274"/>
      <c r="CI150" s="275"/>
      <c r="CJ150" s="275"/>
      <c r="CK150" s="275"/>
      <c r="CL150" s="275"/>
      <c r="CM150" s="275"/>
      <c r="CN150" s="275"/>
      <c r="CO150" s="275"/>
      <c r="CP150" s="275"/>
      <c r="CQ150" s="275"/>
      <c r="CR150" s="275"/>
      <c r="CS150" s="275"/>
      <c r="CT150" s="275"/>
      <c r="CU150" s="275"/>
      <c r="CV150" s="275"/>
      <c r="CW150" s="275"/>
      <c r="CX150" s="275"/>
      <c r="CY150" s="275"/>
      <c r="CZ150" s="275"/>
      <c r="DA150" s="275"/>
      <c r="DB150" s="275"/>
      <c r="DC150" s="275"/>
      <c r="DD150" s="275"/>
      <c r="DE150" s="275"/>
      <c r="DF150" s="275"/>
      <c r="DG150" s="275"/>
      <c r="DH150" s="275"/>
      <c r="DI150" s="275"/>
      <c r="DJ150" s="275"/>
      <c r="DK150" s="275"/>
      <c r="DL150" s="275"/>
      <c r="DM150" s="275"/>
      <c r="DN150" s="275"/>
      <c r="DO150" s="275"/>
      <c r="DP150" s="275"/>
      <c r="DQ150" s="275"/>
      <c r="DR150" s="275"/>
      <c r="DS150" s="275"/>
      <c r="DT150" s="275"/>
      <c r="DU150" s="275"/>
      <c r="DV150" s="275"/>
      <c r="DW150" s="275"/>
      <c r="DX150" s="275"/>
      <c r="DY150" s="275"/>
      <c r="DZ150" s="275"/>
      <c r="EA150" s="275"/>
      <c r="EB150" s="275"/>
      <c r="EC150" s="275"/>
      <c r="ED150" s="275"/>
      <c r="EE150" s="275"/>
      <c r="EF150" s="275"/>
      <c r="EG150" s="275"/>
      <c r="EH150" s="275"/>
      <c r="EI150" s="275"/>
      <c r="EJ150" s="275"/>
      <c r="EK150" s="275"/>
      <c r="EL150" s="275"/>
      <c r="EM150" s="275"/>
      <c r="EN150" s="275"/>
      <c r="EO150" s="275"/>
      <c r="EP150" s="275"/>
      <c r="EQ150" s="275"/>
      <c r="ER150" s="275"/>
      <c r="ES150" s="275"/>
      <c r="ET150" s="275"/>
      <c r="EU150" s="275"/>
      <c r="EV150" s="275"/>
      <c r="EW150" s="275"/>
      <c r="EX150" s="275"/>
      <c r="EY150" s="275"/>
      <c r="EZ150" s="275"/>
      <c r="FA150" s="275"/>
      <c r="FB150" s="275"/>
      <c r="FC150" s="275"/>
      <c r="FD150" s="275"/>
      <c r="FE150" s="275"/>
      <c r="FF150" s="275"/>
      <c r="FG150" s="275"/>
      <c r="FH150" s="275"/>
      <c r="FI150" s="275"/>
      <c r="FJ150" s="275"/>
      <c r="FK150" s="275"/>
      <c r="FL150" s="275"/>
      <c r="FM150" s="275"/>
      <c r="FN150" s="275"/>
      <c r="FO150" s="275"/>
      <c r="FP150" s="275"/>
      <c r="FQ150" s="275"/>
      <c r="FR150" s="275"/>
      <c r="FS150" s="275"/>
      <c r="FT150" s="275"/>
      <c r="FU150" s="275"/>
      <c r="FV150" s="275"/>
      <c r="FW150" s="275"/>
      <c r="FX150" s="275"/>
      <c r="FY150" s="275"/>
      <c r="FZ150" s="275"/>
      <c r="GA150" s="275"/>
      <c r="GB150" s="275"/>
      <c r="GC150" s="275"/>
      <c r="GD150" s="275"/>
      <c r="GE150" s="275"/>
      <c r="GF150" s="275"/>
      <c r="GG150" s="275"/>
      <c r="GH150" s="275"/>
      <c r="GI150" s="275"/>
      <c r="GJ150" s="275"/>
      <c r="GK150" s="275"/>
      <c r="GL150" s="275"/>
      <c r="GM150" s="275"/>
      <c r="GN150" s="275"/>
      <c r="GO150" s="275"/>
      <c r="GP150" s="275"/>
      <c r="GQ150" s="275"/>
      <c r="GR150" s="275"/>
      <c r="GS150" s="275"/>
      <c r="GT150" s="275"/>
      <c r="GU150" s="275"/>
      <c r="GV150" s="275"/>
      <c r="GW150" s="275"/>
      <c r="GX150" s="275"/>
      <c r="GY150" s="275"/>
      <c r="GZ150" s="275"/>
      <c r="HA150" s="275"/>
      <c r="HB150" s="275"/>
      <c r="HC150" s="275"/>
      <c r="HD150" s="275"/>
      <c r="HE150" s="275"/>
      <c r="HF150" s="275"/>
      <c r="HG150" s="275"/>
      <c r="HH150" s="275"/>
      <c r="HI150" s="275"/>
      <c r="HJ150" s="275"/>
      <c r="HK150" s="275"/>
      <c r="HL150" s="275"/>
      <c r="HM150" s="275"/>
      <c r="HN150" s="275"/>
      <c r="HO150" s="275"/>
      <c r="HP150" s="275"/>
      <c r="HQ150" s="275"/>
      <c r="HR150" s="275"/>
      <c r="HS150" s="275"/>
      <c r="HT150" s="275"/>
      <c r="HU150" s="275"/>
      <c r="HV150" s="275"/>
      <c r="HW150" s="275"/>
      <c r="HX150" s="275"/>
      <c r="HY150" s="275"/>
      <c r="HZ150" s="275"/>
      <c r="IA150" s="275"/>
      <c r="IB150" s="275"/>
      <c r="IC150" s="275"/>
      <c r="ID150" s="275"/>
      <c r="IE150" s="275"/>
      <c r="IF150" s="275"/>
      <c r="IG150" s="275"/>
      <c r="IH150" s="275"/>
      <c r="II150" s="275"/>
      <c r="IJ150" s="275"/>
      <c r="IK150" s="275"/>
      <c r="IL150" s="275"/>
      <c r="IM150" s="275"/>
      <c r="IN150" s="275"/>
      <c r="IO150" s="275"/>
      <c r="IP150" s="275"/>
    </row>
    <row r="151" spans="1:250" ht="35.1" customHeight="1" x14ac:dyDescent="0.3">
      <c r="A151" s="881"/>
      <c r="B151" s="882" t="s">
        <v>634</v>
      </c>
      <c r="C151" s="882"/>
      <c r="D151" s="882"/>
      <c r="E151" s="882"/>
      <c r="F151" s="882"/>
      <c r="G151" s="882"/>
      <c r="H151" s="882"/>
      <c r="I151" s="882" t="s">
        <v>635</v>
      </c>
      <c r="J151" s="882"/>
      <c r="K151" s="882"/>
      <c r="L151" s="882"/>
      <c r="M151" s="882"/>
      <c r="N151" s="882"/>
      <c r="O151" s="882"/>
      <c r="P151" s="883"/>
      <c r="Q151" s="883"/>
      <c r="R151" s="883"/>
      <c r="S151" s="883"/>
      <c r="T151" s="883"/>
      <c r="U151" s="883"/>
      <c r="V151" s="883"/>
      <c r="W151" s="883"/>
      <c r="X151" s="883"/>
      <c r="Y151" s="883"/>
      <c r="Z151" s="317"/>
      <c r="AA151" s="317"/>
      <c r="AB151" s="317"/>
      <c r="AC151" s="317"/>
      <c r="AD151" s="317"/>
      <c r="AE151" s="547"/>
      <c r="AF151" s="547"/>
      <c r="AG151" s="547"/>
      <c r="AH151" s="547"/>
      <c r="AI151" s="317"/>
      <c r="AJ151" s="317"/>
      <c r="AK151" s="317"/>
    </row>
    <row r="152" spans="1:250" ht="35.1" customHeight="1" x14ac:dyDescent="0.3">
      <c r="A152" s="881"/>
      <c r="B152" s="884" t="s">
        <v>636</v>
      </c>
      <c r="C152" s="884"/>
      <c r="D152" s="884"/>
      <c r="E152" s="884"/>
      <c r="F152" s="884"/>
      <c r="G152" s="884"/>
      <c r="H152" s="884"/>
      <c r="I152" s="884" t="s">
        <v>637</v>
      </c>
      <c r="J152" s="884"/>
      <c r="K152" s="884"/>
      <c r="L152" s="884"/>
      <c r="M152" s="884"/>
      <c r="N152" s="884"/>
      <c r="O152" s="884"/>
      <c r="P152" s="883"/>
      <c r="Q152" s="883"/>
      <c r="R152" s="883"/>
      <c r="S152" s="883"/>
      <c r="T152" s="883"/>
      <c r="U152" s="883"/>
      <c r="V152" s="883"/>
      <c r="W152" s="883"/>
      <c r="X152" s="883"/>
      <c r="Y152" s="883"/>
      <c r="Z152" s="317"/>
      <c r="AA152" s="317"/>
      <c r="AB152" s="317"/>
      <c r="AC152" s="317"/>
      <c r="AD152" s="317"/>
      <c r="AE152" s="547"/>
      <c r="AF152" s="547"/>
      <c r="AG152" s="547"/>
      <c r="AH152" s="547"/>
      <c r="AI152" s="317"/>
      <c r="AJ152" s="317"/>
      <c r="AK152" s="317"/>
    </row>
  </sheetData>
  <mergeCells count="1176">
    <mergeCell ref="A1:Y1"/>
    <mergeCell ref="A2:C3"/>
    <mergeCell ref="D2:G2"/>
    <mergeCell ref="H2:L2"/>
    <mergeCell ref="M2:O2"/>
    <mergeCell ref="Q2:T2"/>
    <mergeCell ref="U2:X2"/>
    <mergeCell ref="D3:G3"/>
    <mergeCell ref="H3:L3"/>
    <mergeCell ref="M3:O3"/>
    <mergeCell ref="A7:C7"/>
    <mergeCell ref="D7:L7"/>
    <mergeCell ref="M7:N7"/>
    <mergeCell ref="P7:S7"/>
    <mergeCell ref="T7:W7"/>
    <mergeCell ref="A5:C5"/>
    <mergeCell ref="D5:L5"/>
    <mergeCell ref="M5:N5"/>
    <mergeCell ref="O5:Y5"/>
    <mergeCell ref="A6:C6"/>
    <mergeCell ref="D6:L6"/>
    <mergeCell ref="M6:N6"/>
    <mergeCell ref="O6:Y6"/>
    <mergeCell ref="T8:T9"/>
    <mergeCell ref="U8:U9"/>
    <mergeCell ref="V8:V9"/>
    <mergeCell ref="W8:W9"/>
    <mergeCell ref="X8:Y8"/>
    <mergeCell ref="Q3:T3"/>
    <mergeCell ref="U3:X3"/>
    <mergeCell ref="A4:C4"/>
    <mergeCell ref="D4:L4"/>
    <mergeCell ref="M4:N4"/>
    <mergeCell ref="O4:Y4"/>
    <mergeCell ref="A10:A14"/>
    <mergeCell ref="B10:B14"/>
    <mergeCell ref="C10:C14"/>
    <mergeCell ref="D10:D12"/>
    <mergeCell ref="E10:E12"/>
    <mergeCell ref="N8:N9"/>
    <mergeCell ref="O8:O9"/>
    <mergeCell ref="P8:P9"/>
    <mergeCell ref="Q8:Q9"/>
    <mergeCell ref="R8:R9"/>
    <mergeCell ref="S8:S9"/>
    <mergeCell ref="H8:H9"/>
    <mergeCell ref="I8:I9"/>
    <mergeCell ref="J8:J9"/>
    <mergeCell ref="K8:K9"/>
    <mergeCell ref="L8:L9"/>
    <mergeCell ref="M8:M9"/>
    <mergeCell ref="A8:A9"/>
    <mergeCell ref="B8:B9"/>
    <mergeCell ref="C8:C9"/>
    <mergeCell ref="D8:D9"/>
    <mergeCell ref="E8:G8"/>
    <mergeCell ref="D13:D14"/>
    <mergeCell ref="E13:E14"/>
    <mergeCell ref="F13:F14"/>
    <mergeCell ref="G13:G14"/>
    <mergeCell ref="H13:H14"/>
    <mergeCell ref="I13:I14"/>
    <mergeCell ref="J13:J14"/>
    <mergeCell ref="K13:K14"/>
    <mergeCell ref="R10:R12"/>
    <mergeCell ref="S10:S12"/>
    <mergeCell ref="T10:T12"/>
    <mergeCell ref="U10:U12"/>
    <mergeCell ref="V10:V12"/>
    <mergeCell ref="W10:W12"/>
    <mergeCell ref="L10:L12"/>
    <mergeCell ref="M10:M12"/>
    <mergeCell ref="N10:N12"/>
    <mergeCell ref="O10:O12"/>
    <mergeCell ref="P10:P12"/>
    <mergeCell ref="Q10:Q12"/>
    <mergeCell ref="F10:F12"/>
    <mergeCell ref="G10:G12"/>
    <mergeCell ref="H10:H12"/>
    <mergeCell ref="I10:I12"/>
    <mergeCell ref="J10:J12"/>
    <mergeCell ref="K10:K12"/>
    <mergeCell ref="R13:R14"/>
    <mergeCell ref="S13:S14"/>
    <mergeCell ref="T13:T14"/>
    <mergeCell ref="U13:U14"/>
    <mergeCell ref="V13:V14"/>
    <mergeCell ref="W13:W14"/>
    <mergeCell ref="L13:L14"/>
    <mergeCell ref="M13:M14"/>
    <mergeCell ref="N13:N14"/>
    <mergeCell ref="O13:O14"/>
    <mergeCell ref="P13:P14"/>
    <mergeCell ref="Q13:Q14"/>
    <mergeCell ref="U15:U17"/>
    <mergeCell ref="V15:V17"/>
    <mergeCell ref="W15:W17"/>
    <mergeCell ref="X10:X12"/>
    <mergeCell ref="Y10:Y12"/>
    <mergeCell ref="X13:X14"/>
    <mergeCell ref="Y13:Y14"/>
    <mergeCell ref="X15:X17"/>
    <mergeCell ref="Y15:Y17"/>
    <mergeCell ref="D18:D20"/>
    <mergeCell ref="E18:E20"/>
    <mergeCell ref="F18:F20"/>
    <mergeCell ref="G18:G20"/>
    <mergeCell ref="H18:H20"/>
    <mergeCell ref="O15:O17"/>
    <mergeCell ref="P15:P17"/>
    <mergeCell ref="Q15:Q17"/>
    <mergeCell ref="R15:R17"/>
    <mergeCell ref="S15:S17"/>
    <mergeCell ref="T15:T17"/>
    <mergeCell ref="I15:I17"/>
    <mergeCell ref="J15:J17"/>
    <mergeCell ref="K15:K17"/>
    <mergeCell ref="L15:L17"/>
    <mergeCell ref="M15:M17"/>
    <mergeCell ref="N15:N17"/>
    <mergeCell ref="U18:U20"/>
    <mergeCell ref="V18:V20"/>
    <mergeCell ref="W18:W20"/>
    <mergeCell ref="X18:X20"/>
    <mergeCell ref="Y18:Y20"/>
    <mergeCell ref="D15:D17"/>
    <mergeCell ref="E15:E17"/>
    <mergeCell ref="F15:F17"/>
    <mergeCell ref="G15:G17"/>
    <mergeCell ref="H15:H17"/>
    <mergeCell ref="A21:A24"/>
    <mergeCell ref="B21:B24"/>
    <mergeCell ref="C21:C24"/>
    <mergeCell ref="D21:D24"/>
    <mergeCell ref="E21:E24"/>
    <mergeCell ref="O18:O20"/>
    <mergeCell ref="P18:P20"/>
    <mergeCell ref="Q18:Q20"/>
    <mergeCell ref="R18:R20"/>
    <mergeCell ref="S18:S20"/>
    <mergeCell ref="T18:T20"/>
    <mergeCell ref="I18:I20"/>
    <mergeCell ref="J18:J20"/>
    <mergeCell ref="K18:K20"/>
    <mergeCell ref="L18:L20"/>
    <mergeCell ref="M18:M20"/>
    <mergeCell ref="N18:N20"/>
    <mergeCell ref="A15:A20"/>
    <mergeCell ref="B15:B20"/>
    <mergeCell ref="C15:C20"/>
    <mergeCell ref="X21:X24"/>
    <mergeCell ref="Y21:Y24"/>
    <mergeCell ref="A25:A28"/>
    <mergeCell ref="B25:B28"/>
    <mergeCell ref="C25:C28"/>
    <mergeCell ref="D25:D28"/>
    <mergeCell ref="E25:E28"/>
    <mergeCell ref="F25:F28"/>
    <mergeCell ref="G25:G28"/>
    <mergeCell ref="H25:H28"/>
    <mergeCell ref="R21:R24"/>
    <mergeCell ref="S21:S24"/>
    <mergeCell ref="T21:T24"/>
    <mergeCell ref="U21:U24"/>
    <mergeCell ref="V21:V24"/>
    <mergeCell ref="W21:W24"/>
    <mergeCell ref="L21:L24"/>
    <mergeCell ref="M21:M24"/>
    <mergeCell ref="N21:N24"/>
    <mergeCell ref="O21:O24"/>
    <mergeCell ref="P21:P24"/>
    <mergeCell ref="Q21:Q24"/>
    <mergeCell ref="F21:F24"/>
    <mergeCell ref="G21:G24"/>
    <mergeCell ref="H21:H24"/>
    <mergeCell ref="I21:I24"/>
    <mergeCell ref="J21:J24"/>
    <mergeCell ref="K21:K24"/>
    <mergeCell ref="U25:U28"/>
    <mergeCell ref="V25:V28"/>
    <mergeCell ref="W25:W28"/>
    <mergeCell ref="X25:X28"/>
    <mergeCell ref="Y25:Y28"/>
    <mergeCell ref="A29:A34"/>
    <mergeCell ref="B29:B34"/>
    <mergeCell ref="C29:C34"/>
    <mergeCell ref="D29:D32"/>
    <mergeCell ref="E29:E32"/>
    <mergeCell ref="O25:O28"/>
    <mergeCell ref="P25:P28"/>
    <mergeCell ref="Q25:Q28"/>
    <mergeCell ref="R25:R28"/>
    <mergeCell ref="S25:S28"/>
    <mergeCell ref="T25:T28"/>
    <mergeCell ref="I25:I28"/>
    <mergeCell ref="J25:J28"/>
    <mergeCell ref="K25:K28"/>
    <mergeCell ref="L25:L28"/>
    <mergeCell ref="M25:M28"/>
    <mergeCell ref="N25:N28"/>
    <mergeCell ref="D33:D34"/>
    <mergeCell ref="E33:E34"/>
    <mergeCell ref="F33:F34"/>
    <mergeCell ref="G33:G34"/>
    <mergeCell ref="H33:H34"/>
    <mergeCell ref="I33:I34"/>
    <mergeCell ref="J33:J34"/>
    <mergeCell ref="K33:K34"/>
    <mergeCell ref="R29:R32"/>
    <mergeCell ref="S29:S32"/>
    <mergeCell ref="T29:T32"/>
    <mergeCell ref="U29:U32"/>
    <mergeCell ref="V29:V32"/>
    <mergeCell ref="W29:W32"/>
    <mergeCell ref="L29:L32"/>
    <mergeCell ref="M29:M32"/>
    <mergeCell ref="N29:N32"/>
    <mergeCell ref="O29:O32"/>
    <mergeCell ref="P29:P32"/>
    <mergeCell ref="Q29:Q32"/>
    <mergeCell ref="F29:F32"/>
    <mergeCell ref="G29:G32"/>
    <mergeCell ref="H29:H32"/>
    <mergeCell ref="I29:I32"/>
    <mergeCell ref="J29:J32"/>
    <mergeCell ref="K29:K32"/>
    <mergeCell ref="R33:R34"/>
    <mergeCell ref="S33:S34"/>
    <mergeCell ref="T33:T34"/>
    <mergeCell ref="U33:U34"/>
    <mergeCell ref="V33:V34"/>
    <mergeCell ref="W33:W34"/>
    <mergeCell ref="L33:L34"/>
    <mergeCell ref="M33:M34"/>
    <mergeCell ref="N33:N34"/>
    <mergeCell ref="O33:O34"/>
    <mergeCell ref="P33:P34"/>
    <mergeCell ref="Q33:Q34"/>
    <mergeCell ref="U35:U37"/>
    <mergeCell ref="V35:V37"/>
    <mergeCell ref="W35:W37"/>
    <mergeCell ref="X29:X32"/>
    <mergeCell ref="Y29:Y32"/>
    <mergeCell ref="X33:X34"/>
    <mergeCell ref="Y33:Y34"/>
    <mergeCell ref="X35:X37"/>
    <mergeCell ref="Y35:Y37"/>
    <mergeCell ref="D38:D40"/>
    <mergeCell ref="E38:E40"/>
    <mergeCell ref="F38:F40"/>
    <mergeCell ref="G38:G40"/>
    <mergeCell ref="H38:H40"/>
    <mergeCell ref="O35:O37"/>
    <mergeCell ref="P35:P37"/>
    <mergeCell ref="Q35:Q37"/>
    <mergeCell ref="R35:R37"/>
    <mergeCell ref="S35:S37"/>
    <mergeCell ref="T35:T37"/>
    <mergeCell ref="I35:I37"/>
    <mergeCell ref="J35:J37"/>
    <mergeCell ref="K35:K37"/>
    <mergeCell ref="L35:L37"/>
    <mergeCell ref="M35:M37"/>
    <mergeCell ref="N35:N37"/>
    <mergeCell ref="U38:U40"/>
    <mergeCell ref="V38:V40"/>
    <mergeCell ref="W38:W40"/>
    <mergeCell ref="X38:X40"/>
    <mergeCell ref="Y38:Y40"/>
    <mergeCell ref="D35:D37"/>
    <mergeCell ref="E35:E37"/>
    <mergeCell ref="F35:F37"/>
    <mergeCell ref="G35:G37"/>
    <mergeCell ref="H35:H37"/>
    <mergeCell ref="A41:A46"/>
    <mergeCell ref="B41:B46"/>
    <mergeCell ref="C41:C46"/>
    <mergeCell ref="D41:D42"/>
    <mergeCell ref="E41:E42"/>
    <mergeCell ref="O38:O40"/>
    <mergeCell ref="P38:P40"/>
    <mergeCell ref="Q38:Q40"/>
    <mergeCell ref="R38:R40"/>
    <mergeCell ref="S38:S40"/>
    <mergeCell ref="T38:T40"/>
    <mergeCell ref="I38:I40"/>
    <mergeCell ref="J38:J40"/>
    <mergeCell ref="K38:K40"/>
    <mergeCell ref="L38:L40"/>
    <mergeCell ref="M38:M40"/>
    <mergeCell ref="N38:N40"/>
    <mergeCell ref="M43:M44"/>
    <mergeCell ref="N43:N44"/>
    <mergeCell ref="O43:O44"/>
    <mergeCell ref="P43:P44"/>
    <mergeCell ref="Q43:Q44"/>
    <mergeCell ref="R43:R44"/>
    <mergeCell ref="A35:A40"/>
    <mergeCell ref="B35:B40"/>
    <mergeCell ref="C35:C40"/>
    <mergeCell ref="X41:X42"/>
    <mergeCell ref="Y41:Y42"/>
    <mergeCell ref="D43:D46"/>
    <mergeCell ref="E43:E44"/>
    <mergeCell ref="F43:F44"/>
    <mergeCell ref="G43:G44"/>
    <mergeCell ref="H43:H44"/>
    <mergeCell ref="I43:I44"/>
    <mergeCell ref="K43:K44"/>
    <mergeCell ref="L43:L44"/>
    <mergeCell ref="R41:R42"/>
    <mergeCell ref="S41:S42"/>
    <mergeCell ref="T41:T42"/>
    <mergeCell ref="U41:U42"/>
    <mergeCell ref="V41:V42"/>
    <mergeCell ref="W41:W42"/>
    <mergeCell ref="L41:L42"/>
    <mergeCell ref="M41:M42"/>
    <mergeCell ref="N41:N42"/>
    <mergeCell ref="O41:O42"/>
    <mergeCell ref="P41:P42"/>
    <mergeCell ref="Q41:Q42"/>
    <mergeCell ref="F41:F42"/>
    <mergeCell ref="G41:G42"/>
    <mergeCell ref="H41:H42"/>
    <mergeCell ref="I41:I42"/>
    <mergeCell ref="U45:U46"/>
    <mergeCell ref="V45:V46"/>
    <mergeCell ref="W45:W46"/>
    <mergeCell ref="J41:J46"/>
    <mergeCell ref="K41:K42"/>
    <mergeCell ref="X45:X46"/>
    <mergeCell ref="Y45:Y46"/>
    <mergeCell ref="A47:A51"/>
    <mergeCell ref="B47:B51"/>
    <mergeCell ref="C47:C51"/>
    <mergeCell ref="D47:D49"/>
    <mergeCell ref="E47:E49"/>
    <mergeCell ref="O45:O46"/>
    <mergeCell ref="P45:P46"/>
    <mergeCell ref="Q45:Q46"/>
    <mergeCell ref="R45:R46"/>
    <mergeCell ref="S45:S46"/>
    <mergeCell ref="T45:T46"/>
    <mergeCell ref="Y43:Y44"/>
    <mergeCell ref="E45:E46"/>
    <mergeCell ref="F45:F46"/>
    <mergeCell ref="G45:G46"/>
    <mergeCell ref="H45:H46"/>
    <mergeCell ref="I45:I46"/>
    <mergeCell ref="K45:K46"/>
    <mergeCell ref="L45:L46"/>
    <mergeCell ref="M45:M46"/>
    <mergeCell ref="N45:N46"/>
    <mergeCell ref="S43:S44"/>
    <mergeCell ref="T43:T44"/>
    <mergeCell ref="U43:U44"/>
    <mergeCell ref="V43:V44"/>
    <mergeCell ref="W43:W44"/>
    <mergeCell ref="X43:X44"/>
    <mergeCell ref="X47:X49"/>
    <mergeCell ref="Y47:Y49"/>
    <mergeCell ref="D50:D51"/>
    <mergeCell ref="J50:J51"/>
    <mergeCell ref="K50:K51"/>
    <mergeCell ref="R47:R49"/>
    <mergeCell ref="S47:S49"/>
    <mergeCell ref="T47:T49"/>
    <mergeCell ref="U47:U49"/>
    <mergeCell ref="V47:V49"/>
    <mergeCell ref="W47:W49"/>
    <mergeCell ref="L47:L49"/>
    <mergeCell ref="M47:M49"/>
    <mergeCell ref="N47:N49"/>
    <mergeCell ref="O47:O49"/>
    <mergeCell ref="P47:P49"/>
    <mergeCell ref="Q47:Q49"/>
    <mergeCell ref="F47:F49"/>
    <mergeCell ref="G47:G49"/>
    <mergeCell ref="H47:H49"/>
    <mergeCell ref="I47:I49"/>
    <mergeCell ref="J47:J49"/>
    <mergeCell ref="K47:K49"/>
    <mergeCell ref="X50:X51"/>
    <mergeCell ref="Y50:Y51"/>
    <mergeCell ref="A52:A54"/>
    <mergeCell ref="B52:B54"/>
    <mergeCell ref="C52:C54"/>
    <mergeCell ref="D52:D54"/>
    <mergeCell ref="E52:E54"/>
    <mergeCell ref="F52:F54"/>
    <mergeCell ref="G52:G54"/>
    <mergeCell ref="H52:H54"/>
    <mergeCell ref="R50:R51"/>
    <mergeCell ref="S50:S51"/>
    <mergeCell ref="T50:T51"/>
    <mergeCell ref="U50:U51"/>
    <mergeCell ref="V50:V51"/>
    <mergeCell ref="W50:W51"/>
    <mergeCell ref="L50:L51"/>
    <mergeCell ref="M50:M51"/>
    <mergeCell ref="N50:N51"/>
    <mergeCell ref="O50:O51"/>
    <mergeCell ref="P50:P51"/>
    <mergeCell ref="Q50:Q51"/>
    <mergeCell ref="U52:U54"/>
    <mergeCell ref="V52:V54"/>
    <mergeCell ref="W52:W54"/>
    <mergeCell ref="X52:X54"/>
    <mergeCell ref="Y52:Y54"/>
    <mergeCell ref="E50:E51"/>
    <mergeCell ref="F50:F51"/>
    <mergeCell ref="G50:G51"/>
    <mergeCell ref="H50:H51"/>
    <mergeCell ref="I50:I51"/>
    <mergeCell ref="A55:A58"/>
    <mergeCell ref="B55:B58"/>
    <mergeCell ref="C55:C58"/>
    <mergeCell ref="D55:D58"/>
    <mergeCell ref="E55:E58"/>
    <mergeCell ref="O52:O54"/>
    <mergeCell ref="P52:P54"/>
    <mergeCell ref="Q52:Q54"/>
    <mergeCell ref="R52:R54"/>
    <mergeCell ref="S52:S54"/>
    <mergeCell ref="T52:T54"/>
    <mergeCell ref="I52:I54"/>
    <mergeCell ref="J52:J54"/>
    <mergeCell ref="K52:K54"/>
    <mergeCell ref="L52:L54"/>
    <mergeCell ref="M52:M54"/>
    <mergeCell ref="N52:N54"/>
    <mergeCell ref="X55:X58"/>
    <mergeCell ref="Y55:Y58"/>
    <mergeCell ref="A59:A62"/>
    <mergeCell ref="B59:B62"/>
    <mergeCell ref="C59:C62"/>
    <mergeCell ref="D59:D62"/>
    <mergeCell ref="E59:E62"/>
    <mergeCell ref="F59:F62"/>
    <mergeCell ref="G59:G62"/>
    <mergeCell ref="H59:H62"/>
    <mergeCell ref="R55:R58"/>
    <mergeCell ref="S55:S58"/>
    <mergeCell ref="T55:T58"/>
    <mergeCell ref="U55:U58"/>
    <mergeCell ref="V55:V58"/>
    <mergeCell ref="W55:W58"/>
    <mergeCell ref="L55:L58"/>
    <mergeCell ref="M55:M58"/>
    <mergeCell ref="N55:N58"/>
    <mergeCell ref="O55:O58"/>
    <mergeCell ref="P55:P58"/>
    <mergeCell ref="Q55:Q58"/>
    <mergeCell ref="F55:F58"/>
    <mergeCell ref="G55:G58"/>
    <mergeCell ref="H55:H58"/>
    <mergeCell ref="I55:I58"/>
    <mergeCell ref="J55:J58"/>
    <mergeCell ref="K55:K58"/>
    <mergeCell ref="U59:U62"/>
    <mergeCell ref="V59:V62"/>
    <mergeCell ref="W59:W62"/>
    <mergeCell ref="X59:X62"/>
    <mergeCell ref="Y59:Y62"/>
    <mergeCell ref="A63:A67"/>
    <mergeCell ref="B63:B67"/>
    <mergeCell ref="C63:C67"/>
    <mergeCell ref="D63:D67"/>
    <mergeCell ref="E63:E67"/>
    <mergeCell ref="O59:O62"/>
    <mergeCell ref="P59:P62"/>
    <mergeCell ref="Q59:Q62"/>
    <mergeCell ref="R59:R62"/>
    <mergeCell ref="S59:S62"/>
    <mergeCell ref="T59:T62"/>
    <mergeCell ref="I59:I62"/>
    <mergeCell ref="J59:J62"/>
    <mergeCell ref="K59:K62"/>
    <mergeCell ref="L59:L62"/>
    <mergeCell ref="M59:M62"/>
    <mergeCell ref="N59:N62"/>
    <mergeCell ref="N68:N70"/>
    <mergeCell ref="N71:N72"/>
    <mergeCell ref="X63:X67"/>
    <mergeCell ref="Y63:Y67"/>
    <mergeCell ref="A68:A72"/>
    <mergeCell ref="B68:B72"/>
    <mergeCell ref="C68:C72"/>
    <mergeCell ref="D68:D72"/>
    <mergeCell ref="E68:E70"/>
    <mergeCell ref="F68:F70"/>
    <mergeCell ref="G68:G70"/>
    <mergeCell ref="H68:H70"/>
    <mergeCell ref="R63:R67"/>
    <mergeCell ref="S63:S67"/>
    <mergeCell ref="T63:T67"/>
    <mergeCell ref="U63:U67"/>
    <mergeCell ref="V63:V67"/>
    <mergeCell ref="W63:W67"/>
    <mergeCell ref="L63:L67"/>
    <mergeCell ref="M63:M67"/>
    <mergeCell ref="N63:N67"/>
    <mergeCell ref="O63:O67"/>
    <mergeCell ref="P63:P67"/>
    <mergeCell ref="Q63:Q67"/>
    <mergeCell ref="F63:F67"/>
    <mergeCell ref="G63:G67"/>
    <mergeCell ref="H63:H67"/>
    <mergeCell ref="I63:I67"/>
    <mergeCell ref="J63:J67"/>
    <mergeCell ref="K63:K67"/>
    <mergeCell ref="K73:K76"/>
    <mergeCell ref="T71:T72"/>
    <mergeCell ref="U71:U72"/>
    <mergeCell ref="V71:V72"/>
    <mergeCell ref="W71:W72"/>
    <mergeCell ref="X71:X72"/>
    <mergeCell ref="Y71:Y72"/>
    <mergeCell ref="U68:U70"/>
    <mergeCell ref="V68:V70"/>
    <mergeCell ref="W68:W70"/>
    <mergeCell ref="X68:X70"/>
    <mergeCell ref="Y68:Y70"/>
    <mergeCell ref="E71:E72"/>
    <mergeCell ref="F71:F72"/>
    <mergeCell ref="G71:G72"/>
    <mergeCell ref="H71:H72"/>
    <mergeCell ref="I71:I72"/>
    <mergeCell ref="O68:O70"/>
    <mergeCell ref="P68:P70"/>
    <mergeCell ref="Q68:Q70"/>
    <mergeCell ref="R68:R72"/>
    <mergeCell ref="S68:S70"/>
    <mergeCell ref="T68:T70"/>
    <mergeCell ref="O71:O72"/>
    <mergeCell ref="P71:P72"/>
    <mergeCell ref="Q71:Q72"/>
    <mergeCell ref="S71:S72"/>
    <mergeCell ref="I68:I70"/>
    <mergeCell ref="J68:J72"/>
    <mergeCell ref="K68:K72"/>
    <mergeCell ref="L68:L72"/>
    <mergeCell ref="M68:M72"/>
    <mergeCell ref="X74:X75"/>
    <mergeCell ref="Y74:Y75"/>
    <mergeCell ref="A77:A80"/>
    <mergeCell ref="B77:B80"/>
    <mergeCell ref="C77:C80"/>
    <mergeCell ref="D77:D80"/>
    <mergeCell ref="E77:E80"/>
    <mergeCell ref="F77:F80"/>
    <mergeCell ref="G77:G80"/>
    <mergeCell ref="H77:H80"/>
    <mergeCell ref="W73:W76"/>
    <mergeCell ref="E74:E75"/>
    <mergeCell ref="F74:F75"/>
    <mergeCell ref="G74:G75"/>
    <mergeCell ref="H74:H75"/>
    <mergeCell ref="I74:I75"/>
    <mergeCell ref="O74:O75"/>
    <mergeCell ref="P74:P75"/>
    <mergeCell ref="Q74:Q75"/>
    <mergeCell ref="T74:T76"/>
    <mergeCell ref="L73:L76"/>
    <mergeCell ref="M73:M76"/>
    <mergeCell ref="N73:N76"/>
    <mergeCell ref="R73:R76"/>
    <mergeCell ref="S73:S76"/>
    <mergeCell ref="V73:V76"/>
    <mergeCell ref="U74:U76"/>
    <mergeCell ref="A73:A76"/>
    <mergeCell ref="B73:B76"/>
    <mergeCell ref="C73:C76"/>
    <mergeCell ref="D73:D76"/>
    <mergeCell ref="J73:J76"/>
    <mergeCell ref="U77:U80"/>
    <mergeCell ref="V77:V80"/>
    <mergeCell ref="W77:W80"/>
    <mergeCell ref="X77:X80"/>
    <mergeCell ref="Y77:Y80"/>
    <mergeCell ref="A81:A84"/>
    <mergeCell ref="B81:B84"/>
    <mergeCell ref="C81:C84"/>
    <mergeCell ref="D81:D84"/>
    <mergeCell ref="E81:E84"/>
    <mergeCell ref="O77:O80"/>
    <mergeCell ref="P77:P80"/>
    <mergeCell ref="Q77:Q80"/>
    <mergeCell ref="R77:R80"/>
    <mergeCell ref="S77:S80"/>
    <mergeCell ref="T77:T80"/>
    <mergeCell ref="I77:I80"/>
    <mergeCell ref="J77:J80"/>
    <mergeCell ref="K77:K80"/>
    <mergeCell ref="L77:L80"/>
    <mergeCell ref="M77:M80"/>
    <mergeCell ref="N77:N80"/>
    <mergeCell ref="X81:X84"/>
    <mergeCell ref="Y81:Y84"/>
    <mergeCell ref="R81:R84"/>
    <mergeCell ref="S81:S84"/>
    <mergeCell ref="T81:T84"/>
    <mergeCell ref="U81:U84"/>
    <mergeCell ref="V81:V84"/>
    <mergeCell ref="W81:W84"/>
    <mergeCell ref="L81:L84"/>
    <mergeCell ref="M81:M84"/>
    <mergeCell ref="N81:N84"/>
    <mergeCell ref="O81:O84"/>
    <mergeCell ref="P81:P84"/>
    <mergeCell ref="Q81:Q84"/>
    <mergeCell ref="F81:F84"/>
    <mergeCell ref="G81:G84"/>
    <mergeCell ref="H81:H84"/>
    <mergeCell ref="I81:I84"/>
    <mergeCell ref="J81:J84"/>
    <mergeCell ref="K81:K84"/>
    <mergeCell ref="X85:X87"/>
    <mergeCell ref="Y85:Y87"/>
    <mergeCell ref="A88:A90"/>
    <mergeCell ref="B88:B90"/>
    <mergeCell ref="C88:C90"/>
    <mergeCell ref="D88:D90"/>
    <mergeCell ref="E88:E90"/>
    <mergeCell ref="O85:O87"/>
    <mergeCell ref="P85:P87"/>
    <mergeCell ref="Q85:Q87"/>
    <mergeCell ref="R85:R87"/>
    <mergeCell ref="S85:S87"/>
    <mergeCell ref="T85:T87"/>
    <mergeCell ref="I85:I87"/>
    <mergeCell ref="J85:J87"/>
    <mergeCell ref="K85:K87"/>
    <mergeCell ref="L85:L87"/>
    <mergeCell ref="M85:M87"/>
    <mergeCell ref="N85:N87"/>
    <mergeCell ref="X88:X90"/>
    <mergeCell ref="Y88:Y90"/>
    <mergeCell ref="A85:A87"/>
    <mergeCell ref="B85:B87"/>
    <mergeCell ref="C85:C87"/>
    <mergeCell ref="D85:D87"/>
    <mergeCell ref="E85:E87"/>
    <mergeCell ref="F85:F87"/>
    <mergeCell ref="G85:G87"/>
    <mergeCell ref="H85:H87"/>
    <mergeCell ref="U85:U87"/>
    <mergeCell ref="V85:V87"/>
    <mergeCell ref="W85:W87"/>
    <mergeCell ref="W94:W95"/>
    <mergeCell ref="X94:X95"/>
    <mergeCell ref="Y94:Y95"/>
    <mergeCell ref="A91:A100"/>
    <mergeCell ref="B91:B100"/>
    <mergeCell ref="C91:C100"/>
    <mergeCell ref="D91:D99"/>
    <mergeCell ref="E91:E99"/>
    <mergeCell ref="F91:F92"/>
    <mergeCell ref="G91:G92"/>
    <mergeCell ref="H91:H92"/>
    <mergeCell ref="R88:R90"/>
    <mergeCell ref="S88:S90"/>
    <mergeCell ref="T88:T90"/>
    <mergeCell ref="U88:U90"/>
    <mergeCell ref="V88:V90"/>
    <mergeCell ref="W88:W90"/>
    <mergeCell ref="L88:L90"/>
    <mergeCell ref="M88:M90"/>
    <mergeCell ref="N88:N90"/>
    <mergeCell ref="O88:O90"/>
    <mergeCell ref="P88:P90"/>
    <mergeCell ref="Q88:Q90"/>
    <mergeCell ref="F88:F90"/>
    <mergeCell ref="G88:G90"/>
    <mergeCell ref="H88:H90"/>
    <mergeCell ref="I88:I90"/>
    <mergeCell ref="J88:J90"/>
    <mergeCell ref="K88:K90"/>
    <mergeCell ref="U91:U93"/>
    <mergeCell ref="V91:V93"/>
    <mergeCell ref="W91:W93"/>
    <mergeCell ref="Q94:Q95"/>
    <mergeCell ref="R94:R95"/>
    <mergeCell ref="S94:S95"/>
    <mergeCell ref="T94:T95"/>
    <mergeCell ref="U94:U95"/>
    <mergeCell ref="V94:V95"/>
    <mergeCell ref="K94:K95"/>
    <mergeCell ref="L94:L95"/>
    <mergeCell ref="M94:M95"/>
    <mergeCell ref="N94:N95"/>
    <mergeCell ref="O94:O95"/>
    <mergeCell ref="P94:P95"/>
    <mergeCell ref="Y96:Y97"/>
    <mergeCell ref="X91:X93"/>
    <mergeCell ref="Y91:Y93"/>
    <mergeCell ref="F93:F95"/>
    <mergeCell ref="G93:G95"/>
    <mergeCell ref="H93:H95"/>
    <mergeCell ref="I93:I95"/>
    <mergeCell ref="J94:J95"/>
    <mergeCell ref="O91:O93"/>
    <mergeCell ref="P91:P93"/>
    <mergeCell ref="Q91:Q93"/>
    <mergeCell ref="R91:R93"/>
    <mergeCell ref="S91:S93"/>
    <mergeCell ref="T91:T93"/>
    <mergeCell ref="I91:I92"/>
    <mergeCell ref="J91:J93"/>
    <mergeCell ref="K91:K93"/>
    <mergeCell ref="L91:L93"/>
    <mergeCell ref="M91:M93"/>
    <mergeCell ref="N91:N93"/>
    <mergeCell ref="F98:F99"/>
    <mergeCell ref="G98:G99"/>
    <mergeCell ref="H98:H99"/>
    <mergeCell ref="I98:I99"/>
    <mergeCell ref="J98:J99"/>
    <mergeCell ref="K98:K99"/>
    <mergeCell ref="L98:L99"/>
    <mergeCell ref="M98:M99"/>
    <mergeCell ref="N98:N99"/>
    <mergeCell ref="S96:S97"/>
    <mergeCell ref="T96:T97"/>
    <mergeCell ref="U96:U97"/>
    <mergeCell ref="V96:V97"/>
    <mergeCell ref="W96:W97"/>
    <mergeCell ref="X96:X97"/>
    <mergeCell ref="M96:M97"/>
    <mergeCell ref="N96:N97"/>
    <mergeCell ref="O96:O97"/>
    <mergeCell ref="P96:P97"/>
    <mergeCell ref="Q96:Q97"/>
    <mergeCell ref="R96:R97"/>
    <mergeCell ref="I96:I97"/>
    <mergeCell ref="J96:J97"/>
    <mergeCell ref="K96:K97"/>
    <mergeCell ref="L96:L97"/>
    <mergeCell ref="F96:F97"/>
    <mergeCell ref="G96:G97"/>
    <mergeCell ref="H96:H97"/>
    <mergeCell ref="W100:W102"/>
    <mergeCell ref="X100:X101"/>
    <mergeCell ref="A101:A111"/>
    <mergeCell ref="B101:B111"/>
    <mergeCell ref="C101:C111"/>
    <mergeCell ref="D101:D102"/>
    <mergeCell ref="E101:E102"/>
    <mergeCell ref="F101:F102"/>
    <mergeCell ref="U98:U99"/>
    <mergeCell ref="V98:V99"/>
    <mergeCell ref="W98:W99"/>
    <mergeCell ref="X98:X99"/>
    <mergeCell ref="Y98:Y99"/>
    <mergeCell ref="J100:J102"/>
    <mergeCell ref="M100:M102"/>
    <mergeCell ref="N100:N102"/>
    <mergeCell ref="O100:O102"/>
    <mergeCell ref="P100:P102"/>
    <mergeCell ref="O98:O99"/>
    <mergeCell ref="P98:P99"/>
    <mergeCell ref="Q98:Q99"/>
    <mergeCell ref="R98:R99"/>
    <mergeCell ref="S98:S99"/>
    <mergeCell ref="T98:T99"/>
    <mergeCell ref="V101:V102"/>
    <mergeCell ref="D103:D104"/>
    <mergeCell ref="E103:E104"/>
    <mergeCell ref="F103:F104"/>
    <mergeCell ref="G103:G104"/>
    <mergeCell ref="H103:H104"/>
    <mergeCell ref="I103:I104"/>
    <mergeCell ref="J103:J106"/>
    <mergeCell ref="K103:K104"/>
    <mergeCell ref="L103:L104"/>
    <mergeCell ref="G101:G102"/>
    <mergeCell ref="H101:H102"/>
    <mergeCell ref="I101:I102"/>
    <mergeCell ref="K101:K102"/>
    <mergeCell ref="L101:L102"/>
    <mergeCell ref="R101:R102"/>
    <mergeCell ref="Q100:Q102"/>
    <mergeCell ref="S100:S102"/>
    <mergeCell ref="Y103:Y104"/>
    <mergeCell ref="D105:D106"/>
    <mergeCell ref="E105:E106"/>
    <mergeCell ref="F105:F106"/>
    <mergeCell ref="G105:G106"/>
    <mergeCell ref="H105:H106"/>
    <mergeCell ref="I105:I106"/>
    <mergeCell ref="K105:K106"/>
    <mergeCell ref="L105:L106"/>
    <mergeCell ref="M105:M106"/>
    <mergeCell ref="S103:S106"/>
    <mergeCell ref="T103:T104"/>
    <mergeCell ref="U103:U104"/>
    <mergeCell ref="V103:V106"/>
    <mergeCell ref="W103:W106"/>
    <mergeCell ref="X103:X104"/>
    <mergeCell ref="T105:T106"/>
    <mergeCell ref="U105:U106"/>
    <mergeCell ref="X105:X106"/>
    <mergeCell ref="M103:M104"/>
    <mergeCell ref="N103:N104"/>
    <mergeCell ref="O103:O104"/>
    <mergeCell ref="P103:P104"/>
    <mergeCell ref="Q103:Q104"/>
    <mergeCell ref="R103:R106"/>
    <mergeCell ref="N105:N106"/>
    <mergeCell ref="O105:O106"/>
    <mergeCell ref="P105:P106"/>
    <mergeCell ref="Q105:Q106"/>
    <mergeCell ref="X107:X111"/>
    <mergeCell ref="Y107:Y111"/>
    <mergeCell ref="E108:E109"/>
    <mergeCell ref="F108:F109"/>
    <mergeCell ref="G108:G109"/>
    <mergeCell ref="H108:H109"/>
    <mergeCell ref="I108:I109"/>
    <mergeCell ref="E110:E111"/>
    <mergeCell ref="F110:F111"/>
    <mergeCell ref="G110:G111"/>
    <mergeCell ref="R107:R111"/>
    <mergeCell ref="S107:S111"/>
    <mergeCell ref="T107:T111"/>
    <mergeCell ref="U107:U111"/>
    <mergeCell ref="V107:V111"/>
    <mergeCell ref="W107:W111"/>
    <mergeCell ref="Y105:Y106"/>
    <mergeCell ref="J107:J111"/>
    <mergeCell ref="K107:K111"/>
    <mergeCell ref="L107:L111"/>
    <mergeCell ref="M107:M111"/>
    <mergeCell ref="N107:N111"/>
    <mergeCell ref="O107:O111"/>
    <mergeCell ref="P107:P111"/>
    <mergeCell ref="Q107:Q111"/>
    <mergeCell ref="I112:I113"/>
    <mergeCell ref="J112:J115"/>
    <mergeCell ref="K112:K113"/>
    <mergeCell ref="L112:L113"/>
    <mergeCell ref="M112:M113"/>
    <mergeCell ref="N112:N113"/>
    <mergeCell ref="I114:I115"/>
    <mergeCell ref="K114:K115"/>
    <mergeCell ref="L114:L115"/>
    <mergeCell ref="M114:M115"/>
    <mergeCell ref="H110:H111"/>
    <mergeCell ref="I110:I111"/>
    <mergeCell ref="A112:A119"/>
    <mergeCell ref="B112:B119"/>
    <mergeCell ref="C112:C119"/>
    <mergeCell ref="D112:D113"/>
    <mergeCell ref="E112:E113"/>
    <mergeCell ref="F112:F113"/>
    <mergeCell ref="G112:G113"/>
    <mergeCell ref="H112:H113"/>
    <mergeCell ref="D107:D111"/>
    <mergeCell ref="X114:X115"/>
    <mergeCell ref="Y114:Y115"/>
    <mergeCell ref="D116:D119"/>
    <mergeCell ref="E116:E117"/>
    <mergeCell ref="F116:F117"/>
    <mergeCell ref="G116:G117"/>
    <mergeCell ref="H116:H117"/>
    <mergeCell ref="I116:I117"/>
    <mergeCell ref="J116:J119"/>
    <mergeCell ref="K116:K117"/>
    <mergeCell ref="N114:N115"/>
    <mergeCell ref="O114:O115"/>
    <mergeCell ref="P114:P115"/>
    <mergeCell ref="Q114:Q115"/>
    <mergeCell ref="T114:T115"/>
    <mergeCell ref="U114:U115"/>
    <mergeCell ref="U112:U113"/>
    <mergeCell ref="V112:V115"/>
    <mergeCell ref="W112:W115"/>
    <mergeCell ref="X112:X113"/>
    <mergeCell ref="Y112:Y113"/>
    <mergeCell ref="D114:D115"/>
    <mergeCell ref="E114:E115"/>
    <mergeCell ref="F114:F115"/>
    <mergeCell ref="G114:G115"/>
    <mergeCell ref="H114:H115"/>
    <mergeCell ref="O112:O113"/>
    <mergeCell ref="P112:P113"/>
    <mergeCell ref="Q112:Q113"/>
    <mergeCell ref="R112:R115"/>
    <mergeCell ref="S112:S115"/>
    <mergeCell ref="T112:T113"/>
    <mergeCell ref="Y118:Y119"/>
    <mergeCell ref="A120:A125"/>
    <mergeCell ref="B120:B125"/>
    <mergeCell ref="C120:C125"/>
    <mergeCell ref="D120:D125"/>
    <mergeCell ref="E120:E125"/>
    <mergeCell ref="F120:F125"/>
    <mergeCell ref="G120:G125"/>
    <mergeCell ref="H120:H125"/>
    <mergeCell ref="I120:I125"/>
    <mergeCell ref="X116:X117"/>
    <mergeCell ref="Y116:Y117"/>
    <mergeCell ref="E118:E119"/>
    <mergeCell ref="F118:F119"/>
    <mergeCell ref="G118:G119"/>
    <mergeCell ref="H118:H119"/>
    <mergeCell ref="I118:I119"/>
    <mergeCell ref="K118:K119"/>
    <mergeCell ref="T118:T119"/>
    <mergeCell ref="X118:X119"/>
    <mergeCell ref="R116:R119"/>
    <mergeCell ref="S116:S119"/>
    <mergeCell ref="T116:T117"/>
    <mergeCell ref="U116:U119"/>
    <mergeCell ref="V116:V119"/>
    <mergeCell ref="W116:W119"/>
    <mergeCell ref="L116:L119"/>
    <mergeCell ref="M116:M119"/>
    <mergeCell ref="N116:N119"/>
    <mergeCell ref="O116:O119"/>
    <mergeCell ref="P116:P119"/>
    <mergeCell ref="Q116:Q119"/>
    <mergeCell ref="V120:V125"/>
    <mergeCell ref="W120:W125"/>
    <mergeCell ref="X120:X125"/>
    <mergeCell ref="Y120:Y125"/>
    <mergeCell ref="A126:A129"/>
    <mergeCell ref="B126:B129"/>
    <mergeCell ref="C126:C129"/>
    <mergeCell ref="D126:D129"/>
    <mergeCell ref="J126:J129"/>
    <mergeCell ref="L126:L129"/>
    <mergeCell ref="P120:P125"/>
    <mergeCell ref="Q120:Q125"/>
    <mergeCell ref="R120:R125"/>
    <mergeCell ref="S120:S125"/>
    <mergeCell ref="T120:T125"/>
    <mergeCell ref="U120:U125"/>
    <mergeCell ref="J120:J125"/>
    <mergeCell ref="K120:K125"/>
    <mergeCell ref="L120:L125"/>
    <mergeCell ref="M120:M125"/>
    <mergeCell ref="N120:N125"/>
    <mergeCell ref="O120:O125"/>
    <mergeCell ref="P139:W139"/>
    <mergeCell ref="B140:H140"/>
    <mergeCell ref="I140:O140"/>
    <mergeCell ref="X127:X128"/>
    <mergeCell ref="Y127:Y128"/>
    <mergeCell ref="E130:G130"/>
    <mergeCell ref="I130:K130"/>
    <mergeCell ref="J131:K131"/>
    <mergeCell ref="J132:K132"/>
    <mergeCell ref="U126:U129"/>
    <mergeCell ref="V126:V129"/>
    <mergeCell ref="W126:W129"/>
    <mergeCell ref="E127:E128"/>
    <mergeCell ref="F127:F128"/>
    <mergeCell ref="G127:G128"/>
    <mergeCell ref="H127:H128"/>
    <mergeCell ref="I127:I128"/>
    <mergeCell ref="K127:K128"/>
    <mergeCell ref="P127:P128"/>
    <mergeCell ref="M126:M129"/>
    <mergeCell ref="N126:N129"/>
    <mergeCell ref="O126:O129"/>
    <mergeCell ref="R126:R129"/>
    <mergeCell ref="S126:S129"/>
    <mergeCell ref="T126:T129"/>
    <mergeCell ref="Q127:Q128"/>
    <mergeCell ref="AD7:AD9"/>
    <mergeCell ref="A149:Y150"/>
    <mergeCell ref="A151:A152"/>
    <mergeCell ref="B151:H151"/>
    <mergeCell ref="I151:O151"/>
    <mergeCell ref="P151:Y152"/>
    <mergeCell ref="B152:H152"/>
    <mergeCell ref="I152:O152"/>
    <mergeCell ref="A145:Y146"/>
    <mergeCell ref="A147:A148"/>
    <mergeCell ref="B147:H147"/>
    <mergeCell ref="I147:O147"/>
    <mergeCell ref="P147:W147"/>
    <mergeCell ref="B148:H148"/>
    <mergeCell ref="I148:O148"/>
    <mergeCell ref="P148:V148"/>
    <mergeCell ref="P140:W140"/>
    <mergeCell ref="A141:Y142"/>
    <mergeCell ref="A143:A144"/>
    <mergeCell ref="B143:H143"/>
    <mergeCell ref="I143:O143"/>
    <mergeCell ref="P143:X143"/>
    <mergeCell ref="B144:H144"/>
    <mergeCell ref="I144:O144"/>
    <mergeCell ref="P144:V144"/>
    <mergeCell ref="J133:K133"/>
    <mergeCell ref="B134:H134"/>
    <mergeCell ref="I134:Y138"/>
    <mergeCell ref="B135:H135"/>
    <mergeCell ref="A139:A140"/>
    <mergeCell ref="B139:H139"/>
    <mergeCell ref="I139:O139"/>
    <mergeCell ref="AQ43:AQ44"/>
    <mergeCell ref="AS43:AS44"/>
    <mergeCell ref="AQ45:AQ46"/>
    <mergeCell ref="AS45:AS46"/>
    <mergeCell ref="AQ6:AT6"/>
    <mergeCell ref="AK5:AO5"/>
    <mergeCell ref="AQ7:AT7"/>
    <mergeCell ref="AQ10:AQ12"/>
    <mergeCell ref="AR10:AR12"/>
    <mergeCell ref="AS10:AS12"/>
    <mergeCell ref="AQ13:AQ14"/>
    <mergeCell ref="AR13:AR14"/>
    <mergeCell ref="AS13:AS14"/>
    <mergeCell ref="AQ15:AQ17"/>
    <mergeCell ref="AR15:AR17"/>
    <mergeCell ref="AS15:AS17"/>
    <mergeCell ref="AQ18:AQ20"/>
    <mergeCell ref="AR18:AR20"/>
    <mergeCell ref="AS18:AS20"/>
    <mergeCell ref="AQ21:AQ24"/>
    <mergeCell ref="AR21:AR24"/>
    <mergeCell ref="AS21:AS24"/>
    <mergeCell ref="AQ25:AQ28"/>
    <mergeCell ref="AR25:AR28"/>
    <mergeCell ref="AS25:AS28"/>
    <mergeCell ref="AQ29:AQ32"/>
    <mergeCell ref="AR29:AR32"/>
    <mergeCell ref="AS29:AS32"/>
    <mergeCell ref="AQ33:AQ34"/>
    <mergeCell ref="AR33:AR34"/>
    <mergeCell ref="AS33:AS34"/>
    <mergeCell ref="AQ35:AQ37"/>
    <mergeCell ref="AR35:AR37"/>
    <mergeCell ref="AS35:AS37"/>
    <mergeCell ref="AQ38:AQ40"/>
    <mergeCell ref="AR38:AR40"/>
    <mergeCell ref="AS38:AS40"/>
    <mergeCell ref="AQ41:AQ42"/>
    <mergeCell ref="AS41:AS42"/>
    <mergeCell ref="AQ47:AQ49"/>
    <mergeCell ref="AR47:AR49"/>
    <mergeCell ref="AS47:AS49"/>
    <mergeCell ref="AQ50:AQ51"/>
    <mergeCell ref="AR50:AR51"/>
    <mergeCell ref="AS50:AS51"/>
    <mergeCell ref="AQ52:AQ54"/>
    <mergeCell ref="AR52:AR54"/>
    <mergeCell ref="AS52:AS54"/>
    <mergeCell ref="AQ55:AQ58"/>
    <mergeCell ref="AR55:AR58"/>
    <mergeCell ref="AS55:AS58"/>
    <mergeCell ref="AQ59:AQ62"/>
    <mergeCell ref="AR59:AR62"/>
    <mergeCell ref="AS59:AS62"/>
    <mergeCell ref="AQ63:AQ67"/>
    <mergeCell ref="AR63:AR67"/>
    <mergeCell ref="AS63:AS67"/>
    <mergeCell ref="AQ91:AQ92"/>
    <mergeCell ref="AQ93:AQ95"/>
    <mergeCell ref="AQ96:AQ97"/>
    <mergeCell ref="AR96:AR97"/>
    <mergeCell ref="AS96:AS97"/>
    <mergeCell ref="AQ98:AQ99"/>
    <mergeCell ref="AR98:AR99"/>
    <mergeCell ref="AS98:AS99"/>
    <mergeCell ref="AQ101:AQ102"/>
    <mergeCell ref="AS101:AS102"/>
    <mergeCell ref="AQ103:AQ104"/>
    <mergeCell ref="AR103:AR106"/>
    <mergeCell ref="AS103:AS104"/>
    <mergeCell ref="AQ105:AQ106"/>
    <mergeCell ref="AS105:AS106"/>
    <mergeCell ref="AQ68:AQ70"/>
    <mergeCell ref="AQ71:AQ72"/>
    <mergeCell ref="AR73:AR76"/>
    <mergeCell ref="AS73:AS76"/>
    <mergeCell ref="AQ74:AQ75"/>
    <mergeCell ref="AQ77:AQ80"/>
    <mergeCell ref="AR77:AR80"/>
    <mergeCell ref="AS77:AS80"/>
    <mergeCell ref="AQ81:AQ84"/>
    <mergeCell ref="AR81:AR84"/>
    <mergeCell ref="AS81:AS84"/>
    <mergeCell ref="AQ85:AQ87"/>
    <mergeCell ref="AR85:AR87"/>
    <mergeCell ref="AS85:AS87"/>
    <mergeCell ref="AQ88:AQ90"/>
    <mergeCell ref="AR88:AR90"/>
    <mergeCell ref="AS88:AS90"/>
    <mergeCell ref="AR118:AR119"/>
    <mergeCell ref="AR108:AR109"/>
    <mergeCell ref="AS108:AS109"/>
    <mergeCell ref="AQ108:AQ109"/>
    <mergeCell ref="AQ110:AQ111"/>
    <mergeCell ref="AQ112:AQ113"/>
    <mergeCell ref="AS112:AS113"/>
    <mergeCell ref="AQ114:AQ115"/>
    <mergeCell ref="AS114:AS115"/>
    <mergeCell ref="AQ116:AQ117"/>
    <mergeCell ref="AS116:AS117"/>
    <mergeCell ref="AQ118:AQ119"/>
    <mergeCell ref="AS118:AS119"/>
    <mergeCell ref="AQ120:AQ125"/>
    <mergeCell ref="AR120:AR125"/>
    <mergeCell ref="AS120:AS125"/>
    <mergeCell ref="AR110:AR111"/>
    <mergeCell ref="AS110:AS111"/>
    <mergeCell ref="AR41:AR42"/>
    <mergeCell ref="AR43:AR44"/>
    <mergeCell ref="AR45:AR46"/>
    <mergeCell ref="AR101:AR102"/>
    <mergeCell ref="AS8:AS9"/>
    <mergeCell ref="AT8:AT9"/>
    <mergeCell ref="AR112:AR113"/>
    <mergeCell ref="AR114:AR115"/>
    <mergeCell ref="AR68:AR70"/>
    <mergeCell ref="AR71:AR72"/>
    <mergeCell ref="AS68:AS70"/>
    <mergeCell ref="AS71:AS72"/>
    <mergeCell ref="AR91:AR92"/>
    <mergeCell ref="AS91:AS92"/>
    <mergeCell ref="AR93:AR95"/>
    <mergeCell ref="AS93:AS95"/>
    <mergeCell ref="AR116:AR117"/>
    <mergeCell ref="AT10:AT12"/>
    <mergeCell ref="AT13:AT14"/>
    <mergeCell ref="AT15:AT17"/>
    <mergeCell ref="AT18:AT20"/>
    <mergeCell ref="AT21:AT24"/>
    <mergeCell ref="AT25:AT28"/>
    <mergeCell ref="AT29:AT32"/>
    <mergeCell ref="AT33:AT34"/>
    <mergeCell ref="AT35:AT37"/>
    <mergeCell ref="AT38:AT40"/>
    <mergeCell ref="AT41:AT42"/>
    <mergeCell ref="AT43:AT44"/>
    <mergeCell ref="AT45:AT46"/>
    <mergeCell ref="AT47:AT49"/>
    <mergeCell ref="AT50:AT51"/>
    <mergeCell ref="AT52:AT54"/>
    <mergeCell ref="AT55:AT58"/>
    <mergeCell ref="AT141:AX141"/>
    <mergeCell ref="AU140:AX140"/>
    <mergeCell ref="AQ130:AQ131"/>
    <mergeCell ref="AR130:AR131"/>
    <mergeCell ref="AQ134:AR134"/>
    <mergeCell ref="AT110:AT111"/>
    <mergeCell ref="AT112:AT113"/>
    <mergeCell ref="AT114:AT115"/>
    <mergeCell ref="AT116:AT117"/>
    <mergeCell ref="AT118:AT119"/>
    <mergeCell ref="AT120:AT125"/>
    <mergeCell ref="AP130:AP131"/>
    <mergeCell ref="AP135:AP136"/>
    <mergeCell ref="AT59:AT62"/>
    <mergeCell ref="AT63:AT67"/>
    <mergeCell ref="AT68:AT70"/>
    <mergeCell ref="AT71:AT72"/>
    <mergeCell ref="AT73:AT76"/>
    <mergeCell ref="AT77:AT80"/>
    <mergeCell ref="AT81:AT84"/>
    <mergeCell ref="AT85:AT87"/>
    <mergeCell ref="AT88:AT90"/>
    <mergeCell ref="AT91:AT92"/>
    <mergeCell ref="AT93:AT95"/>
    <mergeCell ref="AT96:AT97"/>
    <mergeCell ref="AT98:AT99"/>
    <mergeCell ref="AT101:AT102"/>
    <mergeCell ref="AT103:AT104"/>
    <mergeCell ref="AT105:AT106"/>
    <mergeCell ref="AT108:AT109"/>
    <mergeCell ref="AR126:AR129"/>
    <mergeCell ref="AQ127:AQ128"/>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6092D-4F6D-4A71-B460-88837C39EA4B}">
  <sheetPr>
    <tabColor theme="7" tint="0.79998168889431442"/>
  </sheetPr>
  <dimension ref="A1:JB34"/>
  <sheetViews>
    <sheetView topLeftCell="AS1" workbookViewId="0">
      <selection activeCell="AS7" sqref="AS7:AV8"/>
    </sheetView>
  </sheetViews>
  <sheetFormatPr baseColWidth="10" defaultColWidth="11.42578125" defaultRowHeight="15.75" x14ac:dyDescent="0.25"/>
  <cols>
    <col min="1" max="1" width="17.5703125" style="333" customWidth="1"/>
    <col min="2" max="2" width="105.28515625" style="333" customWidth="1"/>
    <col min="3" max="3" width="29.28515625" style="334" customWidth="1"/>
    <col min="4" max="4" width="50" style="334" customWidth="1"/>
    <col min="5" max="5" width="11.28515625" style="334" customWidth="1"/>
    <col min="6" max="6" width="14.7109375" style="334" customWidth="1"/>
    <col min="7" max="7" width="10.5703125" style="228" customWidth="1"/>
    <col min="8" max="8" width="16.7109375" style="228" customWidth="1"/>
    <col min="9" max="9" width="119.42578125" style="334" customWidth="1"/>
    <col min="10" max="10" width="70.5703125" style="334" customWidth="1"/>
    <col min="11" max="11" width="45.7109375" style="334" customWidth="1"/>
    <col min="12" max="12" width="27.85546875" style="334" customWidth="1"/>
    <col min="13" max="13" width="29.7109375" style="334" customWidth="1"/>
    <col min="14" max="14" width="41.42578125" style="334" customWidth="1"/>
    <col min="15" max="15" width="91.7109375" style="334" customWidth="1"/>
    <col min="16" max="16" width="41.28515625" style="55" customWidth="1"/>
    <col min="17" max="17" width="37" style="335" customWidth="1"/>
    <col min="18" max="18" width="44.28515625" style="335" customWidth="1"/>
    <col min="19" max="19" width="37.85546875" style="335" customWidth="1"/>
    <col min="20" max="20" width="38.5703125" style="55" customWidth="1"/>
    <col min="21" max="21" width="40.85546875" style="335" customWidth="1"/>
    <col min="22" max="22" width="41.140625" style="335" customWidth="1"/>
    <col min="23" max="23" width="33" style="335" customWidth="1"/>
    <col min="24" max="24" width="14.85546875" style="335" bestFit="1" customWidth="1"/>
    <col min="25" max="25" width="13.5703125" style="55" bestFit="1" customWidth="1"/>
    <col min="26" max="36" width="11.42578125" style="334" customWidth="1"/>
    <col min="37" max="37" width="30.85546875" style="334" customWidth="1"/>
    <col min="38" max="38" width="25.5703125" style="334" customWidth="1"/>
    <col min="39" max="39" width="33.7109375" style="334" customWidth="1"/>
    <col min="40" max="40" width="40" style="334" customWidth="1"/>
    <col min="41" max="41" width="54.7109375" style="334" customWidth="1"/>
    <col min="42" max="43" width="11.42578125" style="334" customWidth="1"/>
    <col min="44" max="44" width="33.42578125" style="51" customWidth="1"/>
    <col min="45" max="45" width="44.85546875" style="51" customWidth="1"/>
    <col min="46" max="46" width="102.28515625" style="51" customWidth="1"/>
    <col min="47" max="47" width="118.5703125" style="51" customWidth="1"/>
    <col min="48" max="48" width="98.28515625" style="51" customWidth="1"/>
    <col min="49" max="49" width="35.7109375" style="51" customWidth="1"/>
    <col min="50" max="50" width="11.42578125" style="334"/>
    <col min="51" max="51" width="48" style="334" customWidth="1"/>
    <col min="52" max="52" width="43.28515625" style="334" customWidth="1"/>
    <col min="53" max="16384" width="11.42578125" style="334"/>
  </cols>
  <sheetData>
    <row r="1" spans="1:215" s="325" customFormat="1" ht="87" x14ac:dyDescent="0.3">
      <c r="A1" s="994" t="s">
        <v>419</v>
      </c>
      <c r="B1" s="995"/>
      <c r="C1" s="995"/>
      <c r="D1" s="995"/>
      <c r="E1" s="995"/>
      <c r="F1" s="995"/>
      <c r="G1" s="995"/>
      <c r="H1" s="995"/>
      <c r="I1" s="995"/>
      <c r="J1" s="995"/>
      <c r="K1" s="995"/>
      <c r="L1" s="995"/>
      <c r="M1" s="995"/>
      <c r="N1" s="995"/>
      <c r="O1" s="995"/>
      <c r="P1" s="995"/>
      <c r="Q1" s="995"/>
      <c r="R1" s="995"/>
      <c r="S1" s="995"/>
      <c r="T1" s="995"/>
      <c r="U1" s="995"/>
      <c r="V1" s="995"/>
      <c r="W1" s="995"/>
      <c r="X1" s="995"/>
      <c r="Y1" s="996"/>
      <c r="Z1" s="324"/>
      <c r="AA1" s="324"/>
      <c r="AB1" s="324"/>
      <c r="AC1" s="324"/>
      <c r="AD1" s="324"/>
      <c r="AE1" s="324"/>
      <c r="AF1" s="324"/>
      <c r="AG1" s="324"/>
      <c r="AH1" s="324"/>
      <c r="AI1" s="324"/>
      <c r="AJ1" s="324"/>
      <c r="AK1" s="324"/>
      <c r="AL1" s="324"/>
      <c r="AM1" s="324"/>
      <c r="AN1" s="324"/>
      <c r="AO1" s="324"/>
      <c r="AP1" s="324"/>
      <c r="AQ1" s="324"/>
      <c r="AR1" s="51"/>
      <c r="AS1" s="51"/>
      <c r="AT1" s="51"/>
      <c r="AU1" s="51"/>
      <c r="AV1" s="51"/>
      <c r="AW1" s="51"/>
      <c r="AX1" s="324"/>
      <c r="AY1" s="324"/>
      <c r="AZ1" s="324"/>
      <c r="BA1" s="324"/>
      <c r="BB1" s="324"/>
      <c r="BC1" s="324"/>
      <c r="BD1" s="324"/>
      <c r="BE1" s="324"/>
      <c r="BF1" s="324"/>
      <c r="BG1" s="324"/>
      <c r="BH1" s="324"/>
      <c r="BI1" s="324"/>
      <c r="BJ1" s="324"/>
      <c r="BK1" s="324"/>
      <c r="BL1" s="324"/>
      <c r="BM1" s="324"/>
      <c r="BN1" s="324"/>
      <c r="BO1" s="324"/>
      <c r="BP1" s="324"/>
      <c r="BQ1" s="324"/>
      <c r="BR1" s="324"/>
      <c r="BS1" s="324"/>
      <c r="BT1" s="324"/>
      <c r="BU1" s="324"/>
      <c r="BV1" s="324"/>
      <c r="BW1" s="324"/>
      <c r="BX1" s="324"/>
      <c r="BY1" s="324"/>
      <c r="BZ1" s="324"/>
      <c r="CA1" s="324"/>
      <c r="CB1" s="324"/>
      <c r="CC1" s="324"/>
      <c r="CD1" s="324"/>
      <c r="CE1" s="324"/>
      <c r="CF1" s="324"/>
      <c r="CG1" s="324"/>
      <c r="CH1" s="324"/>
      <c r="CI1" s="324"/>
      <c r="CJ1" s="324"/>
      <c r="CK1" s="324"/>
      <c r="CL1" s="324"/>
      <c r="CM1" s="324"/>
      <c r="CN1" s="324"/>
      <c r="CO1" s="324"/>
      <c r="CP1" s="324"/>
      <c r="CQ1" s="324"/>
      <c r="CR1" s="324"/>
      <c r="CS1" s="324"/>
      <c r="CT1" s="324"/>
      <c r="CU1" s="324"/>
      <c r="CV1" s="324"/>
      <c r="CW1" s="324"/>
      <c r="CX1" s="324"/>
      <c r="CY1" s="324"/>
      <c r="CZ1" s="324"/>
      <c r="DA1" s="324"/>
      <c r="DB1" s="324"/>
      <c r="DC1" s="324"/>
      <c r="DD1" s="324"/>
      <c r="DE1" s="324"/>
      <c r="DF1" s="324"/>
      <c r="DG1" s="324"/>
      <c r="DH1" s="324"/>
      <c r="DI1" s="324"/>
      <c r="DJ1" s="324"/>
      <c r="DK1" s="324"/>
      <c r="DL1" s="324"/>
      <c r="DM1" s="324"/>
      <c r="DN1" s="324"/>
      <c r="DO1" s="324"/>
      <c r="DP1" s="324"/>
      <c r="DQ1" s="324"/>
      <c r="DR1" s="324"/>
      <c r="DS1" s="324"/>
      <c r="DT1" s="324"/>
      <c r="DU1" s="324"/>
      <c r="DV1" s="324"/>
      <c r="DW1" s="324"/>
      <c r="DX1" s="324"/>
      <c r="DY1" s="324"/>
      <c r="DZ1" s="324"/>
      <c r="EA1" s="324"/>
      <c r="EB1" s="324"/>
      <c r="EC1" s="324"/>
      <c r="ED1" s="324"/>
      <c r="EE1" s="324"/>
      <c r="EF1" s="324"/>
      <c r="EG1" s="324"/>
      <c r="EH1" s="324"/>
      <c r="EI1" s="324"/>
      <c r="EJ1" s="324"/>
      <c r="EK1" s="324"/>
      <c r="EL1" s="324"/>
      <c r="EM1" s="324"/>
      <c r="EN1" s="324"/>
      <c r="EO1" s="324"/>
      <c r="EP1" s="324"/>
      <c r="EQ1" s="324"/>
      <c r="ER1" s="324"/>
      <c r="ES1" s="324"/>
      <c r="ET1" s="324"/>
      <c r="EU1" s="324"/>
      <c r="EV1" s="324"/>
      <c r="EW1" s="324"/>
      <c r="EX1" s="324"/>
      <c r="EY1" s="324"/>
      <c r="EZ1" s="324"/>
      <c r="FA1" s="324"/>
      <c r="FB1" s="324"/>
      <c r="FC1" s="324"/>
      <c r="FD1" s="324"/>
      <c r="FE1" s="324"/>
      <c r="FF1" s="324"/>
      <c r="FG1" s="324"/>
      <c r="FH1" s="324"/>
      <c r="FI1" s="324"/>
      <c r="FJ1" s="324"/>
      <c r="FK1" s="324"/>
      <c r="FL1" s="324"/>
      <c r="FM1" s="324"/>
      <c r="FN1" s="324"/>
      <c r="FO1" s="324"/>
      <c r="FP1" s="324"/>
      <c r="FQ1" s="324"/>
      <c r="FR1" s="324"/>
      <c r="FS1" s="324"/>
      <c r="FT1" s="324"/>
      <c r="FU1" s="324"/>
      <c r="FV1" s="324"/>
      <c r="FW1" s="324"/>
      <c r="FX1" s="324"/>
      <c r="FY1" s="324"/>
      <c r="FZ1" s="324"/>
      <c r="GA1" s="324"/>
      <c r="GB1" s="324"/>
      <c r="GC1" s="324"/>
      <c r="GD1" s="324"/>
      <c r="GE1" s="324"/>
      <c r="GF1" s="324"/>
      <c r="GG1" s="324"/>
      <c r="GH1" s="324"/>
      <c r="GI1" s="324"/>
      <c r="GJ1" s="324"/>
      <c r="GK1" s="324"/>
      <c r="GL1" s="324"/>
      <c r="GM1" s="324"/>
      <c r="GN1" s="324"/>
      <c r="GO1" s="324"/>
      <c r="GP1" s="324"/>
      <c r="GQ1" s="324"/>
      <c r="GR1" s="324"/>
      <c r="GS1" s="324"/>
      <c r="GT1" s="324"/>
      <c r="GU1" s="324"/>
      <c r="GV1" s="324"/>
      <c r="GW1" s="324"/>
      <c r="GX1" s="324"/>
      <c r="GY1" s="324"/>
      <c r="GZ1" s="324"/>
      <c r="HA1" s="324"/>
      <c r="HB1" s="324"/>
      <c r="HC1" s="324"/>
      <c r="HD1" s="324"/>
      <c r="HE1" s="324"/>
      <c r="HF1" s="324"/>
      <c r="HG1" s="324"/>
    </row>
    <row r="2" spans="1:215" s="9" customFormat="1" ht="61.5" x14ac:dyDescent="0.2">
      <c r="A2" s="997" t="s">
        <v>63</v>
      </c>
      <c r="B2" s="997"/>
      <c r="C2" s="997"/>
      <c r="D2" s="998" t="s">
        <v>34</v>
      </c>
      <c r="E2" s="999"/>
      <c r="F2" s="999"/>
      <c r="G2" s="1000"/>
      <c r="H2" s="1001" t="s">
        <v>13</v>
      </c>
      <c r="I2" s="1001"/>
      <c r="J2" s="1001"/>
      <c r="K2" s="1001"/>
      <c r="L2" s="1001"/>
      <c r="M2" s="998" t="s">
        <v>36</v>
      </c>
      <c r="N2" s="999"/>
      <c r="O2" s="1000"/>
      <c r="P2" s="326"/>
      <c r="Q2" s="1002"/>
      <c r="R2" s="1003"/>
      <c r="S2" s="1003"/>
      <c r="T2" s="1004"/>
      <c r="U2" s="1005" t="s">
        <v>37</v>
      </c>
      <c r="V2" s="1006"/>
      <c r="W2" s="1006"/>
      <c r="X2" s="1007"/>
      <c r="Y2" s="326"/>
      <c r="AR2" s="51"/>
      <c r="AS2" s="51"/>
      <c r="AT2" s="51"/>
      <c r="AU2" s="51"/>
      <c r="AV2" s="51"/>
      <c r="AW2" s="51"/>
    </row>
    <row r="3" spans="1:215" s="9" customFormat="1" ht="34.5" x14ac:dyDescent="0.2">
      <c r="A3" s="997"/>
      <c r="B3" s="997"/>
      <c r="C3" s="997"/>
      <c r="D3" s="998" t="s">
        <v>38</v>
      </c>
      <c r="E3" s="999"/>
      <c r="F3" s="999"/>
      <c r="G3" s="1000"/>
      <c r="H3" s="1008"/>
      <c r="I3" s="1008"/>
      <c r="J3" s="1008"/>
      <c r="K3" s="1008"/>
      <c r="L3" s="1008"/>
      <c r="M3" s="998" t="s">
        <v>39</v>
      </c>
      <c r="N3" s="999"/>
      <c r="O3" s="1000"/>
      <c r="P3" s="326"/>
      <c r="Q3" s="1002"/>
      <c r="R3" s="1003"/>
      <c r="S3" s="1003"/>
      <c r="T3" s="1004"/>
      <c r="U3" s="1005" t="s">
        <v>40</v>
      </c>
      <c r="V3" s="1006"/>
      <c r="W3" s="1006"/>
      <c r="X3" s="1007"/>
      <c r="Y3" s="326"/>
      <c r="AR3" s="51"/>
      <c r="AS3" s="51"/>
      <c r="AT3" s="51"/>
      <c r="AU3" s="51"/>
      <c r="AV3" s="51"/>
      <c r="AW3" s="51"/>
    </row>
    <row r="4" spans="1:215" s="542" customFormat="1" ht="27.75" x14ac:dyDescent="0.25">
      <c r="A4" s="797" t="s">
        <v>64</v>
      </c>
      <c r="B4" s="797"/>
      <c r="C4" s="797"/>
      <c r="D4" s="796" t="s">
        <v>713</v>
      </c>
      <c r="E4" s="796"/>
      <c r="F4" s="796"/>
      <c r="G4" s="796"/>
      <c r="H4" s="796"/>
      <c r="I4" s="796"/>
      <c r="J4" s="796"/>
      <c r="K4" s="796"/>
      <c r="L4" s="796"/>
      <c r="M4" s="797" t="s">
        <v>65</v>
      </c>
      <c r="N4" s="797"/>
      <c r="O4" s="793">
        <v>2023</v>
      </c>
      <c r="P4" s="794"/>
      <c r="Q4" s="794"/>
      <c r="R4" s="794"/>
      <c r="S4" s="794"/>
      <c r="T4" s="794"/>
      <c r="U4" s="794"/>
      <c r="V4" s="794"/>
      <c r="W4" s="794"/>
      <c r="X4" s="794"/>
      <c r="Y4" s="795"/>
      <c r="AR4" s="9"/>
      <c r="AS4" s="9"/>
      <c r="AT4" s="9"/>
      <c r="AU4" s="9"/>
      <c r="AV4" s="9"/>
      <c r="AW4" s="9"/>
    </row>
    <row r="5" spans="1:215" s="542" customFormat="1" ht="27.75" x14ac:dyDescent="0.25">
      <c r="A5" s="797" t="s">
        <v>66</v>
      </c>
      <c r="B5" s="797"/>
      <c r="C5" s="797"/>
      <c r="D5" s="796" t="s">
        <v>714</v>
      </c>
      <c r="E5" s="796"/>
      <c r="F5" s="796"/>
      <c r="G5" s="796"/>
      <c r="H5" s="796"/>
      <c r="I5" s="796"/>
      <c r="J5" s="796"/>
      <c r="K5" s="796"/>
      <c r="L5" s="796"/>
      <c r="M5" s="797" t="s">
        <v>67</v>
      </c>
      <c r="N5" s="797"/>
      <c r="O5" s="797" t="s">
        <v>715</v>
      </c>
      <c r="P5" s="797"/>
      <c r="Q5" s="797"/>
      <c r="R5" s="797"/>
      <c r="S5" s="797"/>
      <c r="T5" s="797"/>
      <c r="U5" s="797"/>
      <c r="V5" s="797"/>
      <c r="W5" s="797"/>
      <c r="X5" s="797"/>
      <c r="Y5" s="797"/>
      <c r="AR5" s="9"/>
      <c r="AS5" s="9"/>
      <c r="AT5" s="9"/>
      <c r="AU5" s="9"/>
      <c r="AV5" s="9"/>
      <c r="AW5" s="9"/>
    </row>
    <row r="6" spans="1:215" s="542" customFormat="1" ht="61.5" x14ac:dyDescent="0.25">
      <c r="A6" s="797" t="s">
        <v>69</v>
      </c>
      <c r="B6" s="797"/>
      <c r="C6" s="797"/>
      <c r="D6" s="800">
        <v>45441</v>
      </c>
      <c r="E6" s="800"/>
      <c r="F6" s="800"/>
      <c r="G6" s="800"/>
      <c r="H6" s="800"/>
      <c r="I6" s="800"/>
      <c r="J6" s="800"/>
      <c r="K6" s="800"/>
      <c r="L6" s="800"/>
      <c r="M6" s="798" t="s">
        <v>46</v>
      </c>
      <c r="N6" s="798"/>
      <c r="O6" s="798" t="s">
        <v>716</v>
      </c>
      <c r="P6" s="798"/>
      <c r="Q6" s="798"/>
      <c r="R6" s="798"/>
      <c r="S6" s="798"/>
      <c r="T6" s="798"/>
      <c r="U6" s="798"/>
      <c r="V6" s="798"/>
      <c r="W6" s="798"/>
      <c r="X6" s="798"/>
      <c r="Y6" s="798"/>
      <c r="AR6" s="9"/>
      <c r="AS6" s="622" t="s">
        <v>879</v>
      </c>
      <c r="AT6" s="622"/>
      <c r="AU6" s="622"/>
      <c r="AV6" s="622"/>
      <c r="AW6" s="9"/>
    </row>
    <row r="7" spans="1:215" s="542" customFormat="1" ht="27.75" x14ac:dyDescent="0.25">
      <c r="A7" s="797" t="s">
        <v>47</v>
      </c>
      <c r="B7" s="797"/>
      <c r="C7" s="797"/>
      <c r="D7" s="800">
        <v>45441</v>
      </c>
      <c r="E7" s="800"/>
      <c r="F7" s="800"/>
      <c r="G7" s="800"/>
      <c r="H7" s="800"/>
      <c r="I7" s="800"/>
      <c r="J7" s="800"/>
      <c r="K7" s="800"/>
      <c r="L7" s="800"/>
      <c r="M7" s="1012" t="s">
        <v>423</v>
      </c>
      <c r="N7" s="1012"/>
      <c r="O7" s="543">
        <v>45456</v>
      </c>
      <c r="P7" s="1013" t="s">
        <v>424</v>
      </c>
      <c r="Q7" s="1014"/>
      <c r="R7" s="1014"/>
      <c r="S7" s="1015"/>
      <c r="T7" s="1016" t="s">
        <v>878</v>
      </c>
      <c r="U7" s="1017"/>
      <c r="V7" s="1017"/>
      <c r="W7" s="1018"/>
      <c r="X7" s="323"/>
      <c r="Y7" s="323"/>
      <c r="AR7" s="9"/>
      <c r="AS7" s="576" t="s">
        <v>321</v>
      </c>
      <c r="AT7" s="576"/>
      <c r="AU7" s="576"/>
      <c r="AV7" s="576"/>
      <c r="AW7" s="9"/>
    </row>
    <row r="8" spans="1:215" s="540" customFormat="1" ht="23.25" x14ac:dyDescent="0.35">
      <c r="A8" s="1009" t="s">
        <v>70</v>
      </c>
      <c r="B8" s="1010" t="s">
        <v>26</v>
      </c>
      <c r="C8" s="1010" t="s">
        <v>146</v>
      </c>
      <c r="D8" s="1011" t="s">
        <v>7</v>
      </c>
      <c r="E8" s="1011" t="s">
        <v>8</v>
      </c>
      <c r="F8" s="1011"/>
      <c r="G8" s="1011"/>
      <c r="H8" s="1011" t="s">
        <v>147</v>
      </c>
      <c r="I8" s="1010" t="s">
        <v>51</v>
      </c>
      <c r="J8" s="1010" t="s">
        <v>52</v>
      </c>
      <c r="K8" s="1010" t="s">
        <v>53</v>
      </c>
      <c r="L8" s="1010" t="s">
        <v>54</v>
      </c>
      <c r="M8" s="1010" t="s">
        <v>425</v>
      </c>
      <c r="N8" s="1010" t="s">
        <v>426</v>
      </c>
      <c r="O8" s="1010" t="s">
        <v>427</v>
      </c>
      <c r="P8" s="1019" t="s">
        <v>428</v>
      </c>
      <c r="Q8" s="1019" t="s">
        <v>429</v>
      </c>
      <c r="R8" s="1019" t="s">
        <v>430</v>
      </c>
      <c r="S8" s="1019" t="s">
        <v>431</v>
      </c>
      <c r="T8" s="1019" t="s">
        <v>432</v>
      </c>
      <c r="U8" s="1019" t="s">
        <v>433</v>
      </c>
      <c r="V8" s="1019" t="s">
        <v>434</v>
      </c>
      <c r="W8" s="1019" t="s">
        <v>435</v>
      </c>
      <c r="X8" s="1022" t="s">
        <v>71</v>
      </c>
      <c r="Y8" s="1022"/>
      <c r="AR8" s="9"/>
      <c r="AS8" s="576"/>
      <c r="AT8" s="576"/>
      <c r="AU8" s="576"/>
      <c r="AV8" s="576"/>
      <c r="AW8" s="9"/>
    </row>
    <row r="9" spans="1:215" s="540" customFormat="1" ht="208.5" customHeight="1" x14ac:dyDescent="0.35">
      <c r="A9" s="1009"/>
      <c r="B9" s="1010"/>
      <c r="C9" s="1010"/>
      <c r="D9" s="1011"/>
      <c r="E9" s="538" t="s">
        <v>31</v>
      </c>
      <c r="F9" s="538" t="s">
        <v>11</v>
      </c>
      <c r="G9" s="538" t="s">
        <v>12</v>
      </c>
      <c r="H9" s="1011"/>
      <c r="I9" s="1010"/>
      <c r="J9" s="1010"/>
      <c r="K9" s="1010"/>
      <c r="L9" s="1010"/>
      <c r="M9" s="1010"/>
      <c r="N9" s="1010"/>
      <c r="O9" s="1010"/>
      <c r="P9" s="1019"/>
      <c r="Q9" s="1019"/>
      <c r="R9" s="1019"/>
      <c r="S9" s="1019"/>
      <c r="T9" s="1019"/>
      <c r="U9" s="1019"/>
      <c r="V9" s="1019"/>
      <c r="W9" s="1019"/>
      <c r="X9" s="539" t="s">
        <v>55</v>
      </c>
      <c r="Y9" s="539" t="s">
        <v>56</v>
      </c>
      <c r="AF9" s="990" t="s">
        <v>6</v>
      </c>
      <c r="AG9" s="991"/>
      <c r="AH9" s="991"/>
      <c r="AI9" s="991"/>
      <c r="AJ9" s="992"/>
      <c r="AK9" s="541" t="s">
        <v>48</v>
      </c>
      <c r="AL9" s="541" t="s">
        <v>50</v>
      </c>
      <c r="AM9" s="541" t="s">
        <v>875</v>
      </c>
      <c r="AN9" s="541" t="s">
        <v>876</v>
      </c>
      <c r="AO9" s="541" t="s">
        <v>884</v>
      </c>
      <c r="AR9" s="9"/>
      <c r="AS9" s="1" t="s">
        <v>3</v>
      </c>
      <c r="AT9" s="93" t="s">
        <v>4</v>
      </c>
      <c r="AU9" s="837" t="s">
        <v>384</v>
      </c>
      <c r="AV9" s="839" t="s">
        <v>383</v>
      </c>
      <c r="AW9" s="9"/>
    </row>
    <row r="10" spans="1:215" s="352" customFormat="1" ht="133.5" customHeight="1" x14ac:dyDescent="0.4">
      <c r="A10" s="1020">
        <v>1</v>
      </c>
      <c r="B10" s="1020" t="s">
        <v>717</v>
      </c>
      <c r="C10" s="1020" t="s">
        <v>718</v>
      </c>
      <c r="D10" s="351" t="s">
        <v>719</v>
      </c>
      <c r="E10" s="1020"/>
      <c r="F10" s="1021"/>
      <c r="G10" s="1020"/>
      <c r="H10" s="1020">
        <v>1</v>
      </c>
      <c r="I10" s="1020" t="s">
        <v>720</v>
      </c>
      <c r="J10" s="1020" t="s">
        <v>721</v>
      </c>
      <c r="K10" s="1026" t="s">
        <v>722</v>
      </c>
      <c r="L10" s="1026" t="s">
        <v>485</v>
      </c>
      <c r="M10" s="1020" t="s">
        <v>723</v>
      </c>
      <c r="N10" s="1020" t="s">
        <v>723</v>
      </c>
      <c r="O10" s="1020" t="s">
        <v>724</v>
      </c>
      <c r="P10" s="1025" t="s">
        <v>725</v>
      </c>
      <c r="Q10" s="1024" t="s">
        <v>726</v>
      </c>
      <c r="R10" s="1024" t="s">
        <v>445</v>
      </c>
      <c r="S10" s="1024" t="s">
        <v>446</v>
      </c>
      <c r="T10" s="1024" t="s">
        <v>488</v>
      </c>
      <c r="U10" s="1024" t="s">
        <v>726</v>
      </c>
      <c r="V10" s="1024" t="s">
        <v>445</v>
      </c>
      <c r="W10" s="1024" t="s">
        <v>446</v>
      </c>
      <c r="X10" s="1027"/>
      <c r="Y10" s="1027" t="s">
        <v>13</v>
      </c>
      <c r="AF10" s="993" t="s">
        <v>877</v>
      </c>
      <c r="AG10" s="993"/>
      <c r="AH10" s="993"/>
      <c r="AI10" s="993"/>
      <c r="AJ10" s="993"/>
      <c r="AK10" s="535">
        <f>+O7</f>
        <v>45456</v>
      </c>
      <c r="AL10" s="531">
        <v>1</v>
      </c>
      <c r="AM10" s="535" t="str">
        <f>+P10</f>
        <v>13 de junio de 2024</v>
      </c>
      <c r="AN10" s="535" t="str">
        <f>+Q10</f>
        <v>12 de diciembre de 2024</v>
      </c>
      <c r="AO10" s="533">
        <v>0.5</v>
      </c>
      <c r="AR10" s="13"/>
      <c r="AS10" s="2" t="s">
        <v>9</v>
      </c>
      <c r="AT10" s="2" t="s">
        <v>10</v>
      </c>
      <c r="AU10" s="838"/>
      <c r="AV10" s="840"/>
      <c r="AW10" s="13"/>
    </row>
    <row r="11" spans="1:215" s="352" customFormat="1" ht="409.5" customHeight="1" x14ac:dyDescent="0.4">
      <c r="A11" s="1020"/>
      <c r="B11" s="1020"/>
      <c r="C11" s="1020"/>
      <c r="D11" s="351"/>
      <c r="E11" s="1020"/>
      <c r="F11" s="1021"/>
      <c r="G11" s="1020"/>
      <c r="H11" s="1020"/>
      <c r="I11" s="1020"/>
      <c r="J11" s="1020"/>
      <c r="K11" s="1026"/>
      <c r="L11" s="1026"/>
      <c r="M11" s="1020"/>
      <c r="N11" s="1020"/>
      <c r="O11" s="1020"/>
      <c r="P11" s="1025"/>
      <c r="Q11" s="1024"/>
      <c r="R11" s="1024"/>
      <c r="S11" s="1024"/>
      <c r="T11" s="1024"/>
      <c r="U11" s="1024"/>
      <c r="V11" s="1024"/>
      <c r="W11" s="1024"/>
      <c r="X11" s="1027"/>
      <c r="Y11" s="1027"/>
      <c r="AF11" s="993"/>
      <c r="AG11" s="993"/>
      <c r="AH11" s="993"/>
      <c r="AI11" s="993"/>
      <c r="AJ11" s="993"/>
      <c r="AK11" s="434"/>
      <c r="AL11" s="434"/>
      <c r="AM11" s="434"/>
      <c r="AN11" s="434"/>
      <c r="AO11" s="434"/>
      <c r="AR11" s="13"/>
      <c r="AS11" s="254">
        <v>1</v>
      </c>
      <c r="AT11" s="172">
        <v>0</v>
      </c>
      <c r="AU11" s="27" t="s">
        <v>880</v>
      </c>
      <c r="AV11" s="172" t="s">
        <v>883</v>
      </c>
      <c r="AW11" s="174" t="s">
        <v>14</v>
      </c>
    </row>
    <row r="12" spans="1:215" s="328" customFormat="1" ht="60.75" x14ac:dyDescent="0.3">
      <c r="A12" s="327"/>
      <c r="B12" s="327"/>
      <c r="E12" s="1028" t="s">
        <v>50</v>
      </c>
      <c r="F12" s="1028"/>
      <c r="G12" s="1028"/>
      <c r="H12" s="329">
        <v>1</v>
      </c>
      <c r="I12" s="1029" t="s">
        <v>247</v>
      </c>
      <c r="J12" s="1030"/>
      <c r="K12" s="1030"/>
      <c r="P12" s="330"/>
      <c r="Q12" s="331"/>
      <c r="R12" s="331"/>
      <c r="S12" s="331"/>
      <c r="T12" s="330"/>
      <c r="U12" s="331"/>
      <c r="V12" s="331"/>
      <c r="W12" s="331"/>
      <c r="X12" s="331"/>
      <c r="Y12" s="330"/>
      <c r="AF12" s="993"/>
      <c r="AG12" s="993"/>
      <c r="AH12" s="993"/>
      <c r="AI12" s="993"/>
      <c r="AJ12" s="993"/>
      <c r="AK12" s="434"/>
      <c r="AL12" s="434"/>
      <c r="AM12" s="434"/>
      <c r="AN12" s="434"/>
      <c r="AO12" s="434"/>
      <c r="AR12" s="129"/>
      <c r="AS12" s="76">
        <f>SUM(AS11:AS11)</f>
        <v>1</v>
      </c>
      <c r="AT12" s="76">
        <f>SUM(AT11:AT11)</f>
        <v>0</v>
      </c>
      <c r="AU12" s="228"/>
      <c r="AV12" s="228"/>
      <c r="AW12" s="51"/>
    </row>
    <row r="13" spans="1:215" s="328" customFormat="1" ht="61.5" x14ac:dyDescent="0.2">
      <c r="A13" s="327"/>
      <c r="B13" s="327"/>
      <c r="I13" s="332" t="s">
        <v>31</v>
      </c>
      <c r="J13" s="1023" t="s">
        <v>250</v>
      </c>
      <c r="K13" s="1023"/>
      <c r="P13" s="330"/>
      <c r="Q13" s="331"/>
      <c r="R13" s="331"/>
      <c r="S13" s="331"/>
      <c r="T13" s="330"/>
      <c r="U13" s="331"/>
      <c r="V13" s="331"/>
      <c r="W13" s="331"/>
      <c r="X13" s="331"/>
      <c r="Y13" s="330"/>
      <c r="AR13" s="569" t="s">
        <v>16</v>
      </c>
      <c r="AS13" s="71">
        <f>+AS12*100%/AS17</f>
        <v>0.5</v>
      </c>
      <c r="AT13" s="71">
        <f>+AT12*100%/AT17</f>
        <v>0</v>
      </c>
      <c r="AU13" s="228"/>
      <c r="AV13" s="228"/>
      <c r="AW13" s="51"/>
    </row>
    <row r="14" spans="1:215" s="328" customFormat="1" ht="61.5" x14ac:dyDescent="0.2">
      <c r="A14" s="327"/>
      <c r="B14" s="327"/>
      <c r="I14" s="332" t="s">
        <v>11</v>
      </c>
      <c r="J14" s="1023" t="s">
        <v>252</v>
      </c>
      <c r="K14" s="1023"/>
      <c r="P14" s="330"/>
      <c r="Q14" s="331"/>
      <c r="R14" s="331"/>
      <c r="S14" s="331"/>
      <c r="T14" s="330"/>
      <c r="U14" s="331"/>
      <c r="V14" s="331"/>
      <c r="W14" s="331"/>
      <c r="X14" s="331"/>
      <c r="Y14" s="330"/>
      <c r="AR14" s="570"/>
      <c r="AS14" s="91">
        <v>0.2</v>
      </c>
      <c r="AT14" s="91">
        <v>0.8</v>
      </c>
      <c r="AU14" s="228"/>
      <c r="AV14" s="228"/>
      <c r="AW14" s="51"/>
    </row>
    <row r="15" spans="1:215" s="328" customFormat="1" ht="61.5" x14ac:dyDescent="0.2">
      <c r="A15" s="327"/>
      <c r="B15" s="327"/>
      <c r="I15" s="332" t="s">
        <v>615</v>
      </c>
      <c r="J15" s="1023" t="s">
        <v>254</v>
      </c>
      <c r="K15" s="1023"/>
      <c r="P15" s="330"/>
      <c r="Q15" s="331"/>
      <c r="R15" s="331"/>
      <c r="S15" s="331"/>
      <c r="T15" s="330"/>
      <c r="U15" s="331"/>
      <c r="V15" s="331"/>
      <c r="W15" s="331"/>
      <c r="X15" s="331"/>
      <c r="Y15" s="330"/>
      <c r="AR15" s="90" t="s">
        <v>17</v>
      </c>
      <c r="AS15" s="71">
        <f>+AS14*AS13</f>
        <v>0.1</v>
      </c>
      <c r="AT15" s="71">
        <f>+AT14*AT13</f>
        <v>0</v>
      </c>
      <c r="AU15" s="228"/>
      <c r="AV15" s="228"/>
      <c r="AW15" s="51"/>
    </row>
    <row r="16" spans="1:215" s="328" customFormat="1" ht="46.5" x14ac:dyDescent="0.2">
      <c r="A16" s="327"/>
      <c r="B16" s="327"/>
      <c r="P16" s="330"/>
      <c r="Q16" s="331"/>
      <c r="R16" s="331"/>
      <c r="S16" s="331"/>
      <c r="T16" s="330"/>
      <c r="U16" s="331"/>
      <c r="V16" s="331"/>
      <c r="W16" s="331"/>
      <c r="X16" s="331"/>
      <c r="Y16" s="330"/>
      <c r="AR16" s="77" t="s">
        <v>18</v>
      </c>
      <c r="AS16" s="571">
        <f>SUM(AS15:AT15)</f>
        <v>0.1</v>
      </c>
      <c r="AT16" s="572"/>
      <c r="AU16" s="51"/>
      <c r="AV16" s="513" t="s">
        <v>881</v>
      </c>
      <c r="AW16" s="51"/>
    </row>
    <row r="17" spans="1:262" s="328" customFormat="1" ht="162.75" x14ac:dyDescent="0.2">
      <c r="A17" s="327"/>
      <c r="B17" s="327"/>
      <c r="P17" s="330"/>
      <c r="Q17" s="331"/>
      <c r="R17" s="331"/>
      <c r="S17" s="331"/>
      <c r="T17" s="330"/>
      <c r="U17" s="331"/>
      <c r="V17" s="331"/>
      <c r="W17" s="331"/>
      <c r="X17" s="331"/>
      <c r="Y17" s="330"/>
      <c r="AR17" s="77" t="s">
        <v>843</v>
      </c>
      <c r="AS17" s="72">
        <v>2</v>
      </c>
      <c r="AT17" s="72">
        <v>2</v>
      </c>
      <c r="AU17" s="527" t="s">
        <v>882</v>
      </c>
      <c r="AV17" s="524">
        <f>+AS18</f>
        <v>0.5</v>
      </c>
      <c r="AW17" s="51"/>
    </row>
    <row r="18" spans="1:262" s="328" customFormat="1" ht="34.5" x14ac:dyDescent="0.2">
      <c r="A18" s="327"/>
      <c r="B18" s="327"/>
      <c r="P18" s="330"/>
      <c r="Q18" s="331"/>
      <c r="R18" s="331"/>
      <c r="S18" s="331"/>
      <c r="T18" s="330"/>
      <c r="U18" s="331"/>
      <c r="V18" s="331"/>
      <c r="W18" s="331"/>
      <c r="X18" s="331"/>
      <c r="Y18" s="330"/>
      <c r="AR18" s="573" t="s">
        <v>841</v>
      </c>
      <c r="AS18" s="574">
        <v>0.5</v>
      </c>
      <c r="AT18" s="575"/>
      <c r="AU18" s="525" t="s">
        <v>50</v>
      </c>
      <c r="AV18" s="526">
        <v>1</v>
      </c>
      <c r="AW18" s="51"/>
    </row>
    <row r="19" spans="1:262" ht="66.75" customHeight="1" x14ac:dyDescent="0.25">
      <c r="E19" s="328"/>
      <c r="F19" s="328"/>
      <c r="G19" s="328"/>
      <c r="H19" s="328"/>
      <c r="I19" s="328"/>
      <c r="AR19" s="573"/>
      <c r="AU19" s="228"/>
      <c r="AV19" s="228"/>
    </row>
    <row r="20" spans="1:262" x14ac:dyDescent="0.25">
      <c r="AU20" s="228"/>
      <c r="AV20" s="228"/>
    </row>
    <row r="21" spans="1:262" x14ac:dyDescent="0.25">
      <c r="AU21" s="228"/>
      <c r="AV21" s="228"/>
    </row>
    <row r="22" spans="1:262" x14ac:dyDescent="0.25">
      <c r="AU22" s="228"/>
      <c r="AV22" s="228"/>
    </row>
    <row r="23" spans="1:262" ht="92.25" x14ac:dyDescent="0.25">
      <c r="AR23" s="510" t="s">
        <v>847</v>
      </c>
      <c r="AS23" s="510" t="s">
        <v>848</v>
      </c>
      <c r="AT23" s="510" t="s">
        <v>863</v>
      </c>
      <c r="AU23" s="510" t="s">
        <v>862</v>
      </c>
      <c r="AV23" s="807" t="s">
        <v>385</v>
      </c>
      <c r="AW23" s="807"/>
      <c r="AX23" s="807"/>
      <c r="AY23" s="807"/>
      <c r="AZ23" s="807"/>
    </row>
    <row r="24" spans="1:262" ht="125.25" customHeight="1" x14ac:dyDescent="0.25">
      <c r="AR24" s="234">
        <v>1</v>
      </c>
      <c r="AS24" s="249" t="str">
        <f>+AR17</f>
        <v>RESULTADOS DE LA  EVALUACION DEL PLAN DE MEJORAMIENTO  FECHA  CORTE SEPTIEMBRE DE 2024</v>
      </c>
      <c r="AT24" s="528">
        <f>+AS16</f>
        <v>0.1</v>
      </c>
      <c r="AU24" s="528">
        <f>+AS18</f>
        <v>0.5</v>
      </c>
      <c r="AV24" s="557" t="s">
        <v>72</v>
      </c>
      <c r="AW24" s="557" t="s">
        <v>888</v>
      </c>
      <c r="AX24" s="557" t="s">
        <v>889</v>
      </c>
      <c r="AY24" s="557" t="s">
        <v>890</v>
      </c>
      <c r="AZ24" s="557" t="s">
        <v>891</v>
      </c>
    </row>
    <row r="25" spans="1:262" ht="66.75" customHeight="1" thickBot="1" x14ac:dyDescent="0.3">
      <c r="B25" s="336"/>
      <c r="C25" s="336"/>
      <c r="D25" s="336"/>
      <c r="E25" s="336"/>
      <c r="F25" s="336"/>
      <c r="G25" s="336"/>
      <c r="H25" s="336"/>
      <c r="I25" s="336"/>
      <c r="J25" s="337"/>
      <c r="K25" s="336"/>
      <c r="L25" s="337"/>
      <c r="M25" s="336"/>
      <c r="N25" s="337"/>
      <c r="O25" s="336"/>
      <c r="P25" s="337"/>
      <c r="Q25" s="336"/>
      <c r="R25" s="337"/>
      <c r="S25" s="336"/>
      <c r="T25" s="337"/>
      <c r="U25" s="334"/>
      <c r="AR25" s="234"/>
      <c r="AU25" s="228"/>
      <c r="AV25" s="549">
        <v>1</v>
      </c>
      <c r="AW25" s="549" t="s">
        <v>912</v>
      </c>
      <c r="AX25" s="549">
        <v>1</v>
      </c>
      <c r="AY25" s="550">
        <v>45565</v>
      </c>
      <c r="AZ25" s="551">
        <v>1</v>
      </c>
    </row>
    <row r="26" spans="1:262" s="338" customFormat="1" ht="90" x14ac:dyDescent="1.1499999999999999">
      <c r="B26" s="1031" t="s">
        <v>628</v>
      </c>
      <c r="C26" s="1031"/>
      <c r="D26" s="1031"/>
      <c r="E26" s="1031"/>
      <c r="F26" s="1031"/>
      <c r="G26" s="1031"/>
      <c r="H26" s="1031"/>
      <c r="I26" s="1032" t="s">
        <v>727</v>
      </c>
      <c r="J26" s="1032"/>
      <c r="K26" s="339"/>
      <c r="L26" s="1033" t="s">
        <v>728</v>
      </c>
      <c r="M26" s="1033"/>
      <c r="N26" s="1033"/>
      <c r="O26" s="1033"/>
      <c r="P26" s="1033" t="s">
        <v>729</v>
      </c>
      <c r="Q26" s="1033"/>
      <c r="R26" s="1033"/>
      <c r="S26" s="1033"/>
      <c r="T26" s="1033"/>
      <c r="U26" s="1033"/>
      <c r="V26" s="1033"/>
      <c r="W26" s="340"/>
      <c r="X26" s="340"/>
      <c r="Y26" s="341"/>
      <c r="AR26" s="51"/>
      <c r="AS26" s="51"/>
      <c r="AT26" s="51"/>
      <c r="AU26" s="228"/>
      <c r="AV26" s="51"/>
      <c r="AW26" s="51"/>
      <c r="AX26" s="334"/>
      <c r="AY26" s="334"/>
      <c r="AZ26" s="334"/>
    </row>
    <row r="27" spans="1:262" s="343" customFormat="1" ht="45.75" x14ac:dyDescent="0.65">
      <c r="A27" s="342"/>
      <c r="B27" s="580" t="s">
        <v>730</v>
      </c>
      <c r="C27" s="580"/>
      <c r="D27" s="580"/>
      <c r="E27" s="154"/>
      <c r="F27" s="154"/>
      <c r="G27" s="154"/>
      <c r="H27" s="154"/>
      <c r="I27" s="1034" t="s">
        <v>731</v>
      </c>
      <c r="J27" s="1034"/>
      <c r="K27" s="154"/>
      <c r="L27" s="1034" t="s">
        <v>732</v>
      </c>
      <c r="M27" s="1034"/>
      <c r="N27" s="1034"/>
      <c r="O27" s="1034"/>
      <c r="P27" s="1034" t="s">
        <v>733</v>
      </c>
      <c r="Q27" s="1034"/>
      <c r="R27" s="1034"/>
      <c r="S27" s="1034"/>
      <c r="T27" s="1034"/>
      <c r="W27" s="344"/>
      <c r="X27" s="344"/>
      <c r="Y27" s="344"/>
      <c r="Z27" s="344"/>
      <c r="AA27" s="344"/>
      <c r="AB27" s="344"/>
      <c r="AC27" s="344"/>
      <c r="AD27" s="344"/>
      <c r="AE27" s="344"/>
      <c r="AF27" s="344"/>
      <c r="AG27" s="344"/>
      <c r="AH27" s="344"/>
      <c r="AI27" s="344"/>
      <c r="AJ27" s="344"/>
      <c r="AK27" s="344"/>
      <c r="AL27" s="344"/>
      <c r="AM27" s="344"/>
      <c r="AN27" s="344"/>
      <c r="AO27" s="344"/>
      <c r="AR27" s="51"/>
      <c r="AS27" s="51"/>
      <c r="AT27" s="51"/>
      <c r="AU27" s="228"/>
      <c r="AV27" s="51"/>
      <c r="AW27" s="51"/>
      <c r="AX27" s="334"/>
      <c r="AY27" s="334"/>
      <c r="AZ27" s="334"/>
    </row>
    <row r="28" spans="1:262" s="350" customFormat="1" ht="26.25" x14ac:dyDescent="0.4">
      <c r="A28" s="345"/>
      <c r="B28" s="346"/>
      <c r="C28" s="347"/>
      <c r="D28" s="1035"/>
      <c r="E28" s="1035"/>
      <c r="F28" s="1035"/>
      <c r="G28" s="1035"/>
      <c r="H28" s="1035"/>
      <c r="I28" s="1035"/>
      <c r="J28" s="1035"/>
      <c r="K28" s="1035"/>
      <c r="L28" s="1035"/>
      <c r="M28" s="1035"/>
      <c r="N28" s="1035"/>
      <c r="O28" s="1035"/>
      <c r="P28" s="1035"/>
      <c r="Q28" s="1035"/>
      <c r="R28" s="1035"/>
      <c r="S28" s="348"/>
      <c r="T28" s="349"/>
      <c r="U28" s="349"/>
      <c r="V28" s="335"/>
      <c r="W28" s="335"/>
      <c r="X28" s="335"/>
      <c r="Y28" s="335"/>
      <c r="Z28" s="335"/>
      <c r="AA28" s="335"/>
      <c r="AB28" s="335"/>
      <c r="AC28" s="335"/>
      <c r="AD28" s="335"/>
      <c r="AE28" s="335"/>
      <c r="AF28" s="335"/>
      <c r="AG28" s="335"/>
      <c r="AH28" s="335"/>
      <c r="AI28" s="335"/>
      <c r="AJ28" s="335"/>
      <c r="AK28" s="335"/>
      <c r="AL28" s="335"/>
      <c r="AM28" s="335"/>
      <c r="AN28" s="335"/>
      <c r="AO28" s="335"/>
      <c r="AP28" s="349"/>
      <c r="AQ28" s="349"/>
      <c r="AR28" s="51"/>
      <c r="AS28" s="51"/>
      <c r="AT28" s="51"/>
      <c r="AU28" s="51"/>
      <c r="AV28" s="51"/>
      <c r="AW28" s="51"/>
      <c r="AX28" s="334"/>
      <c r="AY28" s="334"/>
      <c r="AZ28" s="334"/>
      <c r="BA28" s="349"/>
      <c r="BB28" s="349"/>
      <c r="BC28" s="349"/>
      <c r="BD28" s="349"/>
      <c r="BE28" s="349"/>
      <c r="BF28" s="349"/>
      <c r="BG28" s="349"/>
      <c r="BH28" s="349"/>
      <c r="BI28" s="349"/>
      <c r="BJ28" s="349"/>
      <c r="BK28" s="349"/>
      <c r="BL28" s="349"/>
      <c r="BM28" s="349"/>
      <c r="BN28" s="349"/>
      <c r="BO28" s="349"/>
      <c r="BP28" s="349"/>
      <c r="BQ28" s="349"/>
      <c r="BR28" s="349"/>
      <c r="BS28" s="349"/>
      <c r="BT28" s="349"/>
      <c r="BU28" s="349"/>
      <c r="BV28" s="349"/>
      <c r="BW28" s="349"/>
      <c r="BX28" s="349"/>
      <c r="BY28" s="349"/>
      <c r="BZ28" s="349"/>
      <c r="CA28" s="349"/>
      <c r="CB28" s="349"/>
      <c r="CC28" s="349"/>
      <c r="CD28" s="349"/>
      <c r="CE28" s="349"/>
      <c r="CF28" s="349"/>
      <c r="CG28" s="349"/>
      <c r="CH28" s="349"/>
      <c r="CI28" s="349"/>
      <c r="CJ28" s="349"/>
      <c r="CK28" s="349"/>
      <c r="CL28" s="349"/>
      <c r="CM28" s="349"/>
      <c r="CN28" s="349"/>
      <c r="CO28" s="349"/>
      <c r="CP28" s="349"/>
      <c r="CQ28" s="349"/>
      <c r="CR28" s="349"/>
      <c r="CS28" s="349"/>
      <c r="CT28" s="349"/>
      <c r="CU28" s="349"/>
      <c r="CV28" s="349"/>
      <c r="CW28" s="349"/>
      <c r="CX28" s="349"/>
      <c r="CY28" s="349"/>
      <c r="CZ28" s="349"/>
      <c r="DA28" s="349"/>
      <c r="DB28" s="349"/>
      <c r="DC28" s="349"/>
      <c r="DD28" s="349"/>
      <c r="DE28" s="349"/>
      <c r="DF28" s="349"/>
      <c r="DG28" s="349"/>
      <c r="DH28" s="349"/>
      <c r="DI28" s="349"/>
      <c r="DJ28" s="349"/>
      <c r="DK28" s="349"/>
      <c r="DL28" s="349"/>
      <c r="DM28" s="349"/>
      <c r="DN28" s="349"/>
      <c r="DO28" s="349"/>
      <c r="DP28" s="349"/>
      <c r="DQ28" s="349"/>
      <c r="DR28" s="349"/>
      <c r="DS28" s="349"/>
      <c r="DT28" s="349"/>
      <c r="DU28" s="349"/>
      <c r="DV28" s="349"/>
      <c r="DW28" s="349"/>
      <c r="DX28" s="349"/>
      <c r="DY28" s="349"/>
      <c r="DZ28" s="349"/>
      <c r="EA28" s="349"/>
      <c r="EB28" s="349"/>
      <c r="EC28" s="349"/>
      <c r="ED28" s="349"/>
      <c r="EE28" s="349"/>
      <c r="EF28" s="349"/>
      <c r="EG28" s="349"/>
      <c r="EH28" s="349"/>
      <c r="EI28" s="349"/>
      <c r="EJ28" s="349"/>
      <c r="EK28" s="349"/>
      <c r="EL28" s="349"/>
      <c r="EM28" s="349"/>
      <c r="EN28" s="349"/>
      <c r="EO28" s="349"/>
      <c r="EP28" s="349"/>
      <c r="EQ28" s="349"/>
      <c r="ER28" s="349"/>
      <c r="ES28" s="349"/>
      <c r="ET28" s="349"/>
      <c r="EU28" s="349"/>
      <c r="EV28" s="349"/>
      <c r="EW28" s="349"/>
      <c r="EX28" s="349"/>
      <c r="EY28" s="349"/>
      <c r="EZ28" s="349"/>
      <c r="FA28" s="349"/>
      <c r="FB28" s="349"/>
      <c r="FC28" s="349"/>
      <c r="FD28" s="349"/>
      <c r="FE28" s="349"/>
      <c r="FF28" s="349"/>
      <c r="FG28" s="349"/>
      <c r="FH28" s="349"/>
      <c r="FI28" s="349"/>
      <c r="FJ28" s="349"/>
      <c r="FK28" s="349"/>
      <c r="FL28" s="349"/>
      <c r="FM28" s="349"/>
      <c r="FN28" s="349"/>
      <c r="FO28" s="349"/>
      <c r="FP28" s="349"/>
      <c r="FQ28" s="349"/>
      <c r="FR28" s="349"/>
      <c r="FS28" s="349"/>
      <c r="FT28" s="349"/>
      <c r="FU28" s="349"/>
      <c r="FV28" s="349"/>
      <c r="FW28" s="349"/>
      <c r="FX28" s="349"/>
      <c r="FY28" s="349"/>
      <c r="FZ28" s="349"/>
      <c r="GA28" s="349"/>
      <c r="GB28" s="349"/>
      <c r="GC28" s="349"/>
      <c r="GD28" s="349"/>
      <c r="GE28" s="349"/>
      <c r="GF28" s="349"/>
      <c r="GG28" s="349"/>
      <c r="GH28" s="349"/>
      <c r="GI28" s="349"/>
      <c r="GJ28" s="349"/>
      <c r="GK28" s="349"/>
      <c r="GL28" s="349"/>
      <c r="GM28" s="349"/>
      <c r="GN28" s="349"/>
      <c r="GO28" s="349"/>
      <c r="GP28" s="349"/>
      <c r="GQ28" s="349"/>
      <c r="GR28" s="349"/>
      <c r="GS28" s="349"/>
      <c r="GT28" s="349"/>
      <c r="GU28" s="349"/>
      <c r="GV28" s="349"/>
      <c r="GW28" s="349"/>
      <c r="GX28" s="349"/>
      <c r="GY28" s="349"/>
      <c r="GZ28" s="349"/>
      <c r="HA28" s="349"/>
      <c r="HB28" s="349"/>
      <c r="HC28" s="349"/>
      <c r="HD28" s="349"/>
      <c r="HE28" s="349"/>
      <c r="HF28" s="349"/>
      <c r="HG28" s="349"/>
      <c r="HH28" s="349"/>
      <c r="HI28" s="349"/>
      <c r="HJ28" s="349"/>
      <c r="HK28" s="349"/>
      <c r="HL28" s="349"/>
      <c r="HM28" s="349"/>
      <c r="HN28" s="349"/>
      <c r="HO28" s="349"/>
      <c r="HP28" s="349"/>
      <c r="HQ28" s="349"/>
      <c r="HR28" s="349"/>
      <c r="HS28" s="349"/>
      <c r="HT28" s="349"/>
      <c r="HU28" s="349"/>
      <c r="HV28" s="349"/>
      <c r="HW28" s="349"/>
      <c r="HX28" s="349"/>
      <c r="HY28" s="349"/>
      <c r="HZ28" s="349"/>
      <c r="IA28" s="349"/>
      <c r="IB28" s="349"/>
      <c r="IC28" s="349"/>
      <c r="ID28" s="349"/>
      <c r="IE28" s="349"/>
      <c r="IF28" s="349"/>
      <c r="IG28" s="349"/>
      <c r="IH28" s="349"/>
      <c r="II28" s="349"/>
      <c r="IJ28" s="349"/>
      <c r="IK28" s="349"/>
      <c r="IL28" s="349"/>
      <c r="IM28" s="349"/>
      <c r="IN28" s="349"/>
      <c r="IO28" s="349"/>
      <c r="IP28" s="349"/>
      <c r="IQ28" s="349"/>
      <c r="IR28" s="349"/>
      <c r="IS28" s="349"/>
      <c r="IT28" s="349"/>
      <c r="IU28" s="349"/>
      <c r="IV28" s="349"/>
      <c r="IW28" s="349"/>
      <c r="IX28" s="349"/>
      <c r="IY28" s="349"/>
      <c r="IZ28" s="349"/>
      <c r="JA28" s="349"/>
      <c r="JB28" s="349"/>
    </row>
    <row r="29" spans="1:262" x14ac:dyDescent="0.25">
      <c r="Y29" s="335"/>
      <c r="Z29" s="335"/>
      <c r="AA29" s="335"/>
      <c r="AB29" s="335"/>
      <c r="AC29" s="335"/>
      <c r="AD29" s="335"/>
      <c r="AE29" s="335"/>
      <c r="AF29" s="335"/>
      <c r="AG29" s="335"/>
      <c r="AH29" s="335"/>
      <c r="AI29" s="335"/>
      <c r="AJ29" s="335"/>
      <c r="AK29" s="335"/>
      <c r="AL29" s="335"/>
      <c r="AM29" s="335"/>
      <c r="AN29" s="335"/>
      <c r="AO29" s="335"/>
    </row>
    <row r="30" spans="1:262" x14ac:dyDescent="0.25">
      <c r="Y30" s="335"/>
      <c r="Z30" s="335"/>
      <c r="AA30" s="335"/>
      <c r="AB30" s="335"/>
      <c r="AC30" s="335"/>
      <c r="AD30" s="335"/>
      <c r="AE30" s="335"/>
      <c r="AF30" s="335"/>
      <c r="AG30" s="335"/>
      <c r="AH30" s="335"/>
      <c r="AI30" s="335"/>
      <c r="AJ30" s="335"/>
      <c r="AK30" s="335"/>
      <c r="AL30" s="335"/>
      <c r="AM30" s="335"/>
      <c r="AN30" s="335"/>
      <c r="AO30" s="335"/>
    </row>
    <row r="31" spans="1:262" x14ac:dyDescent="0.25">
      <c r="Y31" s="335"/>
      <c r="Z31" s="335"/>
      <c r="AA31" s="335"/>
      <c r="AB31" s="335"/>
      <c r="AC31" s="335"/>
      <c r="AD31" s="335"/>
      <c r="AE31" s="335"/>
      <c r="AF31" s="335"/>
      <c r="AG31" s="335"/>
      <c r="AH31" s="335"/>
      <c r="AI31" s="335"/>
      <c r="AJ31" s="335"/>
      <c r="AK31" s="335"/>
      <c r="AL31" s="335"/>
      <c r="AM31" s="335"/>
      <c r="AN31" s="335"/>
      <c r="AO31" s="335"/>
    </row>
    <row r="32" spans="1:262" x14ac:dyDescent="0.25">
      <c r="Y32" s="335"/>
      <c r="Z32" s="335"/>
      <c r="AA32" s="335"/>
      <c r="AB32" s="335"/>
      <c r="AC32" s="335"/>
      <c r="AD32" s="335"/>
      <c r="AE32" s="335"/>
      <c r="AF32" s="335"/>
      <c r="AG32" s="335"/>
      <c r="AH32" s="335"/>
      <c r="AI32" s="335"/>
      <c r="AJ32" s="335"/>
      <c r="AK32" s="335"/>
      <c r="AL32" s="335"/>
      <c r="AM32" s="335"/>
      <c r="AN32" s="335"/>
      <c r="AO32" s="335"/>
    </row>
    <row r="33" spans="25:41" x14ac:dyDescent="0.25">
      <c r="Y33" s="335"/>
      <c r="Z33" s="335"/>
      <c r="AA33" s="335"/>
      <c r="AB33" s="335"/>
      <c r="AC33" s="335"/>
      <c r="AD33" s="335"/>
      <c r="AE33" s="335"/>
      <c r="AF33" s="335"/>
      <c r="AG33" s="335"/>
      <c r="AH33" s="335"/>
      <c r="AI33" s="335"/>
      <c r="AJ33" s="335"/>
      <c r="AK33" s="335"/>
      <c r="AL33" s="335"/>
      <c r="AM33" s="335"/>
      <c r="AN33" s="335"/>
      <c r="AO33" s="335"/>
    </row>
    <row r="34" spans="25:41" x14ac:dyDescent="0.25">
      <c r="Y34" s="335"/>
      <c r="Z34" s="335"/>
      <c r="AA34" s="335"/>
      <c r="AB34" s="335"/>
      <c r="AC34" s="335"/>
      <c r="AD34" s="335"/>
      <c r="AE34" s="335"/>
      <c r="AF34" s="335"/>
      <c r="AG34" s="335"/>
      <c r="AH34" s="335"/>
      <c r="AI34" s="335"/>
      <c r="AJ34" s="335"/>
      <c r="AK34" s="335"/>
      <c r="AL34" s="335"/>
      <c r="AM34" s="335"/>
      <c r="AN34" s="335"/>
      <c r="AO34" s="335"/>
    </row>
  </sheetData>
  <mergeCells count="104">
    <mergeCell ref="B26:H26"/>
    <mergeCell ref="I26:J26"/>
    <mergeCell ref="L26:O26"/>
    <mergeCell ref="P26:V26"/>
    <mergeCell ref="B27:D27"/>
    <mergeCell ref="I27:J27"/>
    <mergeCell ref="L27:O27"/>
    <mergeCell ref="P27:T27"/>
    <mergeCell ref="D28:F28"/>
    <mergeCell ref="G28:I28"/>
    <mergeCell ref="J28:M28"/>
    <mergeCell ref="N28:O28"/>
    <mergeCell ref="P28:R28"/>
    <mergeCell ref="E12:G12"/>
    <mergeCell ref="I12:K12"/>
    <mergeCell ref="J13:K13"/>
    <mergeCell ref="J14:K14"/>
    <mergeCell ref="W10:W11"/>
    <mergeCell ref="X10:X11"/>
    <mergeCell ref="G10:G11"/>
    <mergeCell ref="H10:H11"/>
    <mergeCell ref="I10:I11"/>
    <mergeCell ref="X8:Y8"/>
    <mergeCell ref="J15:K15"/>
    <mergeCell ref="S10:S11"/>
    <mergeCell ref="T10:T11"/>
    <mergeCell ref="U10:U11"/>
    <mergeCell ref="V10:V11"/>
    <mergeCell ref="M10:M11"/>
    <mergeCell ref="N10:N11"/>
    <mergeCell ref="O10:O11"/>
    <mergeCell ref="P10:P11"/>
    <mergeCell ref="Q10:Q11"/>
    <mergeCell ref="R10:R11"/>
    <mergeCell ref="J10:J11"/>
    <mergeCell ref="K10:K11"/>
    <mergeCell ref="L10:L11"/>
    <mergeCell ref="Y10:Y11"/>
    <mergeCell ref="A10:A11"/>
    <mergeCell ref="B10:B11"/>
    <mergeCell ref="C10:C11"/>
    <mergeCell ref="E10:E11"/>
    <mergeCell ref="F10:F11"/>
    <mergeCell ref="T8:T9"/>
    <mergeCell ref="U8:U9"/>
    <mergeCell ref="V8:V9"/>
    <mergeCell ref="W8:W9"/>
    <mergeCell ref="T7:W7"/>
    <mergeCell ref="S8:S9"/>
    <mergeCell ref="H8:H9"/>
    <mergeCell ref="I8:I9"/>
    <mergeCell ref="J8:J9"/>
    <mergeCell ref="K8:K9"/>
    <mergeCell ref="L8:L9"/>
    <mergeCell ref="M8:M9"/>
    <mergeCell ref="N8:N9"/>
    <mergeCell ref="O8:O9"/>
    <mergeCell ref="P8:P9"/>
    <mergeCell ref="Q8:Q9"/>
    <mergeCell ref="R8:R9"/>
    <mergeCell ref="A8:A9"/>
    <mergeCell ref="B8:B9"/>
    <mergeCell ref="C8:C9"/>
    <mergeCell ref="D8:D9"/>
    <mergeCell ref="E8:G8"/>
    <mergeCell ref="A7:C7"/>
    <mergeCell ref="D7:L7"/>
    <mergeCell ref="M7:N7"/>
    <mergeCell ref="P7:S7"/>
    <mergeCell ref="A4:C4"/>
    <mergeCell ref="D4:L4"/>
    <mergeCell ref="M4:N4"/>
    <mergeCell ref="O4:Y4"/>
    <mergeCell ref="A5:C5"/>
    <mergeCell ref="D5:L5"/>
    <mergeCell ref="M5:N5"/>
    <mergeCell ref="O5:Y5"/>
    <mergeCell ref="A6:C6"/>
    <mergeCell ref="D6:L6"/>
    <mergeCell ref="M6:N6"/>
    <mergeCell ref="O6:Y6"/>
    <mergeCell ref="A1:Y1"/>
    <mergeCell ref="A2:C3"/>
    <mergeCell ref="D2:G2"/>
    <mergeCell ref="H2:L2"/>
    <mergeCell ref="M2:O2"/>
    <mergeCell ref="Q2:T2"/>
    <mergeCell ref="U2:X2"/>
    <mergeCell ref="D3:G3"/>
    <mergeCell ref="H3:L3"/>
    <mergeCell ref="M3:O3"/>
    <mergeCell ref="Q3:T3"/>
    <mergeCell ref="U3:X3"/>
    <mergeCell ref="AR13:AR14"/>
    <mergeCell ref="AS16:AT16"/>
    <mergeCell ref="AR18:AR19"/>
    <mergeCell ref="AS18:AT18"/>
    <mergeCell ref="AV23:AZ23"/>
    <mergeCell ref="AF9:AJ9"/>
    <mergeCell ref="AF10:AJ12"/>
    <mergeCell ref="AS6:AV6"/>
    <mergeCell ref="AS7:AV8"/>
    <mergeCell ref="AU9:AU10"/>
    <mergeCell ref="AV9:AV1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2F9F0-A547-4F9B-98D2-76FD2DA2CBC3}">
  <sheetPr>
    <tabColor theme="7" tint="0.79998168889431442"/>
  </sheetPr>
  <dimension ref="A1:ALY52"/>
  <sheetViews>
    <sheetView topLeftCell="U5" workbookViewId="0">
      <selection activeCell="U12" sqref="U12"/>
    </sheetView>
  </sheetViews>
  <sheetFormatPr baseColWidth="10" defaultColWidth="11.42578125" defaultRowHeight="20.25" x14ac:dyDescent="0.3"/>
  <cols>
    <col min="1" max="1" width="18.5703125" style="427" customWidth="1"/>
    <col min="2" max="2" width="67.7109375" style="427" customWidth="1"/>
    <col min="3" max="3" width="34.28515625" style="355" customWidth="1"/>
    <col min="4" max="4" width="5" style="355" customWidth="1"/>
    <col min="5" max="5" width="8.7109375" style="355" customWidth="1"/>
    <col min="6" max="6" width="7.7109375" style="355" customWidth="1"/>
    <col min="7" max="7" width="85.85546875" style="355" customWidth="1"/>
    <col min="8" max="8" width="27.28515625" style="355" customWidth="1"/>
    <col min="9" max="9" width="32" style="355" customWidth="1"/>
    <col min="10" max="10" width="28.42578125" style="355" customWidth="1"/>
    <col min="11" max="11" width="32.85546875" style="428" customWidth="1"/>
    <col min="12" max="12" width="26.7109375" style="428" customWidth="1"/>
    <col min="13" max="13" width="23.5703125" style="428" customWidth="1"/>
    <col min="14" max="14" width="9.7109375" style="355" customWidth="1"/>
    <col min="15" max="26" width="11.42578125" style="355"/>
    <col min="27" max="27" width="45.5703125" style="355" customWidth="1"/>
    <col min="28" max="28" width="31.5703125" style="355" customWidth="1"/>
    <col min="29" max="29" width="36.28515625" style="355" customWidth="1"/>
    <col min="30" max="30" width="46.140625" style="355" customWidth="1"/>
    <col min="31" max="31" width="62.140625" style="355" customWidth="1"/>
    <col min="32" max="1013" width="11.42578125" style="355"/>
    <col min="1014" max="16384" width="11.42578125" style="356"/>
  </cols>
  <sheetData>
    <row r="1" spans="1:31" ht="25.5" x14ac:dyDescent="0.3">
      <c r="A1" s="1044"/>
      <c r="B1" s="1047" t="s">
        <v>189</v>
      </c>
      <c r="C1" s="1047"/>
      <c r="D1" s="1047"/>
      <c r="E1" s="1047"/>
      <c r="F1" s="1047"/>
      <c r="G1" s="1047"/>
      <c r="H1" s="1047"/>
      <c r="I1" s="1047"/>
      <c r="J1" s="1047"/>
      <c r="K1" s="1047"/>
      <c r="L1" s="1047"/>
      <c r="M1" s="1047"/>
      <c r="N1" s="353"/>
      <c r="O1" s="354"/>
    </row>
    <row r="2" spans="1:31" ht="25.5" x14ac:dyDescent="0.3">
      <c r="A2" s="1045"/>
      <c r="B2" s="1048" t="s">
        <v>190</v>
      </c>
      <c r="C2" s="1048"/>
      <c r="D2" s="1048"/>
      <c r="E2" s="1048"/>
      <c r="F2" s="1048"/>
      <c r="G2" s="1048"/>
      <c r="H2" s="1048"/>
      <c r="I2" s="1048"/>
      <c r="J2" s="1048"/>
      <c r="K2" s="1048"/>
      <c r="L2" s="1048"/>
      <c r="M2" s="1048"/>
      <c r="N2" s="1049" t="s">
        <v>191</v>
      </c>
      <c r="O2" s="1050"/>
    </row>
    <row r="3" spans="1:31" ht="25.5" x14ac:dyDescent="0.3">
      <c r="A3" s="1045"/>
      <c r="B3" s="1048" t="s">
        <v>192</v>
      </c>
      <c r="C3" s="1048"/>
      <c r="D3" s="1048"/>
      <c r="E3" s="1048"/>
      <c r="F3" s="1048"/>
      <c r="G3" s="1048"/>
      <c r="H3" s="1048"/>
      <c r="I3" s="1048"/>
      <c r="J3" s="1048"/>
      <c r="K3" s="1048"/>
      <c r="L3" s="1048"/>
      <c r="M3" s="1048"/>
      <c r="N3" s="1049" t="s">
        <v>193</v>
      </c>
      <c r="O3" s="1050"/>
    </row>
    <row r="4" spans="1:31" ht="25.5" x14ac:dyDescent="0.3">
      <c r="A4" s="1045"/>
      <c r="B4" s="1048"/>
      <c r="C4" s="1048"/>
      <c r="D4" s="1048"/>
      <c r="E4" s="1048"/>
      <c r="F4" s="1048"/>
      <c r="G4" s="1048"/>
      <c r="H4" s="1048"/>
      <c r="I4" s="1048"/>
      <c r="J4" s="1048"/>
      <c r="K4" s="1048"/>
      <c r="L4" s="1048"/>
      <c r="M4" s="1048"/>
      <c r="N4" s="1049" t="s">
        <v>194</v>
      </c>
      <c r="O4" s="1050"/>
    </row>
    <row r="5" spans="1:31" ht="26.25" thickBot="1" x14ac:dyDescent="0.35">
      <c r="A5" s="1046"/>
      <c r="B5" s="1051" t="s">
        <v>195</v>
      </c>
      <c r="C5" s="1051"/>
      <c r="D5" s="1051"/>
      <c r="E5" s="1051"/>
      <c r="F5" s="1051"/>
      <c r="G5" s="1051"/>
      <c r="H5" s="1051"/>
      <c r="I5" s="1051"/>
      <c r="J5" s="1051"/>
      <c r="K5" s="1051"/>
      <c r="L5" s="1051"/>
      <c r="M5" s="1051"/>
      <c r="N5" s="357"/>
      <c r="O5" s="358"/>
    </row>
    <row r="6" spans="1:31" s="363" customFormat="1" ht="60.75" x14ac:dyDescent="0.25">
      <c r="A6" s="1052" t="s">
        <v>33</v>
      </c>
      <c r="B6" s="1053"/>
      <c r="C6" s="359" t="s">
        <v>34</v>
      </c>
      <c r="D6" s="1054" t="s">
        <v>35</v>
      </c>
      <c r="E6" s="1054"/>
      <c r="F6" s="1054"/>
      <c r="G6" s="360" t="s">
        <v>734</v>
      </c>
      <c r="H6" s="359" t="s">
        <v>36</v>
      </c>
      <c r="I6" s="361"/>
      <c r="J6" s="359" t="s">
        <v>37</v>
      </c>
      <c r="K6" s="362" t="s">
        <v>35</v>
      </c>
      <c r="L6" s="1055"/>
      <c r="M6" s="1055"/>
      <c r="N6" s="1055"/>
      <c r="O6" s="1056"/>
      <c r="P6" s="1042" t="s">
        <v>794</v>
      </c>
      <c r="Q6" s="1042"/>
      <c r="R6" s="1042"/>
      <c r="S6" s="1042"/>
      <c r="T6" s="1042"/>
      <c r="U6" s="1043"/>
    </row>
    <row r="7" spans="1:31" s="363" customFormat="1" ht="40.5" x14ac:dyDescent="0.25">
      <c r="A7" s="1039"/>
      <c r="B7" s="1040"/>
      <c r="C7" s="364" t="s">
        <v>38</v>
      </c>
      <c r="D7" s="1057" t="s">
        <v>35</v>
      </c>
      <c r="E7" s="1057"/>
      <c r="F7" s="1057"/>
      <c r="G7" s="365"/>
      <c r="H7" s="364" t="s">
        <v>39</v>
      </c>
      <c r="I7" s="365"/>
      <c r="J7" s="364" t="s">
        <v>40</v>
      </c>
      <c r="K7" s="366" t="s">
        <v>35</v>
      </c>
      <c r="L7" s="1058"/>
      <c r="M7" s="1058"/>
      <c r="N7" s="1058"/>
      <c r="O7" s="1059"/>
    </row>
    <row r="8" spans="1:31" s="363" customFormat="1" ht="45.75" customHeight="1" x14ac:dyDescent="0.25">
      <c r="A8" s="1039" t="s">
        <v>41</v>
      </c>
      <c r="B8" s="1040"/>
      <c r="C8" s="1041" t="s">
        <v>926</v>
      </c>
      <c r="D8" s="1041"/>
      <c r="E8" s="1041"/>
      <c r="F8" s="1041"/>
      <c r="G8" s="1041"/>
      <c r="H8" s="1040" t="s">
        <v>42</v>
      </c>
      <c r="I8" s="1040"/>
      <c r="J8" s="1042" t="s">
        <v>735</v>
      </c>
      <c r="K8" s="1042"/>
      <c r="L8" s="1042"/>
      <c r="M8" s="1042"/>
      <c r="N8" s="1042"/>
      <c r="O8" s="1043"/>
    </row>
    <row r="9" spans="1:31" s="363" customFormat="1" ht="20.25" customHeight="1" x14ac:dyDescent="0.25">
      <c r="A9" s="1039" t="s">
        <v>43</v>
      </c>
      <c r="B9" s="1040"/>
      <c r="C9" s="1042" t="s">
        <v>736</v>
      </c>
      <c r="D9" s="1042"/>
      <c r="E9" s="1042"/>
      <c r="F9" s="1042"/>
      <c r="G9" s="1042"/>
      <c r="H9" s="1040" t="s">
        <v>44</v>
      </c>
      <c r="I9" s="1040"/>
      <c r="J9" s="1042" t="s">
        <v>737</v>
      </c>
      <c r="K9" s="1042"/>
      <c r="L9" s="1042"/>
      <c r="M9" s="1042"/>
      <c r="N9" s="1042"/>
      <c r="O9" s="1043"/>
    </row>
    <row r="10" spans="1:31" s="363" customFormat="1" x14ac:dyDescent="0.25">
      <c r="A10" s="1039" t="s">
        <v>45</v>
      </c>
      <c r="B10" s="1040"/>
      <c r="C10" s="1060">
        <v>45518</v>
      </c>
      <c r="D10" s="1060"/>
      <c r="E10" s="1060"/>
      <c r="F10" s="1060"/>
      <c r="G10" s="1060"/>
      <c r="H10" s="1040" t="s">
        <v>46</v>
      </c>
      <c r="I10" s="1040"/>
      <c r="J10" s="1042" t="s">
        <v>738</v>
      </c>
      <c r="K10" s="1042"/>
      <c r="L10" s="1042"/>
      <c r="M10" s="1042"/>
      <c r="N10" s="1042"/>
      <c r="O10" s="1043"/>
    </row>
    <row r="11" spans="1:31" s="363" customFormat="1" ht="60" customHeight="1" x14ac:dyDescent="0.25">
      <c r="A11" s="1039" t="s">
        <v>47</v>
      </c>
      <c r="B11" s="1040"/>
      <c r="C11" s="1060">
        <v>45519</v>
      </c>
      <c r="D11" s="1060"/>
      <c r="E11" s="1060"/>
      <c r="F11" s="1060"/>
      <c r="G11" s="1060"/>
      <c r="H11" s="1040" t="s">
        <v>48</v>
      </c>
      <c r="I11" s="1040"/>
      <c r="J11" s="1063" t="s">
        <v>739</v>
      </c>
      <c r="K11" s="1063"/>
      <c r="L11" s="1063"/>
      <c r="M11" s="1063"/>
      <c r="N11" s="1063"/>
      <c r="O11" s="1064"/>
    </row>
    <row r="12" spans="1:31" s="355" customFormat="1" ht="177" customHeight="1" x14ac:dyDescent="0.3">
      <c r="A12" s="1065" t="s">
        <v>740</v>
      </c>
      <c r="B12" s="1066" t="s">
        <v>26</v>
      </c>
      <c r="C12" s="1066" t="s">
        <v>7</v>
      </c>
      <c r="D12" s="1066" t="s">
        <v>8</v>
      </c>
      <c r="E12" s="1066"/>
      <c r="F12" s="1066"/>
      <c r="G12" s="1066" t="s">
        <v>87</v>
      </c>
      <c r="H12" s="1066" t="s">
        <v>88</v>
      </c>
      <c r="I12" s="1066" t="s">
        <v>89</v>
      </c>
      <c r="J12" s="1066" t="s">
        <v>27</v>
      </c>
      <c r="K12" s="1066" t="s">
        <v>28</v>
      </c>
      <c r="L12" s="1080" t="s">
        <v>29</v>
      </c>
      <c r="M12" s="1080" t="s">
        <v>30</v>
      </c>
      <c r="N12" s="1061" t="s">
        <v>60</v>
      </c>
      <c r="O12" s="1062"/>
      <c r="V12" s="1036" t="s">
        <v>6</v>
      </c>
      <c r="W12" s="1037"/>
      <c r="X12" s="1037"/>
      <c r="Y12" s="1037"/>
      <c r="Z12" s="1038"/>
      <c r="AA12" s="532" t="s">
        <v>48</v>
      </c>
      <c r="AB12" s="532" t="s">
        <v>50</v>
      </c>
      <c r="AC12" s="532" t="s">
        <v>875</v>
      </c>
      <c r="AD12" s="532" t="s">
        <v>876</v>
      </c>
      <c r="AE12" s="541" t="s">
        <v>884</v>
      </c>
    </row>
    <row r="13" spans="1:31" s="355" customFormat="1" ht="70.5" customHeight="1" x14ac:dyDescent="0.3">
      <c r="A13" s="1065"/>
      <c r="B13" s="1066"/>
      <c r="C13" s="1066"/>
      <c r="D13" s="367" t="s">
        <v>31</v>
      </c>
      <c r="E13" s="367" t="s">
        <v>11</v>
      </c>
      <c r="F13" s="367" t="s">
        <v>12</v>
      </c>
      <c r="G13" s="1066"/>
      <c r="H13" s="1066"/>
      <c r="I13" s="1066"/>
      <c r="J13" s="1066"/>
      <c r="K13" s="1066"/>
      <c r="L13" s="1080"/>
      <c r="M13" s="1080"/>
      <c r="N13" s="368" t="s">
        <v>61</v>
      </c>
      <c r="O13" s="369" t="s">
        <v>62</v>
      </c>
      <c r="V13" s="993" t="s">
        <v>877</v>
      </c>
      <c r="W13" s="993"/>
      <c r="X13" s="993"/>
      <c r="Y13" s="993"/>
      <c r="Z13" s="993"/>
      <c r="AA13" s="535" t="str">
        <f>+J11</f>
        <v>23 de agosto de 2024</v>
      </c>
      <c r="AB13" s="531">
        <v>14</v>
      </c>
      <c r="AC13" s="535" t="str">
        <f>+L14</f>
        <v>29 DE AGOSTO DE 2024</v>
      </c>
      <c r="AD13" s="535" t="str">
        <f>+M14</f>
        <v>28 DE FEBRERO DEL 2025</v>
      </c>
      <c r="AE13" s="533">
        <f>1*100%/6</f>
        <v>0.16666666666666666</v>
      </c>
    </row>
    <row r="14" spans="1:31" s="379" customFormat="1" ht="182.25" customHeight="1" x14ac:dyDescent="0.3">
      <c r="A14" s="370">
        <v>1</v>
      </c>
      <c r="B14" s="371" t="s">
        <v>741</v>
      </c>
      <c r="C14" s="372" t="s">
        <v>742</v>
      </c>
      <c r="D14" s="373"/>
      <c r="E14" s="373"/>
      <c r="F14" s="374" t="s">
        <v>13</v>
      </c>
      <c r="G14" s="372" t="s">
        <v>743</v>
      </c>
      <c r="H14" s="375" t="s">
        <v>744</v>
      </c>
      <c r="I14" s="375" t="s">
        <v>745</v>
      </c>
      <c r="J14" s="375" t="s">
        <v>746</v>
      </c>
      <c r="K14" s="375" t="s">
        <v>747</v>
      </c>
      <c r="L14" s="376" t="s">
        <v>748</v>
      </c>
      <c r="M14" s="376" t="s">
        <v>749</v>
      </c>
      <c r="N14" s="377"/>
      <c r="O14" s="378" t="s">
        <v>13</v>
      </c>
      <c r="Q14" s="537" t="s">
        <v>837</v>
      </c>
      <c r="R14" s="536"/>
      <c r="S14" s="536"/>
      <c r="T14" s="536"/>
      <c r="V14" s="993"/>
      <c r="W14" s="993"/>
      <c r="X14" s="993"/>
      <c r="Y14" s="993"/>
      <c r="Z14" s="993"/>
      <c r="AA14" s="434"/>
      <c r="AB14" s="434"/>
      <c r="AC14" s="434"/>
      <c r="AD14" s="434"/>
      <c r="AE14" s="434"/>
    </row>
    <row r="15" spans="1:31" s="379" customFormat="1" ht="121.5" x14ac:dyDescent="0.3">
      <c r="A15" s="380">
        <v>2</v>
      </c>
      <c r="B15" s="372" t="s">
        <v>750</v>
      </c>
      <c r="C15" s="372" t="s">
        <v>751</v>
      </c>
      <c r="D15" s="373"/>
      <c r="E15" s="373"/>
      <c r="F15" s="374" t="s">
        <v>13</v>
      </c>
      <c r="G15" s="372" t="s">
        <v>752</v>
      </c>
      <c r="H15" s="375" t="s">
        <v>753</v>
      </c>
      <c r="I15" s="375" t="s">
        <v>754</v>
      </c>
      <c r="J15" s="375" t="s">
        <v>755</v>
      </c>
      <c r="K15" s="375" t="s">
        <v>747</v>
      </c>
      <c r="L15" s="376" t="s">
        <v>748</v>
      </c>
      <c r="M15" s="376" t="s">
        <v>749</v>
      </c>
      <c r="N15" s="377"/>
      <c r="O15" s="378" t="s">
        <v>13</v>
      </c>
      <c r="V15" s="993"/>
      <c r="W15" s="993"/>
      <c r="X15" s="993"/>
      <c r="Y15" s="993"/>
      <c r="Z15" s="993"/>
      <c r="AA15" s="434"/>
      <c r="AB15" s="434"/>
      <c r="AC15" s="434"/>
      <c r="AD15" s="434"/>
      <c r="AE15" s="434"/>
    </row>
    <row r="16" spans="1:31" s="379" customFormat="1" ht="243" x14ac:dyDescent="0.25">
      <c r="A16" s="381">
        <v>3</v>
      </c>
      <c r="B16" s="382" t="s">
        <v>756</v>
      </c>
      <c r="C16" s="383" t="s">
        <v>757</v>
      </c>
      <c r="D16" s="384"/>
      <c r="E16" s="384" t="s">
        <v>13</v>
      </c>
      <c r="F16" s="385" t="s">
        <v>13</v>
      </c>
      <c r="G16" s="383" t="s">
        <v>758</v>
      </c>
      <c r="H16" s="375" t="s">
        <v>759</v>
      </c>
      <c r="I16" s="375" t="s">
        <v>760</v>
      </c>
      <c r="J16" s="375" t="s">
        <v>761</v>
      </c>
      <c r="K16" s="375" t="s">
        <v>747</v>
      </c>
      <c r="L16" s="376" t="s">
        <v>748</v>
      </c>
      <c r="M16" s="376" t="s">
        <v>749</v>
      </c>
      <c r="N16" s="386"/>
      <c r="O16" s="387" t="s">
        <v>13</v>
      </c>
    </row>
    <row r="17" spans="1:15" s="379" customFormat="1" ht="138.75" customHeight="1" x14ac:dyDescent="0.25">
      <c r="A17" s="381">
        <v>4</v>
      </c>
      <c r="B17" s="388" t="s">
        <v>762</v>
      </c>
      <c r="C17" s="389" t="s">
        <v>763</v>
      </c>
      <c r="D17" s="390"/>
      <c r="E17" s="390" t="s">
        <v>15</v>
      </c>
      <c r="F17" s="391"/>
      <c r="G17" s="389" t="s">
        <v>764</v>
      </c>
      <c r="H17" s="375" t="s">
        <v>765</v>
      </c>
      <c r="I17" s="375" t="s">
        <v>766</v>
      </c>
      <c r="J17" s="375" t="s">
        <v>767</v>
      </c>
      <c r="K17" s="375" t="s">
        <v>768</v>
      </c>
      <c r="L17" s="376" t="s">
        <v>748</v>
      </c>
      <c r="M17" s="376" t="s">
        <v>769</v>
      </c>
      <c r="N17" s="392"/>
      <c r="O17" s="392" t="s">
        <v>13</v>
      </c>
    </row>
    <row r="18" spans="1:15" s="379" customFormat="1" ht="141.75" x14ac:dyDescent="0.25">
      <c r="A18" s="381">
        <v>5</v>
      </c>
      <c r="B18" s="388" t="s">
        <v>770</v>
      </c>
      <c r="C18" s="389" t="s">
        <v>771</v>
      </c>
      <c r="D18" s="390"/>
      <c r="E18" s="390"/>
      <c r="F18" s="391"/>
      <c r="G18" s="389" t="s">
        <v>772</v>
      </c>
      <c r="H18" s="375" t="s">
        <v>760</v>
      </c>
      <c r="I18" s="375" t="s">
        <v>754</v>
      </c>
      <c r="J18" s="375" t="s">
        <v>761</v>
      </c>
      <c r="K18" s="375" t="s">
        <v>747</v>
      </c>
      <c r="L18" s="376" t="s">
        <v>748</v>
      </c>
      <c r="M18" s="376" t="s">
        <v>749</v>
      </c>
      <c r="N18" s="392"/>
      <c r="O18" s="392"/>
    </row>
    <row r="19" spans="1:15" s="379" customFormat="1" ht="202.5" x14ac:dyDescent="0.25">
      <c r="A19" s="381">
        <v>6</v>
      </c>
      <c r="B19" s="393" t="s">
        <v>773</v>
      </c>
      <c r="C19" s="394" t="s">
        <v>774</v>
      </c>
      <c r="D19" s="395"/>
      <c r="E19" s="395"/>
      <c r="F19" s="396"/>
      <c r="G19" s="394" t="s">
        <v>775</v>
      </c>
      <c r="H19" s="375" t="s">
        <v>760</v>
      </c>
      <c r="I19" s="375" t="s">
        <v>760</v>
      </c>
      <c r="J19" s="375" t="s">
        <v>761</v>
      </c>
      <c r="K19" s="375" t="s">
        <v>747</v>
      </c>
      <c r="L19" s="376" t="s">
        <v>748</v>
      </c>
      <c r="M19" s="376" t="s">
        <v>749</v>
      </c>
      <c r="N19" s="397"/>
      <c r="O19" s="397"/>
    </row>
    <row r="20" spans="1:15" s="379" customFormat="1" ht="141.75" x14ac:dyDescent="0.25">
      <c r="A20" s="381">
        <v>7</v>
      </c>
      <c r="B20" s="393" t="s">
        <v>776</v>
      </c>
      <c r="C20" s="394" t="s">
        <v>777</v>
      </c>
      <c r="D20" s="395"/>
      <c r="E20" s="395" t="s">
        <v>15</v>
      </c>
      <c r="F20" s="396"/>
      <c r="G20" s="394" t="s">
        <v>778</v>
      </c>
      <c r="H20" s="375" t="s">
        <v>294</v>
      </c>
      <c r="I20" s="375" t="s">
        <v>779</v>
      </c>
      <c r="J20" s="375" t="s">
        <v>780</v>
      </c>
      <c r="K20" s="375" t="s">
        <v>781</v>
      </c>
      <c r="L20" s="376" t="s">
        <v>748</v>
      </c>
      <c r="M20" s="376" t="s">
        <v>749</v>
      </c>
      <c r="N20" s="397"/>
      <c r="O20" s="397"/>
    </row>
    <row r="21" spans="1:15" s="379" customFormat="1" x14ac:dyDescent="0.3">
      <c r="A21" s="1076"/>
      <c r="B21" s="1077"/>
      <c r="C21" s="400"/>
      <c r="D21" s="1078"/>
      <c r="E21" s="1078"/>
      <c r="F21" s="1078"/>
      <c r="G21" s="1078"/>
      <c r="H21" s="1078"/>
      <c r="I21" s="400"/>
      <c r="J21" s="1079"/>
      <c r="K21" s="1079"/>
      <c r="L21" s="1079"/>
      <c r="M21" s="1079"/>
      <c r="N21" s="1079"/>
      <c r="O21" s="401"/>
    </row>
    <row r="22" spans="1:15" s="379" customFormat="1" x14ac:dyDescent="0.25">
      <c r="A22" s="1067" t="s">
        <v>782</v>
      </c>
      <c r="B22" s="1068"/>
      <c r="C22" s="400"/>
      <c r="D22" s="1074" t="s">
        <v>783</v>
      </c>
      <c r="E22" s="1074"/>
      <c r="F22" s="1074"/>
      <c r="G22" s="1074"/>
      <c r="H22" s="1074"/>
      <c r="I22" s="400"/>
      <c r="J22" s="1074"/>
      <c r="K22" s="1074"/>
      <c r="L22" s="1074"/>
      <c r="M22" s="1074"/>
      <c r="N22" s="1074"/>
      <c r="O22" s="401"/>
    </row>
    <row r="23" spans="1:15" s="379" customFormat="1" x14ac:dyDescent="0.25">
      <c r="A23" s="1067" t="s">
        <v>628</v>
      </c>
      <c r="B23" s="1068"/>
      <c r="C23" s="400"/>
      <c r="D23" s="404"/>
      <c r="E23" s="404"/>
      <c r="F23" s="404"/>
      <c r="G23" s="404" t="s">
        <v>784</v>
      </c>
      <c r="H23" s="404"/>
      <c r="I23" s="400"/>
      <c r="J23" s="404"/>
      <c r="K23" s="404"/>
      <c r="L23" s="404"/>
      <c r="M23" s="404"/>
      <c r="N23" s="404"/>
      <c r="O23" s="401"/>
    </row>
    <row r="24" spans="1:15" s="379" customFormat="1" x14ac:dyDescent="0.25">
      <c r="A24" s="1067" t="s">
        <v>785</v>
      </c>
      <c r="B24" s="1068"/>
      <c r="C24" s="400"/>
      <c r="D24" s="404"/>
      <c r="E24" s="404"/>
      <c r="F24" s="404"/>
      <c r="H24" s="404"/>
      <c r="I24" s="400"/>
      <c r="J24" s="404"/>
      <c r="K24" s="404"/>
      <c r="L24" s="404"/>
      <c r="M24" s="404"/>
      <c r="N24" s="404"/>
      <c r="O24" s="401"/>
    </row>
    <row r="25" spans="1:15" s="379" customFormat="1" ht="21" thickBot="1" x14ac:dyDescent="0.3">
      <c r="A25" s="402"/>
      <c r="B25" s="403"/>
      <c r="C25" s="400"/>
      <c r="D25" s="405"/>
      <c r="E25" s="405"/>
      <c r="F25" s="405"/>
      <c r="G25" s="406"/>
      <c r="H25" s="405"/>
      <c r="I25" s="400"/>
      <c r="J25" s="404"/>
      <c r="K25" s="404"/>
      <c r="L25" s="404"/>
      <c r="M25" s="404"/>
      <c r="N25" s="404"/>
      <c r="O25" s="401"/>
    </row>
    <row r="26" spans="1:15" s="379" customFormat="1" x14ac:dyDescent="0.25">
      <c r="A26" s="398"/>
      <c r="B26" s="399"/>
      <c r="C26" s="400"/>
      <c r="D26" s="1074" t="s">
        <v>783</v>
      </c>
      <c r="E26" s="1074"/>
      <c r="F26" s="1074"/>
      <c r="G26" s="1074"/>
      <c r="H26" s="1074"/>
      <c r="I26" s="400"/>
      <c r="J26" s="404"/>
      <c r="K26" s="404"/>
      <c r="L26" s="404"/>
      <c r="M26" s="404"/>
      <c r="N26" s="404"/>
      <c r="O26" s="401"/>
    </row>
    <row r="27" spans="1:15" s="379" customFormat="1" x14ac:dyDescent="0.25">
      <c r="A27" s="1067" t="s">
        <v>782</v>
      </c>
      <c r="B27" s="1068"/>
      <c r="C27" s="400"/>
      <c r="D27" s="404"/>
      <c r="E27" s="404"/>
      <c r="F27" s="404"/>
      <c r="G27" s="404" t="s">
        <v>786</v>
      </c>
      <c r="H27" s="404"/>
      <c r="I27" s="400"/>
      <c r="J27" s="404"/>
      <c r="K27" s="404"/>
      <c r="L27" s="404"/>
      <c r="M27" s="404"/>
      <c r="N27" s="404"/>
      <c r="O27" s="401"/>
    </row>
    <row r="28" spans="1:15" s="379" customFormat="1" x14ac:dyDescent="0.25">
      <c r="A28" s="1067" t="s">
        <v>623</v>
      </c>
      <c r="B28" s="1068"/>
      <c r="C28" s="400"/>
      <c r="D28" s="404"/>
      <c r="E28" s="404"/>
      <c r="F28" s="404"/>
      <c r="G28" s="404"/>
      <c r="H28" s="404"/>
      <c r="I28" s="400"/>
      <c r="J28" s="404"/>
      <c r="K28" s="404"/>
      <c r="L28" s="404"/>
      <c r="M28" s="404"/>
      <c r="N28" s="404"/>
      <c r="O28" s="401"/>
    </row>
    <row r="29" spans="1:15" s="379" customFormat="1" ht="21" thickBot="1" x14ac:dyDescent="0.3">
      <c r="A29" s="1067" t="s">
        <v>787</v>
      </c>
      <c r="B29" s="1068"/>
      <c r="C29" s="400"/>
      <c r="D29" s="405"/>
      <c r="E29" s="405"/>
      <c r="F29" s="405"/>
      <c r="G29" s="405"/>
      <c r="H29" s="405"/>
      <c r="I29" s="400"/>
      <c r="J29" s="404"/>
      <c r="K29" s="404"/>
      <c r="L29" s="404"/>
      <c r="M29" s="404"/>
      <c r="N29" s="404"/>
      <c r="O29" s="401"/>
    </row>
    <row r="30" spans="1:15" s="379" customFormat="1" x14ac:dyDescent="0.25">
      <c r="A30" s="398"/>
      <c r="B30" s="399"/>
      <c r="C30" s="400"/>
      <c r="D30" s="1074" t="s">
        <v>783</v>
      </c>
      <c r="E30" s="1074"/>
      <c r="F30" s="1074"/>
      <c r="G30" s="1074"/>
      <c r="H30" s="1074"/>
      <c r="I30" s="400"/>
      <c r="J30" s="404"/>
      <c r="K30" s="404"/>
      <c r="L30" s="404"/>
      <c r="M30" s="404"/>
      <c r="N30" s="404"/>
      <c r="O30" s="401"/>
    </row>
    <row r="31" spans="1:15" s="379" customFormat="1" x14ac:dyDescent="0.25">
      <c r="A31" s="1067" t="s">
        <v>782</v>
      </c>
      <c r="B31" s="1068"/>
      <c r="C31" s="400"/>
      <c r="D31" s="404"/>
      <c r="E31" s="404"/>
      <c r="F31" s="404"/>
      <c r="G31" s="404" t="s">
        <v>788</v>
      </c>
      <c r="H31" s="404"/>
      <c r="I31" s="400"/>
      <c r="J31" s="404"/>
      <c r="K31" s="404"/>
      <c r="L31" s="404"/>
      <c r="M31" s="404"/>
      <c r="N31" s="404"/>
      <c r="O31" s="401"/>
    </row>
    <row r="32" spans="1:15" s="379" customFormat="1" x14ac:dyDescent="0.25">
      <c r="A32" s="1067" t="s">
        <v>629</v>
      </c>
      <c r="B32" s="1068"/>
      <c r="D32" s="1075" t="s">
        <v>789</v>
      </c>
      <c r="E32" s="1075"/>
      <c r="F32" s="1075"/>
      <c r="G32" s="1075"/>
      <c r="H32" s="1075"/>
      <c r="K32" s="408"/>
      <c r="L32" s="409"/>
      <c r="M32" s="409"/>
      <c r="O32" s="401"/>
    </row>
    <row r="33" spans="1:15" s="379" customFormat="1" x14ac:dyDescent="0.25">
      <c r="A33" s="1067" t="s">
        <v>790</v>
      </c>
      <c r="B33" s="1068"/>
      <c r="D33" s="407"/>
      <c r="E33" s="407"/>
      <c r="F33" s="407"/>
      <c r="G33" s="407"/>
      <c r="H33" s="407"/>
      <c r="K33" s="408"/>
      <c r="L33" s="409"/>
      <c r="M33" s="409"/>
      <c r="O33" s="401"/>
    </row>
    <row r="34" spans="1:15" s="379" customFormat="1" x14ac:dyDescent="0.25">
      <c r="A34" s="410"/>
      <c r="B34" s="407"/>
      <c r="D34" s="407"/>
      <c r="E34" s="407"/>
      <c r="F34" s="407"/>
      <c r="G34" s="407"/>
      <c r="H34" s="407"/>
      <c r="K34" s="408"/>
      <c r="L34" s="409"/>
      <c r="M34" s="409"/>
      <c r="O34" s="401"/>
    </row>
    <row r="35" spans="1:15" s="379" customFormat="1" x14ac:dyDescent="0.25">
      <c r="A35" s="410"/>
      <c r="B35" s="407"/>
      <c r="D35" s="407"/>
      <c r="E35" s="407"/>
      <c r="F35" s="407"/>
      <c r="G35"/>
      <c r="H35" s="407"/>
      <c r="K35" s="408"/>
      <c r="L35" s="409"/>
      <c r="M35" s="409"/>
      <c r="O35" s="401"/>
    </row>
    <row r="36" spans="1:15" s="379" customFormat="1" x14ac:dyDescent="0.25">
      <c r="A36" s="410"/>
      <c r="B36" s="407"/>
      <c r="D36" s="407"/>
      <c r="E36" s="407"/>
      <c r="F36" s="407"/>
      <c r="G36" s="407"/>
      <c r="H36" s="407"/>
      <c r="K36" s="408"/>
      <c r="L36" s="409"/>
      <c r="M36" s="409"/>
      <c r="O36" s="401"/>
    </row>
    <row r="37" spans="1:15" s="379" customFormat="1" ht="21" thickBot="1" x14ac:dyDescent="0.3">
      <c r="A37" s="411"/>
      <c r="B37" s="412"/>
      <c r="C37" s="406"/>
      <c r="D37" s="412"/>
      <c r="E37" s="412"/>
      <c r="F37" s="412"/>
      <c r="G37" s="412"/>
      <c r="H37" s="412"/>
      <c r="I37" s="406"/>
      <c r="J37" s="406"/>
      <c r="K37" s="413"/>
      <c r="L37" s="414"/>
      <c r="M37" s="414"/>
      <c r="N37" s="406"/>
      <c r="O37" s="415"/>
    </row>
    <row r="38" spans="1:15" s="379" customFormat="1" x14ac:dyDescent="0.25">
      <c r="A38" s="410"/>
      <c r="B38" s="407"/>
      <c r="D38" s="407"/>
      <c r="E38" s="407"/>
      <c r="F38" s="407"/>
      <c r="G38" s="407"/>
      <c r="H38" s="407"/>
      <c r="K38" s="408"/>
      <c r="L38" s="409"/>
      <c r="M38" s="409"/>
      <c r="O38" s="401"/>
    </row>
    <row r="39" spans="1:15" s="379" customFormat="1" x14ac:dyDescent="0.25">
      <c r="A39" s="410"/>
      <c r="B39" s="407"/>
      <c r="D39" s="407"/>
      <c r="E39" s="407"/>
      <c r="F39" s="407"/>
      <c r="G39" s="407"/>
      <c r="H39" s="407"/>
      <c r="K39" s="408"/>
      <c r="L39" s="409"/>
      <c r="M39" s="409"/>
      <c r="O39" s="401"/>
    </row>
    <row r="40" spans="1:15" s="379" customFormat="1" x14ac:dyDescent="0.25">
      <c r="A40" s="410"/>
      <c r="B40" s="407"/>
      <c r="K40" s="408"/>
      <c r="L40" s="409"/>
      <c r="M40" s="409"/>
      <c r="O40" s="401"/>
    </row>
    <row r="41" spans="1:15" s="407" customFormat="1" x14ac:dyDescent="0.25">
      <c r="A41" s="1069" t="s">
        <v>247</v>
      </c>
      <c r="B41" s="1070"/>
      <c r="C41" s="1071" t="s">
        <v>791</v>
      </c>
      <c r="D41" s="1072"/>
      <c r="E41" s="1072"/>
      <c r="F41" s="1072"/>
      <c r="G41" s="1072"/>
      <c r="H41" s="1072"/>
      <c r="I41" s="1072"/>
      <c r="J41" s="1072"/>
      <c r="K41" s="1072"/>
      <c r="L41" s="1073"/>
      <c r="M41" s="416"/>
      <c r="O41" s="417"/>
    </row>
    <row r="42" spans="1:15" s="407" customFormat="1" x14ac:dyDescent="0.25">
      <c r="A42" s="418" t="s">
        <v>31</v>
      </c>
      <c r="B42" s="419" t="s">
        <v>250</v>
      </c>
      <c r="C42" s="1081" t="s">
        <v>792</v>
      </c>
      <c r="D42" s="1082"/>
      <c r="E42" s="1082"/>
      <c r="F42" s="1082"/>
      <c r="G42" s="1082"/>
      <c r="H42" s="1082"/>
      <c r="I42" s="1082"/>
      <c r="J42" s="1082"/>
      <c r="K42" s="1082"/>
      <c r="L42" s="1083"/>
      <c r="M42" s="416"/>
      <c r="O42" s="417"/>
    </row>
    <row r="43" spans="1:15" s="407" customFormat="1" x14ac:dyDescent="0.25">
      <c r="A43" s="420" t="s">
        <v>11</v>
      </c>
      <c r="B43" s="421" t="s">
        <v>252</v>
      </c>
      <c r="C43" s="1084" t="s">
        <v>793</v>
      </c>
      <c r="D43" s="1085"/>
      <c r="E43" s="1085"/>
      <c r="F43" s="1085"/>
      <c r="G43" s="1085"/>
      <c r="H43" s="1085"/>
      <c r="I43" s="1085"/>
      <c r="J43" s="1085"/>
      <c r="K43" s="1085"/>
      <c r="L43" s="1086"/>
      <c r="M43" s="416"/>
      <c r="O43" s="417"/>
    </row>
    <row r="44" spans="1:15" s="407" customFormat="1" x14ac:dyDescent="0.25">
      <c r="A44" s="422" t="s">
        <v>12</v>
      </c>
      <c r="B44" s="423" t="s">
        <v>254</v>
      </c>
      <c r="C44" s="1084" t="s">
        <v>255</v>
      </c>
      <c r="D44" s="1085"/>
      <c r="E44" s="1085"/>
      <c r="F44" s="1085"/>
      <c r="G44" s="1085"/>
      <c r="H44" s="1085"/>
      <c r="I44" s="1085"/>
      <c r="J44" s="1085"/>
      <c r="K44" s="1085"/>
      <c r="L44" s="1086"/>
      <c r="M44" s="416"/>
      <c r="O44" s="417"/>
    </row>
    <row r="45" spans="1:15" s="407" customFormat="1" x14ac:dyDescent="0.25">
      <c r="A45" s="410"/>
      <c r="C45" s="1084" t="s">
        <v>256</v>
      </c>
      <c r="D45" s="1085"/>
      <c r="E45" s="1085"/>
      <c r="F45" s="1085"/>
      <c r="G45" s="1085"/>
      <c r="H45" s="1085"/>
      <c r="I45" s="1085"/>
      <c r="J45" s="1085"/>
      <c r="K45" s="1085"/>
      <c r="L45" s="1086"/>
      <c r="M45" s="416"/>
      <c r="O45" s="417"/>
    </row>
    <row r="46" spans="1:15" s="407" customFormat="1" ht="21" thickBot="1" x14ac:dyDescent="0.3">
      <c r="A46" s="411"/>
      <c r="B46" s="412"/>
      <c r="C46" s="424"/>
      <c r="D46" s="424"/>
      <c r="E46" s="424"/>
      <c r="F46" s="424"/>
      <c r="G46" s="424"/>
      <c r="H46" s="424"/>
      <c r="I46" s="424"/>
      <c r="J46" s="424"/>
      <c r="K46" s="425"/>
      <c r="L46" s="425"/>
      <c r="M46" s="425"/>
      <c r="N46" s="412"/>
      <c r="O46" s="426"/>
    </row>
    <row r="47" spans="1:15" s="407" customFormat="1" x14ac:dyDescent="0.25">
      <c r="C47" s="1068"/>
      <c r="D47" s="1068"/>
      <c r="E47" s="1068"/>
      <c r="F47" s="1068"/>
      <c r="G47" s="1068"/>
      <c r="H47" s="1068"/>
      <c r="I47" s="1068"/>
      <c r="J47" s="1068"/>
      <c r="K47" s="1068"/>
      <c r="L47" s="1068"/>
      <c r="M47" s="403"/>
    </row>
    <row r="48" spans="1:15" s="407" customFormat="1" x14ac:dyDescent="0.25">
      <c r="C48" s="1068"/>
      <c r="D48" s="1068"/>
      <c r="E48" s="1068"/>
      <c r="F48" s="1068"/>
      <c r="G48" s="1068"/>
      <c r="H48" s="1068"/>
      <c r="I48" s="1068"/>
      <c r="J48" s="1068"/>
      <c r="K48" s="1068"/>
      <c r="L48" s="1068"/>
      <c r="M48" s="403"/>
    </row>
    <row r="49" spans="11:13" s="407" customFormat="1" x14ac:dyDescent="0.25">
      <c r="K49" s="409"/>
      <c r="L49" s="409"/>
      <c r="M49" s="409"/>
    </row>
    <row r="50" spans="11:13" s="407" customFormat="1" x14ac:dyDescent="0.25">
      <c r="K50" s="409"/>
      <c r="L50" s="409"/>
      <c r="M50" s="409"/>
    </row>
    <row r="51" spans="11:13" s="407" customFormat="1" x14ac:dyDescent="0.25">
      <c r="K51" s="409"/>
      <c r="L51" s="409"/>
      <c r="M51" s="409"/>
    </row>
    <row r="52" spans="11:13" s="407" customFormat="1" x14ac:dyDescent="0.25">
      <c r="K52" s="409"/>
      <c r="L52" s="409"/>
      <c r="M52" s="409"/>
    </row>
  </sheetData>
  <mergeCells count="69">
    <mergeCell ref="C42:L42"/>
    <mergeCell ref="C43:L43"/>
    <mergeCell ref="C44:L44"/>
    <mergeCell ref="C45:L45"/>
    <mergeCell ref="C47:L48"/>
    <mergeCell ref="P6:U6"/>
    <mergeCell ref="D30:H30"/>
    <mergeCell ref="A31:B31"/>
    <mergeCell ref="A32:B32"/>
    <mergeCell ref="D32:H32"/>
    <mergeCell ref="A21:B21"/>
    <mergeCell ref="D21:H21"/>
    <mergeCell ref="J21:N21"/>
    <mergeCell ref="A22:B22"/>
    <mergeCell ref="D22:H22"/>
    <mergeCell ref="J22:N22"/>
    <mergeCell ref="I12:I13"/>
    <mergeCell ref="J12:J13"/>
    <mergeCell ref="K12:K13"/>
    <mergeCell ref="L12:L13"/>
    <mergeCell ref="M12:M13"/>
    <mergeCell ref="A33:B33"/>
    <mergeCell ref="A41:B41"/>
    <mergeCell ref="C41:L41"/>
    <mergeCell ref="A23:B23"/>
    <mergeCell ref="A24:B24"/>
    <mergeCell ref="D26:H26"/>
    <mergeCell ref="A27:B27"/>
    <mergeCell ref="A28:B28"/>
    <mergeCell ref="A29:B29"/>
    <mergeCell ref="C11:G11"/>
    <mergeCell ref="H11:I11"/>
    <mergeCell ref="J11:O11"/>
    <mergeCell ref="A12:A13"/>
    <mergeCell ref="B12:B13"/>
    <mergeCell ref="C12:C13"/>
    <mergeCell ref="D12:F12"/>
    <mergeCell ref="G12:G13"/>
    <mergeCell ref="H12:H13"/>
    <mergeCell ref="A6:B7"/>
    <mergeCell ref="D6:F6"/>
    <mergeCell ref="L6:O6"/>
    <mergeCell ref="D7:F7"/>
    <mergeCell ref="L7:O7"/>
    <mergeCell ref="A1:A5"/>
    <mergeCell ref="B1:M1"/>
    <mergeCell ref="B2:M2"/>
    <mergeCell ref="N2:O2"/>
    <mergeCell ref="B3:M3"/>
    <mergeCell ref="N3:O3"/>
    <mergeCell ref="B4:M4"/>
    <mergeCell ref="N4:O4"/>
    <mergeCell ref="B5:M5"/>
    <mergeCell ref="V12:Z12"/>
    <mergeCell ref="V13:Z15"/>
    <mergeCell ref="A8:B8"/>
    <mergeCell ref="C8:G8"/>
    <mergeCell ref="H8:I8"/>
    <mergeCell ref="J8:O8"/>
    <mergeCell ref="A9:B9"/>
    <mergeCell ref="C9:G9"/>
    <mergeCell ref="H9:I9"/>
    <mergeCell ref="J9:O9"/>
    <mergeCell ref="A10:B10"/>
    <mergeCell ref="C10:G10"/>
    <mergeCell ref="H10:I10"/>
    <mergeCell ref="J10:O10"/>
    <mergeCell ref="N12:O12"/>
    <mergeCell ref="A11:B1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33F8F-03D3-451C-B0ED-8D79FABF4D33}">
  <sheetPr>
    <tabColor theme="7" tint="0.79998168889431442"/>
  </sheetPr>
  <dimension ref="A1:HA29"/>
  <sheetViews>
    <sheetView topLeftCell="AC1" workbookViewId="0">
      <selection activeCell="AJ11" sqref="AJ11"/>
    </sheetView>
  </sheetViews>
  <sheetFormatPr baseColWidth="10" defaultColWidth="11.42578125" defaultRowHeight="20.25" x14ac:dyDescent="0.3"/>
  <cols>
    <col min="1" max="1" width="17.7109375" style="453" customWidth="1"/>
    <col min="2" max="2" width="50.5703125" style="453" customWidth="1"/>
    <col min="3" max="3" width="26.42578125" style="430" customWidth="1"/>
    <col min="4" max="4" width="30.7109375" style="430" customWidth="1"/>
    <col min="5" max="5" width="7.42578125" style="430" customWidth="1"/>
    <col min="6" max="6" width="13.28515625" style="430" customWidth="1"/>
    <col min="7" max="7" width="7.28515625" style="435" customWidth="1"/>
    <col min="8" max="8" width="11.85546875" style="435" customWidth="1"/>
    <col min="9" max="9" width="71.42578125" style="430" customWidth="1"/>
    <col min="10" max="10" width="35.28515625" style="430" customWidth="1"/>
    <col min="11" max="11" width="29" style="430" customWidth="1"/>
    <col min="12" max="12" width="18.7109375" style="430" customWidth="1"/>
    <col min="13" max="13" width="19.28515625" style="430" customWidth="1"/>
    <col min="14" max="14" width="26.140625" style="430" customWidth="1"/>
    <col min="15" max="15" width="61.42578125" style="430" customWidth="1"/>
    <col min="16" max="16" width="28.42578125" style="454" customWidth="1"/>
    <col min="17" max="17" width="28.140625" style="455" customWidth="1"/>
    <col min="18" max="18" width="27.5703125" style="455" customWidth="1"/>
    <col min="19" max="19" width="20.140625" style="455" customWidth="1"/>
    <col min="20" max="20" width="26.28515625" style="456" customWidth="1"/>
    <col min="21" max="21" width="27.140625" style="456" customWidth="1"/>
    <col min="22" max="22" width="20.5703125" style="455" customWidth="1"/>
    <col min="23" max="23" width="20.42578125" style="455" customWidth="1"/>
    <col min="24" max="24" width="11.85546875" style="455" customWidth="1"/>
    <col min="25" max="25" width="10.85546875" style="454" customWidth="1"/>
    <col min="26" max="28" width="11.42578125" style="429"/>
    <col min="29" max="29" width="45.7109375" style="429" customWidth="1"/>
    <col min="30" max="33" width="11.42578125" style="429"/>
    <col min="34" max="34" width="57.7109375" style="429" customWidth="1"/>
    <col min="35" max="35" width="48.140625" style="429" customWidth="1"/>
    <col min="36" max="37" width="43.42578125" style="429" customWidth="1"/>
    <col min="38" max="38" width="48.42578125" style="429" customWidth="1"/>
    <col min="39" max="39" width="69.5703125" style="429" customWidth="1"/>
    <col min="40" max="92" width="11.42578125" style="429"/>
    <col min="93" max="16384" width="11.42578125" style="430"/>
  </cols>
  <sheetData>
    <row r="1" spans="1:209" x14ac:dyDescent="0.3">
      <c r="A1" s="1088" t="s">
        <v>795</v>
      </c>
      <c r="B1" s="1088"/>
      <c r="C1" s="1088"/>
      <c r="D1" s="1088"/>
      <c r="E1" s="1088"/>
      <c r="F1" s="1088"/>
      <c r="G1" s="1088"/>
      <c r="H1" s="1088"/>
      <c r="I1" s="1088"/>
      <c r="J1" s="1088"/>
      <c r="K1" s="1088"/>
      <c r="L1" s="1088"/>
      <c r="M1" s="1088"/>
      <c r="N1" s="1088"/>
      <c r="O1" s="1088"/>
      <c r="P1" s="1088"/>
      <c r="Q1" s="1088"/>
      <c r="R1" s="1088"/>
      <c r="S1" s="1088"/>
      <c r="T1" s="1088"/>
      <c r="U1" s="1088"/>
      <c r="V1" s="1088"/>
      <c r="W1" s="1088"/>
      <c r="X1" s="1088"/>
      <c r="Y1" s="1088"/>
    </row>
    <row r="2" spans="1:209" x14ac:dyDescent="0.3">
      <c r="A2" s="1088"/>
      <c r="B2" s="1088"/>
      <c r="C2" s="1088"/>
      <c r="D2" s="1088"/>
      <c r="E2" s="1088"/>
      <c r="F2" s="1088"/>
      <c r="G2" s="1088"/>
      <c r="H2" s="1088"/>
      <c r="I2" s="1088"/>
      <c r="J2" s="1088"/>
      <c r="K2" s="1088"/>
      <c r="L2" s="1088"/>
      <c r="M2" s="1088"/>
      <c r="N2" s="1088"/>
      <c r="O2" s="1088"/>
      <c r="P2" s="1088"/>
      <c r="Q2" s="1088"/>
      <c r="R2" s="1088"/>
      <c r="S2" s="1088"/>
      <c r="T2" s="1088"/>
      <c r="U2" s="1088"/>
      <c r="V2" s="1088"/>
      <c r="W2" s="1088"/>
      <c r="X2" s="1088"/>
      <c r="Y2" s="1088"/>
    </row>
    <row r="3" spans="1:209" x14ac:dyDescent="0.3">
      <c r="A3" s="1088"/>
      <c r="B3" s="1088"/>
      <c r="C3" s="1088"/>
      <c r="D3" s="1088"/>
      <c r="E3" s="1088"/>
      <c r="F3" s="1088"/>
      <c r="G3" s="1088"/>
      <c r="H3" s="1088"/>
      <c r="I3" s="1088"/>
      <c r="J3" s="1088"/>
      <c r="K3" s="1088"/>
      <c r="L3" s="1088"/>
      <c r="M3" s="1088"/>
      <c r="N3" s="1088"/>
      <c r="O3" s="1088"/>
      <c r="P3" s="1088"/>
      <c r="Q3" s="1088"/>
      <c r="R3" s="1088"/>
      <c r="S3" s="1088"/>
      <c r="T3" s="1088"/>
      <c r="U3" s="1088"/>
      <c r="V3" s="1088"/>
      <c r="W3" s="1088"/>
      <c r="X3" s="1088"/>
      <c r="Y3" s="1088"/>
    </row>
    <row r="4" spans="1:209" s="431" customFormat="1" x14ac:dyDescent="0.3">
      <c r="A4" s="1089"/>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429"/>
      <c r="AA4" s="429"/>
      <c r="AB4" s="429"/>
      <c r="AC4" s="429"/>
      <c r="AD4" s="429"/>
      <c r="AE4" s="429"/>
      <c r="AF4" s="429"/>
      <c r="AG4" s="429"/>
      <c r="AH4" s="429"/>
      <c r="AI4" s="429"/>
      <c r="AJ4" s="429"/>
      <c r="AK4" s="429"/>
      <c r="AL4" s="429"/>
      <c r="AM4" s="429"/>
      <c r="AN4" s="429"/>
      <c r="AO4" s="429"/>
      <c r="AP4" s="429"/>
      <c r="AQ4" s="429"/>
      <c r="AR4" s="429"/>
      <c r="AS4" s="429"/>
      <c r="AT4" s="429"/>
      <c r="AU4" s="429"/>
      <c r="AV4" s="429"/>
      <c r="AW4" s="429"/>
      <c r="AX4" s="429"/>
      <c r="AY4" s="429"/>
      <c r="AZ4" s="429"/>
      <c r="BA4" s="429"/>
      <c r="BB4" s="429"/>
      <c r="BC4" s="429"/>
      <c r="BD4" s="429"/>
      <c r="BE4" s="429"/>
      <c r="BF4" s="429"/>
      <c r="BG4" s="429"/>
      <c r="BH4" s="429"/>
      <c r="BI4" s="429"/>
      <c r="BJ4" s="429"/>
      <c r="BK4" s="429"/>
      <c r="BL4" s="429"/>
      <c r="BM4" s="429"/>
      <c r="BN4" s="429"/>
      <c r="BO4" s="429"/>
      <c r="BP4" s="429"/>
      <c r="BQ4" s="429"/>
      <c r="BR4" s="429"/>
      <c r="BS4" s="429"/>
      <c r="BT4" s="429"/>
      <c r="BU4" s="429"/>
      <c r="BV4" s="429"/>
      <c r="BW4" s="429"/>
      <c r="BX4" s="429"/>
      <c r="BY4" s="429"/>
      <c r="BZ4" s="429"/>
      <c r="CA4" s="429"/>
      <c r="CB4" s="429"/>
      <c r="CC4" s="429"/>
      <c r="CD4" s="429"/>
      <c r="CE4" s="429"/>
      <c r="CF4" s="429"/>
      <c r="CG4" s="429"/>
      <c r="CH4" s="429"/>
      <c r="CI4" s="429"/>
      <c r="CJ4" s="429"/>
      <c r="CK4" s="429"/>
      <c r="CL4" s="429"/>
      <c r="CM4" s="429"/>
      <c r="CN4" s="429"/>
      <c r="CO4" s="430"/>
      <c r="CP4" s="430"/>
      <c r="CQ4" s="430"/>
      <c r="CR4" s="430"/>
      <c r="CS4" s="430"/>
      <c r="CT4" s="430"/>
      <c r="CU4" s="430"/>
      <c r="CV4" s="430"/>
      <c r="CW4" s="430"/>
      <c r="CX4" s="430"/>
      <c r="CY4" s="430"/>
      <c r="CZ4" s="430"/>
      <c r="DA4" s="430"/>
      <c r="DB4" s="430"/>
      <c r="DC4" s="430"/>
      <c r="DD4" s="430"/>
      <c r="DE4" s="430"/>
      <c r="DF4" s="430"/>
      <c r="DG4" s="430"/>
      <c r="DH4" s="430"/>
      <c r="DI4" s="430"/>
      <c r="DJ4" s="430"/>
      <c r="DK4" s="430"/>
      <c r="DL4" s="430"/>
      <c r="DM4" s="430"/>
      <c r="DN4" s="430"/>
      <c r="DO4" s="430"/>
      <c r="DP4" s="430"/>
      <c r="DQ4" s="430"/>
      <c r="DR4" s="430"/>
      <c r="DS4" s="430"/>
      <c r="DT4" s="430"/>
      <c r="DU4" s="430"/>
      <c r="DV4" s="430"/>
      <c r="DW4" s="430"/>
      <c r="DX4" s="430"/>
      <c r="DY4" s="430"/>
      <c r="DZ4" s="430"/>
      <c r="EA4" s="430"/>
      <c r="EB4" s="430"/>
      <c r="EC4" s="430"/>
      <c r="ED4" s="430"/>
      <c r="EE4" s="430"/>
      <c r="EF4" s="430"/>
      <c r="EG4" s="430"/>
      <c r="EH4" s="430"/>
      <c r="EI4" s="430"/>
      <c r="EJ4" s="430"/>
      <c r="EK4" s="430"/>
      <c r="EL4" s="430"/>
      <c r="EM4" s="430"/>
      <c r="EN4" s="430"/>
      <c r="EO4" s="430"/>
      <c r="EP4" s="430"/>
      <c r="EQ4" s="430"/>
      <c r="ER4" s="430"/>
      <c r="ES4" s="430"/>
      <c r="ET4" s="430"/>
      <c r="EU4" s="430"/>
      <c r="EV4" s="430"/>
      <c r="EW4" s="430"/>
      <c r="EX4" s="430"/>
      <c r="EY4" s="430"/>
      <c r="EZ4" s="430"/>
      <c r="FA4" s="430"/>
      <c r="FB4" s="430"/>
      <c r="FC4" s="430"/>
      <c r="FD4" s="430"/>
      <c r="FE4" s="430"/>
      <c r="FF4" s="430"/>
      <c r="FG4" s="430"/>
      <c r="FH4" s="430"/>
      <c r="FI4" s="430"/>
      <c r="FJ4" s="430"/>
      <c r="FK4" s="430"/>
      <c r="FL4" s="430"/>
      <c r="FM4" s="430"/>
      <c r="FN4" s="430"/>
      <c r="FO4" s="430"/>
      <c r="FP4" s="430"/>
      <c r="FQ4" s="430"/>
      <c r="FR4" s="430"/>
      <c r="FS4" s="430"/>
      <c r="FT4" s="430"/>
      <c r="FU4" s="430"/>
      <c r="FV4" s="430"/>
      <c r="FW4" s="430"/>
      <c r="FX4" s="430"/>
      <c r="FY4" s="430"/>
      <c r="FZ4" s="430"/>
      <c r="GA4" s="430"/>
      <c r="GB4" s="430"/>
      <c r="GC4" s="430"/>
      <c r="GD4" s="430"/>
      <c r="GE4" s="430"/>
      <c r="GF4" s="430"/>
      <c r="GG4" s="430"/>
      <c r="GH4" s="430"/>
      <c r="GI4" s="430"/>
      <c r="GJ4" s="430"/>
      <c r="GK4" s="430"/>
      <c r="GL4" s="430"/>
      <c r="GM4" s="430"/>
      <c r="GN4" s="430"/>
      <c r="GO4" s="430"/>
      <c r="GP4" s="430"/>
      <c r="GQ4" s="430"/>
      <c r="GR4" s="430"/>
      <c r="GS4" s="430"/>
      <c r="GT4" s="430"/>
      <c r="GU4" s="430"/>
      <c r="GV4" s="430"/>
      <c r="GW4" s="430"/>
      <c r="GX4" s="430"/>
      <c r="GY4" s="430"/>
      <c r="GZ4" s="430"/>
      <c r="HA4" s="430"/>
    </row>
    <row r="5" spans="1:209" s="433" customFormat="1" ht="35.25" x14ac:dyDescent="0.25">
      <c r="A5" s="974" t="s">
        <v>63</v>
      </c>
      <c r="B5" s="974"/>
      <c r="C5" s="974"/>
      <c r="D5" s="1005" t="s">
        <v>34</v>
      </c>
      <c r="E5" s="1006"/>
      <c r="F5" s="1006"/>
      <c r="G5" s="1007"/>
      <c r="H5" s="1090" t="s">
        <v>13</v>
      </c>
      <c r="I5" s="1090"/>
      <c r="J5" s="1090"/>
      <c r="K5" s="1090"/>
      <c r="L5" s="1090"/>
      <c r="M5" s="981" t="s">
        <v>36</v>
      </c>
      <c r="N5" s="981"/>
      <c r="O5" s="981"/>
      <c r="P5" s="277"/>
      <c r="Q5" s="972"/>
      <c r="R5" s="972"/>
      <c r="S5" s="972"/>
      <c r="T5" s="972"/>
      <c r="U5" s="973" t="s">
        <v>37</v>
      </c>
      <c r="V5" s="973"/>
      <c r="W5" s="973"/>
      <c r="X5" s="973"/>
      <c r="Y5" s="277"/>
      <c r="Z5" s="432"/>
      <c r="AA5" s="432"/>
      <c r="AB5" s="432"/>
      <c r="AC5" s="432"/>
      <c r="AD5" s="432"/>
      <c r="AE5" s="432"/>
      <c r="AF5" s="432"/>
      <c r="AG5" s="432"/>
      <c r="AH5" s="432"/>
      <c r="AI5" s="432"/>
      <c r="AJ5" s="432"/>
      <c r="AK5" s="432"/>
      <c r="AL5" s="432"/>
      <c r="AM5" s="432"/>
      <c r="AN5" s="432"/>
      <c r="AO5" s="432"/>
      <c r="AP5" s="432"/>
      <c r="AQ5" s="432"/>
      <c r="AR5" s="432"/>
      <c r="AS5" s="432"/>
      <c r="AT5" s="432"/>
      <c r="AU5" s="432"/>
      <c r="AV5" s="432"/>
      <c r="AW5" s="432"/>
      <c r="AX5" s="432"/>
      <c r="AY5" s="432"/>
      <c r="AZ5" s="432"/>
      <c r="BA5" s="432"/>
      <c r="BB5" s="432"/>
      <c r="BC5" s="432"/>
      <c r="BD5" s="432"/>
      <c r="BE5" s="432"/>
      <c r="BF5" s="432"/>
      <c r="BG5" s="432"/>
      <c r="BH5" s="432"/>
      <c r="BI5" s="432"/>
      <c r="BJ5" s="432"/>
      <c r="BK5" s="432"/>
      <c r="BL5" s="432"/>
      <c r="BM5" s="432"/>
      <c r="BN5" s="432"/>
      <c r="BO5" s="432"/>
      <c r="BP5" s="432"/>
      <c r="BQ5" s="432"/>
      <c r="BR5" s="432"/>
      <c r="BS5" s="432"/>
      <c r="BT5" s="432"/>
      <c r="BU5" s="432"/>
      <c r="BV5" s="432"/>
      <c r="BW5" s="432"/>
      <c r="BX5" s="432"/>
      <c r="BY5" s="432"/>
      <c r="BZ5" s="432"/>
      <c r="CA5" s="432"/>
      <c r="CB5" s="432"/>
      <c r="CC5" s="432"/>
      <c r="CD5" s="432"/>
      <c r="CE5" s="432"/>
      <c r="CF5" s="432"/>
      <c r="CG5" s="432"/>
      <c r="CH5" s="432"/>
      <c r="CI5" s="432"/>
      <c r="CJ5" s="432"/>
      <c r="CK5" s="432"/>
      <c r="CL5" s="432"/>
      <c r="CM5" s="432"/>
      <c r="CN5" s="432"/>
    </row>
    <row r="6" spans="1:209" s="433" customFormat="1" ht="35.25" x14ac:dyDescent="0.25">
      <c r="A6" s="974"/>
      <c r="B6" s="974"/>
      <c r="C6" s="974"/>
      <c r="D6" s="1091"/>
      <c r="E6" s="1091"/>
      <c r="F6" s="1091"/>
      <c r="G6" s="1091"/>
      <c r="H6" s="1092"/>
      <c r="I6" s="1092"/>
      <c r="J6" s="1092"/>
      <c r="K6" s="1092"/>
      <c r="L6" s="1092"/>
      <c r="M6" s="981" t="s">
        <v>39</v>
      </c>
      <c r="N6" s="981"/>
      <c r="O6" s="981"/>
      <c r="P6" s="277"/>
      <c r="Q6" s="972"/>
      <c r="R6" s="972"/>
      <c r="S6" s="972"/>
      <c r="T6" s="972"/>
      <c r="U6" s="973" t="s">
        <v>40</v>
      </c>
      <c r="V6" s="973"/>
      <c r="W6" s="973"/>
      <c r="X6" s="973"/>
      <c r="Y6" s="277"/>
      <c r="Z6" s="432"/>
      <c r="AA6" s="432"/>
      <c r="AB6" s="432"/>
      <c r="AC6" s="432"/>
      <c r="AD6" s="432"/>
      <c r="AE6" s="432"/>
      <c r="AF6" s="432"/>
      <c r="AG6" s="432"/>
      <c r="AH6" s="432"/>
      <c r="AI6" s="432"/>
      <c r="AJ6" s="432"/>
      <c r="AK6" s="432"/>
      <c r="AL6" s="432"/>
      <c r="AM6" s="432"/>
      <c r="AN6" s="432"/>
      <c r="AO6" s="432"/>
      <c r="AP6" s="432"/>
      <c r="AQ6" s="432"/>
      <c r="AR6" s="432"/>
      <c r="AS6" s="432"/>
      <c r="AT6" s="432"/>
      <c r="AU6" s="432"/>
      <c r="AV6" s="432"/>
      <c r="AW6" s="432"/>
      <c r="AX6" s="432"/>
      <c r="AY6" s="432"/>
      <c r="AZ6" s="432"/>
      <c r="BA6" s="432"/>
      <c r="BB6" s="432"/>
      <c r="BC6" s="432"/>
      <c r="BD6" s="432"/>
      <c r="BE6" s="432"/>
      <c r="BF6" s="432"/>
      <c r="BG6" s="432"/>
      <c r="BH6" s="432"/>
      <c r="BI6" s="432"/>
      <c r="BJ6" s="432"/>
      <c r="BK6" s="432"/>
      <c r="BL6" s="432"/>
      <c r="BM6" s="432"/>
      <c r="BN6" s="432"/>
      <c r="BO6" s="432"/>
      <c r="BP6" s="432"/>
      <c r="BQ6" s="432"/>
      <c r="BR6" s="432"/>
      <c r="BS6" s="432"/>
      <c r="BT6" s="432"/>
      <c r="BU6" s="432"/>
      <c r="BV6" s="432"/>
      <c r="BW6" s="432"/>
      <c r="BX6" s="432"/>
      <c r="BY6" s="432"/>
      <c r="BZ6" s="432"/>
      <c r="CA6" s="432"/>
      <c r="CB6" s="432"/>
      <c r="CC6" s="432"/>
      <c r="CD6" s="432"/>
      <c r="CE6" s="432"/>
      <c r="CF6" s="432"/>
      <c r="CG6" s="432"/>
      <c r="CH6" s="432"/>
      <c r="CI6" s="432"/>
      <c r="CJ6" s="432"/>
      <c r="CK6" s="432"/>
      <c r="CL6" s="432"/>
      <c r="CM6" s="432"/>
      <c r="CN6" s="432"/>
    </row>
    <row r="7" spans="1:209" s="433" customFormat="1" ht="34.5" x14ac:dyDescent="0.25">
      <c r="A7" s="974" t="s">
        <v>64</v>
      </c>
      <c r="B7" s="974"/>
      <c r="C7" s="974"/>
      <c r="D7" s="1087" t="s">
        <v>796</v>
      </c>
      <c r="E7" s="1087"/>
      <c r="F7" s="1087"/>
      <c r="G7" s="1087"/>
      <c r="H7" s="1087"/>
      <c r="I7" s="1087"/>
      <c r="J7" s="1087"/>
      <c r="K7" s="1087"/>
      <c r="L7" s="1087"/>
      <c r="M7" s="974" t="s">
        <v>65</v>
      </c>
      <c r="N7" s="974"/>
      <c r="O7" s="610">
        <v>2024</v>
      </c>
      <c r="P7" s="610"/>
      <c r="Q7" s="610"/>
      <c r="R7" s="610"/>
      <c r="S7" s="610"/>
      <c r="T7" s="610"/>
      <c r="U7" s="610"/>
      <c r="V7" s="610"/>
      <c r="W7" s="610"/>
      <c r="X7" s="610"/>
      <c r="Y7" s="610"/>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2"/>
      <c r="AY7" s="432"/>
      <c r="AZ7" s="432"/>
      <c r="BA7" s="432"/>
      <c r="BB7" s="432"/>
      <c r="BC7" s="432"/>
      <c r="BD7" s="432"/>
      <c r="BE7" s="432"/>
      <c r="BF7" s="432"/>
      <c r="BG7" s="432"/>
      <c r="BH7" s="432"/>
      <c r="BI7" s="432"/>
      <c r="BJ7" s="432"/>
      <c r="BK7" s="432"/>
      <c r="BL7" s="432"/>
      <c r="BM7" s="432"/>
      <c r="BN7" s="432"/>
      <c r="BO7" s="432"/>
      <c r="BP7" s="432"/>
      <c r="BQ7" s="432"/>
      <c r="BR7" s="432"/>
      <c r="BS7" s="432"/>
      <c r="BT7" s="432"/>
      <c r="BU7" s="432"/>
      <c r="BV7" s="432"/>
      <c r="BW7" s="432"/>
      <c r="BX7" s="432"/>
      <c r="BY7" s="432"/>
      <c r="BZ7" s="432"/>
      <c r="CA7" s="432"/>
      <c r="CB7" s="432"/>
      <c r="CC7" s="432"/>
      <c r="CD7" s="432"/>
      <c r="CE7" s="432"/>
      <c r="CF7" s="432"/>
      <c r="CG7" s="432"/>
      <c r="CH7" s="432"/>
      <c r="CI7" s="432"/>
      <c r="CJ7" s="432"/>
      <c r="CK7" s="432"/>
      <c r="CL7" s="432"/>
      <c r="CM7" s="432"/>
      <c r="CN7" s="432"/>
    </row>
    <row r="8" spans="1:209" s="433" customFormat="1" ht="34.5" x14ac:dyDescent="0.25">
      <c r="A8" s="974" t="s">
        <v>66</v>
      </c>
      <c r="B8" s="974"/>
      <c r="C8" s="974"/>
      <c r="D8" s="1087" t="s">
        <v>797</v>
      </c>
      <c r="E8" s="1087"/>
      <c r="F8" s="1087"/>
      <c r="G8" s="1087"/>
      <c r="H8" s="1087"/>
      <c r="I8" s="1087"/>
      <c r="J8" s="1087"/>
      <c r="K8" s="1087"/>
      <c r="L8" s="1087"/>
      <c r="M8" s="974" t="s">
        <v>67</v>
      </c>
      <c r="N8" s="974"/>
      <c r="O8" s="610" t="s">
        <v>715</v>
      </c>
      <c r="P8" s="610"/>
      <c r="Q8" s="610"/>
      <c r="R8" s="610"/>
      <c r="S8" s="610"/>
      <c r="T8" s="610"/>
      <c r="U8" s="610"/>
      <c r="V8" s="610"/>
      <c r="W8" s="610"/>
      <c r="X8" s="610"/>
      <c r="Y8" s="610"/>
      <c r="Z8" s="432"/>
      <c r="AA8" s="432"/>
      <c r="AB8" s="432"/>
      <c r="AC8" s="432"/>
      <c r="AD8" s="432"/>
      <c r="AE8" s="432"/>
      <c r="AF8" s="432"/>
      <c r="AG8" s="432"/>
      <c r="AH8" s="432"/>
      <c r="AI8" s="432"/>
      <c r="AJ8" s="432"/>
      <c r="AK8" s="432"/>
      <c r="AL8" s="432"/>
      <c r="AM8" s="432"/>
      <c r="AN8" s="432"/>
      <c r="AO8" s="432"/>
      <c r="AP8" s="432"/>
      <c r="AQ8" s="432"/>
      <c r="AR8" s="432"/>
      <c r="AS8" s="432"/>
      <c r="AT8" s="432"/>
      <c r="AU8" s="432"/>
      <c r="AV8" s="432"/>
      <c r="AW8" s="432"/>
      <c r="AX8" s="432"/>
      <c r="AY8" s="432"/>
      <c r="AZ8" s="432"/>
      <c r="BA8" s="432"/>
      <c r="BB8" s="432"/>
      <c r="BC8" s="432"/>
      <c r="BD8" s="432"/>
      <c r="BE8" s="432"/>
      <c r="BF8" s="432"/>
      <c r="BG8" s="432"/>
      <c r="BH8" s="432"/>
      <c r="BI8" s="432"/>
      <c r="BJ8" s="432"/>
      <c r="BK8" s="432"/>
      <c r="BL8" s="432"/>
      <c r="BM8" s="432"/>
      <c r="BN8" s="432"/>
      <c r="BO8" s="432"/>
      <c r="BP8" s="432"/>
      <c r="BQ8" s="432"/>
      <c r="BR8" s="432"/>
      <c r="BS8" s="432"/>
      <c r="BT8" s="432"/>
      <c r="BU8" s="432"/>
      <c r="BV8" s="432"/>
      <c r="BW8" s="432"/>
      <c r="BX8" s="432"/>
      <c r="BY8" s="432"/>
      <c r="BZ8" s="432"/>
      <c r="CA8" s="432"/>
      <c r="CB8" s="432"/>
      <c r="CC8" s="432"/>
      <c r="CD8" s="432"/>
      <c r="CE8" s="432"/>
      <c r="CF8" s="432"/>
      <c r="CG8" s="432"/>
      <c r="CH8" s="432"/>
      <c r="CI8" s="432"/>
      <c r="CJ8" s="432"/>
      <c r="CK8" s="432"/>
      <c r="CL8" s="432"/>
      <c r="CM8" s="432"/>
      <c r="CN8" s="432"/>
    </row>
    <row r="9" spans="1:209" s="433" customFormat="1" ht="166.5" customHeight="1" x14ac:dyDescent="0.25">
      <c r="A9" s="974" t="s">
        <v>69</v>
      </c>
      <c r="B9" s="974"/>
      <c r="C9" s="974"/>
      <c r="D9" s="1093">
        <v>45547</v>
      </c>
      <c r="E9" s="1093"/>
      <c r="F9" s="1093"/>
      <c r="G9" s="1093"/>
      <c r="H9" s="1093"/>
      <c r="I9" s="1093"/>
      <c r="J9" s="1093"/>
      <c r="K9" s="1093"/>
      <c r="L9" s="1093"/>
      <c r="M9" s="989" t="s">
        <v>46</v>
      </c>
      <c r="N9" s="989"/>
      <c r="O9" s="989"/>
      <c r="P9" s="989"/>
      <c r="Q9" s="989"/>
      <c r="R9" s="989"/>
      <c r="S9" s="989"/>
      <c r="T9" s="989"/>
      <c r="U9" s="989"/>
      <c r="V9" s="989"/>
      <c r="W9" s="989"/>
      <c r="X9" s="989"/>
      <c r="Y9" s="989"/>
      <c r="Z9" s="432"/>
      <c r="AA9" s="432"/>
      <c r="AB9" s="432"/>
      <c r="AC9" s="432"/>
      <c r="AD9" s="1036" t="s">
        <v>6</v>
      </c>
      <c r="AE9" s="1037"/>
      <c r="AF9" s="1037"/>
      <c r="AG9" s="1037"/>
      <c r="AH9" s="1038"/>
      <c r="AI9" s="532" t="s">
        <v>48</v>
      </c>
      <c r="AJ9" s="532" t="s">
        <v>50</v>
      </c>
      <c r="AK9" s="532" t="s">
        <v>875</v>
      </c>
      <c r="AL9" s="532" t="s">
        <v>876</v>
      </c>
      <c r="AM9" s="541" t="s">
        <v>884</v>
      </c>
      <c r="AN9" s="432"/>
      <c r="AO9" s="432"/>
      <c r="AP9" s="432"/>
      <c r="AQ9" s="432"/>
      <c r="AR9" s="432"/>
      <c r="AS9" s="432"/>
      <c r="AT9" s="432"/>
      <c r="AU9" s="432"/>
      <c r="AV9" s="432"/>
      <c r="AW9" s="432"/>
      <c r="AX9" s="432"/>
      <c r="AY9" s="432"/>
      <c r="AZ9" s="432"/>
      <c r="BA9" s="432"/>
      <c r="BB9" s="432"/>
      <c r="BC9" s="432"/>
      <c r="BD9" s="432"/>
      <c r="BE9" s="432"/>
      <c r="BF9" s="432"/>
      <c r="BG9" s="432"/>
      <c r="BH9" s="432"/>
      <c r="BI9" s="432"/>
      <c r="BJ9" s="432"/>
      <c r="BK9" s="432"/>
      <c r="BL9" s="432"/>
      <c r="BM9" s="432"/>
      <c r="BN9" s="432"/>
      <c r="BO9" s="432"/>
      <c r="BP9" s="432"/>
      <c r="BQ9" s="432"/>
      <c r="BR9" s="432"/>
      <c r="BS9" s="432"/>
      <c r="BT9" s="432"/>
      <c r="BU9" s="432"/>
      <c r="BV9" s="432"/>
      <c r="BW9" s="432"/>
      <c r="BX9" s="432"/>
      <c r="BY9" s="432"/>
      <c r="BZ9" s="432"/>
      <c r="CA9" s="432"/>
      <c r="CB9" s="432"/>
      <c r="CC9" s="432"/>
      <c r="CD9" s="432"/>
      <c r="CE9" s="432"/>
      <c r="CF9" s="432"/>
      <c r="CG9" s="432"/>
      <c r="CH9" s="432"/>
      <c r="CI9" s="432"/>
      <c r="CJ9" s="432"/>
      <c r="CK9" s="432"/>
      <c r="CL9" s="432"/>
      <c r="CM9" s="432"/>
      <c r="CN9" s="432"/>
    </row>
    <row r="10" spans="1:209" s="433" customFormat="1" ht="75" customHeight="1" x14ac:dyDescent="0.25">
      <c r="A10" s="974" t="s">
        <v>47</v>
      </c>
      <c r="B10" s="974"/>
      <c r="C10" s="974"/>
      <c r="D10" s="1093">
        <v>45547</v>
      </c>
      <c r="E10" s="1093"/>
      <c r="F10" s="1093"/>
      <c r="G10" s="1093"/>
      <c r="H10" s="1093"/>
      <c r="I10" s="1094"/>
      <c r="J10" s="1094"/>
      <c r="K10" s="1094"/>
      <c r="L10" s="1093"/>
      <c r="M10" s="986" t="s">
        <v>423</v>
      </c>
      <c r="N10" s="986"/>
      <c r="O10" s="534">
        <v>45561</v>
      </c>
      <c r="P10" s="987" t="s">
        <v>424</v>
      </c>
      <c r="Q10" s="987"/>
      <c r="R10" s="987"/>
      <c r="S10" s="987"/>
      <c r="T10" s="988" t="s">
        <v>638</v>
      </c>
      <c r="U10" s="988"/>
      <c r="V10" s="988"/>
      <c r="W10" s="988"/>
      <c r="X10" s="280"/>
      <c r="Y10" s="280"/>
      <c r="Z10" s="432"/>
      <c r="AA10" s="432"/>
      <c r="AB10" s="432"/>
      <c r="AC10" s="432"/>
      <c r="AD10" s="993" t="s">
        <v>874</v>
      </c>
      <c r="AE10" s="993"/>
      <c r="AF10" s="993"/>
      <c r="AG10" s="993"/>
      <c r="AH10" s="993"/>
      <c r="AI10" s="535">
        <f>+O10</f>
        <v>45561</v>
      </c>
      <c r="AJ10" s="531">
        <v>3</v>
      </c>
      <c r="AK10" s="535">
        <f>+P13</f>
        <v>45566</v>
      </c>
      <c r="AL10" s="535">
        <f>+U15</f>
        <v>45747</v>
      </c>
      <c r="AM10" s="533">
        <v>0</v>
      </c>
      <c r="AN10" s="432"/>
      <c r="AO10" s="432"/>
      <c r="AP10" s="432"/>
      <c r="AQ10" s="432"/>
      <c r="AR10" s="432"/>
      <c r="AS10" s="432"/>
      <c r="AT10" s="432"/>
      <c r="AU10" s="432"/>
      <c r="AV10" s="432"/>
      <c r="AW10" s="432"/>
      <c r="AX10" s="432"/>
      <c r="AY10" s="432"/>
      <c r="AZ10" s="432"/>
      <c r="BA10" s="432"/>
      <c r="BB10" s="432"/>
      <c r="BC10" s="432"/>
      <c r="BD10" s="432"/>
      <c r="BE10" s="432"/>
      <c r="BF10" s="432"/>
      <c r="BG10" s="432"/>
      <c r="BH10" s="432"/>
      <c r="BI10" s="432"/>
      <c r="BJ10" s="432"/>
      <c r="BK10" s="432"/>
      <c r="BL10" s="432"/>
      <c r="BM10" s="432"/>
      <c r="BN10" s="432"/>
      <c r="BO10" s="432"/>
      <c r="BP10" s="432"/>
      <c r="BQ10" s="432"/>
      <c r="BR10" s="432"/>
      <c r="BS10" s="432"/>
      <c r="BT10" s="432"/>
      <c r="BU10" s="432"/>
      <c r="BV10" s="432"/>
      <c r="BW10" s="432"/>
      <c r="BX10" s="432"/>
      <c r="BY10" s="432"/>
      <c r="BZ10" s="432"/>
      <c r="CA10" s="432"/>
      <c r="CB10" s="432"/>
      <c r="CC10" s="432"/>
      <c r="CD10" s="432"/>
      <c r="CE10" s="432"/>
      <c r="CF10" s="432"/>
      <c r="CG10" s="432"/>
      <c r="CH10" s="432"/>
      <c r="CI10" s="432"/>
      <c r="CJ10" s="432"/>
      <c r="CK10" s="432"/>
      <c r="CL10" s="432"/>
      <c r="CM10" s="432"/>
      <c r="CN10" s="432"/>
    </row>
    <row r="11" spans="1:209" s="435" customFormat="1" x14ac:dyDescent="0.3">
      <c r="A11" s="976" t="s">
        <v>70</v>
      </c>
      <c r="B11" s="976" t="s">
        <v>26</v>
      </c>
      <c r="C11" s="976" t="s">
        <v>146</v>
      </c>
      <c r="D11" s="968" t="s">
        <v>7</v>
      </c>
      <c r="E11" s="968" t="s">
        <v>8</v>
      </c>
      <c r="F11" s="968"/>
      <c r="G11" s="968"/>
      <c r="H11" s="968" t="s">
        <v>147</v>
      </c>
      <c r="I11" s="976" t="s">
        <v>51</v>
      </c>
      <c r="J11" s="977" t="s">
        <v>52</v>
      </c>
      <c r="K11" s="976" t="s">
        <v>53</v>
      </c>
      <c r="L11" s="978" t="s">
        <v>54</v>
      </c>
      <c r="M11" s="976" t="s">
        <v>425</v>
      </c>
      <c r="N11" s="976" t="s">
        <v>426</v>
      </c>
      <c r="O11" s="976" t="s">
        <v>427</v>
      </c>
      <c r="P11" s="970" t="s">
        <v>428</v>
      </c>
      <c r="Q11" s="970" t="s">
        <v>429</v>
      </c>
      <c r="R11" s="970" t="s">
        <v>430</v>
      </c>
      <c r="S11" s="970" t="s">
        <v>431</v>
      </c>
      <c r="T11" s="969" t="s">
        <v>432</v>
      </c>
      <c r="U11" s="969" t="s">
        <v>433</v>
      </c>
      <c r="V11" s="970" t="s">
        <v>434</v>
      </c>
      <c r="W11" s="970" t="s">
        <v>435</v>
      </c>
      <c r="X11" s="971" t="s">
        <v>71</v>
      </c>
      <c r="Y11" s="971"/>
      <c r="Z11" s="434"/>
      <c r="AA11" s="434"/>
      <c r="AB11" s="434"/>
      <c r="AC11" s="434"/>
      <c r="AD11" s="993"/>
      <c r="AE11" s="993"/>
      <c r="AF11" s="993"/>
      <c r="AG11" s="993"/>
      <c r="AH11" s="993"/>
      <c r="AI11" s="434"/>
      <c r="AJ11" s="434"/>
      <c r="AK11" s="434"/>
      <c r="AL11" s="434"/>
      <c r="AM11" s="434"/>
      <c r="AN11" s="434"/>
      <c r="AO11" s="434"/>
      <c r="AP11" s="434"/>
      <c r="AQ11" s="434"/>
      <c r="AR11" s="434"/>
      <c r="AS11" s="434"/>
      <c r="AT11" s="434"/>
      <c r="AU11" s="434"/>
      <c r="AV11" s="434"/>
      <c r="AW11" s="434"/>
      <c r="AX11" s="434"/>
      <c r="AY11" s="434"/>
      <c r="AZ11" s="434"/>
      <c r="BA11" s="434"/>
      <c r="BB11" s="434"/>
      <c r="BC11" s="434"/>
      <c r="BD11" s="434"/>
      <c r="BE11" s="434"/>
      <c r="BF11" s="434"/>
      <c r="BG11" s="434"/>
      <c r="BH11" s="434"/>
      <c r="BI11" s="434"/>
      <c r="BJ11" s="434"/>
      <c r="BK11" s="434"/>
      <c r="BL11" s="434"/>
      <c r="BM11" s="434"/>
      <c r="BN11" s="434"/>
      <c r="BO11" s="434"/>
      <c r="BP11" s="434"/>
      <c r="BQ11" s="434"/>
      <c r="BR11" s="434"/>
      <c r="BS11" s="434"/>
      <c r="BT11" s="434"/>
      <c r="BU11" s="434"/>
      <c r="BV11" s="434"/>
      <c r="BW11" s="434"/>
      <c r="BX11" s="434"/>
      <c r="BY11" s="434"/>
      <c r="BZ11" s="434"/>
      <c r="CA11" s="434"/>
      <c r="CB11" s="434"/>
      <c r="CC11" s="434"/>
      <c r="CD11" s="434"/>
      <c r="CE11" s="434"/>
      <c r="CF11" s="434"/>
      <c r="CG11" s="434"/>
      <c r="CH11" s="434"/>
      <c r="CI11" s="434"/>
      <c r="CJ11" s="434"/>
      <c r="CK11" s="434"/>
      <c r="CL11" s="434"/>
      <c r="CM11" s="434"/>
      <c r="CN11" s="434"/>
    </row>
    <row r="12" spans="1:209" s="435" customFormat="1" ht="93" customHeight="1" x14ac:dyDescent="0.3">
      <c r="A12" s="976"/>
      <c r="B12" s="976"/>
      <c r="C12" s="976"/>
      <c r="D12" s="968"/>
      <c r="E12" s="282" t="s">
        <v>31</v>
      </c>
      <c r="F12" s="282" t="s">
        <v>11</v>
      </c>
      <c r="G12" s="282" t="s">
        <v>12</v>
      </c>
      <c r="H12" s="968"/>
      <c r="I12" s="976"/>
      <c r="J12" s="977"/>
      <c r="K12" s="976"/>
      <c r="L12" s="979"/>
      <c r="M12" s="976"/>
      <c r="N12" s="976"/>
      <c r="O12" s="976"/>
      <c r="P12" s="970"/>
      <c r="Q12" s="970"/>
      <c r="R12" s="970"/>
      <c r="S12" s="970"/>
      <c r="T12" s="969"/>
      <c r="U12" s="969"/>
      <c r="V12" s="970"/>
      <c r="W12" s="970"/>
      <c r="X12" s="283" t="s">
        <v>55</v>
      </c>
      <c r="Y12" s="283" t="s">
        <v>56</v>
      </c>
      <c r="Z12" s="434"/>
      <c r="AA12" s="434"/>
      <c r="AB12" s="434"/>
      <c r="AC12" s="434"/>
      <c r="AD12" s="993"/>
      <c r="AE12" s="993"/>
      <c r="AF12" s="993"/>
      <c r="AG12" s="993"/>
      <c r="AH12" s="993"/>
      <c r="AI12" s="434"/>
      <c r="AJ12" s="434"/>
      <c r="AK12" s="434"/>
      <c r="AL12" s="434"/>
      <c r="AM12" s="434"/>
      <c r="AN12" s="434"/>
      <c r="AO12" s="434"/>
      <c r="AP12" s="434"/>
      <c r="AQ12" s="434"/>
      <c r="AR12" s="434"/>
      <c r="AS12" s="434"/>
      <c r="AT12" s="434"/>
      <c r="AU12" s="434"/>
      <c r="AV12" s="434"/>
      <c r="AW12" s="434"/>
      <c r="AX12" s="434"/>
      <c r="AY12" s="434"/>
      <c r="AZ12" s="434"/>
      <c r="BA12" s="434"/>
      <c r="BB12" s="434"/>
      <c r="BC12" s="434"/>
      <c r="BD12" s="434"/>
      <c r="BE12" s="434"/>
      <c r="BF12" s="434"/>
      <c r="BG12" s="434"/>
      <c r="BH12" s="434"/>
      <c r="BI12" s="434"/>
      <c r="BJ12" s="434"/>
      <c r="BK12" s="434"/>
      <c r="BL12" s="434"/>
      <c r="BM12" s="434"/>
      <c r="BN12" s="434"/>
      <c r="BO12" s="434"/>
      <c r="BP12" s="434"/>
      <c r="BQ12" s="434"/>
      <c r="BR12" s="434"/>
      <c r="BS12" s="434"/>
      <c r="BT12" s="434"/>
      <c r="BU12" s="434"/>
      <c r="BV12" s="434"/>
      <c r="BW12" s="434"/>
      <c r="BX12" s="434"/>
      <c r="BY12" s="434"/>
      <c r="BZ12" s="434"/>
      <c r="CA12" s="434"/>
      <c r="CB12" s="434"/>
      <c r="CC12" s="434"/>
      <c r="CD12" s="434"/>
      <c r="CE12" s="434"/>
      <c r="CF12" s="434"/>
      <c r="CG12" s="434"/>
      <c r="CH12" s="434"/>
      <c r="CI12" s="434"/>
      <c r="CJ12" s="434"/>
      <c r="CK12" s="434"/>
      <c r="CL12" s="434"/>
      <c r="CM12" s="434"/>
      <c r="CN12" s="434"/>
    </row>
    <row r="13" spans="1:209" s="440" customFormat="1" ht="398.25" customHeight="1" x14ac:dyDescent="0.3">
      <c r="A13" s="286">
        <v>1</v>
      </c>
      <c r="B13" s="436" t="s">
        <v>798</v>
      </c>
      <c r="C13" s="437" t="s">
        <v>74</v>
      </c>
      <c r="D13" s="438" t="s">
        <v>799</v>
      </c>
      <c r="E13" s="896"/>
      <c r="F13" s="896" t="s">
        <v>13</v>
      </c>
      <c r="G13" s="918"/>
      <c r="H13" s="894">
        <v>1</v>
      </c>
      <c r="I13" s="1106" t="s">
        <v>872</v>
      </c>
      <c r="J13" s="1108" t="s">
        <v>800</v>
      </c>
      <c r="K13" s="1102" t="s">
        <v>801</v>
      </c>
      <c r="L13" s="1102" t="s">
        <v>562</v>
      </c>
      <c r="M13" s="1102" t="s">
        <v>295</v>
      </c>
      <c r="N13" s="1102" t="s">
        <v>563</v>
      </c>
      <c r="O13" s="1104" t="s">
        <v>802</v>
      </c>
      <c r="P13" s="1099">
        <v>45566</v>
      </c>
      <c r="Q13" s="1099">
        <v>45747</v>
      </c>
      <c r="R13" s="1100" t="s">
        <v>803</v>
      </c>
      <c r="S13" s="900" t="s">
        <v>565</v>
      </c>
      <c r="T13" s="1112">
        <v>45566</v>
      </c>
      <c r="U13" s="1112">
        <v>45747</v>
      </c>
      <c r="V13" s="1100" t="s">
        <v>803</v>
      </c>
      <c r="W13" s="1100" t="s">
        <v>565</v>
      </c>
      <c r="X13" s="903"/>
      <c r="Y13" s="903" t="s">
        <v>13</v>
      </c>
      <c r="Z13" s="434"/>
      <c r="AA13" s="434"/>
      <c r="AB13" s="434"/>
      <c r="AC13" s="434"/>
      <c r="AD13" s="434"/>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434"/>
      <c r="BC13" s="434"/>
      <c r="BD13" s="434"/>
      <c r="BE13" s="434"/>
      <c r="BF13" s="434"/>
      <c r="BG13" s="434"/>
      <c r="BH13" s="434"/>
      <c r="BI13" s="434"/>
      <c r="BJ13" s="434"/>
      <c r="BK13" s="434"/>
      <c r="BL13" s="434"/>
      <c r="BM13" s="434"/>
      <c r="BN13" s="434"/>
      <c r="BO13" s="434"/>
      <c r="BP13" s="434"/>
      <c r="BQ13" s="434"/>
      <c r="BR13" s="434"/>
      <c r="BS13" s="434"/>
      <c r="BT13" s="434"/>
      <c r="BU13" s="434"/>
      <c r="BV13" s="434"/>
      <c r="BW13" s="434"/>
      <c r="BX13" s="434"/>
      <c r="BY13" s="434"/>
      <c r="BZ13" s="434"/>
      <c r="CA13" s="434"/>
      <c r="CB13" s="434"/>
      <c r="CC13" s="434"/>
      <c r="CD13" s="434"/>
      <c r="CE13" s="434"/>
      <c r="CF13" s="434"/>
      <c r="CG13" s="434"/>
      <c r="CH13" s="434"/>
      <c r="CI13" s="434"/>
      <c r="CJ13" s="434"/>
      <c r="CK13" s="434"/>
      <c r="CL13" s="434"/>
      <c r="CM13" s="434"/>
      <c r="CN13" s="434"/>
    </row>
    <row r="14" spans="1:209" s="440" customFormat="1" ht="234.75" customHeight="1" x14ac:dyDescent="0.3">
      <c r="A14" s="896">
        <v>2</v>
      </c>
      <c r="B14" s="1095" t="s">
        <v>804</v>
      </c>
      <c r="C14" s="1097" t="s">
        <v>74</v>
      </c>
      <c r="D14" s="438" t="s">
        <v>799</v>
      </c>
      <c r="E14" s="897"/>
      <c r="F14" s="897"/>
      <c r="G14" s="919"/>
      <c r="H14" s="895"/>
      <c r="I14" s="1107"/>
      <c r="J14" s="1109"/>
      <c r="K14" s="1103"/>
      <c r="L14" s="1103"/>
      <c r="M14" s="1103"/>
      <c r="N14" s="1103"/>
      <c r="O14" s="1105"/>
      <c r="P14" s="1099"/>
      <c r="Q14" s="1099"/>
      <c r="R14" s="1101"/>
      <c r="S14" s="902"/>
      <c r="T14" s="1113"/>
      <c r="U14" s="1113"/>
      <c r="V14" s="1101"/>
      <c r="W14" s="1101"/>
      <c r="X14" s="905"/>
      <c r="Y14" s="905"/>
      <c r="Z14" s="434"/>
      <c r="AA14" s="434"/>
      <c r="AB14" s="434"/>
      <c r="AC14" s="434"/>
      <c r="AD14" s="434"/>
      <c r="AE14" s="434"/>
      <c r="AF14" s="434"/>
      <c r="AG14" s="434"/>
      <c r="AH14" s="434"/>
      <c r="AI14" s="434"/>
      <c r="AJ14" s="434"/>
      <c r="AK14" s="434"/>
      <c r="AL14" s="434"/>
      <c r="AM14" s="434"/>
      <c r="AN14" s="434"/>
      <c r="AO14" s="434"/>
      <c r="AP14" s="434"/>
      <c r="AQ14" s="434"/>
      <c r="AR14" s="434"/>
      <c r="AS14" s="434"/>
      <c r="AT14" s="434"/>
      <c r="AU14" s="434"/>
      <c r="AV14" s="434"/>
      <c r="AW14" s="434"/>
      <c r="AX14" s="434"/>
      <c r="AY14" s="434"/>
      <c r="AZ14" s="434"/>
      <c r="BA14" s="434"/>
      <c r="BB14" s="434"/>
      <c r="BC14" s="434"/>
      <c r="BD14" s="434"/>
      <c r="BE14" s="434"/>
      <c r="BF14" s="434"/>
      <c r="BG14" s="434"/>
      <c r="BH14" s="434"/>
      <c r="BI14" s="434"/>
      <c r="BJ14" s="434"/>
      <c r="BK14" s="434"/>
      <c r="BL14" s="434"/>
      <c r="BM14" s="434"/>
      <c r="BN14" s="434"/>
      <c r="BO14" s="434"/>
      <c r="BP14" s="434"/>
      <c r="BQ14" s="434"/>
      <c r="BR14" s="434"/>
      <c r="BS14" s="434"/>
      <c r="BT14" s="434"/>
      <c r="BU14" s="434"/>
      <c r="BV14" s="434"/>
      <c r="BW14" s="434"/>
      <c r="BX14" s="434"/>
      <c r="BY14" s="434"/>
      <c r="BZ14" s="434"/>
      <c r="CA14" s="434"/>
      <c r="CB14" s="434"/>
      <c r="CC14" s="434"/>
      <c r="CD14" s="434"/>
      <c r="CE14" s="434"/>
      <c r="CF14" s="434"/>
      <c r="CG14" s="434"/>
      <c r="CH14" s="434"/>
      <c r="CI14" s="434"/>
      <c r="CJ14" s="434"/>
      <c r="CK14" s="434"/>
      <c r="CL14" s="434"/>
      <c r="CM14" s="434"/>
      <c r="CN14" s="434"/>
    </row>
    <row r="15" spans="1:209" s="440" customFormat="1" ht="317.25" x14ac:dyDescent="0.3">
      <c r="A15" s="897"/>
      <c r="B15" s="1096"/>
      <c r="C15" s="1098"/>
      <c r="D15" s="438" t="s">
        <v>805</v>
      </c>
      <c r="E15" s="906"/>
      <c r="F15" s="906" t="s">
        <v>13</v>
      </c>
      <c r="G15" s="952"/>
      <c r="H15" s="292">
        <v>1</v>
      </c>
      <c r="I15" s="441" t="s">
        <v>873</v>
      </c>
      <c r="J15" s="442" t="s">
        <v>806</v>
      </c>
      <c r="K15" s="23" t="s">
        <v>801</v>
      </c>
      <c r="L15" s="252" t="s">
        <v>562</v>
      </c>
      <c r="M15" s="252" t="s">
        <v>295</v>
      </c>
      <c r="N15" s="252" t="s">
        <v>563</v>
      </c>
      <c r="O15" s="439" t="s">
        <v>802</v>
      </c>
      <c r="P15" s="281">
        <v>45566</v>
      </c>
      <c r="Q15" s="281">
        <v>45747</v>
      </c>
      <c r="R15" s="443" t="s">
        <v>803</v>
      </c>
      <c r="S15" s="322" t="s">
        <v>565</v>
      </c>
      <c r="T15" s="281">
        <v>45566</v>
      </c>
      <c r="U15" s="281">
        <v>45747</v>
      </c>
      <c r="V15" s="443" t="s">
        <v>803</v>
      </c>
      <c r="W15" s="443" t="s">
        <v>565</v>
      </c>
      <c r="X15" s="1110"/>
      <c r="Y15" s="1110" t="s">
        <v>13</v>
      </c>
      <c r="Z15" s="434"/>
      <c r="AA15" s="434"/>
      <c r="AB15" s="434"/>
      <c r="AC15" s="434"/>
      <c r="AD15" s="434"/>
      <c r="AE15" s="434"/>
      <c r="AF15" s="434"/>
      <c r="AG15" s="434"/>
      <c r="AH15" s="434"/>
      <c r="AI15" s="434"/>
      <c r="AJ15" s="434"/>
      <c r="AK15" s="434"/>
      <c r="AL15" s="434"/>
      <c r="AM15" s="434"/>
      <c r="AN15" s="434"/>
      <c r="AO15" s="434"/>
      <c r="AP15" s="434"/>
      <c r="AQ15" s="434"/>
      <c r="AR15" s="434"/>
      <c r="AS15" s="434"/>
      <c r="AT15" s="434"/>
      <c r="AU15" s="434"/>
      <c r="AV15" s="434"/>
      <c r="AW15" s="434"/>
      <c r="AX15" s="434"/>
      <c r="AY15" s="434"/>
      <c r="AZ15" s="434"/>
      <c r="BA15" s="434"/>
      <c r="BB15" s="434"/>
      <c r="BC15" s="434"/>
      <c r="BD15" s="434"/>
      <c r="BE15" s="434"/>
      <c r="BF15" s="434"/>
      <c r="BG15" s="434"/>
      <c r="BH15" s="434"/>
      <c r="BI15" s="434"/>
      <c r="BJ15" s="434"/>
      <c r="BK15" s="434"/>
      <c r="BL15" s="434"/>
      <c r="BM15" s="434"/>
      <c r="BN15" s="434"/>
      <c r="BO15" s="434"/>
      <c r="BP15" s="434"/>
      <c r="BQ15" s="434"/>
      <c r="BR15" s="434"/>
      <c r="BS15" s="434"/>
      <c r="BT15" s="434"/>
      <c r="BU15" s="434"/>
      <c r="BV15" s="434"/>
      <c r="BW15" s="434"/>
      <c r="BX15" s="434"/>
      <c r="BY15" s="434"/>
      <c r="BZ15" s="434"/>
      <c r="CA15" s="434"/>
      <c r="CB15" s="434"/>
      <c r="CC15" s="434"/>
      <c r="CD15" s="434"/>
      <c r="CE15" s="434"/>
      <c r="CF15" s="434"/>
      <c r="CG15" s="434"/>
      <c r="CH15" s="434"/>
      <c r="CI15" s="434"/>
      <c r="CJ15" s="434"/>
      <c r="CK15" s="434"/>
      <c r="CL15" s="434"/>
      <c r="CM15" s="434"/>
      <c r="CN15" s="434"/>
    </row>
    <row r="16" spans="1:209" s="440" customFormat="1" ht="211.5" x14ac:dyDescent="0.3">
      <c r="A16" s="286">
        <v>3</v>
      </c>
      <c r="B16" s="436" t="s">
        <v>807</v>
      </c>
      <c r="C16" s="437" t="s">
        <v>479</v>
      </c>
      <c r="D16" s="321" t="s">
        <v>805</v>
      </c>
      <c r="E16" s="906"/>
      <c r="F16" s="906"/>
      <c r="G16" s="952"/>
      <c r="H16" s="292">
        <v>2</v>
      </c>
      <c r="I16" s="530" t="s">
        <v>808</v>
      </c>
      <c r="J16" s="442" t="s">
        <v>809</v>
      </c>
      <c r="K16" s="23" t="s">
        <v>801</v>
      </c>
      <c r="L16" s="252" t="s">
        <v>562</v>
      </c>
      <c r="M16" s="252" t="s">
        <v>295</v>
      </c>
      <c r="N16" s="252" t="s">
        <v>563</v>
      </c>
      <c r="O16" s="439" t="s">
        <v>802</v>
      </c>
      <c r="P16" s="281">
        <v>45566</v>
      </c>
      <c r="Q16" s="281">
        <v>45747</v>
      </c>
      <c r="R16" s="443" t="s">
        <v>803</v>
      </c>
      <c r="S16" s="322" t="s">
        <v>565</v>
      </c>
      <c r="T16" s="281">
        <v>45566</v>
      </c>
      <c r="U16" s="281">
        <v>45747</v>
      </c>
      <c r="V16" s="443" t="s">
        <v>803</v>
      </c>
      <c r="W16" s="443" t="s">
        <v>565</v>
      </c>
      <c r="X16" s="1110"/>
      <c r="Y16" s="1110"/>
      <c r="Z16" s="434"/>
      <c r="AA16" s="434"/>
      <c r="AB16" s="434"/>
      <c r="AC16" s="434"/>
      <c r="AD16" s="434"/>
      <c r="AE16" s="434"/>
      <c r="AF16" s="434"/>
      <c r="AG16" s="434"/>
      <c r="AH16" s="434"/>
      <c r="AI16" s="434"/>
      <c r="AJ16" s="434"/>
      <c r="AK16" s="434"/>
      <c r="AL16" s="434"/>
      <c r="AM16" s="434"/>
      <c r="AN16" s="434"/>
      <c r="AO16" s="434"/>
      <c r="AP16" s="434"/>
      <c r="AQ16" s="434"/>
      <c r="AR16" s="434"/>
      <c r="AS16" s="434"/>
      <c r="AT16" s="434"/>
      <c r="AU16" s="434"/>
      <c r="AV16" s="434"/>
      <c r="AW16" s="434"/>
      <c r="AX16" s="434"/>
      <c r="AY16" s="434"/>
      <c r="AZ16" s="434"/>
      <c r="BA16" s="434"/>
      <c r="BB16" s="434"/>
      <c r="BC16" s="434"/>
      <c r="BD16" s="434"/>
      <c r="BE16" s="434"/>
      <c r="BF16" s="434"/>
      <c r="BG16" s="434"/>
      <c r="BH16" s="434"/>
      <c r="BI16" s="434"/>
      <c r="BJ16" s="434"/>
      <c r="BK16" s="434"/>
      <c r="BL16" s="434"/>
      <c r="BM16" s="434"/>
      <c r="BN16" s="434"/>
      <c r="BO16" s="434"/>
      <c r="BP16" s="434"/>
      <c r="BQ16" s="434"/>
      <c r="BR16" s="434"/>
      <c r="BS16" s="434"/>
      <c r="BT16" s="434"/>
      <c r="BU16" s="434"/>
      <c r="BV16" s="434"/>
      <c r="BW16" s="434"/>
      <c r="BX16" s="434"/>
      <c r="BY16" s="434"/>
      <c r="BZ16" s="434"/>
      <c r="CA16" s="434"/>
      <c r="CB16" s="434"/>
      <c r="CC16" s="434"/>
      <c r="CD16" s="434"/>
      <c r="CE16" s="434"/>
      <c r="CF16" s="434"/>
      <c r="CG16" s="434"/>
      <c r="CH16" s="434"/>
      <c r="CI16" s="434"/>
      <c r="CJ16" s="434"/>
      <c r="CK16" s="434"/>
      <c r="CL16" s="434"/>
      <c r="CM16" s="434"/>
      <c r="CN16" s="434"/>
    </row>
    <row r="17" spans="1:92" s="446" customFormat="1" x14ac:dyDescent="0.25">
      <c r="A17" s="299"/>
      <c r="B17" s="299"/>
      <c r="C17" s="300"/>
      <c r="D17" s="300"/>
      <c r="E17" s="1111" t="s">
        <v>50</v>
      </c>
      <c r="F17" s="1111"/>
      <c r="G17" s="1111"/>
      <c r="H17" s="444">
        <v>3</v>
      </c>
      <c r="I17" s="825" t="s">
        <v>247</v>
      </c>
      <c r="J17" s="825"/>
      <c r="K17" s="825"/>
      <c r="L17" s="301"/>
      <c r="M17" s="302"/>
      <c r="N17" s="302"/>
      <c r="O17" s="302"/>
      <c r="P17" s="302"/>
      <c r="Q17" s="302"/>
      <c r="R17" s="302"/>
      <c r="S17" s="302"/>
      <c r="T17" s="302"/>
      <c r="U17" s="302"/>
      <c r="V17" s="302"/>
      <c r="W17" s="302"/>
      <c r="X17" s="302"/>
      <c r="Y17" s="303"/>
      <c r="Z17" s="445"/>
      <c r="AA17" s="445"/>
      <c r="AB17" s="445"/>
      <c r="AC17" s="445"/>
      <c r="AD17" s="445"/>
      <c r="AE17" s="445"/>
      <c r="AF17" s="445"/>
      <c r="AG17" s="445"/>
      <c r="AH17" s="445"/>
      <c r="AI17" s="445"/>
      <c r="AJ17" s="445"/>
      <c r="AK17" s="445"/>
      <c r="AL17" s="445"/>
      <c r="AM17" s="445"/>
      <c r="AN17" s="445"/>
      <c r="AO17" s="445"/>
      <c r="AP17" s="445"/>
      <c r="AQ17" s="445"/>
      <c r="AR17" s="445"/>
      <c r="AS17" s="445"/>
      <c r="AT17" s="445"/>
      <c r="AU17" s="445"/>
      <c r="AV17" s="445"/>
      <c r="AW17" s="445"/>
      <c r="AX17" s="445"/>
      <c r="AY17" s="445"/>
      <c r="AZ17" s="445"/>
      <c r="BA17" s="445"/>
      <c r="BB17" s="445"/>
      <c r="BC17" s="445"/>
      <c r="BD17" s="445"/>
      <c r="BE17" s="445"/>
      <c r="BF17" s="445"/>
      <c r="BG17" s="445"/>
      <c r="BH17" s="445"/>
      <c r="BI17" s="445"/>
      <c r="BJ17" s="445"/>
      <c r="BK17" s="445"/>
      <c r="BL17" s="445"/>
      <c r="BM17" s="445"/>
      <c r="BN17" s="445"/>
      <c r="BO17" s="445"/>
      <c r="BP17" s="445"/>
      <c r="BQ17" s="445"/>
      <c r="BR17" s="445"/>
      <c r="BS17" s="445"/>
      <c r="BT17" s="445"/>
      <c r="BU17" s="445"/>
      <c r="BV17" s="445"/>
      <c r="BW17" s="445"/>
      <c r="BX17" s="445"/>
      <c r="BY17" s="445"/>
      <c r="BZ17" s="445"/>
      <c r="CA17" s="445"/>
      <c r="CB17" s="445"/>
      <c r="CC17" s="445"/>
      <c r="CD17" s="445"/>
      <c r="CE17" s="445"/>
      <c r="CF17" s="445"/>
      <c r="CG17" s="445"/>
      <c r="CH17" s="445"/>
      <c r="CI17" s="445"/>
      <c r="CJ17" s="445"/>
      <c r="CK17" s="445"/>
      <c r="CL17" s="445"/>
      <c r="CM17" s="445"/>
      <c r="CN17" s="445"/>
    </row>
    <row r="18" spans="1:92" s="446" customFormat="1" x14ac:dyDescent="0.25">
      <c r="A18" s="305"/>
      <c r="B18" s="306"/>
      <c r="C18" s="306"/>
      <c r="D18" s="306"/>
      <c r="E18" s="306"/>
      <c r="F18" s="306"/>
      <c r="G18" s="306"/>
      <c r="H18" s="307"/>
      <c r="I18" s="252" t="s">
        <v>31</v>
      </c>
      <c r="J18" s="886" t="s">
        <v>250</v>
      </c>
      <c r="K18" s="887"/>
      <c r="L18" s="308"/>
      <c r="M18" s="309"/>
      <c r="N18" s="309"/>
      <c r="O18" s="309"/>
      <c r="P18" s="309"/>
      <c r="Q18" s="309"/>
      <c r="R18" s="309"/>
      <c r="S18" s="309"/>
      <c r="T18" s="309"/>
      <c r="U18" s="309"/>
      <c r="V18" s="309"/>
      <c r="W18" s="309"/>
      <c r="X18" s="309"/>
      <c r="Y18" s="310"/>
      <c r="Z18" s="445"/>
      <c r="AA18" s="445"/>
      <c r="AB18" s="445"/>
      <c r="AC18" s="445"/>
      <c r="AD18" s="445"/>
      <c r="AE18" s="445"/>
      <c r="AF18" s="445"/>
      <c r="AG18" s="445"/>
      <c r="AH18" s="445"/>
      <c r="AI18" s="445"/>
      <c r="AJ18" s="445"/>
      <c r="AK18" s="445"/>
      <c r="AL18" s="445"/>
      <c r="AM18" s="445"/>
      <c r="AN18" s="445"/>
      <c r="AO18" s="445"/>
      <c r="AP18" s="445"/>
      <c r="AQ18" s="445"/>
      <c r="AR18" s="445"/>
      <c r="AS18" s="445"/>
      <c r="AT18" s="445"/>
      <c r="AU18" s="445"/>
      <c r="AV18" s="445"/>
      <c r="AW18" s="445"/>
      <c r="AX18" s="445"/>
      <c r="AY18" s="445"/>
      <c r="AZ18" s="445"/>
      <c r="BA18" s="445"/>
      <c r="BB18" s="445"/>
      <c r="BC18" s="445"/>
      <c r="BD18" s="445"/>
      <c r="BE18" s="445"/>
      <c r="BF18" s="445"/>
      <c r="BG18" s="445"/>
      <c r="BH18" s="445"/>
      <c r="BI18" s="445"/>
      <c r="BJ18" s="445"/>
      <c r="BK18" s="445"/>
      <c r="BL18" s="445"/>
      <c r="BM18" s="445"/>
      <c r="BN18" s="445"/>
      <c r="BO18" s="445"/>
      <c r="BP18" s="445"/>
      <c r="BQ18" s="445"/>
      <c r="BR18" s="445"/>
      <c r="BS18" s="445"/>
      <c r="BT18" s="445"/>
      <c r="BU18" s="445"/>
      <c r="BV18" s="445"/>
      <c r="BW18" s="445"/>
      <c r="BX18" s="445"/>
      <c r="BY18" s="445"/>
      <c r="BZ18" s="445"/>
      <c r="CA18" s="445"/>
      <c r="CB18" s="445"/>
      <c r="CC18" s="445"/>
      <c r="CD18" s="445"/>
      <c r="CE18" s="445"/>
      <c r="CF18" s="445"/>
      <c r="CG18" s="445"/>
      <c r="CH18" s="445"/>
      <c r="CI18" s="445"/>
      <c r="CJ18" s="445"/>
      <c r="CK18" s="445"/>
      <c r="CL18" s="445"/>
      <c r="CM18" s="445"/>
      <c r="CN18" s="445"/>
    </row>
    <row r="19" spans="1:92" s="446" customFormat="1" x14ac:dyDescent="0.25">
      <c r="A19" s="311"/>
      <c r="B19" s="312"/>
      <c r="C19" s="312"/>
      <c r="D19" s="312"/>
      <c r="E19" s="312"/>
      <c r="F19" s="312"/>
      <c r="G19" s="312"/>
      <c r="H19" s="313"/>
      <c r="I19" s="252" t="s">
        <v>11</v>
      </c>
      <c r="J19" s="886" t="s">
        <v>252</v>
      </c>
      <c r="K19" s="887"/>
      <c r="L19" s="308"/>
      <c r="M19" s="309"/>
      <c r="N19" s="309"/>
      <c r="O19" s="309"/>
      <c r="P19" s="309"/>
      <c r="Q19" s="309"/>
      <c r="R19" s="309"/>
      <c r="S19" s="309"/>
      <c r="T19" s="309"/>
      <c r="U19" s="309"/>
      <c r="V19" s="309"/>
      <c r="W19" s="309"/>
      <c r="X19" s="309"/>
      <c r="Y19" s="310"/>
      <c r="Z19" s="445"/>
      <c r="AA19" s="445"/>
      <c r="AB19" s="445"/>
      <c r="AC19" s="445"/>
      <c r="AD19" s="445"/>
      <c r="AE19" s="445"/>
      <c r="AF19" s="445"/>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5"/>
      <c r="BC19" s="445"/>
      <c r="BD19" s="445"/>
      <c r="BE19" s="445"/>
      <c r="BF19" s="445"/>
      <c r="BG19" s="445"/>
      <c r="BH19" s="445"/>
      <c r="BI19" s="445"/>
      <c r="BJ19" s="445"/>
      <c r="BK19" s="445"/>
      <c r="BL19" s="445"/>
      <c r="BM19" s="445"/>
      <c r="BN19" s="445"/>
      <c r="BO19" s="445"/>
      <c r="BP19" s="445"/>
      <c r="BQ19" s="445"/>
      <c r="BR19" s="445"/>
      <c r="BS19" s="445"/>
      <c r="BT19" s="445"/>
      <c r="BU19" s="445"/>
      <c r="BV19" s="445"/>
      <c r="BW19" s="445"/>
      <c r="BX19" s="445"/>
      <c r="BY19" s="445"/>
      <c r="BZ19" s="445"/>
      <c r="CA19" s="445"/>
      <c r="CB19" s="445"/>
      <c r="CC19" s="445"/>
      <c r="CD19" s="445"/>
      <c r="CE19" s="445"/>
      <c r="CF19" s="445"/>
      <c r="CG19" s="445"/>
      <c r="CH19" s="445"/>
      <c r="CI19" s="445"/>
      <c r="CJ19" s="445"/>
      <c r="CK19" s="445"/>
      <c r="CL19" s="445"/>
      <c r="CM19" s="445"/>
      <c r="CN19" s="445"/>
    </row>
    <row r="20" spans="1:92" s="446" customFormat="1" x14ac:dyDescent="0.25">
      <c r="A20" s="311"/>
      <c r="B20" s="312"/>
      <c r="C20" s="312"/>
      <c r="D20" s="312"/>
      <c r="E20" s="312"/>
      <c r="F20" s="312"/>
      <c r="G20" s="312"/>
      <c r="H20" s="313"/>
      <c r="I20" s="252" t="s">
        <v>615</v>
      </c>
      <c r="J20" s="821" t="s">
        <v>254</v>
      </c>
      <c r="K20" s="821"/>
      <c r="L20" s="309"/>
      <c r="M20" s="309"/>
      <c r="N20" s="309"/>
      <c r="O20" s="309"/>
      <c r="P20" s="309"/>
      <c r="Q20" s="309"/>
      <c r="R20" s="309"/>
      <c r="S20" s="309"/>
      <c r="T20" s="309"/>
      <c r="U20" s="309"/>
      <c r="V20" s="309"/>
      <c r="W20" s="309"/>
      <c r="X20" s="309"/>
      <c r="Y20" s="309"/>
      <c r="Z20" s="445"/>
      <c r="AA20" s="445"/>
      <c r="AB20" s="445"/>
      <c r="AC20" s="445"/>
      <c r="AD20" s="445"/>
      <c r="AE20" s="445"/>
      <c r="AF20" s="445"/>
      <c r="AG20" s="445"/>
      <c r="AH20" s="445"/>
      <c r="AI20" s="445"/>
      <c r="AJ20" s="445"/>
      <c r="AK20" s="445"/>
      <c r="AL20" s="445"/>
      <c r="AM20" s="445"/>
      <c r="AN20" s="445"/>
      <c r="AO20" s="445"/>
      <c r="AP20" s="445"/>
      <c r="AQ20" s="445"/>
      <c r="AR20" s="445"/>
      <c r="AS20" s="445"/>
      <c r="AT20" s="445"/>
      <c r="AU20" s="445"/>
      <c r="AV20" s="445"/>
      <c r="AW20" s="445"/>
      <c r="AX20" s="445"/>
      <c r="AY20" s="445"/>
      <c r="AZ20" s="445"/>
      <c r="BA20" s="445"/>
      <c r="BB20" s="445"/>
      <c r="BC20" s="445"/>
      <c r="BD20" s="445"/>
      <c r="BE20" s="445"/>
      <c r="BF20" s="445"/>
      <c r="BG20" s="445"/>
      <c r="BH20" s="445"/>
      <c r="BI20" s="445"/>
      <c r="BJ20" s="445"/>
      <c r="BK20" s="445"/>
      <c r="BL20" s="445"/>
      <c r="BM20" s="445"/>
      <c r="BN20" s="445"/>
      <c r="BO20" s="445"/>
      <c r="BP20" s="445"/>
      <c r="BQ20" s="445"/>
      <c r="BR20" s="445"/>
      <c r="BS20" s="445"/>
      <c r="BT20" s="445"/>
      <c r="BU20" s="445"/>
      <c r="BV20" s="445"/>
      <c r="BW20" s="445"/>
      <c r="BX20" s="445"/>
      <c r="BY20" s="445"/>
      <c r="BZ20" s="445"/>
      <c r="CA20" s="445"/>
      <c r="CB20" s="445"/>
      <c r="CC20" s="445"/>
      <c r="CD20" s="445"/>
      <c r="CE20" s="445"/>
      <c r="CF20" s="445"/>
      <c r="CG20" s="445"/>
      <c r="CH20" s="445"/>
      <c r="CI20" s="445"/>
      <c r="CJ20" s="445"/>
      <c r="CK20" s="445"/>
      <c r="CL20" s="445"/>
      <c r="CM20" s="445"/>
      <c r="CN20" s="445"/>
    </row>
    <row r="21" spans="1:92" s="446" customFormat="1" x14ac:dyDescent="0.25">
      <c r="A21" s="312"/>
      <c r="B21" s="312"/>
      <c r="C21" s="312"/>
      <c r="D21" s="312"/>
      <c r="E21" s="312"/>
      <c r="F21" s="312"/>
      <c r="G21" s="312"/>
      <c r="H21" s="312"/>
      <c r="I21" s="884"/>
      <c r="J21" s="884"/>
      <c r="K21" s="884"/>
      <c r="L21" s="884"/>
      <c r="M21" s="884"/>
      <c r="N21" s="884"/>
      <c r="O21" s="884"/>
      <c r="P21" s="884"/>
      <c r="Q21" s="884"/>
      <c r="R21" s="884"/>
      <c r="S21" s="884"/>
      <c r="T21" s="884"/>
      <c r="U21" s="884"/>
      <c r="V21" s="884"/>
      <c r="W21" s="884"/>
      <c r="X21" s="884"/>
      <c r="Y21" s="884"/>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5"/>
      <c r="AY21" s="445"/>
      <c r="AZ21" s="445"/>
      <c r="BA21" s="445"/>
      <c r="BB21" s="445"/>
      <c r="BC21" s="445"/>
      <c r="BD21" s="445"/>
      <c r="BE21" s="445"/>
      <c r="BF21" s="445"/>
      <c r="BG21" s="445"/>
      <c r="BH21" s="445"/>
      <c r="BI21" s="445"/>
      <c r="BJ21" s="445"/>
      <c r="BK21" s="445"/>
      <c r="BL21" s="445"/>
      <c r="BM21" s="445"/>
      <c r="BN21" s="445"/>
      <c r="BO21" s="445"/>
      <c r="BP21" s="445"/>
      <c r="BQ21" s="445"/>
      <c r="BR21" s="445"/>
      <c r="BS21" s="445"/>
      <c r="BT21" s="445"/>
      <c r="BU21" s="445"/>
      <c r="BV21" s="445"/>
      <c r="BW21" s="445"/>
      <c r="BX21" s="445"/>
      <c r="BY21" s="445"/>
      <c r="BZ21" s="445"/>
      <c r="CA21" s="445"/>
      <c r="CB21" s="445"/>
      <c r="CC21" s="445"/>
      <c r="CD21" s="445"/>
      <c r="CE21" s="445"/>
      <c r="CF21" s="445"/>
      <c r="CG21" s="445"/>
      <c r="CH21" s="445"/>
      <c r="CI21" s="445"/>
      <c r="CJ21" s="445"/>
      <c r="CK21" s="445"/>
      <c r="CL21" s="445"/>
      <c r="CM21" s="445"/>
      <c r="CN21" s="445"/>
    </row>
    <row r="22" spans="1:92" s="446" customFormat="1" x14ac:dyDescent="0.25">
      <c r="A22" s="312"/>
      <c r="B22" s="312"/>
      <c r="C22" s="312"/>
      <c r="D22" s="312"/>
      <c r="E22" s="312"/>
      <c r="F22" s="312"/>
      <c r="G22" s="312"/>
      <c r="H22" s="312"/>
      <c r="I22" s="884"/>
      <c r="J22" s="884"/>
      <c r="K22" s="884"/>
      <c r="L22" s="884"/>
      <c r="M22" s="884"/>
      <c r="N22" s="884"/>
      <c r="O22" s="884"/>
      <c r="P22" s="884"/>
      <c r="Q22" s="884"/>
      <c r="R22" s="884"/>
      <c r="S22" s="884"/>
      <c r="T22" s="884"/>
      <c r="U22" s="884"/>
      <c r="V22" s="884"/>
      <c r="W22" s="884"/>
      <c r="X22" s="884"/>
      <c r="Y22" s="884"/>
      <c r="Z22" s="445"/>
      <c r="AA22" s="445"/>
      <c r="AB22" s="445"/>
      <c r="AC22" s="445"/>
      <c r="AD22" s="445"/>
      <c r="AE22" s="445"/>
      <c r="AF22" s="445"/>
      <c r="AG22" s="445"/>
      <c r="AH22" s="445"/>
      <c r="AI22" s="445"/>
      <c r="AJ22" s="445"/>
      <c r="AK22" s="445"/>
      <c r="AL22" s="445"/>
      <c r="AM22" s="445"/>
      <c r="AN22" s="445"/>
      <c r="AO22" s="445"/>
      <c r="AP22" s="445"/>
      <c r="AQ22" s="445"/>
      <c r="AR22" s="445"/>
      <c r="AS22" s="445"/>
      <c r="AT22" s="445"/>
      <c r="AU22" s="445"/>
      <c r="AV22" s="445"/>
      <c r="AW22" s="445"/>
      <c r="AX22" s="445"/>
      <c r="AY22" s="445"/>
      <c r="AZ22" s="445"/>
      <c r="BA22" s="445"/>
      <c r="BB22" s="445"/>
      <c r="BC22" s="445"/>
      <c r="BD22" s="445"/>
      <c r="BE22" s="445"/>
      <c r="BF22" s="445"/>
      <c r="BG22" s="445"/>
      <c r="BH22" s="445"/>
      <c r="BI22" s="445"/>
      <c r="BJ22" s="445"/>
      <c r="BK22" s="445"/>
      <c r="BL22" s="445"/>
      <c r="BM22" s="445"/>
      <c r="BN22" s="445"/>
      <c r="BO22" s="445"/>
      <c r="BP22" s="445"/>
      <c r="BQ22" s="445"/>
      <c r="BR22" s="445"/>
      <c r="BS22" s="445"/>
      <c r="BT22" s="445"/>
      <c r="BU22" s="445"/>
      <c r="BV22" s="445"/>
      <c r="BW22" s="445"/>
      <c r="BX22" s="445"/>
      <c r="BY22" s="445"/>
      <c r="BZ22" s="445"/>
      <c r="CA22" s="445"/>
      <c r="CB22" s="445"/>
      <c r="CC22" s="445"/>
      <c r="CD22" s="445"/>
      <c r="CE22" s="445"/>
      <c r="CF22" s="445"/>
      <c r="CG22" s="445"/>
      <c r="CH22" s="445"/>
      <c r="CI22" s="445"/>
      <c r="CJ22" s="445"/>
      <c r="CK22" s="445"/>
      <c r="CL22" s="445"/>
      <c r="CM22" s="445"/>
      <c r="CN22" s="445"/>
    </row>
    <row r="23" spans="1:92" s="446" customFormat="1" x14ac:dyDescent="0.25">
      <c r="A23" s="312"/>
      <c r="B23" s="312"/>
      <c r="C23" s="312"/>
      <c r="D23" s="312"/>
      <c r="E23" s="312"/>
      <c r="F23" s="312"/>
      <c r="G23" s="312"/>
      <c r="H23" s="312"/>
      <c r="I23" s="884"/>
      <c r="J23" s="884"/>
      <c r="K23" s="884"/>
      <c r="L23" s="884"/>
      <c r="M23" s="884"/>
      <c r="N23" s="884"/>
      <c r="O23" s="884"/>
      <c r="P23" s="884"/>
      <c r="Q23" s="884"/>
      <c r="R23" s="884"/>
      <c r="S23" s="884"/>
      <c r="T23" s="884"/>
      <c r="U23" s="884"/>
      <c r="V23" s="884"/>
      <c r="W23" s="884"/>
      <c r="X23" s="884"/>
      <c r="Y23" s="884"/>
      <c r="Z23" s="445"/>
      <c r="AA23" s="445"/>
      <c r="AB23" s="445"/>
      <c r="AC23" s="445"/>
      <c r="AD23" s="445"/>
      <c r="AE23" s="445"/>
      <c r="AF23" s="445"/>
      <c r="AG23" s="445"/>
      <c r="AH23" s="445"/>
      <c r="AI23" s="445"/>
      <c r="AJ23" s="445"/>
      <c r="AK23" s="445"/>
      <c r="AL23" s="445"/>
      <c r="AM23" s="445"/>
      <c r="AN23" s="445"/>
      <c r="AO23" s="445"/>
      <c r="AP23" s="445"/>
      <c r="AQ23" s="445"/>
      <c r="AR23" s="445"/>
      <c r="AS23" s="445"/>
      <c r="AT23" s="445"/>
      <c r="AU23" s="445"/>
      <c r="AV23" s="445"/>
      <c r="AW23" s="445"/>
      <c r="AX23" s="445"/>
      <c r="AY23" s="445"/>
      <c r="AZ23" s="445"/>
      <c r="BA23" s="445"/>
      <c r="BB23" s="445"/>
      <c r="BC23" s="445"/>
      <c r="BD23" s="445"/>
      <c r="BE23" s="445"/>
      <c r="BF23" s="445"/>
      <c r="BG23" s="445"/>
      <c r="BH23" s="445"/>
      <c r="BI23" s="445"/>
      <c r="BJ23" s="445"/>
      <c r="BK23" s="445"/>
      <c r="BL23" s="445"/>
      <c r="BM23" s="445"/>
      <c r="BN23" s="445"/>
      <c r="BO23" s="445"/>
      <c r="BP23" s="445"/>
      <c r="BQ23" s="445"/>
      <c r="BR23" s="445"/>
      <c r="BS23" s="445"/>
      <c r="BT23" s="445"/>
      <c r="BU23" s="445"/>
      <c r="BV23" s="445"/>
      <c r="BW23" s="445"/>
      <c r="BX23" s="445"/>
      <c r="BY23" s="445"/>
      <c r="BZ23" s="445"/>
      <c r="CA23" s="445"/>
      <c r="CB23" s="445"/>
      <c r="CC23" s="445"/>
      <c r="CD23" s="445"/>
      <c r="CE23" s="445"/>
      <c r="CF23" s="445"/>
      <c r="CG23" s="445"/>
      <c r="CH23" s="445"/>
      <c r="CI23" s="445"/>
      <c r="CJ23" s="445"/>
      <c r="CK23" s="445"/>
      <c r="CL23" s="445"/>
      <c r="CM23" s="445"/>
      <c r="CN23" s="445"/>
    </row>
    <row r="24" spans="1:92" s="450" customFormat="1" ht="45" x14ac:dyDescent="0.6">
      <c r="A24" s="1114"/>
      <c r="B24" s="1115" t="s">
        <v>810</v>
      </c>
      <c r="C24" s="1115"/>
      <c r="D24" s="1115"/>
      <c r="E24" s="1115"/>
      <c r="F24" s="1115"/>
      <c r="G24" s="1115"/>
      <c r="H24" s="1115"/>
      <c r="I24" s="1115" t="s">
        <v>811</v>
      </c>
      <c r="J24" s="1115"/>
      <c r="K24" s="1115" t="s">
        <v>812</v>
      </c>
      <c r="L24" s="1115"/>
      <c r="M24" s="1115"/>
      <c r="N24" s="1115"/>
      <c r="O24" s="447"/>
      <c r="P24" s="1115" t="s">
        <v>813</v>
      </c>
      <c r="Q24" s="1115"/>
      <c r="R24" s="1115"/>
      <c r="S24" s="1115"/>
      <c r="T24" s="342"/>
      <c r="U24" s="342"/>
      <c r="V24" s="342"/>
      <c r="W24" s="342"/>
      <c r="X24" s="448"/>
      <c r="Y24" s="448"/>
      <c r="Z24" s="449"/>
      <c r="AA24" s="449"/>
      <c r="AB24" s="449"/>
      <c r="AC24" s="449"/>
      <c r="AD24" s="449"/>
      <c r="AE24" s="449"/>
      <c r="AF24" s="449"/>
      <c r="AG24" s="449"/>
      <c r="AH24" s="449"/>
      <c r="AI24" s="449"/>
      <c r="AJ24" s="449"/>
      <c r="AK24" s="449"/>
      <c r="AL24" s="449"/>
      <c r="AM24" s="449"/>
      <c r="AN24" s="449"/>
      <c r="AO24" s="449"/>
      <c r="AP24" s="449"/>
      <c r="AQ24" s="449"/>
      <c r="AR24" s="449"/>
      <c r="AS24" s="449"/>
      <c r="AT24" s="449"/>
      <c r="AU24" s="449"/>
      <c r="AV24" s="449"/>
      <c r="AW24" s="449"/>
      <c r="AX24" s="449"/>
      <c r="AY24" s="449"/>
      <c r="AZ24" s="449"/>
      <c r="BA24" s="449"/>
      <c r="BB24" s="449"/>
      <c r="BC24" s="449"/>
      <c r="BD24" s="449"/>
      <c r="BE24" s="449"/>
      <c r="BF24" s="449"/>
      <c r="BG24" s="449"/>
      <c r="BH24" s="449"/>
      <c r="BI24" s="449"/>
      <c r="BJ24" s="449"/>
      <c r="BK24" s="449"/>
      <c r="BL24" s="449"/>
      <c r="BM24" s="449"/>
      <c r="BN24" s="449"/>
      <c r="BO24" s="449"/>
      <c r="BP24" s="449"/>
      <c r="BQ24" s="449"/>
      <c r="BR24" s="449"/>
      <c r="BS24" s="449"/>
      <c r="BT24" s="449"/>
      <c r="BU24" s="449"/>
      <c r="BV24" s="449"/>
      <c r="BW24" s="449"/>
      <c r="BX24" s="449"/>
      <c r="BY24" s="449"/>
      <c r="BZ24" s="449"/>
      <c r="CA24" s="449"/>
      <c r="CB24" s="449"/>
      <c r="CC24" s="449"/>
      <c r="CD24" s="449"/>
      <c r="CE24" s="449"/>
      <c r="CF24" s="449"/>
      <c r="CG24" s="449"/>
      <c r="CH24" s="449"/>
      <c r="CI24" s="449"/>
      <c r="CJ24" s="449"/>
      <c r="CK24" s="449"/>
      <c r="CL24" s="449"/>
      <c r="CM24" s="449"/>
      <c r="CN24" s="449"/>
    </row>
    <row r="25" spans="1:92" s="450" customFormat="1" ht="45.75" x14ac:dyDescent="0.65">
      <c r="A25" s="1114"/>
      <c r="B25" s="580" t="s">
        <v>814</v>
      </c>
      <c r="C25" s="580"/>
      <c r="D25" s="580"/>
      <c r="E25" s="580"/>
      <c r="F25" s="580"/>
      <c r="G25" s="580"/>
      <c r="H25" s="580"/>
      <c r="I25" s="580" t="s">
        <v>815</v>
      </c>
      <c r="J25" s="580"/>
      <c r="K25" s="580" t="s">
        <v>816</v>
      </c>
      <c r="L25" s="580"/>
      <c r="M25" s="580"/>
      <c r="N25" s="580"/>
      <c r="O25" s="451"/>
      <c r="P25" s="580" t="s">
        <v>816</v>
      </c>
      <c r="Q25" s="580" t="s">
        <v>816</v>
      </c>
      <c r="R25" s="580"/>
      <c r="S25" s="580"/>
      <c r="T25" s="343"/>
      <c r="U25" s="343"/>
      <c r="V25" s="343"/>
      <c r="W25" s="343"/>
      <c r="X25" s="448"/>
      <c r="Y25" s="448"/>
      <c r="Z25" s="449"/>
      <c r="AA25" s="449"/>
      <c r="AB25" s="449"/>
      <c r="AC25" s="449"/>
      <c r="AD25" s="449"/>
      <c r="AE25" s="449"/>
      <c r="AF25" s="449"/>
      <c r="AG25" s="449"/>
      <c r="AH25" s="449"/>
      <c r="AI25" s="449"/>
      <c r="AJ25" s="449"/>
      <c r="AK25" s="449"/>
      <c r="AL25" s="449"/>
      <c r="AM25" s="449"/>
      <c r="AN25" s="449"/>
      <c r="AO25" s="449"/>
      <c r="AP25" s="449"/>
      <c r="AQ25" s="449"/>
      <c r="AR25" s="449"/>
      <c r="AS25" s="449"/>
      <c r="AT25" s="449"/>
      <c r="AU25" s="449"/>
      <c r="AV25" s="449"/>
      <c r="AW25" s="449"/>
      <c r="AX25" s="449"/>
      <c r="AY25" s="449"/>
      <c r="AZ25" s="449"/>
      <c r="BA25" s="449"/>
      <c r="BB25" s="449"/>
      <c r="BC25" s="449"/>
      <c r="BD25" s="449"/>
      <c r="BE25" s="449"/>
      <c r="BF25" s="449"/>
      <c r="BG25" s="449"/>
      <c r="BH25" s="449"/>
      <c r="BI25" s="449"/>
      <c r="BJ25" s="449"/>
      <c r="BK25" s="449"/>
      <c r="BL25" s="449"/>
      <c r="BM25" s="449"/>
      <c r="BN25" s="449"/>
      <c r="BO25" s="449"/>
      <c r="BP25" s="449"/>
      <c r="BQ25" s="449"/>
      <c r="BR25" s="449"/>
      <c r="BS25" s="449"/>
      <c r="BT25" s="449"/>
      <c r="BU25" s="449"/>
      <c r="BV25" s="449"/>
      <c r="BW25" s="449"/>
      <c r="BX25" s="449"/>
      <c r="BY25" s="449"/>
      <c r="BZ25" s="449"/>
      <c r="CA25" s="449"/>
      <c r="CB25" s="449"/>
      <c r="CC25" s="449"/>
      <c r="CD25" s="449"/>
      <c r="CE25" s="449"/>
      <c r="CF25" s="449"/>
      <c r="CG25" s="449"/>
      <c r="CH25" s="449"/>
      <c r="CI25" s="449"/>
      <c r="CJ25" s="449"/>
      <c r="CK25" s="449"/>
      <c r="CL25" s="449"/>
      <c r="CM25" s="449"/>
      <c r="CN25" s="449"/>
    </row>
    <row r="26" spans="1:92" x14ac:dyDescent="0.3">
      <c r="A26" s="1116"/>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row>
    <row r="27" spans="1:92" x14ac:dyDescent="0.3">
      <c r="A27" s="1116"/>
      <c r="B27" s="1116"/>
      <c r="C27" s="1116"/>
      <c r="D27" s="1116"/>
      <c r="E27" s="1116"/>
      <c r="F27" s="1116"/>
      <c r="G27" s="1116"/>
      <c r="H27" s="1116"/>
      <c r="I27" s="1116"/>
      <c r="J27" s="1116"/>
      <c r="K27" s="1116"/>
      <c r="L27" s="1116"/>
      <c r="M27" s="1116"/>
      <c r="N27" s="1116"/>
      <c r="O27" s="1116"/>
      <c r="P27" s="1116"/>
      <c r="Q27" s="1116"/>
      <c r="R27" s="1116"/>
      <c r="S27" s="1116"/>
      <c r="T27" s="1116"/>
      <c r="U27" s="1116"/>
      <c r="V27" s="1116"/>
      <c r="W27" s="1116"/>
      <c r="X27" s="1116"/>
      <c r="Y27" s="1116"/>
    </row>
    <row r="28" spans="1:92" x14ac:dyDescent="0.3">
      <c r="A28" s="1116"/>
      <c r="B28" s="1117"/>
      <c r="C28" s="1117"/>
      <c r="D28" s="1117"/>
      <c r="E28" s="1117"/>
      <c r="F28" s="1117"/>
      <c r="G28" s="1117"/>
      <c r="H28" s="1117"/>
      <c r="I28" s="1117"/>
      <c r="J28" s="1117"/>
      <c r="K28" s="1117"/>
      <c r="L28" s="1117"/>
      <c r="M28" s="1117"/>
      <c r="N28" s="1117"/>
      <c r="O28" s="1117"/>
      <c r="P28" s="1117"/>
      <c r="Q28" s="1117"/>
      <c r="R28" s="1117"/>
      <c r="S28" s="1117"/>
      <c r="T28" s="1117"/>
      <c r="U28" s="1117"/>
      <c r="V28" s="1117"/>
      <c r="W28" s="1117"/>
      <c r="X28" s="1117"/>
      <c r="Y28" s="452"/>
    </row>
    <row r="29" spans="1:92" x14ac:dyDescent="0.3">
      <c r="A29" s="1116"/>
      <c r="B29" s="1118"/>
      <c r="C29" s="1118"/>
      <c r="D29" s="1118"/>
      <c r="E29" s="1118"/>
      <c r="F29" s="1118"/>
      <c r="G29" s="1118"/>
      <c r="H29" s="1118"/>
      <c r="I29" s="1118"/>
      <c r="J29" s="1118"/>
      <c r="K29" s="1118"/>
      <c r="L29" s="1118"/>
      <c r="M29" s="1118"/>
      <c r="N29" s="1118"/>
      <c r="O29" s="1118"/>
      <c r="P29" s="1118"/>
      <c r="Q29" s="1118"/>
      <c r="R29" s="1118"/>
      <c r="S29" s="1118"/>
      <c r="T29" s="1118"/>
      <c r="U29" s="1118"/>
      <c r="V29" s="1118"/>
      <c r="W29" s="452"/>
      <c r="X29" s="452"/>
      <c r="Y29" s="452"/>
    </row>
  </sheetData>
  <mergeCells count="105">
    <mergeCell ref="A26:Y27"/>
    <mergeCell ref="A28:A29"/>
    <mergeCell ref="B28:H28"/>
    <mergeCell ref="I28:O28"/>
    <mergeCell ref="P28:X28"/>
    <mergeCell ref="B29:H29"/>
    <mergeCell ref="I29:O29"/>
    <mergeCell ref="P29:V29"/>
    <mergeCell ref="J20:K20"/>
    <mergeCell ref="I21:Y23"/>
    <mergeCell ref="A24:A25"/>
    <mergeCell ref="B24:H24"/>
    <mergeCell ref="I24:J24"/>
    <mergeCell ref="K24:N24"/>
    <mergeCell ref="P24:S24"/>
    <mergeCell ref="B25:H25"/>
    <mergeCell ref="I25:J25"/>
    <mergeCell ref="K25:N25"/>
    <mergeCell ref="P25:S25"/>
    <mergeCell ref="X15:X16"/>
    <mergeCell ref="Y15:Y16"/>
    <mergeCell ref="E17:G17"/>
    <mergeCell ref="I17:K17"/>
    <mergeCell ref="J18:K18"/>
    <mergeCell ref="J19:K19"/>
    <mergeCell ref="W13:W14"/>
    <mergeCell ref="X13:X14"/>
    <mergeCell ref="Y13:Y14"/>
    <mergeCell ref="S13:S14"/>
    <mergeCell ref="T13:T14"/>
    <mergeCell ref="U13:U14"/>
    <mergeCell ref="V13:V14"/>
    <mergeCell ref="A14:A15"/>
    <mergeCell ref="B14:B15"/>
    <mergeCell ref="C14:C15"/>
    <mergeCell ref="E15:E16"/>
    <mergeCell ref="F15:F16"/>
    <mergeCell ref="G15:G16"/>
    <mergeCell ref="Q13:Q14"/>
    <mergeCell ref="R13:R14"/>
    <mergeCell ref="K13:K14"/>
    <mergeCell ref="L13:L14"/>
    <mergeCell ref="M13:M14"/>
    <mergeCell ref="N13:N14"/>
    <mergeCell ref="O13:O14"/>
    <mergeCell ref="P13:P14"/>
    <mergeCell ref="E13:E14"/>
    <mergeCell ref="F13:F14"/>
    <mergeCell ref="G13:G14"/>
    <mergeCell ref="H13:H14"/>
    <mergeCell ref="I13:I14"/>
    <mergeCell ref="J13:J14"/>
    <mergeCell ref="M10:N10"/>
    <mergeCell ref="S11:S12"/>
    <mergeCell ref="T11:T12"/>
    <mergeCell ref="U11:U12"/>
    <mergeCell ref="V11:V12"/>
    <mergeCell ref="W11:W12"/>
    <mergeCell ref="X11:Y11"/>
    <mergeCell ref="M11:M12"/>
    <mergeCell ref="N11:N12"/>
    <mergeCell ref="O11:O12"/>
    <mergeCell ref="P11:P12"/>
    <mergeCell ref="Q11:Q12"/>
    <mergeCell ref="R11:R12"/>
    <mergeCell ref="P10:S10"/>
    <mergeCell ref="T10:W10"/>
    <mergeCell ref="AD10:AH12"/>
    <mergeCell ref="A11:A12"/>
    <mergeCell ref="B11:B12"/>
    <mergeCell ref="C11:C12"/>
    <mergeCell ref="D11:D12"/>
    <mergeCell ref="A8:C8"/>
    <mergeCell ref="D8:L8"/>
    <mergeCell ref="M8:N8"/>
    <mergeCell ref="O8:Y8"/>
    <mergeCell ref="A9:C9"/>
    <mergeCell ref="D9:L9"/>
    <mergeCell ref="M9:N9"/>
    <mergeCell ref="O9:Y9"/>
    <mergeCell ref="AD9:AH9"/>
    <mergeCell ref="E11:G11"/>
    <mergeCell ref="H11:H12"/>
    <mergeCell ref="I11:I12"/>
    <mergeCell ref="J11:J12"/>
    <mergeCell ref="K11:K12"/>
    <mergeCell ref="L11:L12"/>
    <mergeCell ref="A10:C10"/>
    <mergeCell ref="D10:L10"/>
    <mergeCell ref="Q6:T6"/>
    <mergeCell ref="U6:X6"/>
    <mergeCell ref="A7:C7"/>
    <mergeCell ref="D7:L7"/>
    <mergeCell ref="M7:N7"/>
    <mergeCell ref="O7:Y7"/>
    <mergeCell ref="A1:Y4"/>
    <mergeCell ref="A5:C6"/>
    <mergeCell ref="D5:G5"/>
    <mergeCell ref="H5:L5"/>
    <mergeCell ref="M5:O5"/>
    <mergeCell ref="Q5:T5"/>
    <mergeCell ref="U5:X5"/>
    <mergeCell ref="D6:G6"/>
    <mergeCell ref="H6:L6"/>
    <mergeCell ref="M6:O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EE44D-16EA-494A-83E1-EDC45593EC3F}">
  <sheetPr>
    <tabColor theme="7" tint="0.79998168889431442"/>
  </sheetPr>
  <dimension ref="A1:AO41"/>
  <sheetViews>
    <sheetView topLeftCell="A20" zoomScale="112" zoomScaleNormal="112" workbookViewId="0">
      <selection activeCell="A23" sqref="A23:O23"/>
    </sheetView>
  </sheetViews>
  <sheetFormatPr baseColWidth="10" defaultColWidth="11.5703125" defaultRowHeight="15" x14ac:dyDescent="0.25"/>
  <cols>
    <col min="1" max="1" width="18.42578125" style="97" customWidth="1"/>
    <col min="2" max="2" width="21.5703125" style="97" customWidth="1"/>
    <col min="3" max="3" width="69.7109375" style="104" customWidth="1"/>
    <col min="4" max="4" width="5" style="104" customWidth="1"/>
    <col min="5" max="5" width="30.140625" style="104" customWidth="1"/>
    <col min="6" max="6" width="5" style="104" customWidth="1"/>
    <col min="7" max="7" width="63.42578125" style="104" customWidth="1"/>
    <col min="8" max="8" width="38" style="104" customWidth="1"/>
    <col min="9" max="9" width="37.28515625" style="104" customWidth="1"/>
    <col min="10" max="10" width="36" style="104" customWidth="1"/>
    <col min="11" max="11" width="27" style="118" customWidth="1"/>
    <col min="12" max="12" width="32.28515625" style="118" customWidth="1"/>
    <col min="13" max="13" width="23.5703125" style="118" customWidth="1"/>
    <col min="14" max="14" width="9.85546875" style="104" customWidth="1"/>
    <col min="15" max="16" width="11.5703125" style="104" customWidth="1"/>
    <col min="17" max="17" width="83.5703125" style="118" customWidth="1"/>
    <col min="18" max="18" width="48.42578125" style="104" customWidth="1"/>
    <col min="19" max="19" width="52.85546875" style="104" customWidth="1"/>
    <col min="20" max="20" width="50.85546875" style="104" customWidth="1"/>
    <col min="21" max="21" width="74.28515625" style="104" customWidth="1"/>
    <col min="22" max="22" width="211.42578125" style="104" customWidth="1"/>
    <col min="23" max="23" width="48" style="104" customWidth="1"/>
    <col min="24" max="24" width="63.85546875" style="104" customWidth="1"/>
    <col min="25" max="25" width="47" style="104" customWidth="1"/>
    <col min="26" max="26" width="57.5703125" style="104" customWidth="1"/>
    <col min="27" max="28" width="150.7109375" style="104" customWidth="1"/>
    <col min="29" max="29" width="24" style="104" customWidth="1"/>
    <col min="30" max="30" width="24" style="105" customWidth="1"/>
    <col min="31" max="31" width="63.85546875" style="104" customWidth="1"/>
    <col min="32" max="32" width="47" style="104" customWidth="1"/>
    <col min="33" max="33" width="57.5703125" style="104" customWidth="1"/>
    <col min="34" max="34" width="98.28515625" style="104" customWidth="1"/>
    <col min="35" max="35" width="142.140625" style="104" customWidth="1"/>
    <col min="36" max="36" width="33.5703125" style="104" customWidth="1"/>
    <col min="37" max="37" width="11.5703125" style="104"/>
    <col min="38" max="38" width="47" style="104" customWidth="1"/>
    <col min="39" max="39" width="57.5703125" style="104" customWidth="1"/>
    <col min="40" max="40" width="98.28515625" style="104" customWidth="1"/>
    <col min="41" max="41" width="142.140625" style="104" customWidth="1"/>
    <col min="42" max="42" width="33.5703125" style="104" customWidth="1"/>
    <col min="43" max="16384" width="11.5703125" style="104"/>
  </cols>
  <sheetData>
    <row r="1" spans="1:41" ht="18.75" customHeight="1" x14ac:dyDescent="0.25">
      <c r="A1" s="715"/>
      <c r="B1" s="718" t="s">
        <v>189</v>
      </c>
      <c r="C1" s="718"/>
      <c r="D1" s="718"/>
      <c r="E1" s="718"/>
      <c r="F1" s="718"/>
      <c r="G1" s="718"/>
      <c r="H1" s="718"/>
      <c r="I1" s="718"/>
      <c r="J1" s="718"/>
      <c r="K1" s="718"/>
      <c r="L1" s="718"/>
      <c r="M1" s="718"/>
      <c r="N1" s="157"/>
      <c r="O1" s="158"/>
      <c r="Q1" s="104"/>
    </row>
    <row r="2" spans="1:41" ht="18.75" customHeight="1" x14ac:dyDescent="0.25">
      <c r="A2" s="716"/>
      <c r="B2" s="719" t="s">
        <v>190</v>
      </c>
      <c r="C2" s="719"/>
      <c r="D2" s="719"/>
      <c r="E2" s="719"/>
      <c r="F2" s="719"/>
      <c r="G2" s="719"/>
      <c r="H2" s="719"/>
      <c r="I2" s="719"/>
      <c r="J2" s="719"/>
      <c r="K2" s="719"/>
      <c r="L2" s="719"/>
      <c r="M2" s="719"/>
      <c r="N2" s="720" t="s">
        <v>191</v>
      </c>
      <c r="O2" s="721"/>
      <c r="Q2" s="104"/>
    </row>
    <row r="3" spans="1:41" ht="18.75" customHeight="1" x14ac:dyDescent="0.25">
      <c r="A3" s="716"/>
      <c r="B3" s="719" t="s">
        <v>192</v>
      </c>
      <c r="C3" s="719"/>
      <c r="D3" s="719"/>
      <c r="E3" s="719"/>
      <c r="F3" s="719"/>
      <c r="G3" s="719"/>
      <c r="H3" s="719"/>
      <c r="I3" s="719"/>
      <c r="J3" s="719"/>
      <c r="K3" s="719"/>
      <c r="L3" s="719"/>
      <c r="M3" s="719"/>
      <c r="N3" s="720" t="s">
        <v>193</v>
      </c>
      <c r="O3" s="721"/>
      <c r="Q3" s="104"/>
    </row>
    <row r="4" spans="1:41" ht="18.75" customHeight="1" x14ac:dyDescent="0.25">
      <c r="A4" s="716"/>
      <c r="B4" s="719"/>
      <c r="C4" s="719"/>
      <c r="D4" s="719"/>
      <c r="E4" s="719"/>
      <c r="F4" s="719"/>
      <c r="G4" s="719"/>
      <c r="H4" s="719"/>
      <c r="I4" s="719"/>
      <c r="J4" s="719"/>
      <c r="K4" s="719"/>
      <c r="L4" s="719"/>
      <c r="M4" s="719"/>
      <c r="N4" s="720" t="s">
        <v>194</v>
      </c>
      <c r="O4" s="721"/>
      <c r="Q4" s="104"/>
    </row>
    <row r="5" spans="1:41" ht="18.75" customHeight="1" thickBot="1" x14ac:dyDescent="0.3">
      <c r="A5" s="717"/>
      <c r="B5" s="722" t="s">
        <v>195</v>
      </c>
      <c r="C5" s="722"/>
      <c r="D5" s="722"/>
      <c r="E5" s="722"/>
      <c r="F5" s="722"/>
      <c r="G5" s="722"/>
      <c r="H5" s="722"/>
      <c r="I5" s="722"/>
      <c r="J5" s="722"/>
      <c r="K5" s="722"/>
      <c r="L5" s="722"/>
      <c r="M5" s="722"/>
      <c r="N5" s="160"/>
      <c r="O5" s="161"/>
      <c r="Q5" s="104"/>
    </row>
    <row r="6" spans="1:41" s="162" customFormat="1" ht="62.25" customHeight="1" x14ac:dyDescent="0.25">
      <c r="A6" s="737" t="s">
        <v>33</v>
      </c>
      <c r="B6" s="738"/>
      <c r="C6" s="108" t="s">
        <v>34</v>
      </c>
      <c r="D6" s="741" t="s">
        <v>35</v>
      </c>
      <c r="E6" s="741"/>
      <c r="F6" s="741"/>
      <c r="G6" s="109"/>
      <c r="H6" s="108" t="s">
        <v>36</v>
      </c>
      <c r="I6" s="110" t="s">
        <v>13</v>
      </c>
      <c r="J6" s="108" t="s">
        <v>37</v>
      </c>
      <c r="K6" s="111" t="s">
        <v>35</v>
      </c>
      <c r="L6" s="713"/>
      <c r="M6" s="713"/>
      <c r="N6" s="713"/>
      <c r="O6" s="714"/>
      <c r="AD6" s="103"/>
    </row>
    <row r="7" spans="1:41" s="162" customFormat="1" ht="62.25" customHeight="1" x14ac:dyDescent="0.25">
      <c r="A7" s="739"/>
      <c r="B7" s="740"/>
      <c r="C7" s="112" t="s">
        <v>38</v>
      </c>
      <c r="D7" s="727" t="s">
        <v>35</v>
      </c>
      <c r="E7" s="727"/>
      <c r="F7" s="727"/>
      <c r="G7" s="113"/>
      <c r="H7" s="112" t="s">
        <v>39</v>
      </c>
      <c r="I7" s="113"/>
      <c r="J7" s="112" t="s">
        <v>40</v>
      </c>
      <c r="K7" s="114" t="s">
        <v>35</v>
      </c>
      <c r="L7" s="728"/>
      <c r="M7" s="728"/>
      <c r="N7" s="728"/>
      <c r="O7" s="729"/>
      <c r="AD7" s="103"/>
    </row>
    <row r="8" spans="1:41" s="162" customFormat="1" ht="57.75" customHeight="1" thickBot="1" x14ac:dyDescent="0.3">
      <c r="A8" s="732" t="s">
        <v>41</v>
      </c>
      <c r="B8" s="733"/>
      <c r="C8" s="734" t="s">
        <v>196</v>
      </c>
      <c r="D8" s="734"/>
      <c r="E8" s="734"/>
      <c r="F8" s="734"/>
      <c r="G8" s="734"/>
      <c r="H8" s="733" t="s">
        <v>42</v>
      </c>
      <c r="I8" s="733"/>
      <c r="J8" s="735">
        <v>2022</v>
      </c>
      <c r="K8" s="735"/>
      <c r="L8" s="735"/>
      <c r="M8" s="735"/>
      <c r="N8" s="735"/>
      <c r="O8" s="736"/>
      <c r="S8" s="622" t="s">
        <v>391</v>
      </c>
      <c r="T8" s="622"/>
      <c r="U8" s="622"/>
      <c r="V8" s="622"/>
      <c r="W8" s="119"/>
      <c r="Y8" s="622" t="s">
        <v>386</v>
      </c>
      <c r="Z8" s="622"/>
      <c r="AA8" s="622"/>
      <c r="AB8" s="622"/>
      <c r="AD8" s="103"/>
      <c r="AF8" s="622" t="s">
        <v>387</v>
      </c>
      <c r="AG8" s="622"/>
      <c r="AH8" s="622"/>
      <c r="AI8" s="622"/>
      <c r="AL8" s="622" t="s">
        <v>392</v>
      </c>
      <c r="AM8" s="622"/>
      <c r="AN8" s="622"/>
      <c r="AO8" s="622"/>
    </row>
    <row r="9" spans="1:41" s="162" customFormat="1" ht="69" customHeight="1" thickBot="1" x14ac:dyDescent="0.3">
      <c r="A9" s="723" t="s">
        <v>43</v>
      </c>
      <c r="B9" s="723"/>
      <c r="C9" s="730" t="s">
        <v>197</v>
      </c>
      <c r="D9" s="730"/>
      <c r="E9" s="730"/>
      <c r="F9" s="730"/>
      <c r="G9" s="730"/>
      <c r="H9" s="723" t="s">
        <v>44</v>
      </c>
      <c r="I9" s="723"/>
      <c r="J9" s="731" t="s">
        <v>198</v>
      </c>
      <c r="K9" s="731"/>
      <c r="L9" s="731"/>
      <c r="M9" s="731"/>
      <c r="N9" s="731"/>
      <c r="O9" s="731"/>
      <c r="P9" s="175"/>
      <c r="Q9" s="175"/>
      <c r="R9" s="176"/>
      <c r="S9" s="704" t="s">
        <v>1</v>
      </c>
      <c r="T9" s="704"/>
      <c r="U9" s="704"/>
      <c r="V9" s="704"/>
      <c r="W9" s="175"/>
      <c r="X9" s="176"/>
      <c r="Y9" s="704" t="s">
        <v>319</v>
      </c>
      <c r="Z9" s="704"/>
      <c r="AA9" s="704"/>
      <c r="AB9" s="704"/>
      <c r="AD9" s="103"/>
      <c r="AE9" s="176"/>
      <c r="AF9" s="704" t="s">
        <v>359</v>
      </c>
      <c r="AG9" s="704"/>
      <c r="AH9" s="704"/>
      <c r="AI9" s="704"/>
      <c r="AL9" s="704" t="s">
        <v>917</v>
      </c>
      <c r="AM9" s="704"/>
      <c r="AN9" s="704"/>
      <c r="AO9" s="704"/>
    </row>
    <row r="10" spans="1:41" s="162" customFormat="1" ht="46.5" customHeight="1" thickBot="1" x14ac:dyDescent="0.3">
      <c r="A10" s="723" t="s">
        <v>45</v>
      </c>
      <c r="B10" s="723"/>
      <c r="C10" s="724">
        <v>45093</v>
      </c>
      <c r="D10" s="724"/>
      <c r="E10" s="724"/>
      <c r="F10" s="724"/>
      <c r="G10" s="724"/>
      <c r="H10" s="723" t="s">
        <v>46</v>
      </c>
      <c r="I10" s="723"/>
      <c r="J10" s="725" t="s">
        <v>199</v>
      </c>
      <c r="K10" s="726"/>
      <c r="L10" s="726"/>
      <c r="M10" s="726"/>
      <c r="N10" s="726"/>
      <c r="O10" s="726"/>
      <c r="P10" s="175"/>
      <c r="Q10" s="175"/>
      <c r="R10" s="176"/>
      <c r="S10" s="704"/>
      <c r="T10" s="704"/>
      <c r="U10" s="704"/>
      <c r="V10" s="704"/>
      <c r="W10" s="175"/>
      <c r="X10" s="176"/>
      <c r="Y10" s="704"/>
      <c r="Z10" s="704"/>
      <c r="AA10" s="704"/>
      <c r="AB10" s="704"/>
      <c r="AD10" s="103"/>
      <c r="AE10" s="176"/>
      <c r="AF10" s="704"/>
      <c r="AG10" s="704"/>
      <c r="AH10" s="704"/>
      <c r="AI10" s="704"/>
      <c r="AL10" s="704"/>
      <c r="AM10" s="704"/>
      <c r="AN10" s="704"/>
      <c r="AO10" s="704"/>
    </row>
    <row r="11" spans="1:41" s="162" customFormat="1" ht="79.5" customHeight="1" thickBot="1" x14ac:dyDescent="0.3">
      <c r="A11" s="723" t="s">
        <v>47</v>
      </c>
      <c r="B11" s="723"/>
      <c r="C11" s="724">
        <v>45093</v>
      </c>
      <c r="D11" s="724"/>
      <c r="E11" s="724"/>
      <c r="F11" s="724"/>
      <c r="G11" s="724"/>
      <c r="H11" s="723" t="s">
        <v>48</v>
      </c>
      <c r="I11" s="723"/>
      <c r="J11" s="742">
        <v>45173</v>
      </c>
      <c r="K11" s="742"/>
      <c r="L11" s="742"/>
      <c r="M11" s="742"/>
      <c r="N11" s="742"/>
      <c r="O11" s="742"/>
      <c r="P11" s="175"/>
      <c r="Q11" s="175"/>
      <c r="R11" s="176"/>
      <c r="S11" s="177" t="s">
        <v>3</v>
      </c>
      <c r="T11" s="178" t="s">
        <v>4</v>
      </c>
      <c r="U11" s="711" t="s">
        <v>5</v>
      </c>
      <c r="V11" s="712" t="s">
        <v>2</v>
      </c>
      <c r="W11" s="175"/>
      <c r="X11" s="176"/>
      <c r="Y11" s="177" t="s">
        <v>3</v>
      </c>
      <c r="Z11" s="178" t="s">
        <v>4</v>
      </c>
      <c r="AA11" s="711" t="s">
        <v>5</v>
      </c>
      <c r="AB11" s="712" t="s">
        <v>2</v>
      </c>
      <c r="AD11" s="103"/>
      <c r="AE11" s="176"/>
      <c r="AF11" s="177" t="s">
        <v>3</v>
      </c>
      <c r="AG11" s="178" t="s">
        <v>4</v>
      </c>
      <c r="AH11" s="675" t="s">
        <v>384</v>
      </c>
      <c r="AI11" s="676" t="s">
        <v>383</v>
      </c>
      <c r="AL11" s="177" t="s">
        <v>3</v>
      </c>
      <c r="AM11" s="178" t="s">
        <v>4</v>
      </c>
      <c r="AN11" s="675" t="s">
        <v>384</v>
      </c>
      <c r="AO11" s="676" t="s">
        <v>383</v>
      </c>
    </row>
    <row r="12" spans="1:41" ht="69" customHeight="1" thickBot="1" x14ac:dyDescent="0.3">
      <c r="A12" s="743" t="s">
        <v>25</v>
      </c>
      <c r="B12" s="743" t="s">
        <v>26</v>
      </c>
      <c r="C12" s="743" t="s">
        <v>7</v>
      </c>
      <c r="D12" s="743" t="s">
        <v>8</v>
      </c>
      <c r="E12" s="743"/>
      <c r="F12" s="743"/>
      <c r="G12" s="743" t="s">
        <v>87</v>
      </c>
      <c r="H12" s="743" t="s">
        <v>88</v>
      </c>
      <c r="I12" s="743" t="s">
        <v>89</v>
      </c>
      <c r="J12" s="743" t="s">
        <v>27</v>
      </c>
      <c r="K12" s="743" t="s">
        <v>28</v>
      </c>
      <c r="L12" s="750" t="s">
        <v>29</v>
      </c>
      <c r="M12" s="750" t="s">
        <v>30</v>
      </c>
      <c r="N12" s="750" t="s">
        <v>60</v>
      </c>
      <c r="O12" s="750"/>
      <c r="P12" s="179"/>
      <c r="Q12" s="744" t="s">
        <v>396</v>
      </c>
      <c r="R12" s="180"/>
      <c r="S12" s="705" t="s">
        <v>9</v>
      </c>
      <c r="T12" s="705" t="s">
        <v>10</v>
      </c>
      <c r="U12" s="711"/>
      <c r="V12" s="712"/>
      <c r="W12" s="179"/>
      <c r="X12" s="180"/>
      <c r="Y12" s="705" t="s">
        <v>9</v>
      </c>
      <c r="Z12" s="705" t="s">
        <v>10</v>
      </c>
      <c r="AA12" s="711"/>
      <c r="AB12" s="712"/>
      <c r="AE12" s="180"/>
      <c r="AF12" s="705" t="s">
        <v>9</v>
      </c>
      <c r="AG12" s="705" t="s">
        <v>10</v>
      </c>
      <c r="AH12" s="675"/>
      <c r="AI12" s="676"/>
      <c r="AL12" s="705" t="s">
        <v>9</v>
      </c>
      <c r="AM12" s="705" t="s">
        <v>10</v>
      </c>
      <c r="AN12" s="675"/>
      <c r="AO12" s="676"/>
    </row>
    <row r="13" spans="1:41" ht="27.75" customHeight="1" thickBot="1" x14ac:dyDescent="0.3">
      <c r="A13" s="743"/>
      <c r="B13" s="743"/>
      <c r="C13" s="743"/>
      <c r="D13" s="181" t="s">
        <v>31</v>
      </c>
      <c r="E13" s="181" t="s">
        <v>11</v>
      </c>
      <c r="F13" s="181" t="s">
        <v>12</v>
      </c>
      <c r="G13" s="743"/>
      <c r="H13" s="743"/>
      <c r="I13" s="743"/>
      <c r="J13" s="743"/>
      <c r="K13" s="743"/>
      <c r="L13" s="750"/>
      <c r="M13" s="750"/>
      <c r="N13" s="182" t="s">
        <v>61</v>
      </c>
      <c r="O13" s="182" t="s">
        <v>62</v>
      </c>
      <c r="P13" s="179"/>
      <c r="Q13" s="744"/>
      <c r="R13" s="180"/>
      <c r="S13" s="705"/>
      <c r="T13" s="705"/>
      <c r="U13" s="711"/>
      <c r="V13" s="712"/>
      <c r="W13" s="179"/>
      <c r="X13" s="180"/>
      <c r="Y13" s="705"/>
      <c r="Z13" s="705"/>
      <c r="AA13" s="711"/>
      <c r="AB13" s="712"/>
      <c r="AE13" s="180"/>
      <c r="AF13" s="705"/>
      <c r="AG13" s="705"/>
      <c r="AH13" s="675"/>
      <c r="AI13" s="676"/>
      <c r="AL13" s="705"/>
      <c r="AM13" s="705"/>
      <c r="AN13" s="675"/>
      <c r="AO13" s="676"/>
    </row>
    <row r="14" spans="1:41" ht="309.75" customHeight="1" thickBot="1" x14ac:dyDescent="0.3">
      <c r="A14" s="116" t="s">
        <v>200</v>
      </c>
      <c r="B14" s="116" t="s">
        <v>201</v>
      </c>
      <c r="C14" s="183" t="s">
        <v>202</v>
      </c>
      <c r="D14" s="184"/>
      <c r="E14" s="184"/>
      <c r="F14" s="184" t="s">
        <v>15</v>
      </c>
      <c r="G14" s="200" t="s">
        <v>203</v>
      </c>
      <c r="H14" s="186" t="s">
        <v>204</v>
      </c>
      <c r="I14" s="117" t="s">
        <v>205</v>
      </c>
      <c r="J14" s="187" t="s">
        <v>206</v>
      </c>
      <c r="K14" s="187" t="s">
        <v>207</v>
      </c>
      <c r="L14" s="188">
        <v>45173</v>
      </c>
      <c r="M14" s="189" t="s">
        <v>208</v>
      </c>
      <c r="N14" s="184" t="s">
        <v>15</v>
      </c>
      <c r="O14" s="188"/>
      <c r="P14" s="179"/>
      <c r="Q14" s="257" t="s">
        <v>395</v>
      </c>
      <c r="R14" s="190"/>
      <c r="S14" s="191">
        <v>2</v>
      </c>
      <c r="T14" s="192">
        <v>1</v>
      </c>
      <c r="U14" s="190" t="s">
        <v>329</v>
      </c>
      <c r="V14" s="193" t="s">
        <v>330</v>
      </c>
      <c r="W14" s="179"/>
      <c r="X14" s="190"/>
      <c r="Y14" s="191">
        <v>2</v>
      </c>
      <c r="Z14" s="192">
        <v>1</v>
      </c>
      <c r="AA14" s="190" t="s">
        <v>301</v>
      </c>
      <c r="AB14" s="193" t="s">
        <v>304</v>
      </c>
      <c r="AC14" s="174" t="s">
        <v>14</v>
      </c>
      <c r="AD14" s="106"/>
      <c r="AE14" s="190"/>
      <c r="AF14" s="265">
        <v>2</v>
      </c>
      <c r="AG14" s="192">
        <v>1</v>
      </c>
      <c r="AH14" s="190" t="s">
        <v>397</v>
      </c>
      <c r="AI14" s="193" t="s">
        <v>404</v>
      </c>
      <c r="AL14" s="265">
        <v>2</v>
      </c>
      <c r="AM14" s="192">
        <v>1</v>
      </c>
      <c r="AN14" s="190" t="s">
        <v>919</v>
      </c>
      <c r="AO14" s="193" t="s">
        <v>920</v>
      </c>
    </row>
    <row r="15" spans="1:41" ht="297.75" customHeight="1" thickBot="1" x14ac:dyDescent="0.3">
      <c r="A15" s="116" t="s">
        <v>200</v>
      </c>
      <c r="B15" s="116" t="s">
        <v>201</v>
      </c>
      <c r="C15" s="183" t="s">
        <v>202</v>
      </c>
      <c r="D15" s="184"/>
      <c r="E15" s="184"/>
      <c r="F15" s="184" t="s">
        <v>15</v>
      </c>
      <c r="G15" s="208" t="s">
        <v>209</v>
      </c>
      <c r="H15" s="186" t="s">
        <v>204</v>
      </c>
      <c r="I15" s="117" t="s">
        <v>205</v>
      </c>
      <c r="J15" s="187" t="s">
        <v>210</v>
      </c>
      <c r="K15" s="187" t="s">
        <v>211</v>
      </c>
      <c r="L15" s="188">
        <v>45173</v>
      </c>
      <c r="M15" s="189" t="s">
        <v>208</v>
      </c>
      <c r="N15" s="184" t="s">
        <v>15</v>
      </c>
      <c r="O15" s="188"/>
      <c r="P15" s="179"/>
      <c r="Q15" s="179"/>
      <c r="R15" s="190"/>
      <c r="S15" s="192">
        <v>1</v>
      </c>
      <c r="T15" s="192">
        <v>0</v>
      </c>
      <c r="U15" s="190" t="s">
        <v>331</v>
      </c>
      <c r="V15" s="193" t="s">
        <v>332</v>
      </c>
      <c r="W15" s="179"/>
      <c r="X15" s="190"/>
      <c r="Y15" s="192">
        <v>1</v>
      </c>
      <c r="Z15" s="192">
        <v>0</v>
      </c>
      <c r="AA15" s="190" t="s">
        <v>302</v>
      </c>
      <c r="AB15" s="193" t="s">
        <v>305</v>
      </c>
      <c r="AC15" s="174" t="s">
        <v>14</v>
      </c>
      <c r="AD15" s="106"/>
      <c r="AE15" s="190"/>
      <c r="AF15" s="265">
        <v>2</v>
      </c>
      <c r="AG15" s="192">
        <v>0</v>
      </c>
      <c r="AH15" s="190" t="s">
        <v>398</v>
      </c>
      <c r="AI15" s="193" t="s">
        <v>405</v>
      </c>
      <c r="AL15" s="265">
        <v>2</v>
      </c>
      <c r="AM15" s="192">
        <v>0</v>
      </c>
      <c r="AN15" s="190" t="s">
        <v>398</v>
      </c>
      <c r="AO15" s="193" t="s">
        <v>405</v>
      </c>
    </row>
    <row r="16" spans="1:41" ht="342" customHeight="1" thickBot="1" x14ac:dyDescent="0.3">
      <c r="A16" s="116" t="s">
        <v>200</v>
      </c>
      <c r="B16" s="116" t="s">
        <v>201</v>
      </c>
      <c r="C16" s="183" t="s">
        <v>202</v>
      </c>
      <c r="D16" s="184"/>
      <c r="E16" s="184"/>
      <c r="F16" s="184" t="s">
        <v>15</v>
      </c>
      <c r="G16" s="185" t="s">
        <v>212</v>
      </c>
      <c r="H16" s="186" t="s">
        <v>204</v>
      </c>
      <c r="I16" s="117" t="s">
        <v>205</v>
      </c>
      <c r="J16" s="187" t="s">
        <v>213</v>
      </c>
      <c r="K16" s="187" t="s">
        <v>214</v>
      </c>
      <c r="L16" s="188">
        <v>45173</v>
      </c>
      <c r="M16" s="189" t="s">
        <v>208</v>
      </c>
      <c r="N16" s="184" t="s">
        <v>15</v>
      </c>
      <c r="O16" s="188"/>
      <c r="P16" s="179"/>
      <c r="Q16" s="179"/>
      <c r="R16" s="190"/>
      <c r="S16" s="191">
        <v>2</v>
      </c>
      <c r="T16" s="192">
        <v>1</v>
      </c>
      <c r="U16" s="190" t="s">
        <v>333</v>
      </c>
      <c r="V16" s="193" t="s">
        <v>334</v>
      </c>
      <c r="W16" s="179"/>
      <c r="X16" s="190"/>
      <c r="Y16" s="191">
        <v>2</v>
      </c>
      <c r="Z16" s="192">
        <v>1</v>
      </c>
      <c r="AA16" s="190" t="s">
        <v>303</v>
      </c>
      <c r="AB16" s="193" t="s">
        <v>306</v>
      </c>
      <c r="AC16" s="174" t="s">
        <v>14</v>
      </c>
      <c r="AD16" s="106"/>
      <c r="AE16" s="190"/>
      <c r="AF16" s="265">
        <v>2</v>
      </c>
      <c r="AG16" s="192">
        <v>1</v>
      </c>
      <c r="AH16" s="190" t="s">
        <v>399</v>
      </c>
      <c r="AI16" s="193" t="s">
        <v>404</v>
      </c>
      <c r="AL16" s="265">
        <v>2</v>
      </c>
      <c r="AM16" s="192">
        <v>1</v>
      </c>
      <c r="AN16" s="190" t="s">
        <v>918</v>
      </c>
      <c r="AO16" s="193" t="s">
        <v>404</v>
      </c>
    </row>
    <row r="17" spans="1:41" ht="391.5" customHeight="1" thickBot="1" x14ac:dyDescent="0.3">
      <c r="A17" s="116" t="s">
        <v>200</v>
      </c>
      <c r="B17" s="116" t="s">
        <v>201</v>
      </c>
      <c r="C17" s="183" t="s">
        <v>202</v>
      </c>
      <c r="D17" s="186"/>
      <c r="E17" s="184"/>
      <c r="F17" s="184" t="s">
        <v>15</v>
      </c>
      <c r="G17" s="185" t="s">
        <v>215</v>
      </c>
      <c r="H17" s="186" t="s">
        <v>204</v>
      </c>
      <c r="I17" s="117" t="s">
        <v>205</v>
      </c>
      <c r="J17" s="187" t="s">
        <v>213</v>
      </c>
      <c r="K17" s="187" t="s">
        <v>214</v>
      </c>
      <c r="L17" s="188">
        <v>45173</v>
      </c>
      <c r="M17" s="189" t="s">
        <v>208</v>
      </c>
      <c r="N17" s="184" t="s">
        <v>15</v>
      </c>
      <c r="O17" s="194"/>
      <c r="P17" s="179"/>
      <c r="Q17" s="179"/>
      <c r="R17" s="195"/>
      <c r="S17" s="191">
        <v>2</v>
      </c>
      <c r="T17" s="192">
        <v>1</v>
      </c>
      <c r="U17" s="190" t="s">
        <v>335</v>
      </c>
      <c r="V17" s="193" t="s">
        <v>334</v>
      </c>
      <c r="W17" s="195"/>
      <c r="X17" s="195"/>
      <c r="Y17" s="191">
        <v>2</v>
      </c>
      <c r="Z17" s="192">
        <v>1</v>
      </c>
      <c r="AA17" s="190" t="s">
        <v>300</v>
      </c>
      <c r="AB17" s="193" t="s">
        <v>342</v>
      </c>
      <c r="AC17" s="174" t="s">
        <v>14</v>
      </c>
      <c r="AD17" s="106"/>
      <c r="AE17" s="195"/>
      <c r="AF17" s="265">
        <v>2</v>
      </c>
      <c r="AG17" s="192">
        <v>1</v>
      </c>
      <c r="AH17" s="190" t="s">
        <v>400</v>
      </c>
      <c r="AI17" s="193" t="s">
        <v>404</v>
      </c>
      <c r="AL17" s="265">
        <v>2</v>
      </c>
      <c r="AM17" s="192">
        <v>1</v>
      </c>
      <c r="AN17" s="190" t="s">
        <v>400</v>
      </c>
      <c r="AO17" s="193" t="s">
        <v>404</v>
      </c>
    </row>
    <row r="18" spans="1:41" ht="393" customHeight="1" thickBot="1" x14ac:dyDescent="0.3">
      <c r="A18" s="116" t="s">
        <v>200</v>
      </c>
      <c r="B18" s="116" t="s">
        <v>201</v>
      </c>
      <c r="C18" s="183" t="s">
        <v>202</v>
      </c>
      <c r="D18" s="186"/>
      <c r="E18" s="186"/>
      <c r="F18" s="184" t="s">
        <v>15</v>
      </c>
      <c r="G18" s="209" t="s">
        <v>216</v>
      </c>
      <c r="H18" s="186" t="s">
        <v>204</v>
      </c>
      <c r="I18" s="117" t="s">
        <v>205</v>
      </c>
      <c r="J18" s="187" t="s">
        <v>217</v>
      </c>
      <c r="K18" s="187" t="s">
        <v>218</v>
      </c>
      <c r="L18" s="188">
        <v>45173</v>
      </c>
      <c r="M18" s="189" t="s">
        <v>208</v>
      </c>
      <c r="N18" s="184" t="s">
        <v>15</v>
      </c>
      <c r="O18" s="194"/>
      <c r="P18" s="179"/>
      <c r="Q18" s="179"/>
      <c r="R18" s="195"/>
      <c r="S18" s="191">
        <v>2</v>
      </c>
      <c r="T18" s="192">
        <v>1</v>
      </c>
      <c r="U18" s="190" t="s">
        <v>336</v>
      </c>
      <c r="V18" s="193" t="s">
        <v>334</v>
      </c>
      <c r="W18" s="195"/>
      <c r="X18" s="195"/>
      <c r="Y18" s="191">
        <v>2</v>
      </c>
      <c r="Z18" s="192">
        <v>1</v>
      </c>
      <c r="AA18" s="190" t="s">
        <v>308</v>
      </c>
      <c r="AB18" s="193" t="s">
        <v>307</v>
      </c>
      <c r="AC18" s="174" t="s">
        <v>14</v>
      </c>
      <c r="AD18" s="106"/>
      <c r="AE18" s="195"/>
      <c r="AF18" s="191">
        <v>1</v>
      </c>
      <c r="AG18" s="192">
        <v>1</v>
      </c>
      <c r="AH18" s="190" t="s">
        <v>401</v>
      </c>
      <c r="AI18" s="193" t="s">
        <v>406</v>
      </c>
      <c r="AL18" s="191">
        <v>1</v>
      </c>
      <c r="AM18" s="192">
        <v>1</v>
      </c>
      <c r="AN18" s="190" t="s">
        <v>401</v>
      </c>
      <c r="AO18" s="193" t="s">
        <v>406</v>
      </c>
    </row>
    <row r="19" spans="1:41" ht="138" customHeight="1" thickBot="1" x14ac:dyDescent="0.3">
      <c r="A19" s="196" t="s">
        <v>219</v>
      </c>
      <c r="B19" s="196" t="s">
        <v>220</v>
      </c>
      <c r="C19" s="197" t="s">
        <v>221</v>
      </c>
      <c r="D19" s="198"/>
      <c r="E19" s="198"/>
      <c r="F19" s="199" t="s">
        <v>15</v>
      </c>
      <c r="G19" s="200" t="s">
        <v>203</v>
      </c>
      <c r="H19" s="198" t="s">
        <v>204</v>
      </c>
      <c r="I19" s="201" t="s">
        <v>205</v>
      </c>
      <c r="J19" s="202" t="s">
        <v>213</v>
      </c>
      <c r="K19" s="202" t="s">
        <v>214</v>
      </c>
      <c r="L19" s="203" t="s">
        <v>222</v>
      </c>
      <c r="M19" s="189" t="s">
        <v>208</v>
      </c>
      <c r="N19" s="199" t="s">
        <v>15</v>
      </c>
      <c r="O19" s="198"/>
      <c r="P19" s="179"/>
      <c r="Q19" s="179"/>
      <c r="R19" s="195"/>
      <c r="S19" s="264">
        <v>0</v>
      </c>
      <c r="T19" s="264">
        <v>0</v>
      </c>
      <c r="U19" s="263" t="s">
        <v>223</v>
      </c>
      <c r="V19" s="193" t="s">
        <v>337</v>
      </c>
      <c r="W19" s="204"/>
      <c r="X19" s="195"/>
      <c r="Y19" s="264">
        <v>0</v>
      </c>
      <c r="Z19" s="264">
        <v>0</v>
      </c>
      <c r="AA19" s="263" t="s">
        <v>223</v>
      </c>
      <c r="AB19" s="193" t="s">
        <v>309</v>
      </c>
      <c r="AC19" s="174" t="s">
        <v>14</v>
      </c>
      <c r="AD19" s="106"/>
      <c r="AE19" s="195"/>
      <c r="AF19" s="264">
        <v>0</v>
      </c>
      <c r="AG19" s="264">
        <v>0</v>
      </c>
      <c r="AH19" s="263" t="s">
        <v>223</v>
      </c>
      <c r="AI19" s="193" t="s">
        <v>309</v>
      </c>
      <c r="AL19" s="264">
        <v>0</v>
      </c>
      <c r="AM19" s="264">
        <v>0</v>
      </c>
      <c r="AN19" s="263" t="s">
        <v>223</v>
      </c>
      <c r="AO19" s="193" t="s">
        <v>309</v>
      </c>
    </row>
    <row r="20" spans="1:41" ht="105" customHeight="1" thickBot="1" x14ac:dyDescent="0.3">
      <c r="A20" s="196" t="s">
        <v>219</v>
      </c>
      <c r="B20" s="196" t="s">
        <v>220</v>
      </c>
      <c r="C20" s="197" t="s">
        <v>221</v>
      </c>
      <c r="D20" s="198"/>
      <c r="E20" s="198"/>
      <c r="F20" s="199" t="s">
        <v>15</v>
      </c>
      <c r="G20" s="208" t="s">
        <v>209</v>
      </c>
      <c r="H20" s="198" t="s">
        <v>204</v>
      </c>
      <c r="I20" s="201" t="s">
        <v>205</v>
      </c>
      <c r="J20" s="202" t="s">
        <v>210</v>
      </c>
      <c r="K20" s="202" t="s">
        <v>211</v>
      </c>
      <c r="L20" s="203" t="s">
        <v>222</v>
      </c>
      <c r="M20" s="189" t="s">
        <v>208</v>
      </c>
      <c r="N20" s="199" t="s">
        <v>15</v>
      </c>
      <c r="O20" s="198"/>
      <c r="P20" s="179"/>
      <c r="Q20" s="179"/>
      <c r="R20" s="204"/>
      <c r="S20" s="264">
        <v>0</v>
      </c>
      <c r="T20" s="264">
        <v>0</v>
      </c>
      <c r="U20" s="263" t="s">
        <v>224</v>
      </c>
      <c r="V20" s="193" t="s">
        <v>338</v>
      </c>
      <c r="W20" s="204"/>
      <c r="X20" s="204"/>
      <c r="Y20" s="264">
        <v>0</v>
      </c>
      <c r="Z20" s="264">
        <v>0</v>
      </c>
      <c r="AA20" s="263" t="s">
        <v>224</v>
      </c>
      <c r="AB20" s="193" t="s">
        <v>309</v>
      </c>
      <c r="AC20" s="174" t="s">
        <v>14</v>
      </c>
      <c r="AD20" s="106"/>
      <c r="AE20" s="204"/>
      <c r="AF20" s="264">
        <v>0</v>
      </c>
      <c r="AG20" s="264">
        <v>0</v>
      </c>
      <c r="AH20" s="263" t="s">
        <v>224</v>
      </c>
      <c r="AI20" s="193" t="s">
        <v>309</v>
      </c>
      <c r="AL20" s="264">
        <v>0</v>
      </c>
      <c r="AM20" s="264">
        <v>0</v>
      </c>
      <c r="AN20" s="263" t="s">
        <v>224</v>
      </c>
      <c r="AO20" s="193" t="s">
        <v>309</v>
      </c>
    </row>
    <row r="21" spans="1:41" ht="195" customHeight="1" thickBot="1" x14ac:dyDescent="0.3">
      <c r="A21" s="196" t="s">
        <v>219</v>
      </c>
      <c r="B21" s="196" t="s">
        <v>220</v>
      </c>
      <c r="C21" s="197" t="s">
        <v>221</v>
      </c>
      <c r="D21" s="198"/>
      <c r="E21" s="198"/>
      <c r="F21" s="199" t="s">
        <v>15</v>
      </c>
      <c r="G21" s="205" t="s">
        <v>225</v>
      </c>
      <c r="H21" s="198" t="s">
        <v>204</v>
      </c>
      <c r="I21" s="201" t="s">
        <v>205</v>
      </c>
      <c r="J21" s="202" t="s">
        <v>73</v>
      </c>
      <c r="K21" s="202" t="s">
        <v>226</v>
      </c>
      <c r="L21" s="203" t="s">
        <v>222</v>
      </c>
      <c r="M21" s="189" t="s">
        <v>208</v>
      </c>
      <c r="N21" s="199" t="s">
        <v>15</v>
      </c>
      <c r="O21" s="198"/>
      <c r="P21" s="179"/>
      <c r="Q21" s="179"/>
      <c r="R21" s="204"/>
      <c r="S21" s="192">
        <v>2</v>
      </c>
      <c r="T21" s="192">
        <v>0</v>
      </c>
      <c r="U21" s="190" t="s">
        <v>339</v>
      </c>
      <c r="V21" s="193" t="s">
        <v>340</v>
      </c>
      <c r="W21" s="206"/>
      <c r="X21" s="204"/>
      <c r="Y21" s="192">
        <v>2</v>
      </c>
      <c r="Z21" s="192">
        <v>0</v>
      </c>
      <c r="AA21" s="190" t="s">
        <v>310</v>
      </c>
      <c r="AB21" s="193" t="s">
        <v>311</v>
      </c>
      <c r="AC21" s="174" t="s">
        <v>14</v>
      </c>
      <c r="AD21" s="106"/>
      <c r="AE21" s="204"/>
      <c r="AF21" s="266">
        <v>2</v>
      </c>
      <c r="AG21" s="192">
        <v>0</v>
      </c>
      <c r="AH21" s="190" t="s">
        <v>402</v>
      </c>
      <c r="AI21" s="193" t="s">
        <v>405</v>
      </c>
      <c r="AL21" s="266">
        <v>2</v>
      </c>
      <c r="AM21" s="192">
        <v>0</v>
      </c>
      <c r="AN21" s="190" t="s">
        <v>402</v>
      </c>
      <c r="AO21" s="193" t="s">
        <v>405</v>
      </c>
    </row>
    <row r="22" spans="1:41" ht="137.25" customHeight="1" thickBot="1" x14ac:dyDescent="0.3">
      <c r="A22" s="196" t="s">
        <v>219</v>
      </c>
      <c r="B22" s="196" t="s">
        <v>220</v>
      </c>
      <c r="C22" s="197" t="s">
        <v>221</v>
      </c>
      <c r="D22" s="198"/>
      <c r="E22" s="198"/>
      <c r="F22" s="199" t="s">
        <v>15</v>
      </c>
      <c r="G22" s="209" t="s">
        <v>227</v>
      </c>
      <c r="H22" s="198" t="s">
        <v>204</v>
      </c>
      <c r="I22" s="201" t="s">
        <v>205</v>
      </c>
      <c r="J22" s="202" t="s">
        <v>213</v>
      </c>
      <c r="K22" s="202" t="s">
        <v>214</v>
      </c>
      <c r="L22" s="203" t="s">
        <v>222</v>
      </c>
      <c r="M22" s="189" t="s">
        <v>208</v>
      </c>
      <c r="N22" s="199" t="s">
        <v>15</v>
      </c>
      <c r="O22" s="198"/>
      <c r="P22" s="179"/>
      <c r="Q22" s="179"/>
      <c r="R22" s="206"/>
      <c r="S22" s="264">
        <v>0</v>
      </c>
      <c r="T22" s="264">
        <v>0</v>
      </c>
      <c r="U22" s="263" t="s">
        <v>228</v>
      </c>
      <c r="V22" s="193" t="s">
        <v>341</v>
      </c>
      <c r="W22" s="207"/>
      <c r="X22" s="206"/>
      <c r="Y22" s="264">
        <v>0</v>
      </c>
      <c r="Z22" s="264">
        <v>0</v>
      </c>
      <c r="AA22" s="263" t="s">
        <v>228</v>
      </c>
      <c r="AB22" s="193" t="s">
        <v>309</v>
      </c>
      <c r="AC22" s="174" t="s">
        <v>14</v>
      </c>
      <c r="AD22" s="106"/>
      <c r="AE22" s="206"/>
      <c r="AF22" s="192">
        <v>0</v>
      </c>
      <c r="AG22" s="192">
        <v>0</v>
      </c>
      <c r="AH22" s="190" t="s">
        <v>403</v>
      </c>
      <c r="AI22" s="193" t="s">
        <v>309</v>
      </c>
      <c r="AL22" s="192">
        <v>0</v>
      </c>
      <c r="AM22" s="192">
        <v>0</v>
      </c>
      <c r="AN22" s="190" t="s">
        <v>403</v>
      </c>
      <c r="AO22" s="193" t="s">
        <v>309</v>
      </c>
    </row>
    <row r="23" spans="1:41" ht="35.1" customHeight="1" thickBot="1" x14ac:dyDescent="0.3">
      <c r="A23" s="747"/>
      <c r="B23" s="748"/>
      <c r="C23" s="748"/>
      <c r="D23" s="748"/>
      <c r="E23" s="748"/>
      <c r="F23" s="748"/>
      <c r="G23" s="748"/>
      <c r="H23" s="748"/>
      <c r="I23" s="748"/>
      <c r="J23" s="748"/>
      <c r="K23" s="748"/>
      <c r="L23" s="748"/>
      <c r="M23" s="748"/>
      <c r="N23" s="748"/>
      <c r="O23" s="749"/>
      <c r="Q23" s="104"/>
      <c r="R23" s="569" t="s">
        <v>16</v>
      </c>
      <c r="S23" s="76">
        <f>SUM(S14:S22)</f>
        <v>11</v>
      </c>
      <c r="T23" s="76">
        <f>SUM(T14:T22)</f>
        <v>4</v>
      </c>
      <c r="W23" s="105"/>
      <c r="X23" s="709" t="s">
        <v>16</v>
      </c>
      <c r="Y23" s="258">
        <f>SUM(Y14:Y22)</f>
        <v>11</v>
      </c>
      <c r="Z23" s="76">
        <f>SUM(Z14:Z22)</f>
        <v>4</v>
      </c>
      <c r="AE23" s="709" t="s">
        <v>16</v>
      </c>
      <c r="AF23" s="258">
        <f>SUM(AF14:AF22)</f>
        <v>11</v>
      </c>
      <c r="AG23" s="76">
        <f>SUM(AG14:AG22)</f>
        <v>4</v>
      </c>
      <c r="AL23" s="258">
        <f>SUM(AL14:AL22)</f>
        <v>11</v>
      </c>
      <c r="AM23" s="76">
        <f>SUM(AM14:AM22)</f>
        <v>4</v>
      </c>
    </row>
    <row r="24" spans="1:41" s="100" customFormat="1" ht="35.1" customHeight="1" thickBot="1" x14ac:dyDescent="0.3">
      <c r="A24" s="751" t="s">
        <v>229</v>
      </c>
      <c r="B24" s="752"/>
      <c r="C24" s="752"/>
      <c r="D24" s="753" t="s">
        <v>230</v>
      </c>
      <c r="E24" s="754"/>
      <c r="F24" s="754"/>
      <c r="G24" s="754"/>
      <c r="H24" s="754"/>
      <c r="I24" s="754"/>
      <c r="J24" s="755"/>
      <c r="K24" s="756" t="s">
        <v>231</v>
      </c>
      <c r="L24" s="757"/>
      <c r="M24" s="757"/>
      <c r="N24" s="757"/>
      <c r="O24" s="758"/>
      <c r="Q24" s="104"/>
      <c r="R24" s="570"/>
      <c r="S24" s="71">
        <f>+S23*100%/S28</f>
        <v>0.91666666666666663</v>
      </c>
      <c r="T24" s="71">
        <f>+T23*100%/T28</f>
        <v>0.33333333333333331</v>
      </c>
      <c r="W24" s="106"/>
      <c r="X24" s="709"/>
      <c r="Y24" s="232">
        <f>+Y23*100%/Y28</f>
        <v>0.91666666666666663</v>
      </c>
      <c r="Z24" s="71">
        <f>+Z23*100%/Z28</f>
        <v>0.33333333333333331</v>
      </c>
      <c r="AD24" s="107"/>
      <c r="AE24" s="709"/>
      <c r="AF24" s="232">
        <f>+AF23*100%/AF28</f>
        <v>0.91666666666666663</v>
      </c>
      <c r="AG24" s="71">
        <f>+AG23*100%/AG28</f>
        <v>0.33333333333333331</v>
      </c>
      <c r="AL24" s="232">
        <f>+AL23*100%/AL28</f>
        <v>0.91666666666666663</v>
      </c>
      <c r="AM24" s="71">
        <f>+AM23*100%/AM28</f>
        <v>0.33333333333333331</v>
      </c>
    </row>
    <row r="25" spans="1:41" s="100" customFormat="1" ht="35.1" customHeight="1" thickBot="1" x14ac:dyDescent="0.3">
      <c r="A25" s="751" t="s">
        <v>232</v>
      </c>
      <c r="B25" s="752"/>
      <c r="C25" s="752"/>
      <c r="D25" s="751" t="s">
        <v>233</v>
      </c>
      <c r="E25" s="752"/>
      <c r="F25" s="752"/>
      <c r="G25" s="95" t="s">
        <v>233</v>
      </c>
      <c r="H25" s="95" t="s">
        <v>233</v>
      </c>
      <c r="I25" s="95" t="s">
        <v>233</v>
      </c>
      <c r="J25" s="95" t="s">
        <v>233</v>
      </c>
      <c r="K25" s="751" t="s">
        <v>234</v>
      </c>
      <c r="L25" s="752"/>
      <c r="M25" s="752"/>
      <c r="N25" s="752"/>
      <c r="O25" s="760"/>
      <c r="Q25" s="104"/>
      <c r="R25" s="90" t="s">
        <v>17</v>
      </c>
      <c r="S25" s="91">
        <v>0.2</v>
      </c>
      <c r="T25" s="91">
        <v>0.8</v>
      </c>
      <c r="W25" s="102"/>
      <c r="X25" s="261" t="s">
        <v>17</v>
      </c>
      <c r="Y25" s="259">
        <v>0.2</v>
      </c>
      <c r="Z25" s="91">
        <v>0.8</v>
      </c>
      <c r="AD25" s="107"/>
      <c r="AE25" s="261" t="s">
        <v>17</v>
      </c>
      <c r="AF25" s="259">
        <v>0.2</v>
      </c>
      <c r="AG25" s="91">
        <v>0.8</v>
      </c>
      <c r="AL25" s="259">
        <v>0.2</v>
      </c>
      <c r="AM25" s="91">
        <v>0.8</v>
      </c>
    </row>
    <row r="26" spans="1:41" s="100" customFormat="1" ht="80.25" customHeight="1" thickBot="1" x14ac:dyDescent="0.3">
      <c r="A26" s="720" t="s">
        <v>235</v>
      </c>
      <c r="B26" s="761"/>
      <c r="C26" s="761"/>
      <c r="D26" s="720" t="s">
        <v>236</v>
      </c>
      <c r="E26" s="761"/>
      <c r="F26" s="761"/>
      <c r="G26" s="96" t="s">
        <v>237</v>
      </c>
      <c r="H26" s="96" t="s">
        <v>238</v>
      </c>
      <c r="I26" s="96" t="s">
        <v>239</v>
      </c>
      <c r="J26" s="96" t="s">
        <v>240</v>
      </c>
      <c r="K26" s="720" t="s">
        <v>241</v>
      </c>
      <c r="L26" s="761"/>
      <c r="M26" s="761"/>
      <c r="N26" s="761"/>
      <c r="O26" s="721"/>
      <c r="P26" s="98"/>
      <c r="Q26" s="104"/>
      <c r="R26" s="77" t="s">
        <v>18</v>
      </c>
      <c r="S26" s="71">
        <f>+S24*S25</f>
        <v>0.18333333333333335</v>
      </c>
      <c r="T26" s="71">
        <f>+T24*T25</f>
        <v>0.26666666666666666</v>
      </c>
      <c r="W26" s="102"/>
      <c r="X26" s="262" t="s">
        <v>18</v>
      </c>
      <c r="Y26" s="232">
        <f>+Y24*Y25</f>
        <v>0.18333333333333335</v>
      </c>
      <c r="Z26" s="71">
        <f>+Z24*Z25</f>
        <v>0.26666666666666666</v>
      </c>
      <c r="AD26" s="107"/>
      <c r="AE26" s="262" t="s">
        <v>18</v>
      </c>
      <c r="AF26" s="232">
        <f>+AF24*AF25</f>
        <v>0.18333333333333335</v>
      </c>
      <c r="AG26" s="71">
        <f>+AG24*AG25</f>
        <v>0.26666666666666666</v>
      </c>
      <c r="AL26" s="232">
        <f>+AL24*AL25</f>
        <v>0.18333333333333335</v>
      </c>
      <c r="AM26" s="71">
        <f>+AM24*AM25</f>
        <v>0.26666666666666666</v>
      </c>
    </row>
    <row r="27" spans="1:41" s="100" customFormat="1" ht="123.75" customHeight="1" thickBot="1" x14ac:dyDescent="0.3">
      <c r="A27" s="747" t="s">
        <v>242</v>
      </c>
      <c r="B27" s="748"/>
      <c r="C27" s="748"/>
      <c r="D27" s="747" t="s">
        <v>243</v>
      </c>
      <c r="E27" s="748"/>
      <c r="F27" s="748"/>
      <c r="G27" s="99" t="s">
        <v>244</v>
      </c>
      <c r="H27" s="99" t="s">
        <v>245</v>
      </c>
      <c r="I27" s="99" t="s">
        <v>244</v>
      </c>
      <c r="J27" s="99" t="s">
        <v>244</v>
      </c>
      <c r="K27" s="747" t="s">
        <v>246</v>
      </c>
      <c r="L27" s="748"/>
      <c r="M27" s="748"/>
      <c r="N27" s="748"/>
      <c r="O27" s="749"/>
      <c r="P27" s="101"/>
      <c r="Q27" s="104"/>
      <c r="R27" s="77" t="s">
        <v>20</v>
      </c>
      <c r="S27" s="571">
        <f>SUM(S26:T26)</f>
        <v>0.45</v>
      </c>
      <c r="T27" s="572"/>
      <c r="X27" s="262" t="s">
        <v>347</v>
      </c>
      <c r="Y27" s="707">
        <f>SUM(Y26:Z26)</f>
        <v>0.45</v>
      </c>
      <c r="Z27" s="572"/>
      <c r="AD27" s="107"/>
      <c r="AE27" s="262" t="s">
        <v>360</v>
      </c>
      <c r="AF27" s="707">
        <f>SUM(AF26:AG26)</f>
        <v>0.45</v>
      </c>
      <c r="AG27" s="572"/>
      <c r="AL27" s="707">
        <f>SUM(AL26:AM26)</f>
        <v>0.45</v>
      </c>
      <c r="AM27" s="572"/>
    </row>
    <row r="28" spans="1:41" s="100" customFormat="1" ht="79.5" customHeight="1" thickBot="1" x14ac:dyDescent="0.3">
      <c r="A28" s="745" t="s">
        <v>247</v>
      </c>
      <c r="B28" s="745"/>
      <c r="C28" s="746" t="s">
        <v>248</v>
      </c>
      <c r="D28" s="746"/>
      <c r="E28" s="746"/>
      <c r="F28" s="746"/>
      <c r="G28" s="746"/>
      <c r="H28" s="746"/>
      <c r="I28" s="746"/>
      <c r="J28" s="746"/>
      <c r="K28" s="746"/>
      <c r="L28" s="746"/>
      <c r="M28" s="746"/>
      <c r="N28" s="746"/>
      <c r="O28" s="746"/>
      <c r="P28" s="101"/>
      <c r="Q28" s="104"/>
      <c r="R28" s="573" t="s">
        <v>159</v>
      </c>
      <c r="S28" s="72">
        <f>6*2</f>
        <v>12</v>
      </c>
      <c r="T28" s="72">
        <f>6*2</f>
        <v>12</v>
      </c>
      <c r="U28" s="210" t="s">
        <v>249</v>
      </c>
      <c r="W28" s="104"/>
      <c r="X28" s="710" t="s">
        <v>351</v>
      </c>
      <c r="Y28" s="260">
        <f>6*2</f>
        <v>12</v>
      </c>
      <c r="Z28" s="72">
        <f>6*2</f>
        <v>12</v>
      </c>
      <c r="AA28" s="210" t="s">
        <v>249</v>
      </c>
      <c r="AD28" s="107"/>
      <c r="AE28" s="710" t="s">
        <v>408</v>
      </c>
      <c r="AF28" s="260">
        <f>6*2</f>
        <v>12</v>
      </c>
      <c r="AG28" s="72">
        <f>6*2</f>
        <v>12</v>
      </c>
      <c r="AH28" s="210" t="s">
        <v>249</v>
      </c>
      <c r="AL28" s="260">
        <f>6*2</f>
        <v>12</v>
      </c>
      <c r="AM28" s="72">
        <f>6*2</f>
        <v>12</v>
      </c>
      <c r="AN28" s="210" t="s">
        <v>249</v>
      </c>
    </row>
    <row r="29" spans="1:41" s="100" customFormat="1" ht="35.1" customHeight="1" thickBot="1" x14ac:dyDescent="0.3">
      <c r="A29" s="163" t="s">
        <v>31</v>
      </c>
      <c r="B29" s="164" t="s">
        <v>250</v>
      </c>
      <c r="C29" s="762" t="s">
        <v>251</v>
      </c>
      <c r="D29" s="762"/>
      <c r="E29" s="762"/>
      <c r="F29" s="762"/>
      <c r="G29" s="762"/>
      <c r="H29" s="762"/>
      <c r="I29" s="762"/>
      <c r="J29" s="762"/>
      <c r="K29" s="762"/>
      <c r="L29" s="762"/>
      <c r="M29" s="762"/>
      <c r="N29" s="762"/>
      <c r="O29" s="762"/>
      <c r="Q29" s="104"/>
      <c r="R29" s="573"/>
      <c r="S29" s="574">
        <v>1</v>
      </c>
      <c r="T29" s="575"/>
      <c r="W29" s="104"/>
      <c r="X29" s="710"/>
      <c r="Y29" s="708">
        <v>1</v>
      </c>
      <c r="Z29" s="575"/>
      <c r="AD29" s="107"/>
      <c r="AE29" s="710"/>
      <c r="AF29" s="708">
        <v>1</v>
      </c>
      <c r="AG29" s="575"/>
      <c r="AL29" s="708">
        <v>1</v>
      </c>
      <c r="AM29" s="575"/>
    </row>
    <row r="30" spans="1:41" s="100" customFormat="1" ht="45.4" customHeight="1" x14ac:dyDescent="0.25">
      <c r="A30" s="165" t="s">
        <v>11</v>
      </c>
      <c r="B30" s="166" t="s">
        <v>252</v>
      </c>
      <c r="C30" s="759" t="s">
        <v>253</v>
      </c>
      <c r="D30" s="759"/>
      <c r="E30" s="759"/>
      <c r="F30" s="759"/>
      <c r="G30" s="759"/>
      <c r="H30" s="759"/>
      <c r="I30" s="759"/>
      <c r="J30" s="759"/>
      <c r="K30" s="759"/>
      <c r="L30" s="759"/>
      <c r="M30" s="759"/>
      <c r="N30" s="759"/>
      <c r="O30" s="759"/>
      <c r="P30" s="97"/>
      <c r="Q30" s="104"/>
      <c r="R30" s="104"/>
      <c r="S30" s="104"/>
      <c r="T30" s="104"/>
      <c r="U30" s="104"/>
      <c r="AD30" s="107"/>
    </row>
    <row r="31" spans="1:41" s="100" customFormat="1" ht="45.4" customHeight="1" x14ac:dyDescent="0.25">
      <c r="A31" s="167" t="s">
        <v>12</v>
      </c>
      <c r="B31" s="168" t="s">
        <v>254</v>
      </c>
      <c r="C31" s="759" t="s">
        <v>255</v>
      </c>
      <c r="D31" s="759"/>
      <c r="E31" s="759"/>
      <c r="F31" s="759"/>
      <c r="G31" s="759"/>
      <c r="H31" s="759"/>
      <c r="I31" s="759"/>
      <c r="J31" s="759"/>
      <c r="K31" s="759"/>
      <c r="L31" s="759"/>
      <c r="M31" s="759"/>
      <c r="N31" s="759"/>
      <c r="O31" s="759"/>
      <c r="P31" s="104"/>
      <c r="Q31" s="104"/>
      <c r="R31" s="104"/>
      <c r="S31" s="104"/>
      <c r="T31" s="104"/>
      <c r="U31" s="104"/>
      <c r="AD31" s="107"/>
    </row>
    <row r="32" spans="1:41" s="100" customFormat="1" ht="45.4" customHeight="1" thickBot="1" x14ac:dyDescent="0.3">
      <c r="A32" s="169"/>
      <c r="B32" s="169"/>
      <c r="C32" s="759" t="s">
        <v>256</v>
      </c>
      <c r="D32" s="759"/>
      <c r="E32" s="759"/>
      <c r="F32" s="759"/>
      <c r="G32" s="759"/>
      <c r="H32" s="759"/>
      <c r="I32" s="759"/>
      <c r="J32" s="759"/>
      <c r="K32" s="759"/>
      <c r="L32" s="759"/>
      <c r="M32" s="759"/>
      <c r="N32" s="759"/>
      <c r="O32" s="759"/>
      <c r="P32" s="170"/>
      <c r="Q32" s="106"/>
      <c r="R32" s="104"/>
      <c r="S32" s="104"/>
      <c r="T32" s="104"/>
      <c r="U32" s="104"/>
      <c r="AD32" s="107"/>
    </row>
    <row r="33" spans="1:40" s="100" customFormat="1" ht="132.75" customHeight="1" x14ac:dyDescent="0.25">
      <c r="P33" s="97"/>
      <c r="Q33" s="107"/>
      <c r="R33" s="104"/>
      <c r="S33" s="104"/>
      <c r="T33" s="104"/>
      <c r="U33" s="104"/>
      <c r="X33" s="23" t="str">
        <f>+R27</f>
        <v>RESULTADOS DE LA  EVALUACION DEL PLAN DE MEJORAMIENTO  FECHA  CORTE DICIEMBRE DE 2023</v>
      </c>
      <c r="Y33" s="94">
        <f>+S27</f>
        <v>0.45</v>
      </c>
      <c r="AA33" s="229" t="s">
        <v>354</v>
      </c>
      <c r="AD33" s="107"/>
      <c r="AE33" s="267" t="str">
        <f>+R27</f>
        <v>RESULTADOS DE LA  EVALUACION DEL PLAN DE MEJORAMIENTO  FECHA  CORTE DICIEMBRE DE 2023</v>
      </c>
      <c r="AF33" s="268">
        <f>+S27</f>
        <v>0.45</v>
      </c>
      <c r="AH33" s="229" t="s">
        <v>354</v>
      </c>
      <c r="AJ33" s="706" t="s">
        <v>409</v>
      </c>
      <c r="AK33" s="706"/>
      <c r="AL33" s="706"/>
      <c r="AM33" s="706"/>
      <c r="AN33" s="229" t="s">
        <v>354</v>
      </c>
    </row>
    <row r="34" spans="1:40" s="100" customFormat="1" ht="96" customHeight="1" x14ac:dyDescent="0.25">
      <c r="P34" s="97"/>
      <c r="R34" s="104"/>
      <c r="S34" s="104"/>
      <c r="T34" s="104"/>
      <c r="U34" s="104"/>
      <c r="X34" s="23" t="str">
        <f>+X27</f>
        <v>RESULTADOS DE LA  EVALUACION DEL PLAN DE MEJORAMIENTO  FECHA  CORTE MARZO DE 2024</v>
      </c>
      <c r="Y34" s="94">
        <f>+Y27</f>
        <v>0.45</v>
      </c>
      <c r="AA34" s="230"/>
      <c r="AD34" s="107"/>
      <c r="AE34" s="267" t="str">
        <f>+X27</f>
        <v>RESULTADOS DE LA  EVALUACION DEL PLAN DE MEJORAMIENTO  FECHA  CORTE MARZO DE 2024</v>
      </c>
      <c r="AF34" s="268">
        <f>+AF27</f>
        <v>0.45</v>
      </c>
      <c r="AH34" s="230"/>
      <c r="AJ34" s="706" t="s">
        <v>390</v>
      </c>
      <c r="AK34" s="706"/>
      <c r="AL34" s="706"/>
      <c r="AM34" s="706"/>
      <c r="AN34" s="230"/>
    </row>
    <row r="35" spans="1:40" s="100" customFormat="1" ht="128.25" customHeight="1" x14ac:dyDescent="0.25">
      <c r="C35" s="104"/>
      <c r="D35" s="104"/>
      <c r="E35" s="104"/>
      <c r="F35" s="104"/>
      <c r="G35" s="104"/>
      <c r="H35" s="104"/>
      <c r="I35" s="104"/>
      <c r="J35" s="104"/>
      <c r="K35" s="118"/>
      <c r="L35" s="171"/>
      <c r="M35" s="171"/>
      <c r="N35" s="104"/>
      <c r="O35" s="104"/>
      <c r="Q35" s="171"/>
      <c r="R35" s="104"/>
      <c r="S35" s="104"/>
      <c r="T35" s="104"/>
      <c r="U35" s="104"/>
      <c r="AD35" s="107"/>
      <c r="AE35" s="267" t="str">
        <f>+AE27</f>
        <v>RESULTADOS DE LA  EVALUACION DEL PLAN DE MEJORAMIENTO  FECHA  CORTE JUNIO DE 2024</v>
      </c>
      <c r="AF35" s="268">
        <f>+AF27</f>
        <v>0.45</v>
      </c>
      <c r="AJ35" s="706" t="s">
        <v>394</v>
      </c>
      <c r="AK35" s="706"/>
      <c r="AL35" s="706"/>
      <c r="AM35" s="706"/>
    </row>
    <row r="36" spans="1:40" ht="15" customHeight="1" x14ac:dyDescent="0.25">
      <c r="A36" s="159"/>
      <c r="B36" s="159"/>
      <c r="C36" s="159"/>
      <c r="D36" s="159"/>
      <c r="E36" s="159"/>
      <c r="F36" s="159"/>
      <c r="G36" s="159"/>
      <c r="H36" s="159"/>
      <c r="I36" s="159"/>
      <c r="J36" s="159"/>
      <c r="K36" s="159"/>
      <c r="L36" s="159"/>
      <c r="M36" s="103"/>
      <c r="N36" s="100"/>
      <c r="O36" s="100"/>
      <c r="Q36" s="103"/>
    </row>
    <row r="37" spans="1:40" x14ac:dyDescent="0.25">
      <c r="A37" s="159"/>
      <c r="B37" s="159"/>
      <c r="C37" s="159"/>
      <c r="D37" s="159"/>
      <c r="E37" s="159"/>
      <c r="F37" s="159"/>
      <c r="G37" s="159"/>
      <c r="H37" s="159"/>
      <c r="I37" s="159"/>
      <c r="J37" s="159"/>
      <c r="K37" s="159"/>
      <c r="L37" s="159"/>
      <c r="M37" s="103"/>
      <c r="N37" s="100"/>
      <c r="O37" s="100"/>
      <c r="Q37" s="103"/>
    </row>
    <row r="38" spans="1:40" x14ac:dyDescent="0.25">
      <c r="A38" s="159"/>
      <c r="B38" s="159"/>
      <c r="C38" s="159"/>
      <c r="D38" s="159"/>
      <c r="E38" s="159"/>
      <c r="F38" s="159"/>
      <c r="G38" s="159"/>
      <c r="H38" s="159"/>
      <c r="I38" s="159"/>
      <c r="J38" s="159"/>
      <c r="K38" s="159"/>
      <c r="L38" s="159"/>
      <c r="M38" s="103"/>
      <c r="N38" s="100"/>
      <c r="O38" s="100"/>
      <c r="Q38" s="103"/>
    </row>
    <row r="39" spans="1:40" x14ac:dyDescent="0.25">
      <c r="A39" s="159"/>
      <c r="B39" s="159"/>
      <c r="C39" s="159"/>
      <c r="D39" s="159"/>
      <c r="E39" s="159"/>
      <c r="F39" s="159"/>
      <c r="G39" s="159"/>
      <c r="H39" s="159"/>
      <c r="I39" s="159"/>
      <c r="J39" s="159"/>
      <c r="K39" s="159"/>
      <c r="L39" s="159"/>
      <c r="M39" s="103"/>
      <c r="N39" s="100"/>
      <c r="O39" s="100"/>
      <c r="Q39" s="103"/>
    </row>
    <row r="40" spans="1:40" x14ac:dyDescent="0.25">
      <c r="A40" s="159"/>
      <c r="B40" s="159"/>
      <c r="C40" s="159"/>
      <c r="D40" s="159"/>
      <c r="E40" s="159"/>
      <c r="F40" s="159"/>
      <c r="G40" s="159"/>
      <c r="H40" s="159"/>
      <c r="I40" s="159"/>
      <c r="J40" s="159"/>
      <c r="K40" s="159"/>
      <c r="L40" s="159"/>
      <c r="M40" s="103"/>
      <c r="N40" s="100"/>
      <c r="O40" s="100"/>
      <c r="Q40" s="103"/>
    </row>
    <row r="41" spans="1:40" x14ac:dyDescent="0.25">
      <c r="A41" s="100"/>
      <c r="B41" s="100"/>
      <c r="N41" s="100"/>
      <c r="O41" s="100"/>
    </row>
  </sheetData>
  <mergeCells count="103">
    <mergeCell ref="AJ35:AM35"/>
    <mergeCell ref="AL29:AM29"/>
    <mergeCell ref="C30:O30"/>
    <mergeCell ref="C31:O31"/>
    <mergeCell ref="C32:O32"/>
    <mergeCell ref="AJ33:AM33"/>
    <mergeCell ref="AJ34:AM34"/>
    <mergeCell ref="AL27:AM27"/>
    <mergeCell ref="A28:B28"/>
    <mergeCell ref="C28:O28"/>
    <mergeCell ref="R28:R29"/>
    <mergeCell ref="X28:X29"/>
    <mergeCell ref="AE28:AE29"/>
    <mergeCell ref="C29:O29"/>
    <mergeCell ref="S29:T29"/>
    <mergeCell ref="Y29:Z29"/>
    <mergeCell ref="AF29:AG29"/>
    <mergeCell ref="A27:C27"/>
    <mergeCell ref="D27:F27"/>
    <mergeCell ref="K27:O27"/>
    <mergeCell ref="S27:T27"/>
    <mergeCell ref="Y27:Z27"/>
    <mergeCell ref="AF27:AG27"/>
    <mergeCell ref="D24:J24"/>
    <mergeCell ref="K24:O24"/>
    <mergeCell ref="A25:C25"/>
    <mergeCell ref="D25:F25"/>
    <mergeCell ref="K25:O25"/>
    <mergeCell ref="A26:C26"/>
    <mergeCell ref="D26:F26"/>
    <mergeCell ref="K26:O26"/>
    <mergeCell ref="Z12:Z13"/>
    <mergeCell ref="AF12:AF13"/>
    <mergeCell ref="AG12:AG13"/>
    <mergeCell ref="AL12:AL13"/>
    <mergeCell ref="AM12:AM13"/>
    <mergeCell ref="A23:O23"/>
    <mergeCell ref="R23:R24"/>
    <mergeCell ref="X23:X24"/>
    <mergeCell ref="AE23:AE24"/>
    <mergeCell ref="A24:C24"/>
    <mergeCell ref="M12:M13"/>
    <mergeCell ref="N12:O12"/>
    <mergeCell ref="Q12:Q13"/>
    <mergeCell ref="S12:S13"/>
    <mergeCell ref="T12:T13"/>
    <mergeCell ref="Y12:Y13"/>
    <mergeCell ref="G12:G13"/>
    <mergeCell ref="H12:H13"/>
    <mergeCell ref="I12:I13"/>
    <mergeCell ref="J12:J13"/>
    <mergeCell ref="K12:K13"/>
    <mergeCell ref="L12:L13"/>
    <mergeCell ref="AA11:AA13"/>
    <mergeCell ref="AB11:AB13"/>
    <mergeCell ref="AH11:AH13"/>
    <mergeCell ref="AI11:AI13"/>
    <mergeCell ref="AN11:AN13"/>
    <mergeCell ref="AO11:AO13"/>
    <mergeCell ref="A11:B11"/>
    <mergeCell ref="C11:G11"/>
    <mergeCell ref="H11:I11"/>
    <mergeCell ref="J11:O11"/>
    <mergeCell ref="U11:U13"/>
    <mergeCell ref="V11:V13"/>
    <mergeCell ref="A12:A13"/>
    <mergeCell ref="B12:B13"/>
    <mergeCell ref="C12:C13"/>
    <mergeCell ref="D12:F12"/>
    <mergeCell ref="AF9:AI10"/>
    <mergeCell ref="AL9:AO10"/>
    <mergeCell ref="A10:B10"/>
    <mergeCell ref="C10:G10"/>
    <mergeCell ref="H10:I10"/>
    <mergeCell ref="J10:O10"/>
    <mergeCell ref="S8:V8"/>
    <mergeCell ref="Y8:AB8"/>
    <mergeCell ref="AF8:AI8"/>
    <mergeCell ref="AL8:AO8"/>
    <mergeCell ref="A9:B9"/>
    <mergeCell ref="C9:G9"/>
    <mergeCell ref="H9:I9"/>
    <mergeCell ref="J9:O9"/>
    <mergeCell ref="S9:V10"/>
    <mergeCell ref="Y9:AB10"/>
    <mergeCell ref="A6:B7"/>
    <mergeCell ref="D6:F6"/>
    <mergeCell ref="L6:O6"/>
    <mergeCell ref="D7:F7"/>
    <mergeCell ref="L7:O7"/>
    <mergeCell ref="A8:B8"/>
    <mergeCell ref="C8:G8"/>
    <mergeCell ref="H8:I8"/>
    <mergeCell ref="J8:O8"/>
    <mergeCell ref="A1:A5"/>
    <mergeCell ref="B1:M1"/>
    <mergeCell ref="B2:M2"/>
    <mergeCell ref="N2:O2"/>
    <mergeCell ref="B3:M3"/>
    <mergeCell ref="N3:O3"/>
    <mergeCell ref="B4:M4"/>
    <mergeCell ref="N4:O4"/>
    <mergeCell ref="B5:M5"/>
  </mergeCells>
  <dataValidations count="5">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A14:A22" xr:uid="{A3A7362A-1092-4061-863B-AF8105F36C9C}">
      <formula1>0</formula1>
      <formula2>9</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C14:C22" xr:uid="{FDD2C936-2A59-49C0-9882-79676C6AAA1D}">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14:G17 G19:G22" xr:uid="{EFBCBD51-B7A4-48A8-ACD8-E352D88B3757}">
      <formula1>0</formula1>
      <formula2>390</formula2>
    </dataValidation>
    <dataValidation type="date" allowBlank="1" showInputMessage="1" prompt="Ingrese una fecha (AAAA/MM/DD) -  Registre la FECHA PROGRAMADA para la terminación de la actividad. (FORMATO AAAA/MM/DD)" sqref="M14:M22 Q14" xr:uid="{AFCB46F9-EC04-411A-A5B2-28D3EB4EA6FE}">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I14:I22" xr:uid="{5057F2F3-D0EF-41CB-A0C8-AFDEE2AB46C0}">
      <formula1>0</formula1>
      <formula2>390</formula2>
    </dataValidation>
  </dataValidations>
  <pageMargins left="0.7" right="0.7" top="0.75" bottom="0.75" header="0.3" footer="0.3"/>
  <pageSetup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A209D-CA3E-4E7A-A296-8B1467F2003C}">
  <sheetPr>
    <tabColor theme="7" tint="0.79998168889431442"/>
  </sheetPr>
  <dimension ref="A1:AK37"/>
  <sheetViews>
    <sheetView topLeftCell="A17" zoomScale="80" zoomScaleNormal="80" workbookViewId="0">
      <selection activeCell="A19" sqref="A19:O19"/>
    </sheetView>
  </sheetViews>
  <sheetFormatPr baseColWidth="10" defaultColWidth="11.5703125" defaultRowHeight="15" x14ac:dyDescent="0.25"/>
  <cols>
    <col min="1" max="1" width="18.42578125" style="97" customWidth="1"/>
    <col min="2" max="2" width="48.42578125" style="97" customWidth="1"/>
    <col min="3" max="3" width="69.7109375" style="104" customWidth="1"/>
    <col min="4" max="4" width="5" style="104" customWidth="1"/>
    <col min="5" max="5" width="30.140625" style="104" customWidth="1"/>
    <col min="6" max="6" width="13.85546875" style="104" customWidth="1"/>
    <col min="7" max="7" width="28.42578125" style="104" customWidth="1"/>
    <col min="8" max="8" width="38" style="104" customWidth="1"/>
    <col min="9" max="9" width="37.28515625" style="104" customWidth="1"/>
    <col min="10" max="10" width="36" style="104" customWidth="1"/>
    <col min="11" max="11" width="27" style="118" customWidth="1"/>
    <col min="12" max="12" width="32.28515625" style="118" customWidth="1"/>
    <col min="13" max="13" width="23.5703125" style="118" customWidth="1"/>
    <col min="14" max="14" width="9.85546875" style="104" customWidth="1"/>
    <col min="15" max="17" width="11.5703125" style="104" customWidth="1"/>
    <col min="18" max="18" width="52.85546875" style="104" customWidth="1"/>
    <col min="19" max="19" width="50.85546875" style="104" customWidth="1"/>
    <col min="20" max="20" width="46.5703125" style="104" customWidth="1"/>
    <col min="21" max="21" width="103.5703125" style="104" customWidth="1"/>
    <col min="22" max="22" width="84.140625" style="104" customWidth="1"/>
    <col min="23" max="23" width="17" style="104" customWidth="1"/>
    <col min="24" max="24" width="51.28515625" style="104" customWidth="1"/>
    <col min="25" max="25" width="50.85546875" style="104" customWidth="1"/>
    <col min="26" max="26" width="46.5703125" style="104" customWidth="1"/>
    <col min="27" max="27" width="103.5703125" style="104" customWidth="1"/>
    <col min="28" max="28" width="84.140625" style="104" customWidth="1"/>
    <col min="29" max="29" width="17" style="104" customWidth="1"/>
    <col min="30" max="31" width="11.5703125" style="104"/>
    <col min="32" max="32" width="51.28515625" style="104" customWidth="1"/>
    <col min="33" max="33" width="50.85546875" style="104" customWidth="1"/>
    <col min="34" max="34" width="46.5703125" style="104" customWidth="1"/>
    <col min="35" max="35" width="103.5703125" style="104" customWidth="1"/>
    <col min="36" max="36" width="84.140625" style="104" customWidth="1"/>
    <col min="37" max="37" width="17" style="104" customWidth="1"/>
    <col min="38" max="16384" width="11.5703125" style="104"/>
  </cols>
  <sheetData>
    <row r="1" spans="1:37" ht="18.75" customHeight="1" x14ac:dyDescent="0.25">
      <c r="A1" s="715"/>
      <c r="B1" s="718" t="s">
        <v>189</v>
      </c>
      <c r="C1" s="718"/>
      <c r="D1" s="718"/>
      <c r="E1" s="718"/>
      <c r="F1" s="718"/>
      <c r="G1" s="718"/>
      <c r="H1" s="718"/>
      <c r="I1" s="718"/>
      <c r="J1" s="718"/>
      <c r="K1" s="718"/>
      <c r="L1" s="718"/>
      <c r="M1" s="718"/>
      <c r="N1" s="157"/>
      <c r="O1" s="158"/>
    </row>
    <row r="2" spans="1:37" ht="18.75" customHeight="1" x14ac:dyDescent="0.25">
      <c r="A2" s="716"/>
      <c r="B2" s="719" t="s">
        <v>190</v>
      </c>
      <c r="C2" s="719"/>
      <c r="D2" s="719"/>
      <c r="E2" s="719"/>
      <c r="F2" s="719"/>
      <c r="G2" s="719"/>
      <c r="H2" s="719"/>
      <c r="I2" s="719"/>
      <c r="J2" s="719"/>
      <c r="K2" s="719"/>
      <c r="L2" s="719"/>
      <c r="M2" s="719"/>
      <c r="N2" s="720" t="s">
        <v>191</v>
      </c>
      <c r="O2" s="721"/>
    </row>
    <row r="3" spans="1:37" ht="18.75" customHeight="1" x14ac:dyDescent="0.25">
      <c r="A3" s="716"/>
      <c r="B3" s="719" t="s">
        <v>192</v>
      </c>
      <c r="C3" s="719"/>
      <c r="D3" s="719"/>
      <c r="E3" s="719"/>
      <c r="F3" s="719"/>
      <c r="G3" s="719"/>
      <c r="H3" s="719"/>
      <c r="I3" s="719"/>
      <c r="J3" s="719"/>
      <c r="K3" s="719"/>
      <c r="L3" s="719"/>
      <c r="M3" s="719"/>
      <c r="N3" s="720" t="s">
        <v>193</v>
      </c>
      <c r="O3" s="721"/>
    </row>
    <row r="4" spans="1:37" ht="18.75" customHeight="1" x14ac:dyDescent="0.25">
      <c r="A4" s="716"/>
      <c r="B4" s="719"/>
      <c r="C4" s="719"/>
      <c r="D4" s="719"/>
      <c r="E4" s="719"/>
      <c r="F4" s="719"/>
      <c r="G4" s="719"/>
      <c r="H4" s="719"/>
      <c r="I4" s="719"/>
      <c r="J4" s="719"/>
      <c r="K4" s="719"/>
      <c r="L4" s="719"/>
      <c r="M4" s="719"/>
      <c r="N4" s="720" t="s">
        <v>194</v>
      </c>
      <c r="O4" s="721"/>
    </row>
    <row r="5" spans="1:37" ht="18.75" customHeight="1" thickBot="1" x14ac:dyDescent="0.3">
      <c r="A5" s="717"/>
      <c r="B5" s="722" t="s">
        <v>195</v>
      </c>
      <c r="C5" s="722"/>
      <c r="D5" s="722"/>
      <c r="E5" s="722"/>
      <c r="F5" s="722"/>
      <c r="G5" s="722"/>
      <c r="H5" s="722"/>
      <c r="I5" s="722"/>
      <c r="J5" s="722"/>
      <c r="K5" s="722"/>
      <c r="L5" s="722"/>
      <c r="M5" s="722"/>
      <c r="N5" s="160"/>
      <c r="O5" s="161"/>
    </row>
    <row r="6" spans="1:37" s="162" customFormat="1" ht="62.25" customHeight="1" x14ac:dyDescent="0.25">
      <c r="A6" s="737" t="s">
        <v>33</v>
      </c>
      <c r="B6" s="738"/>
      <c r="C6" s="108" t="s">
        <v>34</v>
      </c>
      <c r="D6" s="741" t="s">
        <v>35</v>
      </c>
      <c r="E6" s="741"/>
      <c r="F6" s="741"/>
      <c r="G6" s="109"/>
      <c r="H6" s="108" t="s">
        <v>36</v>
      </c>
      <c r="I6" s="110" t="s">
        <v>13</v>
      </c>
      <c r="J6" s="108" t="s">
        <v>37</v>
      </c>
      <c r="K6" s="111" t="s">
        <v>35</v>
      </c>
      <c r="L6" s="713"/>
      <c r="M6" s="713"/>
      <c r="N6" s="713"/>
      <c r="O6" s="714"/>
    </row>
    <row r="7" spans="1:37" s="162" customFormat="1" ht="62.25" customHeight="1" x14ac:dyDescent="0.25">
      <c r="A7" s="739"/>
      <c r="B7" s="740"/>
      <c r="C7" s="112" t="s">
        <v>38</v>
      </c>
      <c r="D7" s="727" t="s">
        <v>35</v>
      </c>
      <c r="E7" s="727"/>
      <c r="F7" s="727"/>
      <c r="G7" s="113"/>
      <c r="H7" s="112" t="s">
        <v>39</v>
      </c>
      <c r="I7" s="113"/>
      <c r="J7" s="112" t="s">
        <v>40</v>
      </c>
      <c r="K7" s="114" t="s">
        <v>35</v>
      </c>
      <c r="L7" s="728"/>
      <c r="M7" s="728"/>
      <c r="N7" s="728"/>
      <c r="O7" s="729"/>
    </row>
    <row r="8" spans="1:37" s="162" customFormat="1" ht="57.75" customHeight="1" thickBot="1" x14ac:dyDescent="0.3">
      <c r="A8" s="732" t="s">
        <v>41</v>
      </c>
      <c r="B8" s="733"/>
      <c r="C8" s="734" t="s">
        <v>312</v>
      </c>
      <c r="D8" s="734"/>
      <c r="E8" s="734"/>
      <c r="F8" s="734"/>
      <c r="G8" s="734"/>
      <c r="H8" s="733" t="s">
        <v>42</v>
      </c>
      <c r="I8" s="733"/>
      <c r="J8" s="765">
        <v>2023</v>
      </c>
      <c r="K8" s="765"/>
      <c r="L8" s="765"/>
      <c r="M8" s="765"/>
      <c r="N8" s="765"/>
      <c r="O8" s="766"/>
      <c r="R8" s="119"/>
      <c r="S8" s="622" t="s">
        <v>391</v>
      </c>
      <c r="T8" s="622"/>
      <c r="U8" s="622"/>
      <c r="V8" s="622"/>
      <c r="Y8" s="622" t="s">
        <v>386</v>
      </c>
      <c r="Z8" s="622"/>
      <c r="AA8" s="622"/>
      <c r="AB8" s="622"/>
      <c r="AG8" s="622" t="s">
        <v>386</v>
      </c>
      <c r="AH8" s="622"/>
      <c r="AI8" s="622"/>
      <c r="AJ8" s="622"/>
    </row>
    <row r="9" spans="1:37" s="162" customFormat="1" ht="69" customHeight="1" thickBot="1" x14ac:dyDescent="0.3">
      <c r="A9" s="723" t="s">
        <v>43</v>
      </c>
      <c r="B9" s="723"/>
      <c r="C9" s="730" t="s">
        <v>313</v>
      </c>
      <c r="D9" s="730"/>
      <c r="E9" s="730"/>
      <c r="F9" s="730"/>
      <c r="G9" s="730"/>
      <c r="H9" s="723" t="s">
        <v>44</v>
      </c>
      <c r="I9" s="723"/>
      <c r="J9" s="731" t="s">
        <v>198</v>
      </c>
      <c r="K9" s="731"/>
      <c r="L9" s="731"/>
      <c r="M9" s="731"/>
      <c r="N9" s="731"/>
      <c r="O9" s="731"/>
      <c r="P9" s="175"/>
      <c r="Q9" s="175"/>
      <c r="R9" s="176"/>
      <c r="S9" s="704" t="s">
        <v>319</v>
      </c>
      <c r="T9" s="704"/>
      <c r="U9" s="704"/>
      <c r="V9" s="704"/>
      <c r="Y9" s="704" t="s">
        <v>359</v>
      </c>
      <c r="Z9" s="704"/>
      <c r="AA9" s="704"/>
      <c r="AB9" s="704"/>
      <c r="AG9" s="704" t="s">
        <v>321</v>
      </c>
      <c r="AH9" s="704"/>
      <c r="AI9" s="704"/>
      <c r="AJ9" s="704"/>
    </row>
    <row r="10" spans="1:37" s="162" customFormat="1" ht="46.5" customHeight="1" thickBot="1" x14ac:dyDescent="0.3">
      <c r="A10" s="723" t="s">
        <v>45</v>
      </c>
      <c r="B10" s="723"/>
      <c r="C10" s="763"/>
      <c r="D10" s="763"/>
      <c r="E10" s="763"/>
      <c r="F10" s="763"/>
      <c r="G10" s="763"/>
      <c r="H10" s="723" t="s">
        <v>46</v>
      </c>
      <c r="I10" s="723"/>
      <c r="J10" s="725" t="s">
        <v>352</v>
      </c>
      <c r="K10" s="726"/>
      <c r="L10" s="726"/>
      <c r="M10" s="726"/>
      <c r="N10" s="726"/>
      <c r="O10" s="726"/>
      <c r="P10" s="175"/>
      <c r="Q10" s="175"/>
      <c r="R10" s="176"/>
      <c r="S10" s="704"/>
      <c r="T10" s="704"/>
      <c r="U10" s="704"/>
      <c r="V10" s="704"/>
      <c r="Y10" s="704"/>
      <c r="Z10" s="704"/>
      <c r="AA10" s="704"/>
      <c r="AB10" s="704"/>
      <c r="AG10" s="704"/>
      <c r="AH10" s="704"/>
      <c r="AI10" s="704"/>
      <c r="AJ10" s="704"/>
    </row>
    <row r="11" spans="1:37" s="162" customFormat="1" ht="79.5" customHeight="1" thickBot="1" x14ac:dyDescent="0.3">
      <c r="A11" s="723" t="s">
        <v>47</v>
      </c>
      <c r="B11" s="723"/>
      <c r="C11" s="763"/>
      <c r="D11" s="763"/>
      <c r="E11" s="763"/>
      <c r="F11" s="763"/>
      <c r="G11" s="763"/>
      <c r="H11" s="723" t="s">
        <v>48</v>
      </c>
      <c r="I11" s="723"/>
      <c r="J11" s="764">
        <v>45323</v>
      </c>
      <c r="K11" s="764"/>
      <c r="L11" s="764"/>
      <c r="M11" s="764"/>
      <c r="N11" s="764"/>
      <c r="O11" s="764"/>
      <c r="P11" s="175"/>
      <c r="Q11" s="175"/>
      <c r="R11" s="176"/>
      <c r="S11" s="177" t="s">
        <v>3</v>
      </c>
      <c r="T11" s="178" t="s">
        <v>4</v>
      </c>
      <c r="U11" s="711" t="s">
        <v>5</v>
      </c>
      <c r="V11" s="712" t="s">
        <v>2</v>
      </c>
      <c r="Y11" s="177" t="s">
        <v>3</v>
      </c>
      <c r="Z11" s="178" t="s">
        <v>4</v>
      </c>
      <c r="AA11" s="711" t="s">
        <v>5</v>
      </c>
      <c r="AB11" s="712" t="s">
        <v>2</v>
      </c>
      <c r="AG11" s="177" t="s">
        <v>3</v>
      </c>
      <c r="AH11" s="178" t="s">
        <v>4</v>
      </c>
      <c r="AI11" s="711" t="s">
        <v>5</v>
      </c>
      <c r="AJ11" s="712" t="s">
        <v>2</v>
      </c>
    </row>
    <row r="12" spans="1:37" ht="69" customHeight="1" thickBot="1" x14ac:dyDescent="0.3">
      <c r="A12" s="743" t="s">
        <v>25</v>
      </c>
      <c r="B12" s="743" t="s">
        <v>26</v>
      </c>
      <c r="C12" s="743" t="s">
        <v>7</v>
      </c>
      <c r="D12" s="743" t="s">
        <v>8</v>
      </c>
      <c r="E12" s="743"/>
      <c r="F12" s="743"/>
      <c r="G12" s="743" t="s">
        <v>87</v>
      </c>
      <c r="H12" s="743" t="s">
        <v>88</v>
      </c>
      <c r="I12" s="743" t="s">
        <v>89</v>
      </c>
      <c r="J12" s="743" t="s">
        <v>27</v>
      </c>
      <c r="K12" s="743" t="s">
        <v>28</v>
      </c>
      <c r="L12" s="750" t="s">
        <v>29</v>
      </c>
      <c r="M12" s="750" t="s">
        <v>30</v>
      </c>
      <c r="N12" s="750" t="s">
        <v>60</v>
      </c>
      <c r="O12" s="750"/>
      <c r="P12" s="179"/>
      <c r="Q12" s="179"/>
      <c r="R12" s="180"/>
      <c r="S12" s="705" t="s">
        <v>9</v>
      </c>
      <c r="T12" s="705" t="s">
        <v>10</v>
      </c>
      <c r="U12" s="711"/>
      <c r="V12" s="712"/>
      <c r="Y12" s="705" t="s">
        <v>9</v>
      </c>
      <c r="Z12" s="705" t="s">
        <v>10</v>
      </c>
      <c r="AA12" s="711"/>
      <c r="AB12" s="712"/>
      <c r="AG12" s="705" t="s">
        <v>9</v>
      </c>
      <c r="AH12" s="705" t="s">
        <v>10</v>
      </c>
      <c r="AI12" s="711"/>
      <c r="AJ12" s="712"/>
    </row>
    <row r="13" spans="1:37" ht="63.75" customHeight="1" thickBot="1" x14ac:dyDescent="0.3">
      <c r="A13" s="743"/>
      <c r="B13" s="743"/>
      <c r="C13" s="743"/>
      <c r="D13" s="181" t="s">
        <v>31</v>
      </c>
      <c r="E13" s="181" t="s">
        <v>11</v>
      </c>
      <c r="F13" s="181" t="s">
        <v>12</v>
      </c>
      <c r="G13" s="743"/>
      <c r="H13" s="743"/>
      <c r="I13" s="743"/>
      <c r="J13" s="743"/>
      <c r="K13" s="743"/>
      <c r="L13" s="750"/>
      <c r="M13" s="750"/>
      <c r="N13" s="182" t="s">
        <v>61</v>
      </c>
      <c r="O13" s="182" t="s">
        <v>62</v>
      </c>
      <c r="P13" s="179"/>
      <c r="Q13" s="179"/>
      <c r="R13" s="180"/>
      <c r="S13" s="705"/>
      <c r="T13" s="705"/>
      <c r="U13" s="711"/>
      <c r="V13" s="712"/>
      <c r="Y13" s="705"/>
      <c r="Z13" s="705"/>
      <c r="AA13" s="711"/>
      <c r="AB13" s="712"/>
      <c r="AG13" s="705"/>
      <c r="AH13" s="705"/>
      <c r="AI13" s="711"/>
      <c r="AJ13" s="712"/>
    </row>
    <row r="14" spans="1:37" ht="324" customHeight="1" thickBot="1" x14ac:dyDescent="0.3">
      <c r="A14" s="116" t="s">
        <v>200</v>
      </c>
      <c r="B14" s="116" t="s">
        <v>201</v>
      </c>
      <c r="C14" s="183" t="s">
        <v>202</v>
      </c>
      <c r="D14" s="184"/>
      <c r="E14" s="184"/>
      <c r="F14" s="184" t="s">
        <v>15</v>
      </c>
      <c r="G14" s="200" t="s">
        <v>203</v>
      </c>
      <c r="H14" s="186" t="s">
        <v>204</v>
      </c>
      <c r="I14" s="117" t="s">
        <v>205</v>
      </c>
      <c r="J14" s="187" t="s">
        <v>206</v>
      </c>
      <c r="K14" s="187" t="s">
        <v>207</v>
      </c>
      <c r="L14" s="188">
        <v>45173</v>
      </c>
      <c r="M14" s="189" t="s">
        <v>208</v>
      </c>
      <c r="N14" s="184" t="s">
        <v>15</v>
      </c>
      <c r="O14" s="188"/>
      <c r="P14" s="179"/>
      <c r="Q14" s="179"/>
      <c r="R14" s="190"/>
      <c r="S14" s="191">
        <v>1</v>
      </c>
      <c r="T14" s="192">
        <v>1</v>
      </c>
      <c r="U14" s="190" t="s">
        <v>314</v>
      </c>
      <c r="V14" s="193" t="s">
        <v>315</v>
      </c>
      <c r="W14" s="174" t="s">
        <v>14</v>
      </c>
      <c r="Y14" s="266">
        <v>2</v>
      </c>
      <c r="Z14" s="192">
        <v>1</v>
      </c>
      <c r="AA14" s="190" t="s">
        <v>410</v>
      </c>
      <c r="AB14" s="193" t="s">
        <v>404</v>
      </c>
      <c r="AC14" s="174" t="s">
        <v>14</v>
      </c>
      <c r="AG14" s="266">
        <v>2</v>
      </c>
      <c r="AH14" s="192">
        <v>1</v>
      </c>
      <c r="AI14" s="190" t="s">
        <v>921</v>
      </c>
      <c r="AJ14" s="193" t="s">
        <v>404</v>
      </c>
      <c r="AK14" s="174" t="s">
        <v>14</v>
      </c>
    </row>
    <row r="15" spans="1:37" ht="197.25" customHeight="1" thickBot="1" x14ac:dyDescent="0.3">
      <c r="A15" s="116" t="s">
        <v>200</v>
      </c>
      <c r="B15" s="116" t="s">
        <v>201</v>
      </c>
      <c r="C15" s="183" t="s">
        <v>202</v>
      </c>
      <c r="D15" s="184"/>
      <c r="E15" s="184"/>
      <c r="F15" s="184" t="s">
        <v>15</v>
      </c>
      <c r="G15" s="208" t="s">
        <v>209</v>
      </c>
      <c r="H15" s="186" t="s">
        <v>204</v>
      </c>
      <c r="I15" s="117" t="s">
        <v>205</v>
      </c>
      <c r="J15" s="187" t="s">
        <v>210</v>
      </c>
      <c r="K15" s="187" t="s">
        <v>211</v>
      </c>
      <c r="L15" s="188">
        <v>45173</v>
      </c>
      <c r="M15" s="189" t="s">
        <v>208</v>
      </c>
      <c r="N15" s="184" t="s">
        <v>15</v>
      </c>
      <c r="O15" s="188"/>
      <c r="P15" s="179"/>
      <c r="Q15" s="179"/>
      <c r="R15" s="190"/>
      <c r="S15" s="192">
        <v>1</v>
      </c>
      <c r="T15" s="192">
        <v>0</v>
      </c>
      <c r="U15" s="190" t="s">
        <v>316</v>
      </c>
      <c r="V15" s="193" t="s">
        <v>317</v>
      </c>
      <c r="W15" s="174" t="s">
        <v>14</v>
      </c>
      <c r="Y15" s="266">
        <v>2</v>
      </c>
      <c r="Z15" s="192">
        <v>0</v>
      </c>
      <c r="AA15" s="190" t="s">
        <v>411</v>
      </c>
      <c r="AB15" s="193" t="s">
        <v>405</v>
      </c>
      <c r="AC15" s="174" t="s">
        <v>14</v>
      </c>
      <c r="AG15" s="266">
        <v>2</v>
      </c>
      <c r="AH15" s="192">
        <v>0</v>
      </c>
      <c r="AI15" s="190" t="s">
        <v>411</v>
      </c>
      <c r="AJ15" s="193" t="s">
        <v>405</v>
      </c>
      <c r="AK15" s="174" t="s">
        <v>14</v>
      </c>
    </row>
    <row r="16" spans="1:37" ht="320.25" customHeight="1" thickBot="1" x14ac:dyDescent="0.3">
      <c r="A16" s="116" t="s">
        <v>200</v>
      </c>
      <c r="B16" s="116" t="s">
        <v>201</v>
      </c>
      <c r="C16" s="183" t="s">
        <v>202</v>
      </c>
      <c r="D16" s="184"/>
      <c r="E16" s="184"/>
      <c r="F16" s="184" t="s">
        <v>15</v>
      </c>
      <c r="G16" s="185" t="s">
        <v>212</v>
      </c>
      <c r="H16" s="186" t="s">
        <v>204</v>
      </c>
      <c r="I16" s="117" t="s">
        <v>205</v>
      </c>
      <c r="J16" s="187" t="s">
        <v>213</v>
      </c>
      <c r="K16" s="187" t="s">
        <v>214</v>
      </c>
      <c r="L16" s="188">
        <v>45173</v>
      </c>
      <c r="M16" s="189" t="s">
        <v>208</v>
      </c>
      <c r="N16" s="184" t="s">
        <v>15</v>
      </c>
      <c r="O16" s="188"/>
      <c r="P16" s="179"/>
      <c r="Q16" s="179"/>
      <c r="R16" s="190"/>
      <c r="S16" s="191">
        <v>1</v>
      </c>
      <c r="T16" s="192">
        <v>1</v>
      </c>
      <c r="U16" s="190" t="s">
        <v>303</v>
      </c>
      <c r="V16" s="193" t="s">
        <v>315</v>
      </c>
      <c r="W16" s="174" t="s">
        <v>14</v>
      </c>
      <c r="Y16" s="266">
        <v>2</v>
      </c>
      <c r="Z16" s="192">
        <v>1</v>
      </c>
      <c r="AA16" s="190" t="s">
        <v>412</v>
      </c>
      <c r="AB16" s="193" t="s">
        <v>404</v>
      </c>
      <c r="AC16" s="174" t="s">
        <v>14</v>
      </c>
      <c r="AG16" s="266">
        <v>2</v>
      </c>
      <c r="AH16" s="192">
        <v>1</v>
      </c>
      <c r="AI16" s="190" t="s">
        <v>412</v>
      </c>
      <c r="AJ16" s="193" t="s">
        <v>404</v>
      </c>
      <c r="AK16" s="174" t="s">
        <v>14</v>
      </c>
    </row>
    <row r="17" spans="1:37" ht="211.5" customHeight="1" thickBot="1" x14ac:dyDescent="0.3">
      <c r="A17" s="116" t="s">
        <v>200</v>
      </c>
      <c r="B17" s="116" t="s">
        <v>201</v>
      </c>
      <c r="C17" s="183" t="s">
        <v>202</v>
      </c>
      <c r="D17" s="186"/>
      <c r="E17" s="184"/>
      <c r="F17" s="184" t="s">
        <v>15</v>
      </c>
      <c r="G17" s="185" t="s">
        <v>215</v>
      </c>
      <c r="H17" s="186" t="s">
        <v>204</v>
      </c>
      <c r="I17" s="117" t="s">
        <v>205</v>
      </c>
      <c r="J17" s="187" t="s">
        <v>213</v>
      </c>
      <c r="K17" s="187" t="s">
        <v>214</v>
      </c>
      <c r="L17" s="188">
        <v>45173</v>
      </c>
      <c r="M17" s="189" t="s">
        <v>208</v>
      </c>
      <c r="N17" s="184" t="s">
        <v>15</v>
      </c>
      <c r="O17" s="194"/>
      <c r="P17" s="179"/>
      <c r="Q17" s="195"/>
      <c r="R17" s="195"/>
      <c r="S17" s="191">
        <v>1</v>
      </c>
      <c r="T17" s="192">
        <v>1</v>
      </c>
      <c r="U17" s="190" t="s">
        <v>318</v>
      </c>
      <c r="V17" s="193" t="s">
        <v>315</v>
      </c>
      <c r="W17" s="174" t="s">
        <v>14</v>
      </c>
      <c r="Y17" s="265">
        <v>2</v>
      </c>
      <c r="Z17" s="192">
        <v>1</v>
      </c>
      <c r="AA17" s="190" t="s">
        <v>414</v>
      </c>
      <c r="AB17" s="193" t="s">
        <v>404</v>
      </c>
      <c r="AC17" s="174" t="s">
        <v>14</v>
      </c>
      <c r="AG17" s="265">
        <v>2</v>
      </c>
      <c r="AH17" s="192">
        <v>1</v>
      </c>
      <c r="AI17" s="190" t="s">
        <v>414</v>
      </c>
      <c r="AJ17" s="193" t="s">
        <v>404</v>
      </c>
      <c r="AK17" s="174" t="s">
        <v>14</v>
      </c>
    </row>
    <row r="18" spans="1:37" ht="330.75" customHeight="1" thickBot="1" x14ac:dyDescent="0.3">
      <c r="A18" s="116" t="s">
        <v>200</v>
      </c>
      <c r="B18" s="116" t="s">
        <v>201</v>
      </c>
      <c r="C18" s="183" t="s">
        <v>202</v>
      </c>
      <c r="D18" s="186"/>
      <c r="E18" s="186"/>
      <c r="F18" s="184" t="s">
        <v>15</v>
      </c>
      <c r="G18" s="209" t="s">
        <v>216</v>
      </c>
      <c r="H18" s="186" t="s">
        <v>204</v>
      </c>
      <c r="I18" s="117" t="s">
        <v>205</v>
      </c>
      <c r="J18" s="187" t="s">
        <v>217</v>
      </c>
      <c r="K18" s="187" t="s">
        <v>218</v>
      </c>
      <c r="L18" s="188">
        <v>45173</v>
      </c>
      <c r="M18" s="189" t="s">
        <v>208</v>
      </c>
      <c r="N18" s="184" t="s">
        <v>15</v>
      </c>
      <c r="O18" s="194"/>
      <c r="P18" s="179"/>
      <c r="Q18" s="195"/>
      <c r="R18" s="195"/>
      <c r="S18" s="191">
        <v>1</v>
      </c>
      <c r="T18" s="192">
        <v>1</v>
      </c>
      <c r="U18" s="190" t="s">
        <v>308</v>
      </c>
      <c r="V18" s="193" t="s">
        <v>315</v>
      </c>
      <c r="W18" s="174" t="s">
        <v>14</v>
      </c>
      <c r="Y18" s="191">
        <v>1</v>
      </c>
      <c r="Z18" s="192">
        <v>1</v>
      </c>
      <c r="AA18" s="190" t="s">
        <v>413</v>
      </c>
      <c r="AB18" s="193" t="s">
        <v>406</v>
      </c>
      <c r="AC18" s="174" t="s">
        <v>14</v>
      </c>
      <c r="AG18" s="191">
        <v>1</v>
      </c>
      <c r="AH18" s="192">
        <v>1</v>
      </c>
      <c r="AI18" s="190" t="s">
        <v>413</v>
      </c>
      <c r="AJ18" s="193" t="s">
        <v>406</v>
      </c>
      <c r="AK18" s="174" t="s">
        <v>14</v>
      </c>
    </row>
    <row r="19" spans="1:37" ht="35.1" customHeight="1" thickBot="1" x14ac:dyDescent="0.3">
      <c r="A19" s="747"/>
      <c r="B19" s="748"/>
      <c r="C19" s="748"/>
      <c r="D19" s="748"/>
      <c r="E19" s="748"/>
      <c r="F19" s="748"/>
      <c r="G19" s="748"/>
      <c r="H19" s="748"/>
      <c r="I19" s="748"/>
      <c r="J19" s="748"/>
      <c r="K19" s="748"/>
      <c r="L19" s="748"/>
      <c r="M19" s="748"/>
      <c r="N19" s="748"/>
      <c r="O19" s="749"/>
      <c r="Q19" s="105"/>
      <c r="R19" s="569" t="s">
        <v>16</v>
      </c>
      <c r="S19" s="76">
        <f>SUM(S14:S18)</f>
        <v>5</v>
      </c>
      <c r="T19" s="76">
        <f>SUM(T14:T18)</f>
        <v>4</v>
      </c>
      <c r="X19" s="569" t="s">
        <v>16</v>
      </c>
      <c r="Y19" s="76">
        <f>SUM(Y14:Y18)</f>
        <v>9</v>
      </c>
      <c r="Z19" s="76">
        <f>SUM(Z14:Z18)</f>
        <v>4</v>
      </c>
      <c r="AF19" s="569" t="s">
        <v>16</v>
      </c>
      <c r="AG19" s="76">
        <f>SUM(AG14:AG18)</f>
        <v>9</v>
      </c>
      <c r="AH19" s="76">
        <f>SUM(AH14:AH18)</f>
        <v>4</v>
      </c>
    </row>
    <row r="20" spans="1:37" s="100" customFormat="1" ht="35.1" customHeight="1" thickBot="1" x14ac:dyDescent="0.3">
      <c r="A20" s="751" t="s">
        <v>229</v>
      </c>
      <c r="B20" s="752"/>
      <c r="C20" s="752"/>
      <c r="D20" s="753" t="s">
        <v>230</v>
      </c>
      <c r="E20" s="754"/>
      <c r="F20" s="754"/>
      <c r="G20" s="754"/>
      <c r="H20" s="754"/>
      <c r="I20" s="754"/>
      <c r="J20" s="755"/>
      <c r="K20" s="756" t="s">
        <v>231</v>
      </c>
      <c r="L20" s="757"/>
      <c r="M20" s="757"/>
      <c r="N20" s="757"/>
      <c r="O20" s="758"/>
      <c r="Q20" s="106"/>
      <c r="R20" s="570"/>
      <c r="S20" s="71">
        <f>+S19*100%/S24</f>
        <v>0.41666666666666669</v>
      </c>
      <c r="T20" s="71">
        <f>+T19*100%/T24</f>
        <v>0.33333333333333331</v>
      </c>
      <c r="X20" s="570"/>
      <c r="Y20" s="71">
        <f>+Y19*100%/Y24</f>
        <v>0.75</v>
      </c>
      <c r="Z20" s="71">
        <f>+Z19*100%/Z24</f>
        <v>0.33333333333333331</v>
      </c>
      <c r="AF20" s="570"/>
      <c r="AG20" s="71">
        <f>+AG19*100%/AG24</f>
        <v>0.75</v>
      </c>
      <c r="AH20" s="71">
        <f>+AH19*100%/AH24</f>
        <v>0.33333333333333331</v>
      </c>
    </row>
    <row r="21" spans="1:37" s="100" customFormat="1" ht="35.1" customHeight="1" x14ac:dyDescent="0.25">
      <c r="A21" s="751" t="s">
        <v>232</v>
      </c>
      <c r="B21" s="752"/>
      <c r="C21" s="752"/>
      <c r="D21" s="751" t="s">
        <v>233</v>
      </c>
      <c r="E21" s="752"/>
      <c r="F21" s="752"/>
      <c r="G21" s="95" t="s">
        <v>233</v>
      </c>
      <c r="H21" s="95" t="s">
        <v>233</v>
      </c>
      <c r="I21" s="95" t="s">
        <v>233</v>
      </c>
      <c r="J21" s="95" t="s">
        <v>233</v>
      </c>
      <c r="K21" s="751" t="s">
        <v>234</v>
      </c>
      <c r="L21" s="752"/>
      <c r="M21" s="752"/>
      <c r="N21" s="752"/>
      <c r="O21" s="760"/>
      <c r="Q21" s="102"/>
      <c r="R21" s="90" t="s">
        <v>17</v>
      </c>
      <c r="S21" s="91">
        <v>0.2</v>
      </c>
      <c r="T21" s="91">
        <v>0.8</v>
      </c>
      <c r="X21" s="90" t="s">
        <v>17</v>
      </c>
      <c r="Y21" s="91">
        <v>0.2</v>
      </c>
      <c r="Z21" s="91">
        <v>0.8</v>
      </c>
      <c r="AF21" s="90" t="s">
        <v>17</v>
      </c>
      <c r="AG21" s="91">
        <v>0.2</v>
      </c>
      <c r="AH21" s="91">
        <v>0.8</v>
      </c>
    </row>
    <row r="22" spans="1:37" s="100" customFormat="1" ht="80.25" customHeight="1" x14ac:dyDescent="0.25">
      <c r="A22" s="720" t="s">
        <v>235</v>
      </c>
      <c r="B22" s="761"/>
      <c r="C22" s="761"/>
      <c r="D22" s="720" t="s">
        <v>236</v>
      </c>
      <c r="E22" s="761"/>
      <c r="F22" s="761"/>
      <c r="G22" s="96" t="s">
        <v>237</v>
      </c>
      <c r="H22" s="96" t="s">
        <v>238</v>
      </c>
      <c r="I22" s="96" t="s">
        <v>239</v>
      </c>
      <c r="J22" s="96" t="s">
        <v>240</v>
      </c>
      <c r="K22" s="720" t="s">
        <v>241</v>
      </c>
      <c r="L22" s="761"/>
      <c r="M22" s="761"/>
      <c r="N22" s="761"/>
      <c r="O22" s="721"/>
      <c r="P22" s="98"/>
      <c r="Q22" s="102"/>
      <c r="R22" s="77" t="s">
        <v>18</v>
      </c>
      <c r="S22" s="71">
        <f>+S20*S21</f>
        <v>8.3333333333333343E-2</v>
      </c>
      <c r="T22" s="71">
        <f>+T20*T21</f>
        <v>0.26666666666666666</v>
      </c>
      <c r="X22" s="77" t="s">
        <v>18</v>
      </c>
      <c r="Y22" s="71">
        <f>+Y20*Y21</f>
        <v>0.15000000000000002</v>
      </c>
      <c r="Z22" s="71">
        <f>+Z20*Z21</f>
        <v>0.26666666666666666</v>
      </c>
      <c r="AF22" s="77" t="s">
        <v>18</v>
      </c>
      <c r="AG22" s="71">
        <f>+AG20*AG21</f>
        <v>0.15000000000000002</v>
      </c>
      <c r="AH22" s="71">
        <f>+AH20*AH21</f>
        <v>0.26666666666666666</v>
      </c>
    </row>
    <row r="23" spans="1:37" s="100" customFormat="1" ht="96" customHeight="1" x14ac:dyDescent="0.25">
      <c r="A23" s="747" t="s">
        <v>242</v>
      </c>
      <c r="B23" s="748"/>
      <c r="C23" s="748"/>
      <c r="D23" s="747" t="s">
        <v>243</v>
      </c>
      <c r="E23" s="748"/>
      <c r="F23" s="748"/>
      <c r="G23" s="99" t="s">
        <v>244</v>
      </c>
      <c r="H23" s="99" t="s">
        <v>245</v>
      </c>
      <c r="I23" s="99" t="s">
        <v>244</v>
      </c>
      <c r="J23" s="99" t="s">
        <v>244</v>
      </c>
      <c r="K23" s="747" t="s">
        <v>246</v>
      </c>
      <c r="L23" s="748"/>
      <c r="M23" s="748"/>
      <c r="N23" s="748"/>
      <c r="O23" s="749"/>
      <c r="P23" s="101"/>
      <c r="R23" s="77" t="s">
        <v>347</v>
      </c>
      <c r="S23" s="571">
        <f>SUM(S22:T22)</f>
        <v>0.35</v>
      </c>
      <c r="T23" s="572"/>
      <c r="X23" s="77" t="s">
        <v>360</v>
      </c>
      <c r="Y23" s="571">
        <f>SUM(Y22:Z22)</f>
        <v>0.41666666666666669</v>
      </c>
      <c r="Z23" s="572"/>
      <c r="AF23" s="77" t="s">
        <v>360</v>
      </c>
      <c r="AG23" s="571">
        <f>SUM(AG22:AH22)</f>
        <v>0.41666666666666669</v>
      </c>
      <c r="AH23" s="572"/>
    </row>
    <row r="24" spans="1:37" s="100" customFormat="1" ht="79.5" customHeight="1" x14ac:dyDescent="0.25">
      <c r="A24" s="745" t="s">
        <v>247</v>
      </c>
      <c r="B24" s="745"/>
      <c r="C24" s="746" t="s">
        <v>248</v>
      </c>
      <c r="D24" s="746"/>
      <c r="E24" s="746"/>
      <c r="F24" s="746"/>
      <c r="G24" s="746"/>
      <c r="H24" s="746"/>
      <c r="I24" s="746"/>
      <c r="J24" s="746"/>
      <c r="K24" s="746"/>
      <c r="L24" s="746"/>
      <c r="M24" s="746"/>
      <c r="N24" s="746"/>
      <c r="O24" s="746"/>
      <c r="P24" s="101"/>
      <c r="Q24" s="104"/>
      <c r="R24" s="573" t="s">
        <v>407</v>
      </c>
      <c r="S24" s="72">
        <f>6*2</f>
        <v>12</v>
      </c>
      <c r="T24" s="72">
        <f>6*2</f>
        <v>12</v>
      </c>
      <c r="U24" s="210"/>
      <c r="X24" s="573" t="s">
        <v>408</v>
      </c>
      <c r="Y24" s="72">
        <f>6*2</f>
        <v>12</v>
      </c>
      <c r="Z24" s="72">
        <f>6*2</f>
        <v>12</v>
      </c>
      <c r="AA24" s="210"/>
      <c r="AF24" s="573" t="s">
        <v>408</v>
      </c>
      <c r="AG24" s="72">
        <f>6*2</f>
        <v>12</v>
      </c>
      <c r="AH24" s="72">
        <f>6*2</f>
        <v>12</v>
      </c>
      <c r="AI24" s="210"/>
    </row>
    <row r="25" spans="1:37" s="100" customFormat="1" ht="35.1" customHeight="1" x14ac:dyDescent="0.25">
      <c r="A25" s="163" t="s">
        <v>31</v>
      </c>
      <c r="B25" s="164" t="s">
        <v>250</v>
      </c>
      <c r="C25" s="762" t="s">
        <v>251</v>
      </c>
      <c r="D25" s="762"/>
      <c r="E25" s="762"/>
      <c r="F25" s="762"/>
      <c r="G25" s="762"/>
      <c r="H25" s="762"/>
      <c r="I25" s="762"/>
      <c r="J25" s="762"/>
      <c r="K25" s="762"/>
      <c r="L25" s="762"/>
      <c r="M25" s="762"/>
      <c r="N25" s="762"/>
      <c r="O25" s="762"/>
      <c r="Q25" s="104"/>
      <c r="R25" s="573"/>
      <c r="S25" s="574">
        <v>1</v>
      </c>
      <c r="T25" s="575"/>
      <c r="X25" s="573"/>
      <c r="Y25" s="574">
        <v>1</v>
      </c>
      <c r="Z25" s="575"/>
      <c r="AF25" s="573"/>
      <c r="AG25" s="574">
        <v>1</v>
      </c>
      <c r="AH25" s="575"/>
    </row>
    <row r="26" spans="1:37" s="100" customFormat="1" ht="45.4" customHeight="1" x14ac:dyDescent="0.25">
      <c r="A26" s="165" t="s">
        <v>11</v>
      </c>
      <c r="B26" s="166" t="s">
        <v>252</v>
      </c>
      <c r="C26" s="759" t="s">
        <v>253</v>
      </c>
      <c r="D26" s="759"/>
      <c r="E26" s="759"/>
      <c r="F26" s="759"/>
      <c r="G26" s="759"/>
      <c r="H26" s="759"/>
      <c r="I26" s="759"/>
      <c r="J26" s="759"/>
      <c r="K26" s="759"/>
      <c r="L26" s="759"/>
      <c r="M26" s="759"/>
      <c r="N26" s="759"/>
      <c r="O26" s="759"/>
      <c r="P26" s="97"/>
      <c r="Q26" s="104"/>
      <c r="R26" s="104"/>
      <c r="S26" s="104"/>
      <c r="T26" s="104"/>
      <c r="Y26" s="104"/>
      <c r="Z26" s="104"/>
      <c r="AG26" s="104"/>
      <c r="AH26" s="104"/>
    </row>
    <row r="27" spans="1:37" s="100" customFormat="1" ht="45.4" customHeight="1" x14ac:dyDescent="0.25">
      <c r="A27" s="167" t="s">
        <v>12</v>
      </c>
      <c r="B27" s="168" t="s">
        <v>254</v>
      </c>
      <c r="C27" s="759" t="s">
        <v>255</v>
      </c>
      <c r="D27" s="759"/>
      <c r="E27" s="759"/>
      <c r="F27" s="759"/>
      <c r="G27" s="759"/>
      <c r="H27" s="759"/>
      <c r="I27" s="759"/>
      <c r="J27" s="759"/>
      <c r="K27" s="759"/>
      <c r="L27" s="759"/>
      <c r="M27" s="759"/>
      <c r="N27" s="759"/>
      <c r="O27" s="759"/>
      <c r="P27" s="104"/>
      <c r="Q27" s="104"/>
      <c r="R27" s="104"/>
      <c r="S27" s="104"/>
      <c r="T27" s="104"/>
      <c r="Y27" s="104"/>
      <c r="Z27" s="104"/>
      <c r="AG27" s="104"/>
      <c r="AH27" s="104"/>
    </row>
    <row r="28" spans="1:37" s="100" customFormat="1" ht="87" customHeight="1" thickBot="1" x14ac:dyDescent="0.3">
      <c r="A28" s="169"/>
      <c r="B28" s="169"/>
      <c r="C28" s="759" t="s">
        <v>256</v>
      </c>
      <c r="D28" s="759"/>
      <c r="E28" s="759"/>
      <c r="F28" s="759"/>
      <c r="G28" s="759"/>
      <c r="H28" s="759"/>
      <c r="I28" s="759"/>
      <c r="J28" s="759"/>
      <c r="K28" s="759"/>
      <c r="L28" s="759"/>
      <c r="M28" s="759"/>
      <c r="N28" s="759"/>
      <c r="O28" s="759"/>
      <c r="P28" s="170"/>
      <c r="Q28" s="104"/>
      <c r="R28" s="104"/>
      <c r="S28" s="104"/>
      <c r="T28" s="104"/>
      <c r="Y28" s="267" t="str">
        <f>+R23</f>
        <v>RESULTADOS DE LA  EVALUACION DEL PLAN DE MEJORAMIENTO  FECHA  CORTE MARZO DE 2024</v>
      </c>
      <c r="Z28" s="268">
        <f>+S23</f>
        <v>0.35</v>
      </c>
      <c r="AD28" s="706" t="s">
        <v>409</v>
      </c>
      <c r="AE28" s="706"/>
      <c r="AF28" s="706"/>
      <c r="AG28" s="706"/>
      <c r="AH28" s="268">
        <f>+AA23</f>
        <v>0</v>
      </c>
    </row>
    <row r="29" spans="1:37" s="100" customFormat="1" ht="160.5" customHeight="1" x14ac:dyDescent="0.25">
      <c r="P29" s="97"/>
      <c r="Q29" s="104"/>
      <c r="R29" s="104"/>
      <c r="S29" s="104"/>
      <c r="T29" s="104"/>
      <c r="Y29" s="267" t="str">
        <f>+X23</f>
        <v>RESULTADOS DE LA  EVALUACION DEL PLAN DE MEJORAMIENTO  FECHA  CORTE JUNIO DE 2024</v>
      </c>
      <c r="Z29" s="268">
        <f>+Y23</f>
        <v>0.41666666666666669</v>
      </c>
      <c r="AD29" s="706" t="s">
        <v>394</v>
      </c>
      <c r="AE29" s="706"/>
      <c r="AF29" s="706"/>
      <c r="AG29" s="706"/>
      <c r="AH29" s="268">
        <f>+AG23</f>
        <v>0.41666666666666669</v>
      </c>
    </row>
    <row r="30" spans="1:37" s="100" customFormat="1" ht="45.4" customHeight="1" x14ac:dyDescent="0.25">
      <c r="P30" s="97"/>
      <c r="Q30" s="104"/>
      <c r="R30" s="104"/>
      <c r="S30" s="104"/>
      <c r="T30" s="104"/>
      <c r="Y30" s="104"/>
      <c r="Z30" s="104"/>
      <c r="AD30" s="706"/>
      <c r="AE30" s="706"/>
      <c r="AF30" s="706"/>
      <c r="AG30" s="706"/>
      <c r="AH30" s="104"/>
    </row>
    <row r="31" spans="1:37" s="100" customFormat="1" ht="45.4" customHeight="1" x14ac:dyDescent="0.25">
      <c r="C31" s="104"/>
      <c r="D31" s="104"/>
      <c r="E31" s="104"/>
      <c r="F31" s="104"/>
      <c r="G31" s="104"/>
      <c r="H31" s="104"/>
      <c r="I31" s="104"/>
      <c r="J31" s="104"/>
      <c r="K31" s="118"/>
      <c r="L31" s="171"/>
      <c r="M31" s="171"/>
      <c r="N31" s="104"/>
      <c r="O31" s="104"/>
      <c r="Q31" s="104"/>
      <c r="R31" s="104"/>
      <c r="S31" s="104"/>
      <c r="T31" s="104"/>
      <c r="Y31" s="104"/>
      <c r="Z31" s="104"/>
      <c r="AG31" s="104"/>
      <c r="AH31" s="104"/>
    </row>
    <row r="32" spans="1:37" ht="15" customHeight="1" x14ac:dyDescent="0.25">
      <c r="A32" s="159"/>
      <c r="B32" s="159"/>
      <c r="C32" s="159"/>
      <c r="D32" s="159"/>
      <c r="E32" s="159"/>
      <c r="F32" s="159"/>
      <c r="G32" s="159"/>
      <c r="H32" s="159"/>
      <c r="I32" s="159"/>
      <c r="J32" s="159"/>
      <c r="K32" s="159"/>
      <c r="L32" s="159"/>
      <c r="M32" s="103"/>
      <c r="N32" s="100"/>
      <c r="O32" s="100"/>
    </row>
    <row r="33" spans="1:15" x14ac:dyDescent="0.25">
      <c r="A33" s="159"/>
      <c r="B33" s="159"/>
      <c r="C33" s="159"/>
      <c r="D33" s="159"/>
      <c r="E33" s="159"/>
      <c r="F33" s="159"/>
      <c r="G33" s="159"/>
      <c r="H33" s="159"/>
      <c r="I33" s="159"/>
      <c r="J33" s="159"/>
      <c r="K33" s="159"/>
      <c r="L33" s="159"/>
      <c r="M33" s="103"/>
      <c r="N33" s="100"/>
      <c r="O33" s="100"/>
    </row>
    <row r="34" spans="1:15" x14ac:dyDescent="0.25">
      <c r="A34" s="159"/>
      <c r="B34" s="159"/>
      <c r="C34" s="159"/>
      <c r="D34" s="159"/>
      <c r="E34" s="159"/>
      <c r="F34" s="159"/>
      <c r="G34" s="159"/>
      <c r="H34" s="159"/>
      <c r="I34" s="159"/>
      <c r="J34" s="159"/>
      <c r="K34" s="159"/>
      <c r="L34" s="159"/>
      <c r="M34" s="103"/>
      <c r="N34" s="100"/>
      <c r="O34" s="100"/>
    </row>
    <row r="35" spans="1:15" x14ac:dyDescent="0.25">
      <c r="A35" s="159"/>
      <c r="B35" s="159"/>
      <c r="C35" s="159"/>
      <c r="D35" s="159"/>
      <c r="E35" s="159"/>
      <c r="F35" s="159"/>
      <c r="G35" s="159"/>
      <c r="H35" s="159"/>
      <c r="I35" s="159"/>
      <c r="J35" s="159"/>
      <c r="K35" s="159"/>
      <c r="L35" s="159"/>
      <c r="M35" s="103"/>
      <c r="N35" s="100"/>
      <c r="O35" s="100"/>
    </row>
    <row r="36" spans="1:15" x14ac:dyDescent="0.25">
      <c r="A36" s="159"/>
      <c r="B36" s="159"/>
      <c r="C36" s="159"/>
      <c r="D36" s="159"/>
      <c r="E36" s="159"/>
      <c r="F36" s="159"/>
      <c r="G36" s="159"/>
      <c r="H36" s="159"/>
      <c r="I36" s="159"/>
      <c r="J36" s="159"/>
      <c r="K36" s="159"/>
      <c r="L36" s="159"/>
      <c r="M36" s="103"/>
      <c r="N36" s="100"/>
      <c r="O36" s="100"/>
    </row>
    <row r="37" spans="1:15" x14ac:dyDescent="0.25">
      <c r="A37" s="100"/>
      <c r="B37" s="100"/>
      <c r="N37" s="100"/>
      <c r="O37" s="100"/>
    </row>
  </sheetData>
  <mergeCells count="94">
    <mergeCell ref="AD30:AG30"/>
    <mergeCell ref="AG25:AH25"/>
    <mergeCell ref="C26:O26"/>
    <mergeCell ref="C27:O27"/>
    <mergeCell ref="C28:O28"/>
    <mergeCell ref="AD28:AG28"/>
    <mergeCell ref="AD29:AG29"/>
    <mergeCell ref="A24:B24"/>
    <mergeCell ref="C24:O24"/>
    <mergeCell ref="R24:R25"/>
    <mergeCell ref="X24:X25"/>
    <mergeCell ref="AF24:AF25"/>
    <mergeCell ref="C25:O25"/>
    <mergeCell ref="S25:T25"/>
    <mergeCell ref="Y25:Z25"/>
    <mergeCell ref="A23:C23"/>
    <mergeCell ref="D23:F23"/>
    <mergeCell ref="K23:O23"/>
    <mergeCell ref="S23:T23"/>
    <mergeCell ref="Y23:Z23"/>
    <mergeCell ref="AG23:AH23"/>
    <mergeCell ref="A21:C21"/>
    <mergeCell ref="D21:F21"/>
    <mergeCell ref="K21:O21"/>
    <mergeCell ref="A22:C22"/>
    <mergeCell ref="D22:F22"/>
    <mergeCell ref="K22:O22"/>
    <mergeCell ref="A19:O19"/>
    <mergeCell ref="R19:R20"/>
    <mergeCell ref="X19:X20"/>
    <mergeCell ref="AF19:AF20"/>
    <mergeCell ref="A20:C20"/>
    <mergeCell ref="D20:J20"/>
    <mergeCell ref="K20:O20"/>
    <mergeCell ref="S12:S13"/>
    <mergeCell ref="T12:T13"/>
    <mergeCell ref="Y12:Y13"/>
    <mergeCell ref="Z12:Z13"/>
    <mergeCell ref="AG12:AG13"/>
    <mergeCell ref="AH12:AH13"/>
    <mergeCell ref="I12:I13"/>
    <mergeCell ref="J12:J13"/>
    <mergeCell ref="K12:K13"/>
    <mergeCell ref="L12:L13"/>
    <mergeCell ref="M12:M13"/>
    <mergeCell ref="N12:O12"/>
    <mergeCell ref="A12:A13"/>
    <mergeCell ref="B12:B13"/>
    <mergeCell ref="C12:C13"/>
    <mergeCell ref="D12:F12"/>
    <mergeCell ref="G12:G13"/>
    <mergeCell ref="H12:H13"/>
    <mergeCell ref="U11:U13"/>
    <mergeCell ref="V11:V13"/>
    <mergeCell ref="AA11:AA13"/>
    <mergeCell ref="AB11:AB13"/>
    <mergeCell ref="AI11:AI13"/>
    <mergeCell ref="AJ11:AJ13"/>
    <mergeCell ref="A10:B10"/>
    <mergeCell ref="C10:G10"/>
    <mergeCell ref="H10:I10"/>
    <mergeCell ref="J10:O10"/>
    <mergeCell ref="A11:B11"/>
    <mergeCell ref="C11:G11"/>
    <mergeCell ref="H11:I11"/>
    <mergeCell ref="J11:O11"/>
    <mergeCell ref="S8:V8"/>
    <mergeCell ref="Y8:AB8"/>
    <mergeCell ref="AG8:AJ8"/>
    <mergeCell ref="A9:B9"/>
    <mergeCell ref="C9:G9"/>
    <mergeCell ref="H9:I9"/>
    <mergeCell ref="J9:O9"/>
    <mergeCell ref="S9:V10"/>
    <mergeCell ref="Y9:AB10"/>
    <mergeCell ref="AG9:AJ10"/>
    <mergeCell ref="A6:B7"/>
    <mergeCell ref="D6:F6"/>
    <mergeCell ref="L6:O6"/>
    <mergeCell ref="D7:F7"/>
    <mergeCell ref="L7:O7"/>
    <mergeCell ref="A8:B8"/>
    <mergeCell ref="C8:G8"/>
    <mergeCell ref="H8:I8"/>
    <mergeCell ref="J8:O8"/>
    <mergeCell ref="A1:A5"/>
    <mergeCell ref="B1:M1"/>
    <mergeCell ref="B2:M2"/>
    <mergeCell ref="N2:O2"/>
    <mergeCell ref="B3:M3"/>
    <mergeCell ref="N3:O3"/>
    <mergeCell ref="B4:M4"/>
    <mergeCell ref="N4:O4"/>
    <mergeCell ref="B5:M5"/>
  </mergeCells>
  <dataValidations count="5">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I14:I18" xr:uid="{1D93D14A-8263-4336-9210-21AE08D501CD}">
      <formula1>0</formula1>
      <formula2>390</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C14:C18" xr:uid="{D4F9836C-F524-4CE7-BA97-582BE7210364}">
      <formula1>0</formula1>
      <formula2>390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A14:A18" xr:uid="{0E1F4EC1-A7C8-4F2C-8D29-6521BC97D2D3}">
      <formula1>0</formula1>
      <formula2>9</formula2>
    </dataValidation>
    <dataValidation type="date" allowBlank="1" showInputMessage="1" prompt="Ingrese una fecha (AAAA/MM/DD) -  Registre la FECHA PROGRAMADA para la terminación de la actividad. (FORMATO AAAA/MM/DD)" sqref="M14:M18" xr:uid="{32141AF7-BFE2-401D-A460-8E7F17596A0A}">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14:G17" xr:uid="{8FCB975B-7613-43C2-BD8F-3079315389F6}">
      <formula1>0</formula1>
      <formula2>390</formula2>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DB474-5BBE-43B0-BC79-5312854E8ED5}">
  <sheetPr>
    <tabColor theme="7" tint="0.79998168889431442"/>
  </sheetPr>
  <dimension ref="A1:ALY32"/>
  <sheetViews>
    <sheetView workbookViewId="0">
      <selection activeCell="A14" sqref="A14"/>
    </sheetView>
  </sheetViews>
  <sheetFormatPr baseColWidth="10" defaultColWidth="11.5703125" defaultRowHeight="15" x14ac:dyDescent="0.25"/>
  <cols>
    <col min="1" max="1" width="18.42578125" style="504" customWidth="1"/>
    <col min="2" max="2" width="44.140625" style="504" customWidth="1"/>
    <col min="3" max="3" width="32" style="459" customWidth="1"/>
    <col min="4" max="4" width="5" style="459" customWidth="1"/>
    <col min="5" max="5" width="30.140625" style="459" customWidth="1"/>
    <col min="6" max="6" width="5" style="459" customWidth="1"/>
    <col min="7" max="7" width="35.5703125" style="459" customWidth="1"/>
    <col min="8" max="8" width="38" style="459" customWidth="1"/>
    <col min="9" max="9" width="37.28515625" style="459" customWidth="1"/>
    <col min="10" max="10" width="36" style="459" customWidth="1"/>
    <col min="11" max="11" width="27" style="505" customWidth="1"/>
    <col min="12" max="12" width="24" style="505" customWidth="1"/>
    <col min="13" max="13" width="23.5703125" style="505" customWidth="1"/>
    <col min="14" max="14" width="9.85546875" style="459" customWidth="1"/>
    <col min="15" max="21" width="11.5703125" style="459"/>
    <col min="22" max="22" width="23.42578125" style="459" customWidth="1"/>
    <col min="23" max="23" width="38.42578125" style="459" customWidth="1"/>
    <col min="24" max="24" width="34.5703125" style="459" customWidth="1"/>
    <col min="25" max="25" width="48.42578125" style="459" customWidth="1"/>
    <col min="26" max="26" width="53" style="459" customWidth="1"/>
    <col min="27" max="27" width="27.140625" style="459" customWidth="1"/>
    <col min="28" max="1013" width="11.5703125" style="459"/>
    <col min="1014" max="16384" width="11.5703125" style="460"/>
  </cols>
  <sheetData>
    <row r="1" spans="1:27" ht="18.75" customHeight="1" x14ac:dyDescent="0.2">
      <c r="A1" s="1124"/>
      <c r="B1" s="1127" t="s">
        <v>189</v>
      </c>
      <c r="C1" s="1127"/>
      <c r="D1" s="1127"/>
      <c r="E1" s="1127"/>
      <c r="F1" s="1127"/>
      <c r="G1" s="1127"/>
      <c r="H1" s="1127"/>
      <c r="I1" s="1127"/>
      <c r="J1" s="1127"/>
      <c r="K1" s="1127"/>
      <c r="L1" s="1127"/>
      <c r="M1" s="1127"/>
      <c r="N1" s="457"/>
      <c r="O1" s="458"/>
    </row>
    <row r="2" spans="1:27" ht="18.75" customHeight="1" x14ac:dyDescent="0.2">
      <c r="A2" s="1125"/>
      <c r="B2" s="1128" t="s">
        <v>190</v>
      </c>
      <c r="C2" s="1128"/>
      <c r="D2" s="1128"/>
      <c r="E2" s="1128"/>
      <c r="F2" s="1128"/>
      <c r="G2" s="1128"/>
      <c r="H2" s="1128"/>
      <c r="I2" s="1128"/>
      <c r="J2" s="1128"/>
      <c r="K2" s="1128"/>
      <c r="L2" s="1128"/>
      <c r="M2" s="1128"/>
      <c r="N2" s="1129" t="s">
        <v>191</v>
      </c>
      <c r="O2" s="1130"/>
    </row>
    <row r="3" spans="1:27" ht="18.75" customHeight="1" x14ac:dyDescent="0.2">
      <c r="A3" s="1125"/>
      <c r="B3" s="1128" t="s">
        <v>192</v>
      </c>
      <c r="C3" s="1128"/>
      <c r="D3" s="1128"/>
      <c r="E3" s="1128"/>
      <c r="F3" s="1128"/>
      <c r="G3" s="1128"/>
      <c r="H3" s="1128"/>
      <c r="I3" s="1128"/>
      <c r="J3" s="1128"/>
      <c r="K3" s="1128"/>
      <c r="L3" s="1128"/>
      <c r="M3" s="1128"/>
      <c r="N3" s="1129" t="s">
        <v>193</v>
      </c>
      <c r="O3" s="1130"/>
    </row>
    <row r="4" spans="1:27" ht="18.75" customHeight="1" x14ac:dyDescent="0.2">
      <c r="A4" s="1125"/>
      <c r="B4" s="1128"/>
      <c r="C4" s="1128"/>
      <c r="D4" s="1128"/>
      <c r="E4" s="1128"/>
      <c r="F4" s="1128"/>
      <c r="G4" s="1128"/>
      <c r="H4" s="1128"/>
      <c r="I4" s="1128"/>
      <c r="J4" s="1128"/>
      <c r="K4" s="1128"/>
      <c r="L4" s="1128"/>
      <c r="M4" s="1128"/>
      <c r="N4" s="1129" t="s">
        <v>194</v>
      </c>
      <c r="O4" s="1130"/>
    </row>
    <row r="5" spans="1:27" ht="15.75" thickBot="1" x14ac:dyDescent="0.25">
      <c r="A5" s="1126"/>
      <c r="B5" s="1131" t="s">
        <v>195</v>
      </c>
      <c r="C5" s="1131"/>
      <c r="D5" s="1131"/>
      <c r="E5" s="1131"/>
      <c r="F5" s="1131"/>
      <c r="G5" s="1131"/>
      <c r="H5" s="1131"/>
      <c r="I5" s="1131"/>
      <c r="J5" s="1131"/>
      <c r="K5" s="1131"/>
      <c r="L5" s="1131"/>
      <c r="M5" s="1131"/>
      <c r="N5" s="461"/>
      <c r="O5" s="462"/>
    </row>
    <row r="6" spans="1:27" s="467" customFormat="1" ht="30" x14ac:dyDescent="0.25">
      <c r="A6" s="1132" t="s">
        <v>33</v>
      </c>
      <c r="B6" s="1133"/>
      <c r="C6" s="463" t="s">
        <v>34</v>
      </c>
      <c r="D6" s="1134" t="s">
        <v>35</v>
      </c>
      <c r="E6" s="1134"/>
      <c r="F6" s="1134"/>
      <c r="G6" s="464"/>
      <c r="H6" s="463" t="s">
        <v>36</v>
      </c>
      <c r="I6" s="465" t="s">
        <v>13</v>
      </c>
      <c r="J6" s="463" t="s">
        <v>37</v>
      </c>
      <c r="K6" s="466" t="s">
        <v>35</v>
      </c>
      <c r="L6" s="1135"/>
      <c r="M6" s="1135"/>
      <c r="N6" s="1135"/>
      <c r="O6" s="1136"/>
    </row>
    <row r="7" spans="1:27" s="467" customFormat="1" ht="30" x14ac:dyDescent="0.25">
      <c r="A7" s="1119"/>
      <c r="B7" s="1120"/>
      <c r="C7" s="468" t="s">
        <v>38</v>
      </c>
      <c r="D7" s="1137" t="s">
        <v>35</v>
      </c>
      <c r="E7" s="1137"/>
      <c r="F7" s="1137"/>
      <c r="G7" s="469"/>
      <c r="H7" s="468" t="s">
        <v>39</v>
      </c>
      <c r="I7" s="469"/>
      <c r="J7" s="468" t="s">
        <v>40</v>
      </c>
      <c r="K7" s="470" t="s">
        <v>35</v>
      </c>
      <c r="L7" s="1138"/>
      <c r="M7" s="1138"/>
      <c r="N7" s="1138"/>
      <c r="O7" s="1139"/>
    </row>
    <row r="8" spans="1:27" s="467" customFormat="1" x14ac:dyDescent="0.25">
      <c r="A8" s="1119" t="s">
        <v>817</v>
      </c>
      <c r="B8" s="1120"/>
      <c r="C8" s="1121" t="s">
        <v>818</v>
      </c>
      <c r="D8" s="1121"/>
      <c r="E8" s="1121"/>
      <c r="F8" s="1121"/>
      <c r="G8" s="1121"/>
      <c r="H8" s="1120" t="s">
        <v>42</v>
      </c>
      <c r="I8" s="1120"/>
      <c r="J8" s="1122">
        <v>2023</v>
      </c>
      <c r="K8" s="1122"/>
      <c r="L8" s="1122"/>
      <c r="M8" s="1122"/>
      <c r="N8" s="1122"/>
      <c r="O8" s="1123"/>
    </row>
    <row r="9" spans="1:27" s="467" customFormat="1" x14ac:dyDescent="0.25">
      <c r="A9" s="1119" t="s">
        <v>43</v>
      </c>
      <c r="B9" s="1120"/>
      <c r="C9" s="1140" t="s">
        <v>819</v>
      </c>
      <c r="D9" s="1141"/>
      <c r="E9" s="1141"/>
      <c r="F9" s="1141"/>
      <c r="G9" s="1142"/>
      <c r="H9" s="1120" t="s">
        <v>44</v>
      </c>
      <c r="I9" s="1120"/>
      <c r="J9" s="1122" t="s">
        <v>198</v>
      </c>
      <c r="K9" s="1122"/>
      <c r="L9" s="1122"/>
      <c r="M9" s="1122"/>
      <c r="N9" s="1122"/>
      <c r="O9" s="1123"/>
    </row>
    <row r="10" spans="1:27" s="467" customFormat="1" x14ac:dyDescent="0.25">
      <c r="A10" s="1119" t="s">
        <v>45</v>
      </c>
      <c r="B10" s="1120"/>
      <c r="C10" s="1143" t="s">
        <v>711</v>
      </c>
      <c r="D10" s="1143"/>
      <c r="E10" s="1143"/>
      <c r="F10" s="1143"/>
      <c r="G10" s="1143"/>
      <c r="H10" s="1120" t="s">
        <v>46</v>
      </c>
      <c r="I10" s="1120"/>
      <c r="J10" s="1122">
        <v>1</v>
      </c>
      <c r="K10" s="1122"/>
      <c r="L10" s="1122"/>
      <c r="M10" s="1122"/>
      <c r="N10" s="1122"/>
      <c r="O10" s="1123"/>
    </row>
    <row r="11" spans="1:27" s="467" customFormat="1" x14ac:dyDescent="0.25">
      <c r="A11" s="1119" t="s">
        <v>47</v>
      </c>
      <c r="B11" s="1120"/>
      <c r="C11" s="1143" t="s">
        <v>711</v>
      </c>
      <c r="D11" s="1143"/>
      <c r="E11" s="1143"/>
      <c r="F11" s="1143"/>
      <c r="G11" s="1143"/>
      <c r="H11" s="1120" t="s">
        <v>48</v>
      </c>
      <c r="I11" s="1120"/>
      <c r="J11" s="1146">
        <v>45537</v>
      </c>
      <c r="K11" s="1147"/>
      <c r="L11" s="1147"/>
      <c r="M11" s="1147"/>
      <c r="N11" s="1147"/>
      <c r="O11" s="1148"/>
    </row>
    <row r="12" spans="1:27" s="459" customFormat="1" ht="112.5" customHeight="1" x14ac:dyDescent="0.2">
      <c r="A12" s="1149" t="s">
        <v>25</v>
      </c>
      <c r="B12" s="1151" t="s">
        <v>26</v>
      </c>
      <c r="C12" s="1151" t="s">
        <v>7</v>
      </c>
      <c r="D12" s="1151" t="s">
        <v>8</v>
      </c>
      <c r="E12" s="1151"/>
      <c r="F12" s="1151"/>
      <c r="G12" s="1151" t="s">
        <v>87</v>
      </c>
      <c r="H12" s="1151" t="s">
        <v>88</v>
      </c>
      <c r="I12" s="1151" t="s">
        <v>89</v>
      </c>
      <c r="J12" s="1151" t="s">
        <v>27</v>
      </c>
      <c r="K12" s="1151" t="s">
        <v>28</v>
      </c>
      <c r="L12" s="1153" t="s">
        <v>29</v>
      </c>
      <c r="M12" s="1153" t="s">
        <v>30</v>
      </c>
      <c r="N12" s="1144" t="s">
        <v>60</v>
      </c>
      <c r="O12" s="1145"/>
      <c r="R12" s="1036" t="s">
        <v>6</v>
      </c>
      <c r="S12" s="1037"/>
      <c r="T12" s="1037"/>
      <c r="U12" s="1037"/>
      <c r="V12" s="1038"/>
      <c r="W12" s="532" t="s">
        <v>48</v>
      </c>
      <c r="X12" s="532" t="s">
        <v>50</v>
      </c>
      <c r="Y12" s="532" t="s">
        <v>875</v>
      </c>
      <c r="Z12" s="532" t="s">
        <v>876</v>
      </c>
      <c r="AA12" s="541" t="s">
        <v>884</v>
      </c>
    </row>
    <row r="13" spans="1:27" s="459" customFormat="1" ht="48.75" customHeight="1" thickBot="1" x14ac:dyDescent="0.25">
      <c r="A13" s="1150"/>
      <c r="B13" s="1152"/>
      <c r="C13" s="1152"/>
      <c r="D13" s="471" t="s">
        <v>31</v>
      </c>
      <c r="E13" s="471" t="s">
        <v>11</v>
      </c>
      <c r="F13" s="471" t="s">
        <v>12</v>
      </c>
      <c r="G13" s="1152"/>
      <c r="H13" s="1152"/>
      <c r="I13" s="1152"/>
      <c r="J13" s="1152"/>
      <c r="K13" s="1152"/>
      <c r="L13" s="1154"/>
      <c r="M13" s="1154"/>
      <c r="N13" s="472" t="s">
        <v>61</v>
      </c>
      <c r="O13" s="473" t="s">
        <v>62</v>
      </c>
      <c r="R13" s="993" t="s">
        <v>874</v>
      </c>
      <c r="S13" s="993"/>
      <c r="T13" s="993"/>
      <c r="U13" s="993"/>
      <c r="V13" s="993"/>
      <c r="W13" s="535">
        <f>+J11</f>
        <v>45537</v>
      </c>
      <c r="X13" s="531">
        <v>1</v>
      </c>
      <c r="Y13" s="535" t="str">
        <f>+L14</f>
        <v>02 sep.2024</v>
      </c>
      <c r="Z13" s="535">
        <v>45657</v>
      </c>
      <c r="AA13" s="533">
        <v>0</v>
      </c>
    </row>
    <row r="14" spans="1:27" s="487" customFormat="1" ht="100.5" thickBot="1" x14ac:dyDescent="0.35">
      <c r="A14" s="474">
        <v>8</v>
      </c>
      <c r="B14" s="475" t="s">
        <v>820</v>
      </c>
      <c r="C14" s="476" t="s">
        <v>821</v>
      </c>
      <c r="D14" s="477"/>
      <c r="E14" s="477"/>
      <c r="F14" s="478" t="s">
        <v>13</v>
      </c>
      <c r="G14" s="479" t="s">
        <v>822</v>
      </c>
      <c r="H14" s="480" t="s">
        <v>204</v>
      </c>
      <c r="I14" s="481" t="s">
        <v>823</v>
      </c>
      <c r="J14" s="482" t="s">
        <v>824</v>
      </c>
      <c r="K14" s="482" t="s">
        <v>825</v>
      </c>
      <c r="L14" s="483" t="s">
        <v>826</v>
      </c>
      <c r="M14" s="484" t="s">
        <v>827</v>
      </c>
      <c r="N14" s="485" t="s">
        <v>828</v>
      </c>
      <c r="O14" s="486"/>
      <c r="R14" s="993"/>
      <c r="S14" s="993"/>
      <c r="T14" s="993"/>
      <c r="U14" s="993"/>
      <c r="V14" s="993"/>
      <c r="W14" s="434"/>
      <c r="X14" s="434"/>
      <c r="Y14" s="434"/>
      <c r="Z14" s="434"/>
      <c r="AA14" s="434"/>
    </row>
    <row r="15" spans="1:27" s="488" customFormat="1" ht="21" thickBot="1" x14ac:dyDescent="0.35">
      <c r="A15" s="751" t="s">
        <v>229</v>
      </c>
      <c r="B15" s="752"/>
      <c r="C15" s="752"/>
      <c r="D15" s="753" t="s">
        <v>230</v>
      </c>
      <c r="E15" s="754"/>
      <c r="F15" s="754"/>
      <c r="G15" s="754"/>
      <c r="H15" s="754"/>
      <c r="I15" s="754"/>
      <c r="J15" s="755"/>
      <c r="K15" s="756" t="s">
        <v>231</v>
      </c>
      <c r="L15" s="757"/>
      <c r="M15" s="757"/>
      <c r="N15" s="757"/>
      <c r="O15" s="758"/>
      <c r="R15" s="993"/>
      <c r="S15" s="993"/>
      <c r="T15" s="993"/>
      <c r="U15" s="993"/>
      <c r="V15" s="993"/>
      <c r="W15" s="434"/>
      <c r="X15" s="434"/>
      <c r="Y15" s="434"/>
      <c r="Z15" s="434"/>
      <c r="AA15" s="434"/>
    </row>
    <row r="16" spans="1:27" s="488" customFormat="1" ht="14.25" x14ac:dyDescent="0.25">
      <c r="A16" s="751" t="s">
        <v>232</v>
      </c>
      <c r="B16" s="752"/>
      <c r="C16" s="752"/>
      <c r="D16" s="751" t="s">
        <v>233</v>
      </c>
      <c r="E16" s="752"/>
      <c r="F16" s="752"/>
      <c r="G16" s="95" t="s">
        <v>233</v>
      </c>
      <c r="H16" s="95" t="s">
        <v>233</v>
      </c>
      <c r="I16" s="95" t="s">
        <v>233</v>
      </c>
      <c r="J16" s="95" t="s">
        <v>233</v>
      </c>
      <c r="K16" s="751" t="s">
        <v>234</v>
      </c>
      <c r="L16" s="752"/>
      <c r="M16" s="752"/>
      <c r="N16" s="752"/>
      <c r="O16" s="760"/>
    </row>
    <row r="17" spans="1:21" s="488" customFormat="1" ht="28.5" x14ac:dyDescent="0.25">
      <c r="A17" s="720" t="s">
        <v>829</v>
      </c>
      <c r="B17" s="761"/>
      <c r="C17" s="761"/>
      <c r="D17" s="720" t="s">
        <v>236</v>
      </c>
      <c r="E17" s="761"/>
      <c r="F17" s="761"/>
      <c r="G17" s="96" t="s">
        <v>830</v>
      </c>
      <c r="H17" s="96" t="s">
        <v>831</v>
      </c>
      <c r="I17" s="96" t="s">
        <v>832</v>
      </c>
      <c r="J17" s="96"/>
      <c r="K17" s="720" t="s">
        <v>833</v>
      </c>
      <c r="L17" s="761"/>
      <c r="M17" s="761"/>
      <c r="N17" s="761"/>
      <c r="O17" s="721"/>
      <c r="P17" s="98"/>
      <c r="Q17" s="98"/>
    </row>
    <row r="18" spans="1:21" s="488" customFormat="1" x14ac:dyDescent="0.25">
      <c r="A18" s="747" t="s">
        <v>242</v>
      </c>
      <c r="B18" s="748"/>
      <c r="C18" s="748"/>
      <c r="D18" s="747" t="s">
        <v>243</v>
      </c>
      <c r="E18" s="748"/>
      <c r="F18" s="748"/>
      <c r="G18" s="99" t="s">
        <v>244</v>
      </c>
      <c r="H18" s="99" t="s">
        <v>245</v>
      </c>
      <c r="I18" s="99" t="s">
        <v>244</v>
      </c>
      <c r="J18" s="99"/>
      <c r="K18" s="747" t="s">
        <v>246</v>
      </c>
      <c r="L18" s="748"/>
      <c r="M18" s="748"/>
      <c r="N18" s="748"/>
      <c r="O18" s="749"/>
      <c r="P18" s="101"/>
      <c r="Q18" s="101"/>
      <c r="R18" s="102"/>
      <c r="S18" s="102"/>
      <c r="T18" s="102"/>
      <c r="U18" s="102"/>
    </row>
    <row r="19" spans="1:21" s="488" customFormat="1" x14ac:dyDescent="0.25">
      <c r="A19" s="1157" t="s">
        <v>247</v>
      </c>
      <c r="B19" s="1157"/>
      <c r="C19" s="1158" t="s">
        <v>834</v>
      </c>
      <c r="D19" s="1158"/>
      <c r="E19" s="1158"/>
      <c r="F19" s="1158"/>
      <c r="G19" s="1158"/>
      <c r="H19" s="1158"/>
      <c r="I19" s="1158"/>
      <c r="J19" s="1158"/>
      <c r="K19" s="1158"/>
      <c r="L19" s="1158"/>
      <c r="M19" s="1158"/>
      <c r="N19" s="1158"/>
      <c r="O19" s="1158"/>
      <c r="P19" s="101"/>
      <c r="Q19" s="101"/>
      <c r="R19" s="102"/>
      <c r="S19" s="102"/>
      <c r="T19" s="102"/>
      <c r="U19" s="102"/>
    </row>
    <row r="20" spans="1:21" s="488" customFormat="1" x14ac:dyDescent="0.25">
      <c r="A20" s="489" t="s">
        <v>31</v>
      </c>
      <c r="B20" s="490" t="s">
        <v>250</v>
      </c>
      <c r="C20" s="1159" t="s">
        <v>835</v>
      </c>
      <c r="D20" s="1159"/>
      <c r="E20" s="1159"/>
      <c r="F20" s="1159"/>
      <c r="G20" s="1159"/>
      <c r="H20" s="1159"/>
      <c r="I20" s="1159"/>
      <c r="J20" s="1159"/>
      <c r="K20" s="1159"/>
      <c r="L20" s="1159"/>
      <c r="M20" s="1159"/>
      <c r="N20" s="1159"/>
      <c r="O20" s="1159"/>
      <c r="P20" s="100"/>
      <c r="Q20" s="100"/>
      <c r="R20" s="103"/>
      <c r="S20" s="103"/>
      <c r="T20" s="103"/>
      <c r="U20" s="103"/>
    </row>
    <row r="21" spans="1:21" s="488" customFormat="1" x14ac:dyDescent="0.25">
      <c r="A21" s="491" t="s">
        <v>11</v>
      </c>
      <c r="B21" s="492" t="s">
        <v>252</v>
      </c>
      <c r="C21" s="1160" t="s">
        <v>836</v>
      </c>
      <c r="D21" s="1160"/>
      <c r="E21" s="1160"/>
      <c r="F21" s="1160"/>
      <c r="G21" s="1160"/>
      <c r="H21" s="1160"/>
      <c r="I21" s="1160"/>
      <c r="J21" s="1160"/>
      <c r="K21" s="1160"/>
      <c r="L21" s="1160"/>
      <c r="M21" s="1160"/>
      <c r="N21" s="1160"/>
      <c r="O21" s="1160"/>
      <c r="P21" s="97"/>
      <c r="Q21" s="104"/>
      <c r="R21" s="105"/>
      <c r="S21" s="493"/>
      <c r="T21" s="105"/>
      <c r="U21" s="106"/>
    </row>
    <row r="22" spans="1:21" s="488" customFormat="1" x14ac:dyDescent="0.25">
      <c r="A22" s="494" t="s">
        <v>12</v>
      </c>
      <c r="B22" s="495" t="s">
        <v>254</v>
      </c>
      <c r="C22" s="1160" t="s">
        <v>255</v>
      </c>
      <c r="D22" s="1160"/>
      <c r="E22" s="1160"/>
      <c r="F22" s="1160"/>
      <c r="G22" s="1160"/>
      <c r="H22" s="1160"/>
      <c r="I22" s="1160"/>
      <c r="J22" s="1160"/>
      <c r="K22" s="1160"/>
      <c r="L22" s="1160"/>
      <c r="M22" s="1160"/>
      <c r="N22" s="1160"/>
      <c r="O22" s="1160"/>
      <c r="P22" s="104"/>
      <c r="Q22" s="104"/>
      <c r="R22" s="105"/>
      <c r="S22" s="105"/>
      <c r="T22" s="105"/>
      <c r="U22" s="105"/>
    </row>
    <row r="23" spans="1:21" s="488" customFormat="1" thickBot="1" x14ac:dyDescent="0.25">
      <c r="A23" s="496"/>
      <c r="B23" s="496"/>
      <c r="C23" s="1160" t="s">
        <v>256</v>
      </c>
      <c r="D23" s="1160"/>
      <c r="E23" s="1160"/>
      <c r="F23" s="1160"/>
      <c r="G23" s="1160"/>
      <c r="H23" s="1160"/>
      <c r="I23" s="1160"/>
      <c r="J23" s="1160"/>
      <c r="K23" s="1160"/>
      <c r="L23" s="1160"/>
      <c r="M23" s="1160"/>
      <c r="N23" s="1160"/>
      <c r="O23" s="1160"/>
      <c r="P23" s="497"/>
      <c r="Q23" s="97"/>
      <c r="R23" s="1155"/>
      <c r="S23" s="1155"/>
      <c r="T23" s="498"/>
      <c r="U23" s="497"/>
    </row>
    <row r="24" spans="1:21" s="488" customFormat="1" x14ac:dyDescent="0.25">
      <c r="A24" s="100"/>
      <c r="B24" s="100"/>
      <c r="C24" s="100"/>
      <c r="D24" s="100"/>
      <c r="E24" s="100"/>
      <c r="F24" s="100"/>
      <c r="G24" s="100"/>
      <c r="H24" s="100"/>
      <c r="I24" s="100"/>
      <c r="J24" s="100"/>
      <c r="K24" s="100"/>
      <c r="L24" s="100"/>
      <c r="M24" s="100"/>
      <c r="N24" s="100"/>
      <c r="O24" s="100"/>
      <c r="P24" s="97"/>
      <c r="Q24" s="97"/>
      <c r="R24" s="102"/>
      <c r="S24" s="493"/>
      <c r="T24" s="493"/>
      <c r="U24" s="107"/>
    </row>
    <row r="25" spans="1:21" s="488" customFormat="1" x14ac:dyDescent="0.25">
      <c r="A25" s="100"/>
      <c r="B25" s="100"/>
      <c r="C25" s="100"/>
      <c r="D25" s="100"/>
      <c r="E25" s="100"/>
      <c r="F25" s="100"/>
      <c r="G25" s="100"/>
      <c r="H25" s="100"/>
      <c r="I25" s="100"/>
      <c r="J25" s="100"/>
      <c r="K25" s="100"/>
      <c r="L25" s="100"/>
      <c r="M25" s="100"/>
      <c r="N25" s="100"/>
      <c r="O25" s="100"/>
      <c r="P25" s="97"/>
      <c r="Q25" s="97"/>
      <c r="R25" s="102"/>
      <c r="S25" s="1156"/>
      <c r="T25" s="1156"/>
      <c r="U25" s="107"/>
    </row>
    <row r="26" spans="1:21" s="488" customFormat="1" ht="14.25" x14ac:dyDescent="0.25">
      <c r="C26" s="487"/>
      <c r="D26" s="487"/>
      <c r="E26" s="487"/>
      <c r="F26" s="487"/>
      <c r="G26" s="487"/>
      <c r="H26" s="487"/>
      <c r="I26" s="487"/>
      <c r="J26" s="487"/>
      <c r="K26" s="499"/>
      <c r="L26" s="500"/>
      <c r="M26" s="500"/>
      <c r="N26" s="487"/>
      <c r="O26" s="487"/>
    </row>
    <row r="27" spans="1:21" ht="14.25" x14ac:dyDescent="0.2">
      <c r="A27" s="460"/>
      <c r="B27" s="460"/>
      <c r="C27" s="460"/>
      <c r="D27" s="460"/>
      <c r="E27" s="460"/>
      <c r="F27" s="460"/>
      <c r="G27" s="460"/>
      <c r="H27" s="460"/>
      <c r="I27" s="460"/>
      <c r="J27" s="460"/>
      <c r="K27" s="460"/>
      <c r="L27" s="460"/>
      <c r="M27" s="501"/>
      <c r="N27" s="488"/>
      <c r="O27" s="488"/>
    </row>
    <row r="28" spans="1:21" ht="14.25" x14ac:dyDescent="0.2">
      <c r="A28" s="460"/>
      <c r="B28" s="460"/>
      <c r="C28" s="460"/>
      <c r="D28" s="460"/>
      <c r="E28" s="460"/>
      <c r="F28" s="460"/>
      <c r="G28" s="460"/>
      <c r="H28" s="460"/>
      <c r="I28" s="460"/>
      <c r="J28" s="460"/>
      <c r="K28" s="460"/>
      <c r="L28" s="460"/>
      <c r="M28" s="501"/>
      <c r="N28" s="488"/>
      <c r="O28" s="488"/>
    </row>
    <row r="29" spans="1:21" ht="14.25" x14ac:dyDescent="0.2">
      <c r="A29" s="460"/>
      <c r="B29" s="460"/>
      <c r="C29" s="460"/>
      <c r="D29" s="460"/>
      <c r="E29" s="460"/>
      <c r="F29" s="460"/>
      <c r="G29" s="460"/>
      <c r="H29" s="460"/>
      <c r="I29" s="460"/>
      <c r="J29" s="460"/>
      <c r="K29" s="460"/>
      <c r="L29" s="460"/>
      <c r="M29" s="501"/>
      <c r="N29" s="488"/>
      <c r="O29" s="488"/>
    </row>
    <row r="30" spans="1:21" ht="14.25" x14ac:dyDescent="0.2">
      <c r="A30" s="460"/>
      <c r="B30" s="460"/>
      <c r="C30" s="460"/>
      <c r="D30" s="460"/>
      <c r="E30" s="460"/>
      <c r="F30" s="460"/>
      <c r="G30" s="460"/>
      <c r="H30" s="460"/>
      <c r="I30" s="460"/>
      <c r="J30" s="460"/>
      <c r="K30" s="460"/>
      <c r="L30" s="460"/>
      <c r="M30" s="501"/>
      <c r="N30" s="488"/>
      <c r="O30" s="488"/>
    </row>
    <row r="31" spans="1:21" ht="14.25" x14ac:dyDescent="0.2">
      <c r="A31" s="460"/>
      <c r="B31" s="460"/>
      <c r="C31" s="460"/>
      <c r="D31" s="460"/>
      <c r="E31" s="460"/>
      <c r="F31" s="460"/>
      <c r="G31" s="460"/>
      <c r="H31" s="460"/>
      <c r="I31" s="460"/>
      <c r="J31" s="460"/>
      <c r="K31" s="460"/>
      <c r="L31" s="460"/>
      <c r="M31" s="501"/>
      <c r="N31" s="488"/>
      <c r="O31" s="488"/>
    </row>
    <row r="32" spans="1:21" ht="14.25" x14ac:dyDescent="0.2">
      <c r="A32" s="488"/>
      <c r="B32" s="488"/>
      <c r="C32" s="502"/>
      <c r="D32" s="502"/>
      <c r="E32" s="502"/>
      <c r="F32" s="502"/>
      <c r="G32" s="502"/>
      <c r="H32" s="502"/>
      <c r="I32" s="502"/>
      <c r="J32" s="502"/>
      <c r="K32" s="503"/>
      <c r="L32" s="503"/>
      <c r="M32" s="503"/>
      <c r="N32" s="488"/>
      <c r="O32" s="488"/>
    </row>
  </sheetData>
  <mergeCells count="64">
    <mergeCell ref="R23:S23"/>
    <mergeCell ref="S25:T25"/>
    <mergeCell ref="A19:B19"/>
    <mergeCell ref="C19:O19"/>
    <mergeCell ref="C20:O20"/>
    <mergeCell ref="C21:O21"/>
    <mergeCell ref="C22:O22"/>
    <mergeCell ref="C23:O23"/>
    <mergeCell ref="A17:C17"/>
    <mergeCell ref="D17:F17"/>
    <mergeCell ref="K17:O17"/>
    <mergeCell ref="A18:C18"/>
    <mergeCell ref="D18:F18"/>
    <mergeCell ref="K18:O18"/>
    <mergeCell ref="A15:C15"/>
    <mergeCell ref="D15:J15"/>
    <mergeCell ref="K15:O15"/>
    <mergeCell ref="A16:C16"/>
    <mergeCell ref="D16:F16"/>
    <mergeCell ref="K16:O16"/>
    <mergeCell ref="C11:G11"/>
    <mergeCell ref="H11:I11"/>
    <mergeCell ref="J11:O11"/>
    <mergeCell ref="A12:A13"/>
    <mergeCell ref="B12:B13"/>
    <mergeCell ref="C12:C13"/>
    <mergeCell ref="D12:F12"/>
    <mergeCell ref="G12:G13"/>
    <mergeCell ref="H12:H13"/>
    <mergeCell ref="I12:I13"/>
    <mergeCell ref="J12:J13"/>
    <mergeCell ref="K12:K13"/>
    <mergeCell ref="L12:L13"/>
    <mergeCell ref="M12:M13"/>
    <mergeCell ref="A6:B7"/>
    <mergeCell ref="D6:F6"/>
    <mergeCell ref="L6:O6"/>
    <mergeCell ref="D7:F7"/>
    <mergeCell ref="L7:O7"/>
    <mergeCell ref="A1:A5"/>
    <mergeCell ref="B1:M1"/>
    <mergeCell ref="B2:M2"/>
    <mergeCell ref="N2:O2"/>
    <mergeCell ref="B3:M3"/>
    <mergeCell ref="N3:O3"/>
    <mergeCell ref="B4:M4"/>
    <mergeCell ref="N4:O4"/>
    <mergeCell ref="B5:M5"/>
    <mergeCell ref="R12:V12"/>
    <mergeCell ref="R13:V15"/>
    <mergeCell ref="A8:B8"/>
    <mergeCell ref="C8:G8"/>
    <mergeCell ref="H8:I8"/>
    <mergeCell ref="J8:O8"/>
    <mergeCell ref="A9:B9"/>
    <mergeCell ref="C9:G9"/>
    <mergeCell ref="H9:I9"/>
    <mergeCell ref="J9:O9"/>
    <mergeCell ref="A10:B10"/>
    <mergeCell ref="C10:G10"/>
    <mergeCell ref="H10:I10"/>
    <mergeCell ref="J10:O10"/>
    <mergeCell ref="N12:O12"/>
    <mergeCell ref="A11:B11"/>
  </mergeCells>
  <dataValidations count="5">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I14" xr:uid="{698F8323-BC6C-447F-8106-4C4D14260810}">
      <formula1>0</formula1>
      <formula2>390</formula2>
    </dataValidation>
    <dataValidation type="date" allowBlank="1" showInputMessage="1" prompt="Ingrese una fecha (AAAA/MM/DD) -  Registre la FECHA PROGRAMADA para la terminación de la actividad. (FORMATO AAAA/MM/DD)" sqref="M14" xr:uid="{000A9BC9-0077-4682-A081-E62436E06B2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C14" xr:uid="{0C3888E5-2D67-43AC-A484-8C4EAEBC019F}">
      <formula1>0</formula1>
      <formula2>390</formula2>
    </dataValidation>
    <dataValidation type="textLength" allowBlank="1" showInputMessage="1" showErrorMessage="1" errorTitle="Entrada no válida"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A14" xr:uid="{3CA3AF3B-A9FC-46C1-8AD3-88412071957C}">
      <formula1>0</formula1>
      <formula2>9</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14" xr:uid="{B0EF7F28-CBAC-4663-9604-364AA6F5B657}">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8362D-DA88-4B80-AC3C-DD4E0B1F660A}">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2.1.2023 RECURNATURAL(ABIER)OK</vt:lpstr>
      <vt:lpstr>4,1.2023 INEM EDUCA (ABIERTA)OK</vt:lpstr>
      <vt:lpstr>DENUNCIA IE PIO X (ABIERTA)OK</vt:lpstr>
      <vt:lpstr>SEC DEPOR BMX ( ABIERTA)OK</vt:lpstr>
      <vt:lpstr>AUDI 1,1,2024 F Y GES ( ABIERTA</vt:lpstr>
      <vt:lpstr>TREMENDA (ABIERTA)</vt:lpstr>
      <vt:lpstr>3.1.2024 COMODATO ESTADIO( ABI)</vt:lpstr>
      <vt:lpstr>BULEVAR ENEA ( ABIERTA)</vt:lpstr>
      <vt:lpstr>FONDOPRESMAGISTERIO1(ABIERT)</vt:lpstr>
      <vt:lpstr>FONDOPRESMAGIST2-2023ABIERT</vt:lpstr>
      <vt:lpstr>FONDO PRESMAGISTE3 (ABIER) </vt:lpstr>
      <vt:lpstr>Hoja3</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Franceneth Ramos Florez</dc:creator>
  <cp:keywords/>
  <dc:description/>
  <cp:lastModifiedBy>Gloria Marleny Alvarez Vasco</cp:lastModifiedBy>
  <cp:revision/>
  <cp:lastPrinted>2024-05-24T16:02:41Z</cp:lastPrinted>
  <dcterms:created xsi:type="dcterms:W3CDTF">2022-04-04T13:53:06Z</dcterms:created>
  <dcterms:modified xsi:type="dcterms:W3CDTF">2024-10-08T00:11:44Z</dcterms:modified>
  <cp:category/>
  <cp:contentStatus/>
</cp:coreProperties>
</file>