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172.15.1.135\compartida2\PLAN DE ACCION\PLANES ACCION 2023\ACTUALIZACION MAYO 2023\"/>
    </mc:Choice>
  </mc:AlternateContent>
  <bookViews>
    <workbookView xWindow="-120" yWindow="-120" windowWidth="29040" windowHeight="15840"/>
  </bookViews>
  <sheets>
    <sheet name="PlanAcción" sheetId="1" r:id="rId1"/>
    <sheet name="Hoja1"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0" hidden="1">PlanAcción!$A$14:$R$650</definedName>
    <definedName name="Print_Titles" localSheetId="0">PlanAcción!$1:$14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84" i="1" l="1"/>
  <c r="P558" i="1" l="1"/>
  <c r="P91" i="1" l="1"/>
  <c r="P82" i="1"/>
  <c r="P81" i="1"/>
  <c r="P79" i="1"/>
  <c r="P78" i="1"/>
  <c r="P198" i="1" l="1"/>
  <c r="P202" i="1" l="1"/>
  <c r="P110" i="1" l="1"/>
  <c r="P170" i="1" l="1"/>
  <c r="P149" i="1"/>
  <c r="P306" i="1" l="1"/>
  <c r="P287" i="1"/>
  <c r="P283" i="1"/>
  <c r="P274" i="1"/>
  <c r="P444" i="1" l="1"/>
  <c r="P443" i="1"/>
  <c r="P441" i="1"/>
  <c r="P440" i="1"/>
  <c r="P438" i="1"/>
  <c r="P435" i="1"/>
  <c r="P434" i="1" s="1"/>
  <c r="P422" i="1"/>
  <c r="P510" i="1" l="1"/>
  <c r="P471" i="1"/>
  <c r="P454" i="1"/>
  <c r="P449" i="1"/>
</calcChain>
</file>

<file path=xl/comments1.xml><?xml version="1.0" encoding="utf-8"?>
<comments xmlns="http://schemas.openxmlformats.org/spreadsheetml/2006/main">
  <authors>
    <author>Luz Marina Hurtado Giraldo</author>
    <author>Laura Estefania Castaño Gonzalez</author>
  </authors>
  <commentList>
    <comment ref="F182" authorId="0" shapeId="0">
      <text>
        <r>
          <rPr>
            <b/>
            <sz val="9"/>
            <color indexed="81"/>
            <rFont val="Tahoma"/>
            <family val="2"/>
          </rPr>
          <t>Bpim.. Se ajusta</t>
        </r>
      </text>
    </comment>
    <comment ref="L606" authorId="1" shapeId="0">
      <text>
        <r>
          <rPr>
            <b/>
            <sz val="9"/>
            <color indexed="81"/>
            <rFont val="Tahoma"/>
            <family val="2"/>
          </rPr>
          <t>Laura Estefania Castaño Gonzalez:</t>
        </r>
        <r>
          <rPr>
            <sz val="9"/>
            <color indexed="81"/>
            <rFont val="Tahoma"/>
            <family val="2"/>
          </rPr>
          <t xml:space="preserve">
assbasalud</t>
        </r>
      </text>
    </comment>
    <comment ref="L607" authorId="1" shapeId="0">
      <text>
        <r>
          <rPr>
            <b/>
            <sz val="9"/>
            <color indexed="81"/>
            <rFont val="Tahoma"/>
            <family val="2"/>
          </rPr>
          <t>Laura Estefania Castaño Gonzalez:</t>
        </r>
        <r>
          <rPr>
            <sz val="9"/>
            <color indexed="81"/>
            <rFont val="Tahoma"/>
            <family val="2"/>
          </rPr>
          <t xml:space="preserve">
assbasalud</t>
        </r>
      </text>
    </comment>
  </commentList>
</comments>
</file>

<file path=xl/sharedStrings.xml><?xml version="1.0" encoding="utf-8"?>
<sst xmlns="http://schemas.openxmlformats.org/spreadsheetml/2006/main" count="7838" uniqueCount="1315">
  <si>
    <t>Producto</t>
  </si>
  <si>
    <t>Resultado</t>
  </si>
  <si>
    <t>FECHA DE ELABORACIÓN:</t>
  </si>
  <si>
    <t>DEPENDENCIA/SECRETARÍA/ENTIDAD</t>
  </si>
  <si>
    <t>Ajuste de Recursos</t>
  </si>
  <si>
    <t>ODS  
(Objetivo de Desarrollo Sostenible)</t>
  </si>
  <si>
    <t>Programa</t>
  </si>
  <si>
    <r>
      <t>Código BPIM</t>
    </r>
    <r>
      <rPr>
        <sz val="12"/>
        <rFont val="Arial"/>
        <family val="2"/>
      </rPr>
      <t xml:space="preserve">
(si lo tiene)</t>
    </r>
  </si>
  <si>
    <t xml:space="preserve">Nombre P-E-A </t>
  </si>
  <si>
    <t>Objetivo</t>
  </si>
  <si>
    <t>Actividad</t>
  </si>
  <si>
    <t>1. RESPONSABLE</t>
  </si>
  <si>
    <t>2. CLASIFICACIÓN DE LA META</t>
  </si>
  <si>
    <t>3. PROGRAMACIÓN DE METAS</t>
  </si>
  <si>
    <t xml:space="preserve">4. ESTRUCTURA PLAN DE DESARROLLO </t>
  </si>
  <si>
    <t>5. PROYECTO/ESTRATEGIA/ACCIÓN (P-E-A)</t>
  </si>
  <si>
    <t>Dependencia</t>
  </si>
  <si>
    <t>Nombre del Responsable</t>
  </si>
  <si>
    <t>Tipo de Meta</t>
  </si>
  <si>
    <t>Código de la Meta</t>
  </si>
  <si>
    <t>Programación para la vigencia</t>
  </si>
  <si>
    <t>Fecha de Inicio</t>
  </si>
  <si>
    <t>Fecha de terminación</t>
  </si>
  <si>
    <t>6. PROGRAMACIÓN DE ACTIVIDADES</t>
  </si>
  <si>
    <t>Fuente de financiación</t>
  </si>
  <si>
    <t>Monto (Pesos)</t>
  </si>
  <si>
    <t>Requiere Contratación</t>
  </si>
  <si>
    <t>7. FUENTE DE FINANCIACIÓN</t>
  </si>
  <si>
    <t>Gestión</t>
  </si>
  <si>
    <t>Inversión</t>
  </si>
  <si>
    <t>No requiere recursos</t>
  </si>
  <si>
    <t>Sí</t>
  </si>
  <si>
    <t>No</t>
  </si>
  <si>
    <t>Ajuste de actividades</t>
  </si>
  <si>
    <t>Modificación Presupuestal</t>
  </si>
  <si>
    <t>CAUSAS DE MODIFICACIÓN 
(Marque con una x)</t>
  </si>
  <si>
    <t>ALCALDÍA DE MANIZALES</t>
  </si>
  <si>
    <t>PLANEACIÓN ORGANIZACIONAL</t>
  </si>
  <si>
    <t>FECHA REGISTRO INICIAL</t>
  </si>
  <si>
    <t>Descripción Meta</t>
  </si>
  <si>
    <t>Medio Ambiente</t>
  </si>
  <si>
    <t>Servicios Administratrivos</t>
  </si>
  <si>
    <t>Planeación</t>
  </si>
  <si>
    <t>Movilidad</t>
  </si>
  <si>
    <t>Gobierno</t>
  </si>
  <si>
    <t>Hacienda</t>
  </si>
  <si>
    <t>Obras Públicas</t>
  </si>
  <si>
    <t>Mujeres y equidad de género</t>
  </si>
  <si>
    <t>Educación</t>
  </si>
  <si>
    <t>Desarrollo social</t>
  </si>
  <si>
    <t>Agricultura</t>
  </si>
  <si>
    <t>TIC y Competitividad</t>
  </si>
  <si>
    <t>Deporte</t>
  </si>
  <si>
    <t>Salud</t>
  </si>
  <si>
    <t>Unidad de Gestión del Riesgo</t>
  </si>
  <si>
    <t>Unidad de Prensa</t>
  </si>
  <si>
    <t>ODS 1. Fin de la pobreza.</t>
  </si>
  <si>
    <t>ODS 2. Hambruna cero.</t>
  </si>
  <si>
    <t>ODS 3. Salud y bienestar.</t>
  </si>
  <si>
    <t>ODS 4. Educación de calidad.</t>
  </si>
  <si>
    <t>ODS 5. Igualdad de género.</t>
  </si>
  <si>
    <t>ODS 6. Agua limpia y saneamiento.</t>
  </si>
  <si>
    <t xml:space="preserve">ODS 10. Reducción de las desigualdades. </t>
  </si>
  <si>
    <t>ODS 8. Trabajo decente y crecimiento económico.</t>
  </si>
  <si>
    <t>ODS 9. Industria, innovación e infraestructura.</t>
  </si>
  <si>
    <t>ODS 7. Energía asequible y no contaminante.</t>
  </si>
  <si>
    <t>ODS 11. Ciudades y comunidades sostenibles.</t>
  </si>
  <si>
    <t>ODS 12. Producción y consumo responsables.</t>
  </si>
  <si>
    <t>ODS 13. Acción por el clima.</t>
  </si>
  <si>
    <t>ODS 15. Vida de ecosistemas terrestres.</t>
  </si>
  <si>
    <t xml:space="preserve">ODS 11. Ciudades y comunidades sostenibles. </t>
  </si>
  <si>
    <t>ODS 16. Paz, justicia e instituciones sólidas.</t>
  </si>
  <si>
    <t>ODS 17. Alianzas para lograr los objetivos.</t>
  </si>
  <si>
    <t>Rafael Antonio Tejada Quintero</t>
  </si>
  <si>
    <t>Renovar el 40% de la infraestructura tecnológica de la administración</t>
  </si>
  <si>
    <t>TRANSPARENCIA Y EFECTIVIDAD DE RESULTADOS</t>
  </si>
  <si>
    <t>Consolidación de la Política de Gobierno Digital mediante la adopción de tecnología verde en la Administración Municipal de la Ciudad de Manizales</t>
  </si>
  <si>
    <t>Claudia Marcela Salazar Rojas</t>
  </si>
  <si>
    <t>Jose Isiro Cuy Vargas</t>
  </si>
  <si>
    <t>Diseñar un plan de incentivos para funcionarios de la administración</t>
  </si>
  <si>
    <t>Actualizar el Modelo Integral de Planeación y Gestión - MIPG</t>
  </si>
  <si>
    <t>Diseñar un programa de seguridad y salud en el trabajo para la administración</t>
  </si>
  <si>
    <t>German Sanchez Cano</t>
  </si>
  <si>
    <t>Consolidación de la estrategia para la administración del talento humano con el sello corazón verde para los funcionarios de la Alcaldía de Manizales</t>
  </si>
  <si>
    <t>Implementación y mantenimiento de los estandares minimos de SSST-</t>
  </si>
  <si>
    <t>5.1.22.0.1</t>
  </si>
  <si>
    <t>5.1.27.0.1</t>
  </si>
  <si>
    <t>5.1.28.0.1</t>
  </si>
  <si>
    <t>Fortalecer el talento humano de la Administración Municipal para que contribuya con el cumplimiento de la misión institucional, logrando su
propio desarrollo personal y laboral, en las condiciones fisicas y mentales adecuadas.</t>
  </si>
  <si>
    <t>MUNICIPO DE MANIZALES</t>
  </si>
  <si>
    <t>Dinamización y fortalecimiento del ecosistema de emprendimiento e innovación</t>
  </si>
  <si>
    <t>Desarrollo de la red de parques verdes de la ciudad de manizales</t>
  </si>
  <si>
    <t>Aumentar  el índice cuantitativo y disminuir el índice cualitativo del Espacio Público efectivo en la ciudad de Manizales</t>
  </si>
  <si>
    <t>3.8.01.0.2</t>
  </si>
  <si>
    <t>Incrementar el espacio público efectivo en un 10%</t>
  </si>
  <si>
    <t>Manizales + Verde</t>
  </si>
  <si>
    <t>Oscar Pineda</t>
  </si>
  <si>
    <t>Yeison Andres Atehortua G</t>
  </si>
  <si>
    <t>3.1.01.0.1</t>
  </si>
  <si>
    <t>Conformación de Manizales como la primera Biodiverciudad y Cinturon Verde de la Región Andina</t>
  </si>
  <si>
    <t>Establecer,consolidar y destacar a Manizales como la primera biodiverciudad del eje cafetero, con un cinturón verde que le permita integrar las acciones urbanas con las rurales para el aprovechamiento máximo y responsable de los recursos naturales</t>
  </si>
  <si>
    <t>3.1.02.0.1</t>
  </si>
  <si>
    <t>Comprar 500 Ha de interés general en la reserva forestal Rio Blanco y otras zonas de interés ambiental</t>
  </si>
  <si>
    <t>3.1.03.0.1</t>
  </si>
  <si>
    <t>Implementar un instrumento para el pago por servicios ecosistémicos</t>
  </si>
  <si>
    <t>3.1.01.0.2</t>
  </si>
  <si>
    <t>3.7.01.0.1</t>
  </si>
  <si>
    <t>Actualizar la caracterización y diagnóstico de las unidades de producción minera (UPM) que se desarrollan en la jurisdicción</t>
  </si>
  <si>
    <t>Sistemas productivos sostenibles</t>
  </si>
  <si>
    <t>3.5.01.0.1</t>
  </si>
  <si>
    <t>Incrementar en un 20% el porcentaje de residuos sólidos con separación en la fuente</t>
  </si>
  <si>
    <t>Economía circular</t>
  </si>
  <si>
    <t>3.5.02.0.1</t>
  </si>
  <si>
    <t>Implementar un (1) programa de reciclaje y reutilización de los desechos de oficina en la administración municipal</t>
  </si>
  <si>
    <t>3.4.01.0.1</t>
  </si>
  <si>
    <t>Diseñar e implementar el plan de adaptación al cambio climático de la ciudad</t>
  </si>
  <si>
    <t>Adaptación al cambio climático</t>
  </si>
  <si>
    <t>3.8.01.0.1</t>
  </si>
  <si>
    <t>Desarrollar 12 programas de participación ambiental</t>
  </si>
  <si>
    <t>Educación y participación ambiental</t>
  </si>
  <si>
    <t>3.8.02.0.1</t>
  </si>
  <si>
    <t>Implementar en el 50% de las instituciones educativas de la ciudad el programa PRAE</t>
  </si>
  <si>
    <t>3.8.04.0.1</t>
  </si>
  <si>
    <t>Formar a dos (2) dinamizadores ambientales por comuna</t>
  </si>
  <si>
    <t>Oscar Ernesto Rodas</t>
  </si>
  <si>
    <t>3.1.04.0.1</t>
  </si>
  <si>
    <t>Actualizar e implementar el componente de adopción en la UPA</t>
  </si>
  <si>
    <t>Formulación e implementación de una política pública de protección y bienestar animal en la ciudad de Manizales</t>
  </si>
  <si>
    <t>Formular e implementar una Politica Pública municipal de Protección y Bienestar Animal en la ciudad de Manizales</t>
  </si>
  <si>
    <t>3.1.05.0.1</t>
  </si>
  <si>
    <t>Diseñar e implementar en el término de un año “Centro de Atención telefónica” para la asistencia de temáticas relacionadas con la protección y bienestar animal</t>
  </si>
  <si>
    <t>3.1.06.0.1</t>
  </si>
  <si>
    <t>Implementar un (1) componente de etología para los animales que se encuentran atendidos por la UPA</t>
  </si>
  <si>
    <t>3.1.07.0.1</t>
  </si>
  <si>
    <t>Diseñar e implementar la política pública por los derechos de los animales en un 100%</t>
  </si>
  <si>
    <t>3.1.08.0.1</t>
  </si>
  <si>
    <t>Implantar un (1) sistema de identificación con microchips en la UPA</t>
  </si>
  <si>
    <t>3.1.09.0.1</t>
  </si>
  <si>
    <t>Actualizar el 100% del equipamiento del componente del GARA</t>
  </si>
  <si>
    <t>3.1.10.0.1</t>
  </si>
  <si>
    <t>Realizar, al 100% de animales de la UPA, pruebas con el kit de diagnóstico para el control de enfermedades infectocontagiosas</t>
  </si>
  <si>
    <t>Vacunar el esquema sanitario completo del 100% de los animales que se encuentren en la UPA para ser dados en adopción</t>
  </si>
  <si>
    <t>3.1.15.0.1</t>
  </si>
  <si>
    <t>MARIANA GOMEZ ZULUAGA</t>
  </si>
  <si>
    <t>5.1.29.0.1</t>
  </si>
  <si>
    <t>Implementar la comunicación en lenguaje de señas en el 100% de los procesos de comunicación de la administración</t>
  </si>
  <si>
    <t>Transparencia y efectividad de resultados</t>
  </si>
  <si>
    <t>Implementación de la estrategia de comunicación y divulgación de información pública para el posicionamiento del municipio de Manizales</t>
  </si>
  <si>
    <t>Implementación de acciones de divulgación de información a la comunidad por parte de la alcaldía de Manizales</t>
  </si>
  <si>
    <t>5.2.01.0.2</t>
  </si>
  <si>
    <t>Reducir al 10% la percepción sobre corrupción</t>
  </si>
  <si>
    <t>Formulación implementación y seguimiento a los instrumentos de planificación, gestión y financiación del territorio de Manizales</t>
  </si>
  <si>
    <t>Intervención de las dinámicas de ordenamiento y planificación del territorio</t>
  </si>
  <si>
    <t>1.4.07.0.1</t>
  </si>
  <si>
    <t>Adelantar la segunda fase de la formulación del Plan especial de Manejo y Protección del Centro Histórico</t>
  </si>
  <si>
    <t>Potenciar el desarrollo, el patrimonio y prosperidad cultural</t>
  </si>
  <si>
    <t>5.1.07.0.1</t>
  </si>
  <si>
    <t>Actualizar el expediente municipal y  crear tablero de control</t>
  </si>
  <si>
    <t>3.3.03.0.2</t>
  </si>
  <si>
    <t>Gestionar los (2) dos proyectos estratégicos del programa ejecución del POT, con horizonte al 2023, a cargo de la Secretaría de Planeación</t>
  </si>
  <si>
    <t>Implementación de instrumentos de cofinanciación para la ejecución de proyectos estratégicos del plan de desarrollo de   Manizales</t>
  </si>
  <si>
    <t>Implementar una línea técnica, operativa y financiera, para la ejecución de los procesos de planificación (POT y PDM), orientados al desarrollo territorial, económico, social y ambiental del Municipio de Manizales</t>
  </si>
  <si>
    <t>1.7.17.0.1</t>
  </si>
  <si>
    <t>Actualizar los 19 PLADECOS de la ciudad</t>
  </si>
  <si>
    <t>Derechos humanos en la Manizales + Grande</t>
  </si>
  <si>
    <t>Diseño y puesta en marcha del laboratorio de innovación pública de Manizales</t>
  </si>
  <si>
    <t>Incrementar la transparencia y efectividad de la gestión pública mediante el diseño y puesta en marcha un laboratorio de innovación pública en Manizales</t>
  </si>
  <si>
    <t>5.1.21.0.1</t>
  </si>
  <si>
    <t>Diseñar y poner en marcha el laboratorio de innovación pública de la ciudad</t>
  </si>
  <si>
    <t>5.1.02.0.1</t>
  </si>
  <si>
    <t>Diseñar y mantener en funcionamiento un (1) tablero de mando en línea para el control del avance del plan físico y financiero</t>
  </si>
  <si>
    <t>5.1.03.0.1</t>
  </si>
  <si>
    <t>Diseñar y mantener en funcionamiento un (1) tablero con proyecciones de los principales indicadores de resultado del Plan de Desarrollo</t>
  </si>
  <si>
    <t>Diseño y puesta en marcha del laboratorio de innovación pública de manizales</t>
  </si>
  <si>
    <t>5.1.06.0.1</t>
  </si>
  <si>
    <t>Diseñar y mantener en funcionamiento un (1) tablero de mando con información geoestadística para la toma de decisiones de diversos sectores en la ciudad</t>
  </si>
  <si>
    <t>5.1.10.0.1</t>
  </si>
  <si>
    <t>Elaborar cuatro (4) boletines anuales con la información socioeconómica</t>
  </si>
  <si>
    <t>5.1.11.0.1</t>
  </si>
  <si>
    <t>Gestionar convenios con la red universitaria para la generación de 50 tesis universitarias con datos suministrados por la Administración Municipal</t>
  </si>
  <si>
    <t>5.1.12.0.1</t>
  </si>
  <si>
    <t>Realizar 4 modelos de pronóstico con información geoestadística</t>
  </si>
  <si>
    <t>5.1.13.0.1</t>
  </si>
  <si>
    <t>Realizar 4 evaluaciones de impacto de políticas y programas</t>
  </si>
  <si>
    <t>5.1.14.0.1</t>
  </si>
  <si>
    <t>Realizar 4 proyectos para la toma de decisiones del gobierno con el uso de minería de datos</t>
  </si>
  <si>
    <t>5.1.15.0.1</t>
  </si>
  <si>
    <t>Realizar 5 Consejos de Gobierno abierto-anuales en las comunas y corregimientos de la ciudad</t>
  </si>
  <si>
    <t>5.1.18.0.1</t>
  </si>
  <si>
    <t>Diseñar y poner en marcha un tablero de mando para la contratación pública</t>
  </si>
  <si>
    <t>5.1.20.0.1</t>
  </si>
  <si>
    <t>Firmar un pacto por la transparencia y avanzar en su plan de acción</t>
  </si>
  <si>
    <t>1.7.03.0.1</t>
  </si>
  <si>
    <t>Actualizar la caracterización socioeconómica a través del SISBEN IV</t>
  </si>
  <si>
    <t>Identificación de potenciales beneficiarios  de los programas sociales en  Manizales</t>
  </si>
  <si>
    <t>Establecer un mecanismo técnico, equitativo y objetivo para la identificación de potenciales beneficiarios de los programas sociales.</t>
  </si>
  <si>
    <t>5.1.02.0.2</t>
  </si>
  <si>
    <t>Mantener el índice de desempeño municipal en el rango alto &gt;55 puntos</t>
  </si>
  <si>
    <t>Aplicación de metodología de estratificación en la ciudad de Manizales</t>
  </si>
  <si>
    <t>Reducir número de habitantes con estratificacion socioeconómica inadecuada</t>
  </si>
  <si>
    <t xml:space="preserve">Lina Marcela Munera Garcia </t>
  </si>
  <si>
    <t>1.7.06.0.1</t>
  </si>
  <si>
    <t>Prevención, promoción, respeto defensa y garantía de los derechos humanos del municipio de Manizales</t>
  </si>
  <si>
    <t>Incrementar la prevención, promoción, respeto, defensa y garantía de los derechos humanos en el municipio de Manizales.</t>
  </si>
  <si>
    <t>1.7.04.0.1</t>
  </si>
  <si>
    <t>Definir la ruta de atención, asistencia y reparación a las víctimas</t>
  </si>
  <si>
    <t>5.1.17.0.1</t>
  </si>
  <si>
    <t>Apoyar en la formulación de dos (2) proyectos anuales para víctimas y/o excombatientes-reinsertados</t>
  </si>
  <si>
    <t>1.6.17.0.1</t>
  </si>
  <si>
    <t>Fortalecer los procesos de rehabilitación y de la capacidad funcional de 240 personas víctimas del conflicto con discapacidad</t>
  </si>
  <si>
    <t>Inclusión social y participación ciudadana en la Manizales + Grande</t>
  </si>
  <si>
    <t>1.7.08.0.1</t>
  </si>
  <si>
    <t>Diseñar y ejecutar una ruta de atención diferencial para las personas reintegradas y reincorporadas en  el Municipio</t>
  </si>
  <si>
    <t>1.7.11.0.1</t>
  </si>
  <si>
    <t>Realizar 20 actividades de difusión de la política pública de libertad religiosa a la comunidad en general</t>
  </si>
  <si>
    <t>1.7.02.0.1</t>
  </si>
  <si>
    <t xml:space="preserve">Acompañar  el Consejo de Paz, Reconciliación, Convivencia y Derechos Humanos creado mediante Acuerdo 1039 de 2019 (2 reuniones anuales) </t>
  </si>
  <si>
    <t>HERNANDO PELAEZ ALARCO</t>
  </si>
  <si>
    <t>1.8.01.0.2</t>
  </si>
  <si>
    <t>Incrementar en 3% la proporción de ciudadanos que se sienten seguros o muy seguros en el barrio en el que habitan</t>
  </si>
  <si>
    <t>Seguridad y convivencia ciudadana</t>
  </si>
  <si>
    <t>Implementación de Vigilancia y Control Urbanístico en el Municipio de Manizales</t>
  </si>
  <si>
    <t>Fortalecer la realización de las actividades de vigilancia y control urbanístico en el Municipio de Manizales.</t>
  </si>
  <si>
    <t>1.8.07.0.1</t>
  </si>
  <si>
    <t>Conformar la Mesa de Barrismo y Convivencia Social</t>
  </si>
  <si>
    <t>Asistencia integral a la población vulnerable para el mejoramiento de la cultura, la convivencia ciudadana y la inclusión social en el Municipio de Manizales</t>
  </si>
  <si>
    <t>Promover sociedades pacificas e inclusivas para el desarrollo sostenible, facilitando la prevención y la cultura a través de diferentes actividades</t>
  </si>
  <si>
    <t>1.8.05.0.1</t>
  </si>
  <si>
    <t>Realizar 30 actividades por año, para fortalecer los comités de convivencia y seguridad en las comunas y área rural de Manizales</t>
  </si>
  <si>
    <t>1.6.06.0.1</t>
  </si>
  <si>
    <t>Implementar el Sistema de Responsabilidad Penal para Adolescentes</t>
  </si>
  <si>
    <t>Contribucicion al Cierre de brechas sociales para los niños, niñas, adolescentes y jovenes en la manizales mas grande</t>
  </si>
  <si>
    <t>Cierre de brechas sociales en los niños, niñas, adolescentes y jóvenes en la Manizales Más Grande</t>
  </si>
  <si>
    <t>1.8.01.0.1</t>
  </si>
  <si>
    <t>Reducir a 42,0 la tasa de casos de violencia contra niños, niñas y adolescentes por cada 100.000 menores de 18 años</t>
  </si>
  <si>
    <t>1.7.09.0.1</t>
  </si>
  <si>
    <t>Fortalecimiento de la seguridad y convivencia ciudadana del Municipio de Manizales</t>
  </si>
  <si>
    <t xml:space="preserve">Garantizar la efectividad de los principios, deberes, derechos y protección de las personas; custodiando la conservación del orden público, la seguridad y convivencia de los habitantes del municipio de municipio de Manizales. </t>
  </si>
  <si>
    <t>1.8.02.0.1</t>
  </si>
  <si>
    <t>Reducir a 4,9% el porcentaje de victimización de hurto a personas</t>
  </si>
  <si>
    <t>1.8.03.0.1</t>
  </si>
  <si>
    <t>Reducir a 200,0 la tasa de violencia interpersonal por cada 100.000 habitantes</t>
  </si>
  <si>
    <t>1.8.06.0.1</t>
  </si>
  <si>
    <t>Incrementar en 5% el número de cámaras de seguridad</t>
  </si>
  <si>
    <t>1.8.04.0.1</t>
  </si>
  <si>
    <t>Reducir a 50,0 la tasa de examen médico legal por presunto delito sexual, por cada 100.000 habitantes</t>
  </si>
  <si>
    <t>Fortalecer el sistema de información para el control tributario</t>
  </si>
  <si>
    <t>Fortalecimiento de la Gestión de Ingresos</t>
  </si>
  <si>
    <t>MEJORAMIENTO DE INGRESOS PARA UNA MANIZALES MAS GRANDE</t>
  </si>
  <si>
    <t>Mejorar la capacidad institucional para la  gestion tributaria eficiente</t>
  </si>
  <si>
    <t>5.2.01.0.1</t>
  </si>
  <si>
    <t>Diseñar una (1) estrategia para el fortalecimiento de la gestión del ingreso en el municipio de Manizales</t>
  </si>
  <si>
    <t>Implementar la estrategia de catastro multipropósito</t>
  </si>
  <si>
    <t>Asegurar el pago del 100% del pasivo pensional del Municipio</t>
  </si>
  <si>
    <t>Aumentar a 10% el tejido empresarial de actividades mercantiles relacionadas con la economía naranja</t>
  </si>
  <si>
    <t>FORTALECIMIENTO DEL ECOSISTEMA DE COMPETITIVIDAD, EMPRENDIMIENTO E INNOVACIÓN SOSTENIBLE  PARA  MANIZALES</t>
  </si>
  <si>
    <t>Diseñar e implementar un programa de fortalecimiento de la cadena de valor de las industrias creativas</t>
  </si>
  <si>
    <t>2.2.01.0.1</t>
  </si>
  <si>
    <t>Crear una línea de apalancamiento financiero para micro y pequeñas empresas en la ciudad</t>
  </si>
  <si>
    <t>Crear y poner en marcha de una estrategia de apalancamiento financiero para micro y pequeñas empresas en la Ciudad</t>
  </si>
  <si>
    <t>2.2.02.0.1</t>
  </si>
  <si>
    <t>Fortalecer 4.600 empresas con una estrategia de fortalecimiento empresarial con el acompañamiento de entidades especializadas</t>
  </si>
  <si>
    <t>Desarrollar programa de sostenibilidad ambiental, visibilización y fomento a los negocios verdes y la economía circular dirigido al sector empresarial con enfoque hacia la diferenciación y sofisticación</t>
  </si>
  <si>
    <t>Diseñar e implementar programas de identificación y acompañamiento de ideas de negocios innovadoras y sostenibles</t>
  </si>
  <si>
    <t>Diseñar y ejecutar estrategias y programas para articular y fortalecer los diferentes actores del ecosistema, con el propósito de facilitar el desarrollo de programas y servicios pertinentes a las necesidades de los emprendedores y empresarios en sus diferentes etapas</t>
  </si>
  <si>
    <t>2.2.03.0.1</t>
  </si>
  <si>
    <t>Realizar una rueda de negocios anual para emprendedores de la ciudad</t>
  </si>
  <si>
    <t>Diseñar y desarrollar eventos de networking y relacionamiento comercial entre empresas locales de diferentes tamaños y desarrollo de capacidades comerciales y digitales de empresarios</t>
  </si>
  <si>
    <t>2.2.05.0.1</t>
  </si>
  <si>
    <t>Diseñar una estrategia con el sector productivo para el autoabastecimiento en la pandemia del Covid-19</t>
  </si>
  <si>
    <t>Diseñar e implementar programas para el desarrollo de proyectos y programas rurales con énfasis en innovación, biotecnología y sostenibilidad ambiental</t>
  </si>
  <si>
    <t>2.3.01.0.1</t>
  </si>
  <si>
    <t>Fortalecer 3 co-working anuales en la ciudad</t>
  </si>
  <si>
    <t>Fortalecimiento del ecosistema de competitividad</t>
  </si>
  <si>
    <t>Liderar y gestionar el análisis de indicadores de competitividad de ciudad (identificación de fallas para el cierre de brechas)</t>
  </si>
  <si>
    <t>2.3.02.0.1</t>
  </si>
  <si>
    <t>Fortalecer 40 industrias creativas anualmente enmarcadas en la economía naranja de la ciudad</t>
  </si>
  <si>
    <t>2.3.04.0.1</t>
  </si>
  <si>
    <t>Diseñar y ejecutar al 50% la política pública de turismo</t>
  </si>
  <si>
    <t>2.3.05.0.1</t>
  </si>
  <si>
    <t>Diseñar 1 estrategia para la formalización de las empresas</t>
  </si>
  <si>
    <t>Brindar apoyo a 10 empresas turísticas para su fortalecimiento, y así poder ofertar a Manizales como destino turístico a nivel nacional e internacional.</t>
  </si>
  <si>
    <t>2.3.07.0.1</t>
  </si>
  <si>
    <t>Desarrollar una estrategia de internacionalización que proyecte a Manizales en el contexto mundial</t>
  </si>
  <si>
    <t xml:space="preserve"> Promoción de proyectos que mejoran la conectividad e infraestructura de la ciudad</t>
  </si>
  <si>
    <t>2.4.03.0.1</t>
  </si>
  <si>
    <t>Diseñar una estrategia para el establecimiento de Empresas de biotecnología</t>
  </si>
  <si>
    <t>2.5.02.0.1</t>
  </si>
  <si>
    <t>Crear 500 puestos de trabajo para jóvenes y grupos vulnerables</t>
  </si>
  <si>
    <t>Promoción del empleo e inclusión laboral</t>
  </si>
  <si>
    <t>2.5.03.0.1</t>
  </si>
  <si>
    <t>Gestionar 1 alianza con instituciones de educación superior para Crear programas de formación flexibles para educación técnica y tecnológica</t>
  </si>
  <si>
    <t>2.1.01.0.1</t>
  </si>
  <si>
    <t>Diseñar 4 programas encaminados al fortalecimiento de las TIC´s como punto de partida para la diferenciación de ciudad a ciudad inteligente</t>
  </si>
  <si>
    <t>Definiendo el camino. Hacia la ciudad inteligente</t>
  </si>
  <si>
    <t>Implementación de un ecosistema digital de la industria 4.0 para un modelo de ciudad inteligente y sostenible que agregue calidad de vida al ciudadano de Manizales</t>
  </si>
  <si>
    <t>Implementar un ecosistema digital de la industria 4.0 para un modelo de ciudad inteligente y sostenible que agregue calidad de vida al ciudadano</t>
  </si>
  <si>
    <t>Ampliación y mantenimiento de zonas wifi gratuitas</t>
  </si>
  <si>
    <t>2.1.04.0.1</t>
  </si>
  <si>
    <t>Implementar cuatro (4) estrategias para la formación digital básica, intermedia y avanzada para la población de Manizales</t>
  </si>
  <si>
    <t>2.1.05.0.1</t>
  </si>
  <si>
    <t>Implementar cuatro (4) estrategias para fomentar el uso de internet en los hogares y en las empresas de la ciudad</t>
  </si>
  <si>
    <t>2.1.06.0.1</t>
  </si>
  <si>
    <t>Impulsar cuatro (4) estrategias, que ayuden a la ampliación del porcentaje de empleos por teletrabajo</t>
  </si>
  <si>
    <t>Desarrollo de estrategias para la formación y apropiación digital en diferentes niveles</t>
  </si>
  <si>
    <t>PAULA GIRALDO ROBLEDO</t>
  </si>
  <si>
    <t>2.3.06.1.1</t>
  </si>
  <si>
    <t>2020170010053</t>
  </si>
  <si>
    <t>Fortalecimiento PROMOCIÓN TURÍSTICA MANIZALES “MANIZALES DESTINO TURÍSTICO PARA EL DISFRUTE DE TODOS”
 Manizales</t>
  </si>
  <si>
    <t>Apoyar al sector del turismo para la promoción de Manizales como destino turístico a nivel nacional</t>
  </si>
  <si>
    <t>Ana Isabel López Ospina</t>
  </si>
  <si>
    <t>Daniel Mauricio Quiceno Arcila</t>
  </si>
  <si>
    <t>Gustavo Adolfo Vélez Gutiérrez</t>
  </si>
  <si>
    <t>Diana Mateus Giraldo</t>
  </si>
  <si>
    <t xml:space="preserve">Juan Carlos Gutiérrez Arboleda </t>
  </si>
  <si>
    <t>5.1.01.0.1</t>
  </si>
  <si>
    <t>Actualizar e implementar el plan geoestadístico para la ciudad</t>
  </si>
  <si>
    <t>5.1.16.0.1</t>
  </si>
  <si>
    <t>Realizar 19 rendiciones de cuentas descentralizadas, anules, en las 12 comunas y 7 corregimientos de la ciudad</t>
  </si>
  <si>
    <t>5.1.19.0.1</t>
  </si>
  <si>
    <t>Promover activamente una (1) feria de transparencia anual en la ciudad</t>
  </si>
  <si>
    <t>&gt;55</t>
  </si>
  <si>
    <t>Construir y ejecutar y reallizar seguimeinto al  Plan de Atención Integral a las víctimas</t>
  </si>
  <si>
    <t>AMANDA TANGARIFE CORREA</t>
  </si>
  <si>
    <t>ANGELA MARCELA PARRA ALZATE</t>
  </si>
  <si>
    <t>4.3.02.0.1</t>
  </si>
  <si>
    <t>Red de ciclo rutas, vías, senderos y los PEP</t>
  </si>
  <si>
    <t>4.3.03.0.1</t>
  </si>
  <si>
    <t>4.3.01.0.2</t>
  </si>
  <si>
    <t>Reducir a 10,0 la tasa de muertes ocasionadas por accidentes de tránsito</t>
  </si>
  <si>
    <t>JHON MISAEL TORRES RAMIREZ</t>
  </si>
  <si>
    <t>4.3.04.0.1</t>
  </si>
  <si>
    <t xml:space="preserve">170 km </t>
  </si>
  <si>
    <t>4.3.05.0.1</t>
  </si>
  <si>
    <t xml:space="preserve">Construcción de 4 km de placa huella vias rurales </t>
  </si>
  <si>
    <t xml:space="preserve">1 km </t>
  </si>
  <si>
    <t>1.6.09.0.1</t>
  </si>
  <si>
    <t>Implementación de la política pública de equidad de genero, garantía de derechos de la poblacion LGBTI con
enfoque etnico en el municipio de Manizales</t>
  </si>
  <si>
    <t>Implementar la política pública para las mujeres y garantía de derechos de los sectores poblacionales LGBTI en el Municipio de Manizales desde un enfoque diferencial y étnico.</t>
  </si>
  <si>
    <t>Implementar la política pública para las Mujeres y la Equidad de Géneros adoptada mediante decreto No 0617 de noviembre 21 de 2020</t>
  </si>
  <si>
    <t>1.6.13.0.1</t>
  </si>
  <si>
    <t>Crear la unidad de grupos étnicos</t>
  </si>
  <si>
    <t>1.6.02.0.1</t>
  </si>
  <si>
    <t>Ejecutar al 100% el Plan de Acción cuatrienal de la política pública de la población LGBTI de acuerdo con la Resolución No. 0788 de abril 29 de 2020</t>
  </si>
  <si>
    <t>1.6.14.0.1</t>
  </si>
  <si>
    <t>Activar un servicio legal para victimas de violencia de género</t>
  </si>
  <si>
    <t>2.2.06.0.1</t>
  </si>
  <si>
    <t>Apoyar 20 programas de emprendimiento liderados por mujeres de grupos poblacionales (afro, con condición de discapacidad, reinsertados, madres cabeza de hogar, etc)</t>
  </si>
  <si>
    <t>Angela Maria Salazar Silva</t>
  </si>
  <si>
    <t>1.1.01.0.1</t>
  </si>
  <si>
    <t>Implementar la ruta de atención integral para la primera infancia, acorde con los lineamientos normativos</t>
  </si>
  <si>
    <t>Intervención integral en primera infancia</t>
  </si>
  <si>
    <t>Contribucion al cierre de brechas sociales para niños, niñas, adolescentes y jovenes en la Manizales mas grande</t>
  </si>
  <si>
    <t>1.6.05.0.1</t>
  </si>
  <si>
    <t>Ejecutar al 100% la política pública de infancia y adolescencia</t>
  </si>
  <si>
    <t>1.6.07.0.1</t>
  </si>
  <si>
    <t>Implementar en un 100% la Política Pública de Juventud</t>
  </si>
  <si>
    <t>1.6.08.0.1</t>
  </si>
  <si>
    <t>Apoyar la construcción y posicionamiento de la agenda pública juvenil</t>
  </si>
  <si>
    <t>1.6.22.0.1</t>
  </si>
  <si>
    <t>Realizar 2 actividades con jóvenes líderes de las comunidades, para difundir el respeto hacia quien tiene ó no  un credo</t>
  </si>
  <si>
    <t>Alba Betty Pineda Gomez</t>
  </si>
  <si>
    <t>1.6.04.0.1</t>
  </si>
  <si>
    <t>Construir e implementar en un 100% la política de familia de ciudad de Manizales</t>
  </si>
  <si>
    <t>Desarrollo de una ciudad activa y amigable con las familias, población con discapacidad y adulto mayor en la Manizales + Grande Manizales</t>
  </si>
  <si>
    <t>Disminuir las brechas sociales a través de la generación de procesos incluyentes que permitan la participación activa de las familias, personas con discapacidad y adultos mayores a nivel social, laboral y productiva.</t>
  </si>
  <si>
    <t>1.6.10.0.1</t>
  </si>
  <si>
    <t>Implementar en un 100% la política pública de Envejecimiento y Vejez</t>
  </si>
  <si>
    <t>1.6.11.0.1</t>
  </si>
  <si>
    <t>Mantener en funcionamiento 4  Centros Vida</t>
  </si>
  <si>
    <t>1.6.12.0.1</t>
  </si>
  <si>
    <t>Mantener en operación  39 centros día</t>
  </si>
  <si>
    <t>1.6.21.0.1</t>
  </si>
  <si>
    <t>Realizar 4 programas de inclusión laboral, productiva y social para la población con discapacidad; involucrando al sector empresarial con capacitaciones para la inclusión sostenible de esta población</t>
  </si>
  <si>
    <t>1.6.03.0.1</t>
  </si>
  <si>
    <t>Aplicar dos (2) estrategias de focalización para reducir la pobreza (Sisben IV y oferta programática selectiva)</t>
  </si>
  <si>
    <t>Generación de capacidades para la vida con la poblacion vulnerable en la Manizales + Grande Manizales</t>
  </si>
  <si>
    <t>Disminuir o mantener los niveles de pobreza monetaria y pobreza multidimensional en el Municipio de Manizales</t>
  </si>
  <si>
    <t>Gloria Maria Uribe</t>
  </si>
  <si>
    <t>Maria Carmenza Bermudez Salazar</t>
  </si>
  <si>
    <t>1.6.25.0.1</t>
  </si>
  <si>
    <t xml:space="preserve">Propender por el acceso a la oferta de 8 programas para la población vulnerable </t>
  </si>
  <si>
    <t>1.6.26.0.1</t>
  </si>
  <si>
    <t>Apoyar 250 unidades empresariales de base familiar y comunitarias</t>
  </si>
  <si>
    <t>1.7.10.0.1</t>
  </si>
  <si>
    <t>Implementar y realizar seguimiento a los cinco (5) ejes de la Política Pública de los Organismos de Acción Comunal</t>
  </si>
  <si>
    <t>Fortalecimiento del liderazgo y la participación comunitaria en la Manizales mas grande Manizales</t>
  </si>
  <si>
    <t>Generar espacios que permitan la participación de la comunidad en los diferentes procesos que se lleven a cabo</t>
  </si>
  <si>
    <t>1.7.13.0.1</t>
  </si>
  <si>
    <t>Implementar estrategias de innovación tecnológica para el acceso a la información y la comunicación en las comunidades</t>
  </si>
  <si>
    <t>1.7.14.0.1</t>
  </si>
  <si>
    <t>Fortalecer en un 100% los programas sociales en los centros integrales comunitarios CISCOS</t>
  </si>
  <si>
    <t>1.7.15.0.1</t>
  </si>
  <si>
    <t>Implementar una (1) estrategia por año de fortalecimiento  y modernización de la participación de las JAL</t>
  </si>
  <si>
    <t>5.1.30.0.1</t>
  </si>
  <si>
    <t>Implementar una (1) estrategia para la formulación y ejecución de los proyectos de las JAL</t>
  </si>
  <si>
    <t>1.7.16.0.1</t>
  </si>
  <si>
    <t>Mejorar la infraestructura social y comunitaria de las 88 sedes</t>
  </si>
  <si>
    <t>Mejoramiento y mantenimiento de las obras de infraestructura social y sedes administrativas de la alcaldía de Manizales</t>
  </si>
  <si>
    <t>Mejorar sedes sociales y comunitarias que permitan implementar y desarrollar los programas de inclusión social del municipio.</t>
  </si>
  <si>
    <t>2020170010034</t>
  </si>
  <si>
    <t xml:space="preserve">FORTALECIMIENTO DEL DEPORTE, LA RECREACIÓN Y LA ACTIVIDAD  FÍSICA, “CULTIVO MI VIDA” EN EL MUNICIPIO MANIZALES </t>
  </si>
  <si>
    <t>Generar espacios de deporte, recreación, actividad física y educación física que promuevan la cultura deportiva en los ciudadanos</t>
  </si>
  <si>
    <t>Hacer seguimiento y apoyo al 60% de los clubes legalmente constituidos</t>
  </si>
  <si>
    <t>Realizar 4 Programas enfocados al deporte</t>
  </si>
  <si>
    <t>JOSÉ ABAD CÁRDENAS RENDÓN</t>
  </si>
  <si>
    <t>4.2.07.0.1</t>
  </si>
  <si>
    <t>Ciudades y comunidades sostenibles</t>
  </si>
  <si>
    <t>Administración del Tránsito y promoción del transporte activo</t>
  </si>
  <si>
    <t>Control y Regulación del Tránsito y el Transporte en el Municipio de Manizales</t>
  </si>
  <si>
    <t>Disminuir la tasa de accidentalidad y fallecidos en accidentes de tránsito</t>
  </si>
  <si>
    <t>RAFAEL FELIPE CARDONA OROZCO</t>
  </si>
  <si>
    <t>4.2.10.0.1</t>
  </si>
  <si>
    <t>Sistema integrado de transporte para la competitividad</t>
  </si>
  <si>
    <t>CRISTIAN MATEO LOAIZA ALFONSO</t>
  </si>
  <si>
    <t>4.2.09.0.1</t>
  </si>
  <si>
    <t>LEONARDO LEAL GARCÍA</t>
  </si>
  <si>
    <t>ANA MARÍA BERMÚDEZ OCHOA</t>
  </si>
  <si>
    <t>4.2.01.0.1</t>
  </si>
  <si>
    <t>4.2.08.0.1</t>
  </si>
  <si>
    <t>4.2.12.0.1</t>
  </si>
  <si>
    <t>Apoyar diez (10) actividades de  clubes de motos y carros de la ciudad que promuevan las buenas  prácticas de conducción</t>
  </si>
  <si>
    <t>4.2.13.0.1</t>
  </si>
  <si>
    <t>Realizar ocho (8) capacitaciones a los clubes de motos y carros en temas de seguridad vial y normatividad vigente</t>
  </si>
  <si>
    <t>4.2.04.0.1</t>
  </si>
  <si>
    <t>4.1.05.0.1</t>
  </si>
  <si>
    <t>Implementar 4 nuevos puntos semafóricos en la ciudad</t>
  </si>
  <si>
    <t>Garantizar en un 97% el óptimo funcionamiento del Sistema Semafórico de la ciudad</t>
  </si>
  <si>
    <t>4.3.01.0.1</t>
  </si>
  <si>
    <t>Intervenir 80 paraderos de buses urbanos para asegurar la comodidad y el fomento de los PEP</t>
  </si>
  <si>
    <t>4.3.06.0.1</t>
  </si>
  <si>
    <t>Crear 3 zonas amarillas</t>
  </si>
  <si>
    <t>4.2.05.0.1</t>
  </si>
  <si>
    <t>Mejorar las condiciones de la señalización vial en 40 km, priorizando sitios de alta afluencia de personas (Colegios, Hospitales, Iglesias, otros)</t>
  </si>
  <si>
    <t>4.2.11.0.1</t>
  </si>
  <si>
    <t>4.1.01.0.1</t>
  </si>
  <si>
    <t>Gestionar financieramente una (1) línea de Cable Aéreo para la ciudad</t>
  </si>
  <si>
    <t>Construcción Línea 3 Cable Aéreo Manizales</t>
  </si>
  <si>
    <t>Ofrecer una alternativa de movilidad sostenible sentido norte - sur en el oriente de Manizales a través de la construcción de la línea 3 de
cable aéreo de Manizales</t>
  </si>
  <si>
    <t>3.6.04.0.1</t>
  </si>
  <si>
    <t>Mejoramiento de la competitividad de los productores agropecuarios del sector rural de Manizales.</t>
  </si>
  <si>
    <t>Mejorar de la competitividad de los productores agropecuarios del sector rural de Manizales</t>
  </si>
  <si>
    <t>3.6.01.0.1</t>
  </si>
  <si>
    <t>2.3.03.0.1</t>
  </si>
  <si>
    <t>Fortalecer 8 cadenas de valor agropecuarias en la ciudad</t>
  </si>
  <si>
    <t>3.1.16.0.1</t>
  </si>
  <si>
    <t>Desarrollar 12 proyectos de fomento agropecuario que no hagan parte del ecosistema estratégico</t>
  </si>
  <si>
    <t>Manizales + verde</t>
  </si>
  <si>
    <t>3.6.03.0.1</t>
  </si>
  <si>
    <t>Alexa Yadira Morales Correa</t>
  </si>
  <si>
    <t>Gestión del riesgo de desastres</t>
  </si>
  <si>
    <t xml:space="preserve">FORTALECIMIENTO DE LA GESTIÓN DEL RIESGO DE DESASTRES DEL MUNICIPIO DE MANIZALES </t>
  </si>
  <si>
    <t>Fortalecer la gestión del Riesgo de desastres del municipio de Manizales.</t>
  </si>
  <si>
    <t>3.3.05.0.1</t>
  </si>
  <si>
    <t>Revisar y tramitar el 100% de los estudios de detalle con fines cartográficos a la Secretaría de Planeación</t>
  </si>
  <si>
    <t>3.3.06.0.1</t>
  </si>
  <si>
    <t>Ejecutar y/o mantener 150 obras de mitigación en la ciudad</t>
  </si>
  <si>
    <t>3.3.07.0.1</t>
  </si>
  <si>
    <t>Realizar 3 protocolos de respuesta frente a eventos priorizados por el municipio, elaborados, socializados y simulados en la ciudad</t>
  </si>
  <si>
    <t>3.3.08.0.1</t>
  </si>
  <si>
    <t>Atender al 100% de las familias afectadas por desastres</t>
  </si>
  <si>
    <t>3.3.11.0.1</t>
  </si>
  <si>
    <t>Diseñar un (1) instrumento para la protección financiera de la ciudad</t>
  </si>
  <si>
    <t>3.3.09.0.1</t>
  </si>
  <si>
    <t>Diseñar e implementar el centro de monitoreo de indicadores ambientales, amenazas hidrometereológicas, volcánicas, sísmicas, geotécnicas y de pronóstico de eventos en tiempo real</t>
  </si>
  <si>
    <t>3.3.03.0.1</t>
  </si>
  <si>
    <t>Implementar una (1) estrategia de comunicación, educación y difusión de gestión del riesgo en la ciudad</t>
  </si>
  <si>
    <t>3.3.12.0.1</t>
  </si>
  <si>
    <t>Fortalecer la Unidad de Gestión del Riesgo de Manizales</t>
  </si>
  <si>
    <t>Edwin Albeyro Coral Estrella</t>
  </si>
  <si>
    <t>1.3.36.0.1</t>
  </si>
  <si>
    <t>Garantizar la oferta de los servicios de baja complejidad habilitados por la DTSC y en operación</t>
  </si>
  <si>
    <t>Vida saludable</t>
  </si>
  <si>
    <t>MANTENIMIENTO DE LA SOSTENIBILIDAD DE LA OFERTA DE SERVICIOS DE SALUD DE BAJA COMPLEJIDAD EN EL
MUNICIPIO DE MANIZALES</t>
  </si>
  <si>
    <t>Apoyar el desarrollo de los programas de salud en las ESE del Municipio, con el fin de garantizar a todas las personas el mejoramiento en la cobertura, acceso y calidad de los servicios de salud</t>
  </si>
  <si>
    <t>Lucia Franco Giraldo</t>
  </si>
  <si>
    <t>1.3.08.0.1</t>
  </si>
  <si>
    <t>IMPLEMENTACIÓN DEL PROGRAMA DE SALUD MENTAL Y CONVIVENCIA SOCIAL - LA VIDA ES BELLA Y CAPACIDADES PARA LA VIDA EN EL MUNICIPIO DE MANIZALE</t>
  </si>
  <si>
    <t>Contribuir a la promoción de la salud mental y convivencia y a la gestión de los riesgos asociados a los trastornos mentales, consumo de SPA y violencia de género e intrafamiliar a través de la respuesta institucional y comunitaria</t>
  </si>
  <si>
    <t>1.3.07.0.1</t>
  </si>
  <si>
    <t>Mantener activo un (1) sistema de vigilancia epidemiológica para intentos de suicidio</t>
  </si>
  <si>
    <t>1.3.09.0.1</t>
  </si>
  <si>
    <t>Mantener activo el plan intersectorial de prevención del consumo de sustancias psicoactivas</t>
  </si>
  <si>
    <t>1.3.09.0.2</t>
  </si>
  <si>
    <t>Conformar 4 redes comunitarias para la gestión del riesgo en Salud Mental en el Municipio de Manizales</t>
  </si>
  <si>
    <t>1.3.10.0.2</t>
  </si>
  <si>
    <t>Implementar la línea de salud mental y género</t>
  </si>
  <si>
    <t>Ricardo Castaño Osorio</t>
  </si>
  <si>
    <t>1.3.27.0.2</t>
  </si>
  <si>
    <t>Mantener 10 IPS de la ciudad con servicios de urgencias, con plan de emergencias actualizado</t>
  </si>
  <si>
    <t>FORTALECIMIENTO DE LA RED LOCAL DE URGENCIAS EN LA CIUDAD DE MANIZALES</t>
  </si>
  <si>
    <t>Fortalecer los componentes del Sistema de Emergencias Médicas del Municipio de Manizales</t>
  </si>
  <si>
    <t>Liliana Perez Angel</t>
  </si>
  <si>
    <t>1.6.15.0.1</t>
  </si>
  <si>
    <t>Acompañar al 100% de los centros de protección del adulto mayor de la ciudad de Manizales para el mejoramiento de la calidad en la prestación de los servicios</t>
  </si>
  <si>
    <t xml:space="preserve">Desarrollo de un Programa de atención Integral en salud (Psicosocial) en el marco del envejecimiento y vejez y la población víctima de Manizales </t>
  </si>
  <si>
    <t>1.6.16.0.1</t>
  </si>
  <si>
    <t>Aumentar a ocho (8) grupos terapéuticos para el mantenimiento de capacidades funcionales y cognitivas en adultos mayores</t>
  </si>
  <si>
    <t>1.6.18.0.1</t>
  </si>
  <si>
    <t>Incrementar a 600 la atención de familias víctimas del conflicto armado mediante el PAPSIVI</t>
  </si>
  <si>
    <t>Ana Patricia Marin Castro</t>
  </si>
  <si>
    <t>1.6.19.0.1</t>
  </si>
  <si>
    <t>Desarrollar un  programa de formación en liderazgo y participación ciudadana</t>
  </si>
  <si>
    <t>FORTALECIMIENTO DE LAS INSTANCIAS DE PARTICIPACION SOCIAL EN SALUD MANIZALES</t>
  </si>
  <si>
    <t>Generar e implementar una estrategia que permita la articulación y participación activa de los actores que pertenecen la red de participación</t>
  </si>
  <si>
    <t>Julian Esteban Linares</t>
  </si>
  <si>
    <t>1.3.12.0.1</t>
  </si>
  <si>
    <t>Implementar 1 programa de intervención para la prevención de la malnutrición en niños, adolescentes y gestantes</t>
  </si>
  <si>
    <t>FORTALECIMIENTO DEL PROGRAMA DE ATENCIÓN A LAS MUJERES CON INTENCIÓN REPRODUCTIVA GESTANTES RECIÉN NACIDOS Y LA PRIMERA INFANCIA. MANIZALES</t>
  </si>
  <si>
    <t>Desarrollar actividades de promoción de la salud, gestión del riesgo y gestión de salud pública, con el fin de intervenir situaciones como la morbimortalidad materno perinatal y de la primera infancia (Menores de 5 años</t>
  </si>
  <si>
    <t>Luz Adriana Montes Monsalve</t>
  </si>
  <si>
    <t>1.3.15.0.1</t>
  </si>
  <si>
    <t>Alcanzar en un 70% la captación de la gestante para su control prenatal antes de la semana 11</t>
  </si>
  <si>
    <t>1.3.16.0.1</t>
  </si>
  <si>
    <t>Mantener el porcentaje de partos atendidos por personal calificado superior al 99%</t>
  </si>
  <si>
    <t>1.3.37.0.1</t>
  </si>
  <si>
    <t>Realizar el seguimiento anual a 12 instituciones en la estrategia de AIEPI (Atención Integral Enfermedades Prevalentes en la Infancia)</t>
  </si>
  <si>
    <t xml:space="preserve">Juan Diego Lopez Palacio </t>
  </si>
  <si>
    <t>1.3.19.0.1</t>
  </si>
  <si>
    <t>Mantener activo el programa de control de tuberculosis (100% de los pacientes identificados con disponibilidad de tratamiento TAES)</t>
  </si>
  <si>
    <t>Fortalecimiento de la capacidad de gestión de la autoridad sanitaria a través de la operación adecuada de los sistemas de información</t>
  </si>
  <si>
    <t>1.3.20.0.1</t>
  </si>
  <si>
    <t>Mantener activo el programa de vigilancia y control de TBC al interior de los centros penitenciarios mediante búsquedas activas</t>
  </si>
  <si>
    <t>1.3.29.0.1</t>
  </si>
  <si>
    <t>Avanzar en el proceso de georreferenciación de 8 eventos o procesos de gestión de la salud pública</t>
  </si>
  <si>
    <t>1.3.31.0.1</t>
  </si>
  <si>
    <t>Diseñar un módulo de gestión y consulta ciudadana en salud en línea</t>
  </si>
  <si>
    <t>1.3.30.0.1</t>
  </si>
  <si>
    <t>Implementar  4 módulos virtuales de aprendizaje para capacitación y/o educación  continuada  para la gestión de la salud pública</t>
  </si>
  <si>
    <t>1.3.33.0.1</t>
  </si>
  <si>
    <t>Atender conforme a lineamientos INS, el 100% de los eventos notificados</t>
  </si>
  <si>
    <t>1.3.41.0.1</t>
  </si>
  <si>
    <t>Garantizar el desarrollo y operatividad de un plan de acción que responda ante los eventos sanitarios de interés en salud pública (Brotes, epidemias o emergencias sanitarias)</t>
  </si>
  <si>
    <t>1.3.32.0.1</t>
  </si>
  <si>
    <t>Ana Maria Ocampo y Carolina Ramirez Gomez</t>
  </si>
  <si>
    <t>1.3.03.0.1</t>
  </si>
  <si>
    <t>DESARROLLO DE LA ESTRATEGIA CULTIVO MI VIDA POR MEDIO ACCIONES DE PROMOCIÓN DE LA SALUD PREVENCIÓN DE LA ENFERMEDAD Y GESTIÓN DE LA SALUD PÚBLICA</t>
  </si>
  <si>
    <t>Desarrollar un programa de atención integral en salud que promueva modos y estilos de vida saludables orientados a mejorar la calidad de vida de la población de Manizales</t>
  </si>
  <si>
    <t>1.3.06.0.1</t>
  </si>
  <si>
    <t>1.3.05.0.1</t>
  </si>
  <si>
    <t xml:space="preserve">Claudia Piedad Estrada </t>
  </si>
  <si>
    <t>1.3.24.0.1</t>
  </si>
  <si>
    <t>Desarrollar un (1) proyecto ocupacional/productivo con los beneficiarios del programa de rehabilitación a PCD funcional</t>
  </si>
  <si>
    <t>DESARROLLO DE ACCIONES DE PREVENCION DE LA DISCAPACIDAD Y DE ATENCION INTEGRAL EN SALUD A
LAS PERSONAS CON DISCAPACIDAD Y SUS FAMILIAS Y/O CUIDADORES MANIZALES</t>
  </si>
  <si>
    <t>Desarrollo de acciones de sensibilización y prevención de la discapacidad y de atención en rehabilitación funcional y social para personas con discapacidad del Municipio de Manizales y sus familias / cuidadores</t>
  </si>
  <si>
    <t>1.3.25.0.1</t>
  </si>
  <si>
    <t>Mantener activa la Estrategia de Rehabilitación Basada en la Comunidad, RBC</t>
  </si>
  <si>
    <t>1.3.26.0.1</t>
  </si>
  <si>
    <t>Mantener activo el programa de sensibilización, prevención, detección y atención en discapacidad</t>
  </si>
  <si>
    <t>Myriam Astrid Ramirez</t>
  </si>
  <si>
    <t>1.3.13.0.1</t>
  </si>
  <si>
    <t>Mantener en 10% el porcentaje de  personas entre 15 y 49 años que son tamizadas para VIH, incluyendo poblaciones claves, prioritarias y expuestas a riesgo biológico</t>
  </si>
  <si>
    <t>MEJORAMIENTO DE LAS CONDICIONES RELACIONADAS CON LOS DERECHOS SEXUALES Y REPRODUCTIVOS DE
LA POBLACIÓN DE MANIZALES EN EL MARCO DEL SELLO VERDE AMOR Y SEXUALIDAD SOSTENIBLE MANIZALES</t>
  </si>
  <si>
    <t>Desarrollar un Programa de Sexualidad: Derechos Sexuales y Derechos Reproductivos que contribuya a mejorar la calidad de vida con énfasis en población clave y objetivo, para impactar  el sello verde de Amor y Sexualidad Sostenible</t>
  </si>
  <si>
    <t>1.3.12.0.2</t>
  </si>
  <si>
    <t>Disminuir por debajo de 30 la tasa de fecundidad en adolescentes de 15 a 19 años</t>
  </si>
  <si>
    <t>&lt;30</t>
  </si>
  <si>
    <t>Jose Alejandro Prieto Montoya</t>
  </si>
  <si>
    <t xml:space="preserve">1.3.27.0.1
</t>
  </si>
  <si>
    <t>IMPLEMENTACIÓN DE LA ESTRATEGIA DE ATENCIÓN PRIMARIA EN SALUD EN EL MARCO DE LA DIMENSIÓN DE
AUTORIDAD SANITARIA EN EL MUNICIPIO MANIZALES</t>
  </si>
  <si>
    <t>Implementar un modelo de salud pública integral, con enfoque de riesgo, basado en la estrategia de Atención Primaria en Salud, en el marco de la política de atención integral en salud y del sello verde: cultivo mi vida, de la Administración Municipal</t>
  </si>
  <si>
    <t>1.3.23.0.1</t>
  </si>
  <si>
    <t>Mantener activa la estrategia de entornos laborales seguros y saludables en trabajadores informales</t>
  </si>
  <si>
    <t>DESARROLLO DE ACCIONES DE PREVENCIÓN Y PROMOCIÓN DE LA SALUD EN EL ENTORNO LABORAL MANIZALES</t>
  </si>
  <si>
    <t>Desarrollo de acciones de promoción de la salud y prevención de eventos ocupacionales en los entornos laborales formal e informal del Municipio de Manizales</t>
  </si>
  <si>
    <t>Angelica Salazar Aristizabal</t>
  </si>
  <si>
    <t>IMPLEMENTACIÓN DEL PROGRAMA DE INSPECCIÓN VIGILANCIA Y CONTROL DE LA SALUD AMBIENTAL DEL MUNICIPIO DE MANIZALES</t>
  </si>
  <si>
    <t>Mejorar la calidad y cobertura en las funciones de inspección, vigilancia y control de los factores de riesgo de consumo, ambientales, biológicos, bienes y servicios en las cuidad de Manizales</t>
  </si>
  <si>
    <t>1.3.11.0.1</t>
  </si>
  <si>
    <t>Mantener activo el programa de vigilancia de la inocuidad de alimentos en establecimientos de alimentos y ventas estacionarias</t>
  </si>
  <si>
    <t>1.3.17.0.1</t>
  </si>
  <si>
    <t>Mantener activo un (1) programa de control de plagas en zonas de riesgo</t>
  </si>
  <si>
    <t>1.3.03.0.2</t>
  </si>
  <si>
    <t>Mantener en cero (0) la mortalidad por Rabia</t>
  </si>
  <si>
    <t>Maribel Fernanda Gutierrez Duque</t>
  </si>
  <si>
    <t>1.3.34.0.1</t>
  </si>
  <si>
    <t>Mantener en 100% el seguimiento al aseguramiento y prestación de servicios de salud en las EPS con énfasis en el régimen subsidiado (8 EPS con auditorías)</t>
  </si>
  <si>
    <t>FORTALECIMIENTO Y PROMOCIÓN DE LA AFILIACIÓN AL SISTEMA GENERAL DE SEGURIDAD SOCIAL EN SALUD DE LA POBLACIÓN DEL MUNICIPIO DE MANIZALES</t>
  </si>
  <si>
    <t>Promover la afiliación al Sistema General de Seguridad Social en Salud (SGSSS) de la población del municipio de Manizales</t>
  </si>
  <si>
    <t>Lorena Gonzalez Arias</t>
  </si>
  <si>
    <t>FORTALECIMIENTO DEL PROGRAMA AMPLIADO DE INMUNIZACIONES A FIN DE ALCANZAR MAS DEL 95% EN COBERTURAS DE BIOLÓGICOS TRAZADORES EN LAS POBLACIONES OBJETO DEL PROGRAMA</t>
  </si>
  <si>
    <t>Reducir la carga de enfermedades inmunoprevenibles</t>
  </si>
  <si>
    <t xml:space="preserve">1.3.21.0.1
</t>
  </si>
  <si>
    <t>Mantener activo un (1) programa de vacunación por semanas con biológico trazador en las IPS vacunadoras</t>
  </si>
  <si>
    <t>1.3.38.0.1</t>
  </si>
  <si>
    <t>Evaluar los PAMEC  en las IPS objeto de la implementación y vigilancia del SOGC</t>
  </si>
  <si>
    <t>Adelantar acciones que sean requeridas para la contratación del recurso humano necesario para apoyar la gestión administrativa, jur financiera; acciones de desarrollo, seguimiento y control de las obligaciones de los 4 componentes del Sistema obligatorio de la Garantía</t>
  </si>
  <si>
    <t>Cesar Augusto Arias Pineda</t>
  </si>
  <si>
    <t>1.2.06.0.1</t>
  </si>
  <si>
    <t xml:space="preserve">Actualizar la infraestructura tecnológica en el 100% de las Instituciones educativas oficiales </t>
  </si>
  <si>
    <t>Educación de Calidad</t>
  </si>
  <si>
    <t>Manizales Ciudad mundial del aprendizaje hacia un sistema 4.0.</t>
  </si>
  <si>
    <t>2020170010023</t>
  </si>
  <si>
    <t>Diseño y ejecución de proyectos de innovación pedagógica -PIP- para un modelo  educativo 4.0 en el municipio de manizales</t>
  </si>
  <si>
    <t>Mejorar las herramientas tecnológicas, comunicativas y pedagógicas para el desarrollo de las competencias básicas de los estudiantes del municipio de Manizales</t>
  </si>
  <si>
    <t>1.2.08.3.1</t>
  </si>
  <si>
    <t>1.2.34.0.1</t>
  </si>
  <si>
    <t>Modernizar el mobiliario escolar en 4 instituciones educativas oficiales</t>
  </si>
  <si>
    <t>Implementación de un Ecosistema Educativo Ambiental, Como Eje de un Sistema Educativo 4.0 en el Municipio de Manizales</t>
  </si>
  <si>
    <t>Promover entornos ambientales y físicos adecuados al contexto educativo del municipio de Manizales</t>
  </si>
  <si>
    <t>Luz Dary Calvo Mejía</t>
  </si>
  <si>
    <t>1.2.21.0.1</t>
  </si>
  <si>
    <t>Ampliar jornada única a 42 instituciones</t>
  </si>
  <si>
    <t>Mejorar los escenarios deportivos de 25 Instituciones Educativas</t>
  </si>
  <si>
    <t>Deporte y recreación para el desarrollo integral de los individuos, para la convivencia y la cohesión social</t>
  </si>
  <si>
    <t>1.5.01.0.1</t>
  </si>
  <si>
    <t>1.2.17.0.1</t>
  </si>
  <si>
    <t>Implementar en el 100% de las instituciones educativas oficiales la accesibilidad física para personas con discapacidad</t>
  </si>
  <si>
    <t>César Augusto Arias Pineda</t>
  </si>
  <si>
    <t>Fortalecimiento de alianzas estratégicas para la inclusión, calidad educativa y permanencia en un modelo educativo 4.0 en el municipio de Manizales</t>
  </si>
  <si>
    <t>Aumentar la tasa de permanencia de los estudiantes, en los diferentes niveles educativos del municipio de Manizales</t>
  </si>
  <si>
    <t>1.2.18.0.1</t>
  </si>
  <si>
    <t>Implementar en el 100% de las instituciones educativas oficiales proyectos de educación para la diversidad</t>
  </si>
  <si>
    <t>Se realizaran las gestiones pertinentes para la devolución del recurso</t>
  </si>
  <si>
    <t>Diana Marcela Gómez Arce</t>
  </si>
  <si>
    <t>1.2.09.0.1</t>
  </si>
  <si>
    <t>Implementar en el 20% de las instituciones educativas espacios de aprendizaje comunitarios y familiares</t>
  </si>
  <si>
    <t>1.2.15.0.1</t>
  </si>
  <si>
    <t xml:space="preserve">Mantener los 12.000 cupos diarios de alimentación escolar </t>
  </si>
  <si>
    <t>1.2.16.0.1</t>
  </si>
  <si>
    <t>Incrementar en 4 el número de instituciones educativas con el programa de alimentación escolar (PAE)</t>
  </si>
  <si>
    <t>Dcto 0213 17/05/2022
$23772427
Se requería el recurso para cubrir transporte escolar en zona rural para garantizar la prestación del servicio educativo.</t>
  </si>
  <si>
    <t>1.2.02.0.1</t>
  </si>
  <si>
    <t>Implementar una estrategia de bilingüismo para las personas con discapacidad auditiva en dos (2) instituciones educativas</t>
  </si>
  <si>
    <t>Ofertar educación con enfoque diferencial</t>
  </si>
  <si>
    <t>Se ajusta el recurso de la actividad en otra meta (descrita en esta fila</t>
  </si>
  <si>
    <t>1.2.06.0.2</t>
  </si>
  <si>
    <t>Incrementar a 81% la tasa de permanencia en primaria</t>
  </si>
  <si>
    <t>1.2.26.0.1</t>
  </si>
  <si>
    <t>Aumentar a 1.400 los cupos para Universidad en Tu Colegio</t>
  </si>
  <si>
    <t>1.2.19.0.1</t>
  </si>
  <si>
    <t>Implementar en 30 instituciones educativas oficiales modelos educativos flexibles</t>
  </si>
  <si>
    <t>1.2.25.0.1</t>
  </si>
  <si>
    <t>Ampliar a 1.150 los cupos en carreras técnicas y tecnológicas</t>
  </si>
  <si>
    <t>1.2.27.0.1</t>
  </si>
  <si>
    <t>Aumentar a 200 el número de cupos para Universidad en el Campo</t>
  </si>
  <si>
    <t>1.2.11.0.2</t>
  </si>
  <si>
    <t>Aumentar a 44 el número de instituciones educativas en las que se aplican las pruebas EGRA</t>
  </si>
  <si>
    <t>Administración del Servicio Educativo en el Municipio de  Manizales</t>
  </si>
  <si>
    <t>Mejorar la prestación del servicio, la calidad  educativa y la permanencia de los estudiantes en las instituciones educativas del municipio de Manizales.</t>
  </si>
  <si>
    <t>Arq. CLAUDIA MARIA SALAZAR V.
Directora Tecnica - Unidad de Gestion de Vivienda</t>
  </si>
  <si>
    <t>3.2.01.0.1</t>
  </si>
  <si>
    <t>Realizar 2 proyectos de mejoramiento integral de barrios</t>
  </si>
  <si>
    <t>Mejoramiento integral de barrios</t>
  </si>
  <si>
    <t>2020170010019</t>
  </si>
  <si>
    <t>Mejoramiento del habitat urbano y rural. Manizales</t>
  </si>
  <si>
    <t>Mejorar las condiciones de habitabilidad en los asentamientos humanos informales y en las viviendas puntuales precarias en el suelo urbano y rural del municipio de Manizales a partir de un modelo de urbanismo y vivienda sostenible.</t>
  </si>
  <si>
    <t>DIANA RAMIREZ -PROFESIONAL UNIVERSITARIO CULTURA</t>
  </si>
  <si>
    <t>1.4.01.1.1</t>
  </si>
  <si>
    <t>Apoyar ocho (8) iniciativas culturales de la población con discapacidad</t>
  </si>
  <si>
    <t>2020170010052</t>
  </si>
  <si>
    <t>Fortalecimiento LA CULTURA COMO MOTOR DE DESARROLLO SOCIAL Y ECONÓMICO PARA UNA MANIZALES MÁS GRANDE</t>
  </si>
  <si>
    <t>Mejorar el impacto económico y social que genera la oferta institucional de bienes y servicios culturales de la ciudad.</t>
  </si>
  <si>
    <t>JHON FREDY DIAZ -  TECNICO ADMINISTRATIVO CULTURA</t>
  </si>
  <si>
    <t>1.4.02.1.1</t>
  </si>
  <si>
    <t>Realizar trece (13) actividades en las casas de la cultura, que promuevan el respeto por la libertad religiosa</t>
  </si>
  <si>
    <t>Desarrollar procesos de ciudad en torno a la cultura ciudadana, la cultura ambiental y la diversidad, a través de la implementación de estrategias de innovación y promoción desde el ICTM.</t>
  </si>
  <si>
    <t>JHON FREDY DIAZ - TECNICO ADMINISTRATIVO CULTURA</t>
  </si>
  <si>
    <t>1.4.03.1.1</t>
  </si>
  <si>
    <t>Llegar al 100% de la formulación y ejecución de la Política Pública de cultura del Municipio</t>
  </si>
  <si>
    <t>Formular, implementar, evaluar y retroalimentar la política pública de cultura en Manizales.</t>
  </si>
  <si>
    <t>Gestión y ejecución del proceso de movilización ciudadana e implementación de la política pública, priorizando según sus ejes.</t>
  </si>
  <si>
    <t>1.4.04.1.1</t>
  </si>
  <si>
    <t>Transformar el 100% de los programas de las casas de cultura</t>
  </si>
  <si>
    <t>RUBMARTH LOPEZ</t>
  </si>
  <si>
    <t>El 100% de las casas de cultura dictan talleres de formación a sus usuarios enfocados a temas relacionados con el medio ambiente (Bio Cultural)</t>
  </si>
  <si>
    <t>1.4.05.1.1</t>
  </si>
  <si>
    <t>1.4.09.1.1</t>
  </si>
  <si>
    <t>El 30% de los asistentes a las casas de cultura participan en actividades formativas (talleres) con enfoque ambiental  (bio Cultural)</t>
  </si>
  <si>
    <t>DIANA RAMIREZ - PROFESIONAL UNIVERSITARIO CULTURA</t>
  </si>
  <si>
    <t>1.4.10.1.1</t>
  </si>
  <si>
    <t xml:space="preserve">Aumentar en 20% los usos presenciales y virtuales proyectados en la red de bibliotecas públicas </t>
  </si>
  <si>
    <t>Fortalecer el sentido de pertenencia y valoración de la ciudadanía hacia el patrimonio histórico y cultural de la ciudad</t>
  </si>
  <si>
    <t>1.4.12.1.1</t>
  </si>
  <si>
    <t>Desarrollar un (1) programa de promoción y reconocimiento del Paisaje Cultural Cafetero por año</t>
  </si>
  <si>
    <t>1.4.11.1.1</t>
  </si>
  <si>
    <t>Desarrollar un (1) proyecto por año para el fomento del Paisaje Cultural Cafetero</t>
  </si>
  <si>
    <t>1.4.13.1.1</t>
  </si>
  <si>
    <t>Puesta en marcha de la banda municipal de música de Manizales, año tras año</t>
  </si>
  <si>
    <t>Mejorar el impacto económico y social que genera la oferta institucional de bienes y servicios culturales de la ciudad</t>
  </si>
  <si>
    <t>1.4.14.1.1</t>
  </si>
  <si>
    <t>Realizar 360 presentaciones de la banda municipal en el cuatrienio</t>
  </si>
  <si>
    <t>PAULO RESTREPO</t>
  </si>
  <si>
    <t>1.4.15.1.1</t>
  </si>
  <si>
    <t>Poner en marcha el plan de mejoramiento del archivo historico</t>
  </si>
  <si>
    <t>DIANA GUTIERREZ- PROFESIONAL UNIVERSITARIO TURISMO</t>
  </si>
  <si>
    <t>1.4.16.1.1</t>
  </si>
  <si>
    <t>Desarrollar un (1) programa al año para la apropiación del Patrimonio Cultural en la ciudad</t>
  </si>
  <si>
    <t>1.4.17.1.1</t>
  </si>
  <si>
    <t>Creación de un Laboratorio de Emprendimiento Cultural para apoyo a formulación de proyectos culturales al año</t>
  </si>
  <si>
    <t>Fortalecer el sector de las industrias creativas y culturales de la ciudad a través de un programa integral de promoción, asistencia y creación de alianzas estratégicas nacionales e internacionales</t>
  </si>
  <si>
    <t>1.4.18.1.1</t>
  </si>
  <si>
    <t>Desarrollar un (1) programa de desarrollo de industrías creativas de economía naranja por año</t>
  </si>
  <si>
    <t>1.4.20.1.1</t>
  </si>
  <si>
    <t>Apoyar  mínimo 40 iniciativas artisticas y culturales por año</t>
  </si>
  <si>
    <t>1.5.03.0.1</t>
  </si>
  <si>
    <t>Construir 2 escenarios para la realización de los Juegos nacionales 2023</t>
  </si>
  <si>
    <t>2016170010035</t>
  </si>
  <si>
    <t>MEJORAMIENTO CONSTRUCCIÓN, MANTENIMIENTO, ADMINISTRACIÓ Y ADECUACIÓN DE ESCENARIOS DEPORTIVOS EN LA CIUDAD DE MANIZALES</t>
  </si>
  <si>
    <t>Incrementar el número de escenarios deportivos y mantener en buen estado los existentes, prestando a la comunidad un óptimo servicio</t>
  </si>
  <si>
    <t>1.5.02.0.2</t>
  </si>
  <si>
    <t>Mantener y adecuar el 100% de los escenarios deportivos en buenas condiciones de uso y aptos para la práctica del deporte y la recreación</t>
  </si>
  <si>
    <t>Adecuar el 100% de escenarios deportivos necesarios para la realización de los juegos nacionales 2023</t>
  </si>
  <si>
    <t>1.5.04.0.1</t>
  </si>
  <si>
    <t>Ricardo Tabares Saldarriaga</t>
  </si>
  <si>
    <t>3.2.02.0.1</t>
  </si>
  <si>
    <t>Gestionar 1 convenio para la construcción de viviendas VIP y VIS en la ciudad</t>
  </si>
  <si>
    <t>3.2.02.0.2</t>
  </si>
  <si>
    <t>Reducir en 470 hogares el déficit cualitativo de vivienda urbana</t>
  </si>
  <si>
    <t>3.2.01.0.2</t>
  </si>
  <si>
    <t>Reducir en 220 hogares el déficit cualitativo de vivienda rural</t>
  </si>
  <si>
    <t>Interventoria</t>
  </si>
  <si>
    <t>Obra Civil Para Adecuación, Mantenimiento Y Construcción De Equipamientos Sociales, Comunitarios E Institucionales</t>
  </si>
  <si>
    <t>Construcción, Adecuación Y Mejoramiento De Infraestructura Institucional,
Bienes De Interés Cultural.</t>
  </si>
  <si>
    <t>Estudios, diseños y trámites de licencias urbanísticas</t>
  </si>
  <si>
    <t>Diciembre 29 de 2022</t>
  </si>
  <si>
    <t>PLAN DE ACCIÓN - VIGENCIA: 2023</t>
  </si>
  <si>
    <t>Adquisición y/o desarrollo de infraestructura tecnológica para la Administración Municipal. (Adquisición de equipos de cómputo, servidores, repuestos, componentes y periféricos para la Administración Municipal)</t>
  </si>
  <si>
    <t>Articulación de las soluciones y canales digitales para interacción con el ciudadano y grupos de interes (Administración de la pagina web de la Alcaldia de Manizales, App Manizales + Virtual)</t>
  </si>
  <si>
    <t>Implementar acciones de Motivación Humana Excepcional (Desarrollo plan de bienestar  para funcionarios de la Administración Municipal.)</t>
  </si>
  <si>
    <t>Implementar los lineamientos dados por la Política de Gestión del Conocimiento (Capacitaciones en Educación Formal, Educación para el Trabajo y el Desarrollo Humano y Educación No formal - Hospedaje, alimentación, tiquetes aereos y auditorios en Manizales)</t>
  </si>
  <si>
    <t>Implementar la política de gobierno digital en la Administración Municipal mediante el aprovechamiento de las TIC con la adopción de
tecnología verde, generando valor público en un entorno de confianza digital.</t>
  </si>
  <si>
    <t>2.1.02.0.1</t>
  </si>
  <si>
    <t>Desarrollar e implementar una (1)  política de datos abiertos para la ciudad</t>
  </si>
  <si>
    <t>1.4.06.0.1</t>
  </si>
  <si>
    <t>2.4.02.0.1</t>
  </si>
  <si>
    <t>Diseñar una estrategia para el establecimiento de Empresas 4.0 en la ciudad</t>
  </si>
  <si>
    <t>2.5.01.0.1</t>
  </si>
  <si>
    <t>Actualizar la política de empleo bajo los principios del trabajo decente en el municipio</t>
  </si>
  <si>
    <t>Fortalecimiento de las capacidades de la ciudad como territorio inteligente</t>
  </si>
  <si>
    <t>Implementar politica de datos abiertos y realizar las adecuaciones técnicas
necesarias para la puesta a punto de una infraestructura de datos abiertos con la
información generada en el ecosistema.</t>
  </si>
  <si>
    <t xml:space="preserve">Dinamizar  y fortalecer el ecosistema de competitividad, emprendimiento e innovación para una  Manizales Sostenible
</t>
  </si>
  <si>
    <t>Fortalecimiento de programas con aliados comerciales nacionales e internacionales</t>
  </si>
  <si>
    <t>Consolidar la estrategia invest in Manizales orientada a procesos de generación de valor, ofreciendo un portafolio específico de proyectos y generación de condiciones para la instalación de inversionistas en la ciudad de Manizales.</t>
  </si>
  <si>
    <t xml:space="preserve">Promoción de ciudad </t>
  </si>
  <si>
    <t xml:space="preserve"> Asistencia técnica, ambiental, económica, administrativa, financiera, contable, social y jurídica</t>
  </si>
  <si>
    <t>Asistencia técnica, ambiental, económica, administrativa, financiera, contable, social y jurídica.</t>
  </si>
  <si>
    <t>Mantenimiento y/o Mejoramiento de viviendas urbanas.</t>
  </si>
  <si>
    <t>Interventoría administrativa, financiera, contable, ambiental, social, jurídica y técnica.</t>
  </si>
  <si>
    <t>Visitas de diagnóstico y seguimiento a los proyectos de vivienda social.</t>
  </si>
  <si>
    <t>Mantenimiento y/o Mejoramiento de viviendas Rurales.</t>
  </si>
  <si>
    <t xml:space="preserve">  interventoría administrativa, financiera, contable, ambiental, social, jurídica y técnica.</t>
  </si>
  <si>
    <t>Restauración del centro de encuentro cultural concentración Juan XXIII, Antiguo Instituto Universitario, mediante la recuperación del
patrimonio histórico arquitectónico y cultural que representa el inmueble en la ciudad de Manizales</t>
  </si>
  <si>
    <t xml:space="preserve">Generación de un nuevo espacio de intercambio cultural para la ciudad de Manizales en la concentración Juan XXIII. </t>
  </si>
  <si>
    <t>Cimentación de la estructura</t>
  </si>
  <si>
    <t>Reforzamiento estructural</t>
  </si>
  <si>
    <t>Realización de obras de estabilidad</t>
  </si>
  <si>
    <t>Estudios, diseñosy construcción de cinco (5) km de senderos y/o ciclo rutas</t>
  </si>
  <si>
    <t>Adecuación de la infraestructura del sistema de espacio público a las necesidades de la movilidad sostenible.</t>
  </si>
  <si>
    <t>1.Fortalecer la red peatonal y ciclista para consolidar la red de movilidad activa de la ciudad</t>
  </si>
  <si>
    <t>1. Construcción y adecuación de cicloinfraestructura.</t>
  </si>
  <si>
    <t>2. Interventoria administrativa, financiera, contable, ambiental, social jurídica y
técnica.</t>
  </si>
  <si>
    <t>3. Asistencia técnica, ambiental, social, financiera y jurídica.</t>
  </si>
  <si>
    <t>Estudios, diseñosy construcción de dos (2) km de bulevares</t>
  </si>
  <si>
    <t>1. Promover una ciudad amigable para los peatones, ciclistas y usuarios del transporte público colectivo.</t>
  </si>
  <si>
    <t>1. Construcción y adecuación de la infraestructura peatonal.</t>
  </si>
  <si>
    <t>2. Interventoria administrativa, financiera, contable, ambiental, social jurídica y técnica.</t>
  </si>
  <si>
    <t>1. Garantizar características técnicas adecuadas de la infraestructura vial urbana, para la correcta movilidad de los diferentes modos de
transporte.</t>
  </si>
  <si>
    <t>1.Construcción, mantenimiento y/o rehabilitación de la infraestructura de
espacio público.</t>
  </si>
  <si>
    <t>2. Interventoría administrativa, financiera, contable, ambiental, social, jurídica y
técnica.</t>
  </si>
  <si>
    <t>1. Garantizar características técnicas adecuadas para la movilidad, en la infraestructura vial rural.</t>
  </si>
  <si>
    <t>1. Mantenimiento, mejoramiento y/o construcción de vías rurales.</t>
  </si>
  <si>
    <t>1. Construcción de placas huellas.</t>
  </si>
  <si>
    <t>2. Asistencia técnica, ambiental, social, financiera y jurídica.</t>
  </si>
  <si>
    <t>Fortalecimiento de las capacidades de las familias para promover la corresponsabilidad en el desarrollo integral de los niños y niñas</t>
  </si>
  <si>
    <t xml:space="preserve"> Estrategias de sensibilización para la promoción y prevención de los derechos de los niños, niñas, adolescentes y jóvenes</t>
  </si>
  <si>
    <t>Atención integral a niños, niñas y adolescentes a través del hogar de paso o cuidado y/o albergue</t>
  </si>
  <si>
    <t>Gestionar programas de formación y emprendimiento juvenil</t>
  </si>
  <si>
    <t>Acompañamiento a las Instancias de participación de los niños, niñas, adolescentes y jóvenes (organizaciones pre y juveniles, gabinete juvenil; plataforma juvenil)</t>
  </si>
  <si>
    <t>Implementación de la política pública de familia</t>
  </si>
  <si>
    <t>Atención integral para los adultos mayores pobres y vulnerables.</t>
  </si>
  <si>
    <t xml:space="preserve"> Implementación y fortalecimiento de centros vida para la atención integral de los adultos mayores</t>
  </si>
  <si>
    <t>Fortalecimiento de los Centros Día para la atención de adultos mayores</t>
  </si>
  <si>
    <t>Daissy Lorena Alzate</t>
  </si>
  <si>
    <t xml:space="preserve"> Procesos de inserción social y cultural para personas con discapacidad, cuidadores y familias.</t>
  </si>
  <si>
    <t>15/12//2023</t>
  </si>
  <si>
    <t>Programas de inclusión laboral y de emprendimiento para Familias, personas con discapacidad y adultos mayores</t>
  </si>
  <si>
    <t>Celebración de eventos y conmemoraciones, para la familia, la población con discapacidad y adulta mayor</t>
  </si>
  <si>
    <t>Mínimo vital de agua potable para población más vulnerable</t>
  </si>
  <si>
    <t>Auxilio funerario para la población pobre</t>
  </si>
  <si>
    <t>Formación en artes, habilidades y oficios para el desarrollo de las competencias</t>
  </si>
  <si>
    <t>Procesos de operativización, gestión y oferta preferente para la población beneficiaria de los subsidios nacionales</t>
  </si>
  <si>
    <t>Apoyo a las unidades empresariales y artesanales de base comunitarias</t>
  </si>
  <si>
    <t>Julieta Patiño Rodas</t>
  </si>
  <si>
    <t>Acompañamiento, capacitación y asesoría a organizaciones comunitarias JAC y JAL</t>
  </si>
  <si>
    <t xml:space="preserve"> Funcionamiento de los telecentros comunitarios</t>
  </si>
  <si>
    <t>Programas sociales en los Centros Integrales de Servicios Comunitarios Ciscos</t>
  </si>
  <si>
    <t>31/12//2023</t>
  </si>
  <si>
    <t>Seguridad social y póliza de vida de ediles comuneros</t>
  </si>
  <si>
    <t>Honorarios de ediles comuneros</t>
  </si>
  <si>
    <t>Apoyo a iniciativas presentadas por las JAL</t>
  </si>
  <si>
    <t>Mantenimiento, adecuación y dotación de sedes institucionales, sociales y comunitarias</t>
  </si>
  <si>
    <t>1.7.16.0.2</t>
  </si>
  <si>
    <t>Vigilancia de las Sedes donde funciona la administracion</t>
  </si>
  <si>
    <t>1.5.05.1.1</t>
  </si>
  <si>
    <t>Apoyo a talentos deportivos</t>
  </si>
  <si>
    <t>1.5.09.1.1</t>
  </si>
  <si>
    <t>Apoyo a clubes, ligas, federaciones y otras organizaciones, en participaciones deportivas a nivel local, nacional o internacional.</t>
  </si>
  <si>
    <t>1.5.02.1.1</t>
  </si>
  <si>
    <t>Apoyo actividades deportivas de la Feria de Manizales</t>
  </si>
  <si>
    <t>1.5.10.1.1</t>
  </si>
  <si>
    <t>Fomento de los semilleros deportivos en comunas y corregimientos</t>
  </si>
  <si>
    <t>Juegos deportivos del deporte social comunitario</t>
  </si>
  <si>
    <t>Juegos del Sector Educativo</t>
  </si>
  <si>
    <t>1.5.08.1.1</t>
  </si>
  <si>
    <t>Realización y apoyo a eventos de carácter nacional e internacional.</t>
  </si>
  <si>
    <t>1.5.07.1.1</t>
  </si>
  <si>
    <t>Realización de Festivales Recreativos en comunas y corregimientos.</t>
  </si>
  <si>
    <t>Fomento de la recreación, la actividad física y el deporte por medio de los centros comunitarios de la actividad física "cencaf”</t>
  </si>
  <si>
    <t>Dotación de implementos deportivos</t>
  </si>
  <si>
    <t>Realización de los puntos de actividad física musicalizada. “Manizales Activa”</t>
  </si>
  <si>
    <t>Realización de las ciclovías y ciclopaseos .</t>
  </si>
  <si>
    <t>Promoción de otros hábitos y estilos de vida saludable</t>
  </si>
  <si>
    <t>Promoción y divulgación de la cultura deportiva</t>
  </si>
  <si>
    <t>Canchas construidas y dotadas</t>
  </si>
  <si>
    <t>Escenarios deportivos construidos y dotados</t>
  </si>
  <si>
    <t>Estudios y Diseños para la Construcción de Escenarios Deportivos</t>
  </si>
  <si>
    <t>Interventorías para la Construcción de Escenarios Deportivos</t>
  </si>
  <si>
    <t>Licencias de Contracción para Escenarios Deportivos</t>
  </si>
  <si>
    <t>Dotación, suministro e instalación de Materiales necesarios para el
mantenimiento de escenarios deportivos</t>
  </si>
  <si>
    <t>Mantenimiento y adecuación de escenarios deportivos</t>
  </si>
  <si>
    <t>Servicios domiciliarios (Agua, Energía Electrica, Gas) para los escenarios deportivos</t>
  </si>
  <si>
    <t>Servicio de Vigilancia para los escenarios deportivos</t>
  </si>
  <si>
    <t>Transporte para el cuidado y seguimiento de los escenarios deportivos</t>
  </si>
  <si>
    <t>Servicio de Aseo y mantenimiento de escenarios deportivos</t>
  </si>
  <si>
    <t>Coordinación y administración de escenarios deportivos</t>
  </si>
  <si>
    <t>Dotación de implementos tecnológicos</t>
  </si>
  <si>
    <t>Dotación de materiales, equipos y mobiliarios.</t>
  </si>
  <si>
    <t xml:space="preserve">Mantenimiento y adecuación de oficinas </t>
  </si>
  <si>
    <t>CONSTRUCCIÓN OBRAS COMPLEMENTARIAS PATINÓDROMO BOSQUE POPULAR EL PRADO MANIZALES</t>
  </si>
  <si>
    <t>Intervenir de manera integral el Patinódromo del Bosque Popular el Prado, según el manual de escenarios deportivos del Ministerio del Deporte, para la práctica deportiva cotidiana y para las competencias Nacionales e Internacionales.</t>
  </si>
  <si>
    <t>Instalar los recubrimientos y pasamanos que requiera la pista de patinaje</t>
  </si>
  <si>
    <t>Implementar el protocolo COVID y realizar la homologación de escenario</t>
  </si>
  <si>
    <t>Realizar obras preliminares.</t>
  </si>
  <si>
    <t>Realizar los movimientos de tierra necesarios para la construcción</t>
  </si>
  <si>
    <t>Realizar las bases, rellenos y cimentación de la estructura</t>
  </si>
  <si>
    <t>Suministrar e instalar el acero de refuerzo</t>
  </si>
  <si>
    <t>Suministrar e instalar las estructuras en concreto, metálicas y pre fabricadas</t>
  </si>
  <si>
    <t>Realizar las instalaciones hidraulicas y sanitarias</t>
  </si>
  <si>
    <t>Realizar labores de mamposteria y acabados</t>
  </si>
  <si>
    <t>Instalar la red y sistema de deteccion de incendios</t>
  </si>
  <si>
    <t>Comprar aparatos Sanitarios</t>
  </si>
  <si>
    <t>Realizar labores de pintura y carpinteria</t>
  </si>
  <si>
    <t>Realizar las instalaciones electricas</t>
  </si>
  <si>
    <t>Otras labores de paisajismo y compra de otros elementos</t>
  </si>
  <si>
    <t>Otros costos administrativos</t>
  </si>
  <si>
    <t>MEJORAMIENTO REMODELACIÓN Y CONSTRUCCIÓN DEL COLISEO MAYOR JORGE ARANGO URIBE DEL MUNICIPIO DE MANIZALES</t>
  </si>
  <si>
    <t>Intervenir estructuralmente el Coliseo Mayor, según la normatividad vigente y manual de escenarios deportivos del Ministerio del Deporte, 
para la práctica deportiva cotidiana y para las Competencias Nacionales e Internacionales.</t>
  </si>
  <si>
    <t>PRELIMINARES</t>
  </si>
  <si>
    <t xml:space="preserve">MOVIMIENTO DE TIERRA Y EXCAVACIONES
</t>
  </si>
  <si>
    <t>CIMENTACIÓN</t>
  </si>
  <si>
    <t>ESTRUCTURA</t>
  </si>
  <si>
    <t>INSTALACIONES ELECTRICAS, VOZ Y DATOS</t>
  </si>
  <si>
    <t>INSTALACIONES HIDROSANITARIAS</t>
  </si>
  <si>
    <t>APARATOS SANITARIOS</t>
  </si>
  <si>
    <t>CUBIERTA</t>
  </si>
  <si>
    <t>MUROS Y ACABADOS PAREDES Y PISOS</t>
  </si>
  <si>
    <t>CARPINTERIA METALICA</t>
  </si>
  <si>
    <t>EXTERIORES</t>
  </si>
  <si>
    <t>PROTOCOLO COVID</t>
  </si>
  <si>
    <t>Realización de actividades preliminares, demolición, desmonte, retiros y cubiertas de la edificación</t>
  </si>
  <si>
    <t>Interventoría de la obra</t>
  </si>
  <si>
    <t>Pisos Bases y Acabados</t>
  </si>
  <si>
    <t>Cubierta</t>
  </si>
  <si>
    <t>Actualización del Plan Especial Manejo y Protección, -PEMP del conjunto de inmuebles de arquitectura republicana ubicados en el centro de Manizales.</t>
  </si>
  <si>
    <t xml:space="preserve">Adquisición de información georeferenciada de la dinámica del suelo y la dinámica inmobiliaria </t>
  </si>
  <si>
    <t>Apoyo técnico,
administrativo y financiero</t>
  </si>
  <si>
    <t>Realizar seguimiento y evaluación del POT  a través del expediente municipal</t>
  </si>
  <si>
    <t>Visitas técnicas que
permitan cumplir con las
funciones según normativa
vigente</t>
  </si>
  <si>
    <t>Formulación de instrumentos de planificación, gestión y financiación del territorio (reglamentaciones POT)</t>
  </si>
  <si>
    <t>Realizar la cofinanciación del plan de ejecución del POT y de proyectos estratégicos</t>
  </si>
  <si>
    <t>Natalia Cardona Vasquez</t>
  </si>
  <si>
    <t>Aplicación de encuestas socioeconómicas SISBEN IV</t>
  </si>
  <si>
    <t>Adquisición de Infraestructura tecnológica</t>
  </si>
  <si>
    <t>Fortalecimiento Comité Estratificación y gastos Administrativos</t>
  </si>
  <si>
    <t>Realizar visitas para la aplicación de la metodología de estratificación</t>
  </si>
  <si>
    <t>Adquisición de bienes y servicios de apoyo para el comité de estratificación</t>
  </si>
  <si>
    <t>Conmemoración del Día Internacional para la Eliminación de la Violencia contra la mujer</t>
  </si>
  <si>
    <t>Conmemoración de los derechos de las Mujeres</t>
  </si>
  <si>
    <t>Conmemoración del Día de la Afrocolombianidad.</t>
  </si>
  <si>
    <t>Conmemoración Orgullo LGBTI</t>
  </si>
  <si>
    <t>Fortalecer los hogares garantizando los derechos a las mujeres, niños y niñas, acompañamiento y apoyo en el manejo y fucionamiento de atención infantilen casa y redes familiares</t>
  </si>
  <si>
    <t>Observatorio virtual</t>
  </si>
  <si>
    <t xml:space="preserve">Prevencion y atencion de violencia de Mujeres y Genero </t>
  </si>
  <si>
    <t xml:space="preserve">Coordinar y ejecutar procesos de participación, autonomía económica,fortalecimiento de capacidades en las mujeres, población LGTBI, reinsertadas y grupos etnicos </t>
  </si>
  <si>
    <t xml:space="preserve"> Formación y asistencia técnica (Restaurantes mujeres pospenadas,reinsertadas, grupos étnicos y LGBTI).</t>
  </si>
  <si>
    <t>Creación del sistema de economía del cuidado.</t>
  </si>
  <si>
    <t>Nuevos emprendimientos rurales para mujeres cabeza de familia,reinsertadas, población étnica y víctimas de violencia de Género.</t>
  </si>
  <si>
    <t>Becas semipresenciales para grupos poblacionales históricamente vulnerados</t>
  </si>
  <si>
    <t xml:space="preserve">Coordinar programas de alto impacto que potencialicen las capacidades, competencias y el empoderamiento de las mujeres, grupos etnicos y poblacion LGTBI </t>
  </si>
  <si>
    <t xml:space="preserve">Publicidad y refrigerios </t>
  </si>
  <si>
    <t>Suscribir convenio con la Policía Nacional</t>
  </si>
  <si>
    <t>Aseguramiento</t>
  </si>
  <si>
    <t>Combustible</t>
  </si>
  <si>
    <t>Elementos de comunicación requeridos para la regulación y el control del tránsito y el transporte</t>
  </si>
  <si>
    <t>Adquisición de tecnologías requeridas para la efectividad del control y la regulación</t>
  </si>
  <si>
    <t>Adquisición, mantenimiento y/o contratación de medios de Transporte</t>
  </si>
  <si>
    <t>Dotación de elementos para el control y regulación del tránsito y el transporte</t>
  </si>
  <si>
    <t>Mantenimiento de equipos utilizados en el proceso</t>
  </si>
  <si>
    <t>Personal de apoyo</t>
  </si>
  <si>
    <t>Diseñar y poner en marcha la política de chatarrización del parque automotor del transporte público urbano</t>
  </si>
  <si>
    <t>Impresión, fotocopias y tiquetes zonas azules</t>
  </si>
  <si>
    <t>Campañas de prevención, formación ciudadana y movilidad sostenible</t>
  </si>
  <si>
    <t>Mantenimiento, adecuación y dotación parque didáctico</t>
  </si>
  <si>
    <t>Fortalecimiento del sistema semafórico</t>
  </si>
  <si>
    <t>Logística capacitación y talleres en normas de tránsito</t>
  </si>
  <si>
    <t>Construcción y mantenimiento de Infraestructura de Transporte para la seguridad vial</t>
  </si>
  <si>
    <t>Señalización vial</t>
  </si>
  <si>
    <t xml:space="preserve"> Provisión de equipos electromecánicos - Equipos en estaciones</t>
  </si>
  <si>
    <t>Provisión de equipos electromecánicos - Equipos en línea</t>
  </si>
  <si>
    <t>Provisión de equipos electromecánicos - Otros componentes y dotaciones</t>
  </si>
  <si>
    <t>Provisión de equipos electromecánicos - Otros gastos</t>
  </si>
  <si>
    <t>Provisión de obras civiles - Construcción estaciones</t>
  </si>
  <si>
    <t>Provisión de obras civiles - Soporte equipo electromecánico</t>
  </si>
  <si>
    <t>Provisión de obras civiles - Obras complementarias</t>
  </si>
  <si>
    <t>Provisión de obras civiles - Otros gastos</t>
  </si>
  <si>
    <t>Provisión otras inversiones</t>
  </si>
  <si>
    <t>Provisión gastos imprevistos</t>
  </si>
  <si>
    <t>Prevención y erradicación de las peores formas de trabajo infantil y atención a los NNA en cumplimiento de los Decretos 226/08 y 279/13</t>
  </si>
  <si>
    <t>Restablecimiento de los derechos y responsabilidad penal para adolescentes</t>
  </si>
  <si>
    <t>Activación de rutas de atención en caso de violencia</t>
  </si>
  <si>
    <t>Atención integral en componentes nutricional, pedagógico, psicosocial, lúdico y recreativo</t>
  </si>
  <si>
    <t>Construcción, ejecución y seguimiento del Plan de Atención Integral a las víctimas</t>
  </si>
  <si>
    <t>Suministrar ayuda y atención humanitaria inmediata a las víctimas del conflicto armado, en los términos de la ley 1448 del 2011</t>
  </si>
  <si>
    <t>Brindar atención inmediata y mediata a las víctimas de trata de personas, remitidas por autoridad competente y activar las rutas de atención requeridas según los casos específicos</t>
  </si>
  <si>
    <t>Brindar los apoyos de participación a la mesa municipal de victimas de acuerdo con la resolución 0388 de 2013 de la unidad para las victimas</t>
  </si>
  <si>
    <t>Fortalecer los procesos de rehabilitación y de la capacidad funcional de personas víctimas del conflicto con discapacidad</t>
  </si>
  <si>
    <t>Diseñar y ejecutar una ruta de atención diferencial para las personas reintegradas y reincorporadas en el Municipio</t>
  </si>
  <si>
    <t>Realizar la difusión de la política pública de libertad religiosa a la comunidad en general Periodo Servicios</t>
  </si>
  <si>
    <t>Acompañar el Consejo de Paz, reconciliación, Convivencia y Derechos Humanos creado mediante Acuerdo 1039 de 2019 (dos reuniones anuales)</t>
  </si>
  <si>
    <t>Prestacion de servicios profersionales, personales y tecnicos para fortalecer el eqipo de vigilancia y control urbanistico.</t>
  </si>
  <si>
    <t>Apoyo de actividades, y campañas del barrismo social.</t>
  </si>
  <si>
    <t>Realización de actividades, de prevencion, formacion, talleres, cursos, capacitaciones que fomenten la convivencia y la inclusión social</t>
  </si>
  <si>
    <t>Insumos, suminitros y elementos para la materializacion de las medidas correctivas</t>
  </si>
  <si>
    <t>Brindar atencion prioritaria y oportuna a la poblacion vulnerable como albergue, alojamiento, alimentacion.</t>
  </si>
  <si>
    <t>Vincular o contratar profesionales o personal operativo para la realización de Intervenciones sociales, jurídicas y comunitarias en las diferentes Comunas y Corregimientos del Municipio de Manizales.</t>
  </si>
  <si>
    <t>Apoyo logistico para las diferentes actividaes y campañas a realizar.</t>
  </si>
  <si>
    <t>Tranferenicas, convenios para generar cumpliminto al Codigo Nacional de Policia.</t>
  </si>
  <si>
    <t>Apoyo a procesos Electorales</t>
  </si>
  <si>
    <t>Adquisición de insumos, enseres y otros implementos para el fortalecimiento de los organismos de seguridad</t>
  </si>
  <si>
    <t xml:space="preserve">Adquisción de parque automotor </t>
  </si>
  <si>
    <t>Servicios de Apoyo administrativo, técnico,operativo y jurídico</t>
  </si>
  <si>
    <t>Articulación con los centros carcelario y/o demás instituciones de la ciudad</t>
  </si>
  <si>
    <t>Adquisición de infraestructura tecnológica</t>
  </si>
  <si>
    <t>Adecuación, mantenimiento , construcciones a infraestructura física</t>
  </si>
  <si>
    <t>Cristina Otálvaro Idárraga</t>
  </si>
  <si>
    <t>Protección a la comercialización de pequeños productores en la plaza de mercado</t>
  </si>
  <si>
    <t>Realizar visitas de asistencia técnica</t>
  </si>
  <si>
    <t>Implementación de Escuelas Familiares Rurales</t>
  </si>
  <si>
    <t>Seguridad alimentaria</t>
  </si>
  <si>
    <t>Fortalecimiento Planta de residuos sólidos o modelos demostrativos en la
zona rural de Manizales.</t>
  </si>
  <si>
    <t>Fortalecimiento de iniciativas de mujeres rurales</t>
  </si>
  <si>
    <t>Realizar 55 mercados campesinos presenciales y/o virtuales en el cuatrienio en las comunas de la ciudad</t>
  </si>
  <si>
    <t>Mercado campesino</t>
  </si>
  <si>
    <t>Desarrollo de la Agricultura Urbana y seguridad alimentaria en Manizales</t>
  </si>
  <si>
    <t>Desarrollar Agricultura Urbana y seguridad alimentaria en el Municipio de Manizales a través de modelos demostrativos en las comunas de 
Manizales.</t>
  </si>
  <si>
    <t>Constituir 12 huertas en la zona urbana (1 por comuna) de la ciudad</t>
  </si>
  <si>
    <t>Desarrollar modelos demostrativos de Agricultura urbana</t>
  </si>
  <si>
    <t>Visitas de asistencia para el cumplimiento del objetivo general.</t>
  </si>
  <si>
    <t xml:space="preserve">Carloman Londioño Llano </t>
  </si>
  <si>
    <t>Realizar un diagnostico que evidencie la situación actual de los parques, su estado y priorizar las intervenciones</t>
  </si>
  <si>
    <t>Mantenimiento y Administración de los parques, zonas verdes y red de ecoparques</t>
  </si>
  <si>
    <t>Pago de Servicios Públicos en la red de ecoparques</t>
  </si>
  <si>
    <t>Construcción y Adecuacion, mejoramiento y rehabilitación de la infraestructura de los parques y plazoletas de la ciudad de Manizales</t>
  </si>
  <si>
    <t>Realización de operativos de control y vigilancia</t>
  </si>
  <si>
    <t>Adquisición de Insumos, equipos para el control</t>
  </si>
  <si>
    <t>Ejecutar la Medición de Ruido establecimientos de comercio</t>
  </si>
  <si>
    <t xml:space="preserve">Actualizar el registro de vendedores </t>
  </si>
  <si>
    <t>Actualizar estudios socioeconomicos de los vendedores informales</t>
  </si>
  <si>
    <t>Realizar la siembra de arboles en cuencas, microcuencas de interes y zona urbana</t>
  </si>
  <si>
    <t>Comprar predios en áreas estrategicas para el abastecimiento de agua como aporte al cinturo verde</t>
  </si>
  <si>
    <t>Realizar mantenimiento de predios en areas estrategicas para el abastecimiento de agua</t>
  </si>
  <si>
    <t>Implementar un instrumento de Pago por Servicios Ambientales</t>
  </si>
  <si>
    <t>Monitorear las áreas de conservación ambiental</t>
  </si>
  <si>
    <t>Realizar actividades de restauración, rehabilitación o reconversion de sistemas productivos</t>
  </si>
  <si>
    <t>Desarrollar los Planes de Manejo Ambiental de la Red de Ecoparques</t>
  </si>
  <si>
    <t>Caracterizar las uniade de producciónminera (UPM)</t>
  </si>
  <si>
    <t>Implementar una estrategia para brindar calidad (eficiencia, eficacia y continuidad) en la prestación del servicio público de aseo en el area urbana y rural</t>
  </si>
  <si>
    <t>Implementar un programa de formación y fortalecimiento para los recicladores y otros actores generando nuevos modelos de negocio</t>
  </si>
  <si>
    <t>Diseñar metodologias y procesos para el control y seguimiento de la ejecución del PGIRS</t>
  </si>
  <si>
    <t>Desarrollar una estrategia de educación ambiental, ciudadana e isntitucional en torno al manejo de los residuos sólidos</t>
  </si>
  <si>
    <t>Implementar un programa de reciclaje y reutilización de los desechos de oficina en la adminsitración municipal</t>
  </si>
  <si>
    <t>Desarrollar una estrategia de Gobernanza y Planificación para la gestión del riesgo y el cambio climatico</t>
  </si>
  <si>
    <t>Implementar un instrumento de planificación local para desarrollar medidas de mitigación y adaptación a la variabilidad climatica</t>
  </si>
  <si>
    <t>Adecuar Aulas Ambientales fisicas y virtuales</t>
  </si>
  <si>
    <t>Formular el Plan de Educación Ambiental Municipal</t>
  </si>
  <si>
    <t>Desarrollar la estrategia de divulgación y comunicación que permita entregar infromación clara y cercana a la ciudadania</t>
  </si>
  <si>
    <t>Desarrollar programas de formación a actores de SUMA Ambiental, PRAE, PROCEDA, CIDEAMA, mesas y grupos ambienales, lideres comunitarios</t>
  </si>
  <si>
    <t>Actualizar e implementar el componente de adopción en la Unidad de Protección Ambiental</t>
  </si>
  <si>
    <t>Diseñar e implementar el Centro de Atención telefónica ́para la asistencia de temáticas relacionadas con la protección y bienestar animal</t>
  </si>
  <si>
    <t>Implementar un componente de etología para los animales que se encuentran atendidos por la Unidad de Protección Animal</t>
  </si>
  <si>
    <t>Operación y  administración de la unidad de protección animal (UPA)</t>
  </si>
  <si>
    <t>Formular e Implementar una Política Pública municipal de Protección y Bienestar Animal en la ciudad de Manizales</t>
  </si>
  <si>
    <t>Diseñar e implementar la política pública por los derechos de los animales</t>
  </si>
  <si>
    <t>Mantenimiento y adecuación de la infraestructura del Alberque Animal</t>
  </si>
  <si>
    <t>Adquisición de implementos y/o elementos de trabajo, productos alimenticios y agro veterinarios</t>
  </si>
  <si>
    <t>Implementar jornadas de sensibilización en Tenencia Responsable de Animales de Compañía</t>
  </si>
  <si>
    <t>Implementación del microchip de identificación para los animales albergados en la Unidad de Protección Animal</t>
  </si>
  <si>
    <t>Realización  y anàlisis de   pruebas con el kit de diagnóstico para el control de enfermedades infectocontagiosas</t>
  </si>
  <si>
    <t>Vacunar con el esquema sanitario completo del 100% de los animales que se encuentren en la UPA para ser dados en adopción</t>
  </si>
  <si>
    <t>Contratación de personal de apoyo para el desarrollo de actividades UPA y GARA</t>
  </si>
  <si>
    <t>Fortalecimiento del componente de esterilizaciones para  caninos y felinos en estratos 1, 2 y 3 y en condición de calle, bajo los parámetros de la Administración Municipal</t>
  </si>
  <si>
    <t>Contratación de operador para todo el proceso de apoyo a la implementación del sistema de catastro multipropósito</t>
  </si>
  <si>
    <t>Contratación de personal de apoyo a la gestión y divulgación del pago oportuno de los diferentes impuestos (estrategia publicitarias, medios de comunicación Marketing Digital)</t>
  </si>
  <si>
    <t>Procesos de soporte para el recaudo de impuestos</t>
  </si>
  <si>
    <t>Adquisición de software tributario para un efectivo recaudo de los impuestos</t>
  </si>
  <si>
    <t>Adquisición de bienes y servicios para la implementación de la estrategia Hacienda Amigable</t>
  </si>
  <si>
    <t>Contratación de personal que apoya el proceso de saneamiento fiscal y financiero</t>
  </si>
  <si>
    <t>Contratación de personal de apoyo para legalizacion de predios</t>
  </si>
  <si>
    <t>Pago del pasivo pensional al sector salud.</t>
  </si>
  <si>
    <t>Pago de obligaciones para el proceso de saneamiento fiscal y financiero</t>
  </si>
  <si>
    <t>MEJORAMIENTO DE LA COBERTURA DE SERVICIOS BÁSICOS DE AGUA POTABLE Y MANEJO Y TRATAMIENTO DE AGUAS RESIDUALES EN EL MUNICIPIO DE MANIZALES</t>
  </si>
  <si>
    <t>Mejorar las condiciones de salubridad y servicios públicos básicos de acueducto y alcantarillado en el Municipio de Manizales</t>
  </si>
  <si>
    <t>Pago de subsidios de agua potable, alcantarillado y aseo</t>
  </si>
  <si>
    <t>Ing. JAVIER MAURICIO GARCIA CHIQUITO
Secretario de Despacho Secretaría de Obras Públicas</t>
  </si>
  <si>
    <t>3.2.01.1.2.</t>
  </si>
  <si>
    <t>2022170010085</t>
  </si>
  <si>
    <t>Mejorar las condiciones de salubridad y servicios públicos básicos de acueducto y alcantarillado en el municipio de Manizales.</t>
  </si>
  <si>
    <t>Nora Milena Contento Castaño</t>
  </si>
  <si>
    <t>Suministrar infraestructura tecnológica con hardware, licenciamiento, comunicaciones, software, plataformas tecnológicas</t>
  </si>
  <si>
    <t>German Alonso Damian Restrepo</t>
  </si>
  <si>
    <t>Renovar de manera gradual el mobiliario para el desarrollo de los procesos educativos</t>
  </si>
  <si>
    <t xml:space="preserve">Realizar Mantenimiento y adecuación de  plantas físicas </t>
  </si>
  <si>
    <t>Servicio de apoyo a la gestión integral del proyecto</t>
  </si>
  <si>
    <t>Adecuar las plantas físicas con obras de accesibilidad</t>
  </si>
  <si>
    <t>Capacitar docentes y directivos docentes</t>
  </si>
  <si>
    <t>Dotar a las instituciones educativas de textos, material didáctico, artístico, deportivo, tecnológico, además de aditamentos específicos que requieran algunos estudiantes para garantizar su permanencia en el sistema educativo.</t>
  </si>
  <si>
    <t>Servicio de asistencia técnica a comunidades en fortalecimiento del tejido social y construcción de escenarios comunitarios protectores de derechos</t>
  </si>
  <si>
    <t>Brindar alimentación escolar</t>
  </si>
  <si>
    <t>Coordinación técnica, administrativa y financiera el seguimiento a la alimentación escolar.</t>
  </si>
  <si>
    <t>Establecer alianzas estratégicas público-privadas</t>
  </si>
  <si>
    <t>1.2.07.0.2</t>
  </si>
  <si>
    <t>Transporte escolar</t>
  </si>
  <si>
    <t>Financiación de la planta de personal en propiedad, provisional y temporal</t>
  </si>
  <si>
    <t>Dotación, vestido de labor personal administrativo y docente, Ley 70 de 1988</t>
  </si>
  <si>
    <t>Servicio tercerizado de vigilancia, aseo y cafetería en las instituciones
educativas</t>
  </si>
  <si>
    <t>Personal de apoyo administrativo para las instituciones educativas y la Secretaría de Educación</t>
  </si>
  <si>
    <t>Contratar el servicio educativo a través de comunidades religiosas</t>
  </si>
  <si>
    <t>Cancelación de valores inherentes a los servicios públicos de los establecimientos educativos oficiales del Municipio de Manizales</t>
  </si>
  <si>
    <t>Transferencia de recursos a los establecimientos educativos por población atendida</t>
  </si>
  <si>
    <t>Aseguramiento de los bienes muebles e inmuebles de los establecimientos
educativos oficiales del municipio de manizales</t>
  </si>
  <si>
    <t>Bienestar y seguridad en el trabajo de la planta de personal del sector educativo del Municipio de Manizales</t>
  </si>
  <si>
    <t>Construcción de planes de desarrollo en las comunas y corregimientos (PladeCos) basados en la evidencia y de manera innovadora y colaborativa con los habitantes de cada territorio</t>
  </si>
  <si>
    <t>Aplicar técnicas avanzadas de procesamiento de datos para la generación de insumos para la formulación de programas y proyectos de la administración</t>
  </si>
  <si>
    <t>Fortalecer el BPIM en los roles de capacitación y asistencia técnica para la formulación de proyectos y políticas basadas en evidencia</t>
  </si>
  <si>
    <t>Desarrollo de investigaciones en alianza con entidades externas que utilicen técnicas de vanguardia para generar conocimiento alrededor de las necesidades de la gestión pública en Manizales</t>
  </si>
  <si>
    <t xml:space="preserve">
Fortalecer el Sistema de Información Geográfica de municipio de Manizales</t>
  </si>
  <si>
    <t>Fortalecer el Sistema de Información Geográfica de municipio de Manizales</t>
  </si>
  <si>
    <t>Construir Boletines y documentos descriptivos sobre temas socioeconómicos y de sostenibilidad del Municipio de Manizales, que utilicen la información contenida en la plataforma</t>
  </si>
  <si>
    <t>Crear el fondo para Becas de Investigación para estudiantes de posgrado en temas de sostenibilidad para Manizales</t>
  </si>
  <si>
    <t>Realizar evaluaciones de Impacto de políticas o programas desarrollados
por la alcaldía</t>
  </si>
  <si>
    <t>Implementar la mesa para la focalización de programas o proyectos desarrollados por la administración municipal con base en criterios estadísticos (ejercicios piloto).</t>
  </si>
  <si>
    <t>Facilitación de espacios de cocreación ciudadana, que permitan el desarrollo de bienes o servicios que atiendan necesidades específicas de comunidades locales</t>
  </si>
  <si>
    <t>Desarrollar piezas interactivas que permitan el acceso personalizado de los ciudadanos a la información publicada en la plataforma</t>
  </si>
  <si>
    <t>Promocionar el uso e interacción de los ciudadanos con la plataforma e información publicada, por medio de diferentes medios de comunicación</t>
  </si>
  <si>
    <t>Incorporar las amenazas y riesgo como determinante de ordenamiento territorial</t>
  </si>
  <si>
    <t>Ejecutar y mantener las obras de estabilidad necesarias para la mitigación del riesgo y atención de desastres</t>
  </si>
  <si>
    <t>Integrar el riesgo en la definición de usos del suelo, la planificación urbana y la normatividad</t>
  </si>
  <si>
    <t>Apoyar al voluntariado y a entidades de respuesta en Manizales</t>
  </si>
  <si>
    <t>Realizar la atención y ayuda a las familias afectadas por desastre</t>
  </si>
  <si>
    <t>Realizar labores de mantenimiento y sostenimiento del Cuerpo Oficial de 
Bomberos de Manizales</t>
  </si>
  <si>
    <t>Realizar análisis técnico y emitir concepto técnico y/o jurídico sobre laderas.</t>
  </si>
  <si>
    <t>Realizar la actualización del programa y estrategia de aseguramiento de la ciudad, con base en los estudios de estimación probabilista del riesgo; impulsando la ampliación en cobertura</t>
  </si>
  <si>
    <t>3.3.01.0.1</t>
  </si>
  <si>
    <t>Mejorar el sistema de alerta y la información para obtener alertas más específicas y distribuidas espacialmente</t>
  </si>
  <si>
    <t>Establecer una estrategia de comunicación, educación y participación comunitaria e institucional</t>
  </si>
  <si>
    <t>3.3.10.0.1</t>
  </si>
  <si>
    <t>Actualizar el sistema municipal de gestión del riesgo de la ciudad</t>
  </si>
  <si>
    <t>3.3.13.0.1</t>
  </si>
  <si>
    <t>Implementar, evaluar y socializar el plan municipal de gestión del riesgo</t>
  </si>
  <si>
    <t xml:space="preserve"> Actualizar e implementar la Política Nacional de Gestión del Riesgo a través del Plan Municipal de Gestión del Riesgo y la Estrategia para la respuesta a emergencias.</t>
  </si>
  <si>
    <t>Crear el centro de operaciones de emergencias de Manizales</t>
  </si>
  <si>
    <t xml:space="preserve">Adquisición de bienes y servicios para fortalecer la Unidad de Gestión del Riesgo </t>
  </si>
  <si>
    <t>Reforzar la Unidad de Gestión del Riesgo en talento humano y planta locativa</t>
  </si>
  <si>
    <t>Apoyar iniciativas culturales de la comunidad con discapacidad</t>
  </si>
  <si>
    <t>Diseñar, implementar y retroalimentar 13 intervenciones en las Casas de la Cultura que promuevan el respeto por la libertad y diversidad religiosa.</t>
  </si>
  <si>
    <t>Operación Casas de la Cultura</t>
  </si>
  <si>
    <t>Operación Escuela de Música comuna 5</t>
  </si>
  <si>
    <t>Orientar talleres artísticos, culturales y en medioambiente en las Casas de la Cultura</t>
  </si>
  <si>
    <t>Formular en el 100% de las Casas de la Cultura iniciativas para potenciar procesos ambientales (Bio Culturales), en las comunas y corregimientos del municipio de Manizales.</t>
  </si>
  <si>
    <t>Disponer las estrategias requeridas para que el 30% de los asistentes a las Casas de Cultura participen en actividades formativas (talleres) con enfoque ambiental (Bio Cultural)</t>
  </si>
  <si>
    <t>Aumentar en 20% los usos presenciales y virtuales proyectados en la Red de Bibliotecas Públicas.</t>
  </si>
  <si>
    <t>Operación Bibliotecas Públicas Manizales</t>
  </si>
  <si>
    <t>Formular y ejecutar un proyecto para cada vigencia para la promoción y reconocimiento del Paisaje Cultural Cafetero al año.(Festival  de musicas andina</t>
  </si>
  <si>
    <t>Formular y ejecutar un proyecto para cada vigencia, con el cual se fomente el Paisaje Cultural Cafetero</t>
  </si>
  <si>
    <t>Puesta en marcha de la Banda Municipal de Música de Manizales año tras año</t>
  </si>
  <si>
    <t>Realizar presentaciones de la Banda Municipal en el cuatrienio</t>
  </si>
  <si>
    <t>Poner en marcha el plan de mejoramiento del Archivo Histórico</t>
  </si>
  <si>
    <t>Desarrollar un programa al año para la apropiación del patrimonio cultural de la ciudad.BIC</t>
  </si>
  <si>
    <t>Desarrollar la Feria de Manizales y el cumpleaños de la ciudad como eventos de exaltación, difusión valoración y preservación del patrimonio cultural en al año.</t>
  </si>
  <si>
    <t>Crear un laboratorio de emprendimiento cultural para apoyo a la formulación de proyectos culturales al año.</t>
  </si>
  <si>
    <t>Desarrollar un programa de apoyo de industrias creativas de economía naranja por año.</t>
  </si>
  <si>
    <t>Difusión información a través de pautas publicitaria, impresos, medios tradicionales, digitales y actividades de marca de ciudad.</t>
  </si>
  <si>
    <t>Registro, grabación, diseño y difusión de las acciones de Gobierno</t>
  </si>
  <si>
    <t>Realización del Premio Nacional de Periodismo</t>
  </si>
  <si>
    <t>Convenio interadministrativo que proporcione a las ESE un recurso financiero que permita garantizar la prestación de servicios de salud en la baja complejidad a la poblacion pobre y vulnerable del Municipio de Manizales.</t>
  </si>
  <si>
    <t>Implementar, evaluar y sistematizar la estrategia de entornos saludables (hogar, escolar, laboral, comunitario, virtual e institucional) a través de sesiones educativas que posibiliten el desarrollo del proyecto de vida personal; las sesiones se desarrollarán según demanda de la población.</t>
  </si>
  <si>
    <t>Analizar e intervenir los riesgos de la población en consumo de SPA, violencia de género, trastorno mental, conducta suicida y epilepsia a través del Centro para la salud mental y la convivencia, favoreciendo el acceso efectivo a los servicios de salud mental de la población que lo requiera con enfoque de género e inclusión.</t>
  </si>
  <si>
    <t>Entrenar, actualizar y formar a los actores del sistema general de seguridad social en salud y otros sectores, acerca de las diferentes estrategias de intervención de los componentes de salud mental.</t>
  </si>
  <si>
    <t>Elaborar material educativo anual en Promoción de Sentido de vida, proyecto de vida, promoción de la convivencia pacífica, promoción de hábitos saludables en salud mental, reducción de alcohol y otras drogas de acuerdo a las estrategias de los sellos verdes "La vida es bella" y "capacidades para la vida".</t>
  </si>
  <si>
    <t>Conformar, implementar y evaluar redes comunitarias que permitan la participación social en el componente de salud mental a través de los lemas "La vida es bella y capacidades para la vida"</t>
  </si>
  <si>
    <t>Desarrollo de sesiones educativas en torno al uso del tiempo libre, convivencia e inclusión, equidad de género, de la promoción de la salud mental, gestión del riesgo a través de tomas Comunitarias e institucionales, según la oferta institucional y la demanda de la población.</t>
  </si>
  <si>
    <t>Coordinar administrativa, técnica y operativamente los servicios de las diferentes estrategias para el desarrollo del programa de salud mental y la adquisición de insumos y equipos.</t>
  </si>
  <si>
    <t>Asesorar, identificar, construir y consolidar rutas de atención intersectorial, RIAS de los componentes del programa de salud mental: Trastornos mentales y del comportamiento, consumo de SPA, violencias de género, conducta suicida, epilepsia y atención psicosocial en emergencias y desastres.</t>
  </si>
  <si>
    <t>Desde la Gestión del Riesgo en salud, garantizar la coordinación y asesoría para la atención prehospitalaria y hospitalaria de las victimas de urgencias y emergencias mediante el fortalecimiento de la linea 123 de teleasistencia y los subsistemas de comunicaciones y transporte</t>
  </si>
  <si>
    <t>DESARROLLO DE UN PROGRAMA DE ATENCIÓN INTEGRAL EN SALUD CON ENFOQUE DIFERENCIAL Y PSICOSOCIAL DIRIGIDO A LOS GRUPOS DE POBLACIÓN VULNERABLE RESIDENTES EN LA CIUDAD DE MANIZALES</t>
  </si>
  <si>
    <t xml:space="preserve">Verificación del cumplimiento de los estándares de calidad a los Centros de Protección al adulto mayor que operan en la ciudad.Contratación de profesional </t>
  </si>
  <si>
    <t>Asistencia técnica y acompañamiento a las instituciones que prestan servicios al adulto mayor en el componente de calidad y humanización del servicio</t>
  </si>
  <si>
    <t>Conformación y operativización de grupos terapeúticos de adulto mayor como componente importante de los SELLOS VERDES ENVEJECIMIENTO ACTIVO Y CULTIVO MI VIDA</t>
  </si>
  <si>
    <t>Información en salud. promoción del autocuidado , dirigida a grupos de población vulnerable con enfoque diferencial.Encuentros Comunitarios</t>
  </si>
  <si>
    <t>Atención psicosocial a familias víctimas del conflicto armado , focalización de beneficiarios , desarrollo del plan de trabajo , diligenciamiento de instrumentos 
y registro en la plataforma PAPSIVI de las acciones realizadas.Contratación de Profesionales psicosociales.</t>
  </si>
  <si>
    <t xml:space="preserve">Capacitar a la poblacion en general y motivar los jovenes para hacer parte activa de los procesos de capacitacion en derechso y deberes de los usuarios con respecto a los servicios de salud
</t>
  </si>
  <si>
    <t xml:space="preserve">Realizar actividades de capacitación en normatividad vigente en temas de prestacion de servicios de salud
</t>
  </si>
  <si>
    <t>DESARROLLO DEL SELLO VERDE CULTIVO MI VIDA A TRAVÉS DE LA IMPLEMENTACIÓN DE UN PROGRAMA DE SEGURIDAD ALIMENTARIA Y NUTRICIONA</t>
  </si>
  <si>
    <t>Desarrollar el sello verde "cultivo mi vida" a través de un programa de atención integral en salud y nutrición que promueva una adecuada alimentación para contribuir en la calidad de vida de la población, haciendo énfasis en grupos vulnerable</t>
  </si>
  <si>
    <t>Tamizaje e intervención según riesgo: aplicar diferentes herramientas de tamizaje nutricional que permita identificar problemas de nutrición con la finalidad de realizar intervención nutricional oportuna en la población</t>
  </si>
  <si>
    <t xml:space="preserve">Desarrollo de capacidades del talento humano: Procesos de formación a personal, acerca de temas de alimentación y nutrición. Contratación de talento humano para el apoyo a la gestión
</t>
  </si>
  <si>
    <t>Caracterización social y ambiental: identificar factores que influyen positiva o negativamente en la seguridad alimentaria y nutricional y permitan evidenciar la situación
alimentaria de la población</t>
  </si>
  <si>
    <t>Desarrollo y promoción de entornos saludables: Ejecución y seguimiento de la estrategia entornos saludables enfocado en las practicas adecuadas de alimentación y estilos de vida saludable</t>
  </si>
  <si>
    <t>Conformación de grupos de riesgo: grupos de personas con alto riesgo de presentar alteraciones nutricionales y/o inseguridad alimentaria y nutricional con el propósito de
que sirva como insumo para la priorización de acciones</t>
  </si>
  <si>
    <t>Desarrollo de gestión del conocimiento: Investigación en alimentación y nutrición, evaluación de programas y proyectos, sistemas de información, análisis de la información, georreferenciación, boletines, publicaciones e informes</t>
  </si>
  <si>
    <t>Asistencia técnica a las IPS que realizan atención de mujeres en edad fértil para atención preconcepcional e ingresos de gestantes antes de la semana 10 de gestación</t>
  </si>
  <si>
    <t>Realizar asistencia técnicas, seguimiento y desarrollo de capacidades a 12 instituciones que atienden menores de 5 años, con verificación del cumplimiento de la estrategia AIEPI y desarrollo de practicas claves en la comunidad general, cuidadores y madres de manores de 5 años.</t>
  </si>
  <si>
    <t>Fortalecimiento de las practicas clave de la estrategia AIEPI relacionadas con la PROMOCION de la salud y la GESTION DEL RIESGO para las enfermedades prevalentes de la infancia en especial IRA y EDA</t>
  </si>
  <si>
    <t>Apoyar la gestión del programa de enfermedades emergentes en población general y vulnerable</t>
  </si>
  <si>
    <t>1.3.18.0.1</t>
  </si>
  <si>
    <t>Mantener el 100% de pacientes diagnosticados con tuberculosis, en tratamiento TAES</t>
  </si>
  <si>
    <t>Desarrollo de módulos de aprendizaje, consulta y georreferenciación de eventos de interes en Salud Publica</t>
  </si>
  <si>
    <t>Operaración de trabajo de campo para la vigilancia y control epidemiológico</t>
  </si>
  <si>
    <t>Operador SIVIGILA</t>
  </si>
  <si>
    <t>Operación de unidades de analisis de eventos individuales y colectivos</t>
  </si>
  <si>
    <t>Fortalecer la capacidad de gestión de la autoridad sanitaria</t>
  </si>
  <si>
    <t>Capacitación, entrenamiento y asistencia técnica al talento humano en salud.</t>
  </si>
  <si>
    <t>Construcción, implementación, evaluación y sistematización de la estrategia entornos saludables (Hogar, escolar, laboral, comunitario o institucional)</t>
  </si>
  <si>
    <t>Realizar talleres a redes sociales y comunitarias de apoyo en hábitos de vida saludables, incluye materiales para actividades prácticas.</t>
  </si>
  <si>
    <t>Acciones de tamización e intervención del riesgo en salud bucal, visual, auditiva y de enfermedades no transmisibles (riesgo cardiovascular y cáncer).</t>
  </si>
  <si>
    <t>Implementar un (1) sistema para  el  monitoreo de la cobertura de actividades de prevención y detección temprana de las ENT, las alteraciones de la salud bucal, visual, auditiva y comunicativa</t>
  </si>
  <si>
    <t>Desarrollar herramientas tecnológicas, sistemas de información, aplicativos electrónicos y salas situacionales</t>
  </si>
  <si>
    <t>Implementar un (1) programas de salud bucal en los cinco (5) entornos</t>
  </si>
  <si>
    <t>Analisis e intervención del riesgo de la población con enfoque diferencial</t>
  </si>
  <si>
    <t>Implementar la estrategia de RBC de acuerdo a lineamientos internacionales, nacionales y necesidades locales</t>
  </si>
  <si>
    <t>Desarrollo del componente de información en salud para la promoción de la salud y la prevención de la discapacidad</t>
  </si>
  <si>
    <t>Coordinación administrativa y tecnica de los servicios</t>
  </si>
  <si>
    <t>Capacitación y seguimiento a EPS/IPS sobre la implementaciòn de RIAS y procesos de atención en sexualidad: derechos sexuales y derechos reproductivos</t>
  </si>
  <si>
    <t>Desarrollo del programa Servicios de Salud amigables para jóvenes tamizajes consejerías actividades educativa</t>
  </si>
  <si>
    <t>Desarrollo del programa de Infecciones de transmisiòn sexual: adquisicion y aplicación de pruebas rápidas, adquisición de condones masculinos y femeninos, adquisición, instalación y funcionamiento de dispensadores de condones</t>
  </si>
  <si>
    <t>Desarrollo de estrategias de IEC, Actividades educativas, diseño, implementación, seguimiento y evaluación de estrategias para la promoción de los derechos sexuales y reproductivos</t>
  </si>
  <si>
    <t>Coordinación administrativa y técnica de los servicios: Coordinación operativa de la estrategia, plan de datos, servidores, apps, transporte, consecución de equipos tecnológicos, material</t>
  </si>
  <si>
    <t>Coordinación intersectorial: Generación, implementación o adopción de políticas, gestión y abogacía institucional, concertación de acción y construcción e implementación de rutas y redes.</t>
  </si>
  <si>
    <t>Desarrollo de capacidades del talento humano: Entrenamiento y actualización del EBAPS. Procesos de formación a personal de salud, acerca de la estrategia de APS. Contratación de talento humano para el apoyo a la gestión</t>
  </si>
  <si>
    <t>Gestión del conocimiento: Investigación en salud, evaluación de programas y proyectos, sistemas de información, análisis de la información,
 georeferenciación, boletines, publicaciones e informes</t>
  </si>
  <si>
    <t>Vigilancia de la gestión del riesgo: Realización de unidades de análisis, COVEs, encuentros con veedores y líderes comunitarios, informe de análisis del comportamiento de eventos priorizados</t>
  </si>
  <si>
    <t>Análisis e intervención del riesgo de la población con enfoque diferencial: Búsqueda activa, desarrollo de capacidades, información en salud, visita domiciliaria, teleorientación, chat, mensajes de texto, intervención breve y planes caseros. Contratación de equipo interdisciplinario para el desarrollo operativo de la Estrategia</t>
  </si>
  <si>
    <t>Canalización: Identificación, construcción y consolidación de rutas de atención social y salud</t>
  </si>
  <si>
    <t>Caracterización social y ambiental: Recolección de la información de la ficha familias de APS, reconocimiento del territorio y de actores y diagnóstico comunitarios</t>
  </si>
  <si>
    <t>Conformación de grupos de riesgo: Conformación de grupos de mutua ayuda y grupos terapéuticos. Seguimiento a cohortes</t>
  </si>
  <si>
    <t>Estrategia RBC: Búsqueda activa, desarrollo de capacidades individuales, familiares, sociales y de emprendimiento, información en salud, canalización, visita domiciliaría, plan casero e intervención breve.</t>
  </si>
  <si>
    <t>Prevención y control de vectores: Desarrollo de la metodología COMBI, estrategia de vigilancia y prevención de vectores con enfoque comunitario y  desarrollo de acciones de información en salud</t>
  </si>
  <si>
    <t>Tamización: Aplicación de pruebas de tamización según temas de interés en salud pública</t>
  </si>
  <si>
    <t>Identificación, selección, diseño, implementación, sistematización y evaluación de las estrategias educativas y comunicativas de forma participativa con la comunidad. Desarrollo de encuentros comunitarios</t>
  </si>
  <si>
    <t>Entornos familiares y comunitarios: Construcción, implementación, evaluación y sistematización de la estrategia vivienda saludable y entornos comunitarios saludables.</t>
  </si>
  <si>
    <t>Información en salud: Identificación de CAP. Diseño, implementación, seguimiento y evaluación de estrategias. mensajes de texto, chat virtuales y por  redes sociales</t>
  </si>
  <si>
    <t>Redes sociales y comunitarias: Organización comunitaria, Participación comunitaria, Desarrollo de acciones comunitarias y construcción y evaluación del plan de acción</t>
  </si>
  <si>
    <t>Desarrollo del componente de información en salud para la promoción de entornos laborales seguros y saludables</t>
  </si>
  <si>
    <t>Desarrollar el programa de tenencia responsable de animales de compañía. Gestion en salud</t>
  </si>
  <si>
    <t>Campaña de vacunación antirrábica para población de caninos y felino</t>
  </si>
  <si>
    <t xml:space="preserve">Desde la Gestiòn de la salud pùblica, gestiòn del conocimiento, investigaciòn en salud, anàlisis y publicación de la vigilancia epidemiológica en salud pùblica y acciones de IVC relacionadas con el programa de salud ambiental, desarrollo de sistemas de informaciòn para la ejeciución del programa       </t>
  </si>
  <si>
    <t>Adquisiciòn de insumos requeridos para el adecuado funcionamiento de la unidad de salud ambiental</t>
  </si>
  <si>
    <t xml:space="preserve">
Realizar tomas de muestras de alimentos y de agua para el consumo humano</t>
  </si>
  <si>
    <t xml:space="preserve">Realizar vigilancia epidemiològica de enfermedades transmitidas por alimentos (ETAS) y agua para consumo humano         </t>
  </si>
  <si>
    <t>Desarrollar el programa de erratización y desinsectación (Control de Plagas)</t>
  </si>
  <si>
    <t>Gestión financiera del giro de los recursos del Régimen Subsidiado según la liquidación mensual de afiliados (LMA)</t>
  </si>
  <si>
    <t>Realizar seguimiento al cumplimiento por parte de las EAPB de la normatividad vigente frente al aseguramiento en el municipio de Manizales</t>
  </si>
  <si>
    <t>Monitoreos rápidos de coberturas de vacunación y verificación de coberturas poblacionales de vacunación.</t>
  </si>
  <si>
    <t>Apoyo de recurso humano para las actividades de vacunación contra el covid-19 y  del programa ampliado de inmunizaciones</t>
  </si>
  <si>
    <t>Mantenimiento preventivo y correctivo a los equipos de la red de frio con los que cuente el municipio de Manizales (cuarto frío y neveras)</t>
  </si>
  <si>
    <t>Monitoreo y seguimiento al funcionamiento activo de la temperatura de la red de frío (PAI)
Desarrollar desde la gestión de la salud , el monitoreo y acompañamiento al funcionamiento operativo de la red de frio</t>
  </si>
  <si>
    <t>Desarrollar desde la promoción de la salud , emisión por medios masivos de comunicación e información sobre los programas PAI cumpliendo con los lineamientos del ministerio de salud y protección social</t>
  </si>
  <si>
    <t>Apoyo logístico para mantenimiento ininterrumpido de las mesas de vacunación durante las jornadas (refrigerios) según lineamientos PAI</t>
  </si>
  <si>
    <t>Adelantar acciones que sean requeridas para la contratación del recurso humano necesario para apoyar la gestión administrativa, jur financiera; acciones de desarrollo, seguimiento y control de las obligaciones de los 4 componentes del Sistema obligatorio de la Garantía de la Calidad en los actores del SGSSS, se incluye la intervención en la atención en salud al usuario, esta actividad esta inmersa al Plan Nacional de Desarrollo MANIZALES MAS GRANDE.</t>
  </si>
  <si>
    <t xml:space="preserve">
Estudios tecnicos, legales, económicos, ambientales y sociales del proyecto MIB</t>
  </si>
  <si>
    <t>Producto 2. Viviendas de Interés prioritario construidas
Actividad 8.  Adquisición de suelo para la construcción de vivienda</t>
  </si>
  <si>
    <t>Sembrar 6 mil árboles anuales en cuencas, microcuencas de interés y zona urbana</t>
  </si>
  <si>
    <t>2.5.06.0.1</t>
  </si>
  <si>
    <t>Crear un programa de asociatividad con beneficios financieros para los vendedores ambulantes</t>
  </si>
  <si>
    <t>2.5.07.0.1</t>
  </si>
  <si>
    <t>Apoyar 20 programas de emprendimiento impulsados por las juntas de acción comunal</t>
  </si>
  <si>
    <t>Realizar cuatro (4) campañas de Movilidad Sostenible y puestos de control medioambientales</t>
  </si>
  <si>
    <t>Implementar cuatro (4) tecnologías para el control y regulación del tránsito y el transporte en la ciudad</t>
  </si>
  <si>
    <t>Implementar 1 programa para la promoción de estilos de vida saludable y gestión del riesgo en enfermedades crónicas no transmisibles y la salud bucal, visual y auditiva</t>
  </si>
  <si>
    <t xml:space="preserve">Pago de Recompensas </t>
  </si>
  <si>
    <t>Fortalecimiento de la caficultura en la zona rural de Manizales</t>
  </si>
  <si>
    <t>Conformar empresas asociativas de pequeños agricultores</t>
  </si>
  <si>
    <t>Realizar eventos de capacitación por año en el sector agropecuario.</t>
  </si>
  <si>
    <t>Incentivos a productores rurales para el fortalecimiento productivo.</t>
  </si>
  <si>
    <t>Atender a 150 familias rurales por año en programas agropecuarios de seguridad alimentaria.</t>
  </si>
  <si>
    <t>Propios</t>
  </si>
  <si>
    <t>Adquirir servicios de soporte, mantenimiento y actualización de la infraestructura tecnológica de la Administración Municipal  (sw defensa judicial $56.300.000
sw antares $48.700.000
sw admiarchi  $11.200.000
GED: 182.300.000
sw seguridad FORTI: $76.000.000
Correo: 340.000.000
sw isolución: 43.700.000
sw virtualización:93.300.000
sw copias de seguridad y antivirus: 102.000.000
Almacenamiento: 55.450.000
Soporte IBM : 61.050.000
Técnico Operativo: 30.000.000)</t>
  </si>
  <si>
    <t>5.1.25.0.1</t>
  </si>
  <si>
    <t>Apoyo Integral para el componente juridico, administrativo y tecnico</t>
  </si>
  <si>
    <t>3.1.17.0.1</t>
  </si>
  <si>
    <t>Lograr que el 80% de los conjuntos cerrados hagan separación en la fuente</t>
  </si>
  <si>
    <t>Implementar un programa de reciclaje y reutilización de los residuos aprovechables en los conjuntos cerrados</t>
  </si>
  <si>
    <t xml:space="preserve">Fortalecimiento del componente de esterilizaciones para 10.000 caninos y felinos, en estratos 1, 2 y 3 y en condición de calle, bajo los parámetros de la Administración </t>
  </si>
  <si>
    <t>3.7.01.0.2</t>
  </si>
  <si>
    <t>Reducir a 3.516 Kw/h la carga del servicio de alumbrado público</t>
  </si>
  <si>
    <t>Instalación Alumbrado Navideño - Manizales</t>
  </si>
  <si>
    <t>Mejorar el paisaje urbanístico navideño y contribuir al turismo en la época decembrina y de ferias en Manizales</t>
  </si>
  <si>
    <t>Instalación de Figuras mobiliarias alusivas a la época de navidad</t>
  </si>
  <si>
    <t>SI</t>
  </si>
  <si>
    <t>JUAN DAVID LONDOÑO GIRALDO</t>
  </si>
  <si>
    <t>Lograr la participación de deportistas en 1 campeonato nacional</t>
  </si>
  <si>
    <t>Deporte y Recreación para el desarrollo de los individuos, para la convivencia y la cohesión social</t>
  </si>
  <si>
    <t>SGP</t>
  </si>
  <si>
    <t>Lograr la participación de deportistas en 1 campeonato internacional</t>
  </si>
  <si>
    <t>Diseñar 4 estrategias de participación deportiva para la población con discapacidad</t>
  </si>
  <si>
    <t>Realizar 2 Campeonatos Naciones o Internacionales al año</t>
  </si>
  <si>
    <t>Mantener 3 programas para la promoción de la recreación, la actividad física  y la utilización adecuada del tiempo libre, en el area urbana y rural</t>
  </si>
  <si>
    <t>2022170010065</t>
  </si>
  <si>
    <t>Crédito</t>
  </si>
  <si>
    <t>2022170010079</t>
  </si>
  <si>
    <t>MOBILIARIO COMPETENCIAS</t>
  </si>
  <si>
    <t>Atencion a poblacion oxigeno requiriente</t>
  </si>
  <si>
    <t>Programa 4. Potenciar el desarrollo, el patrimonio y prosperidad cultural</t>
  </si>
  <si>
    <t>Asegurar que el 100% de las Casas de Cultura cuentan con iniciativas formuladas para potenciar procesos ambientales (Bio Culturales), en las comunas y corregimientos</t>
  </si>
  <si>
    <t>Fomentar un programa de estímulos para procesos artísticos y culturales</t>
  </si>
  <si>
    <t>Apoyar mínimo 40 iniciativas culturales por año</t>
  </si>
  <si>
    <t>Promover el multilinguismo, mediante pasantías internacionales de cuatro (4) docentes de las instituciones educativas oficiales</t>
  </si>
  <si>
    <t xml:space="preserve">Adquirir Expensas y licencias de construcción </t>
  </si>
  <si>
    <t>1.2.21.1.1</t>
  </si>
  <si>
    <t>Elaborar estudios, diseños, planes de obra de física</t>
  </si>
  <si>
    <t>Transporte Escolar</t>
  </si>
  <si>
    <t>1.2.04.0.2</t>
  </si>
  <si>
    <t>Incrementar a 72% la cobertura bruta en educación media</t>
  </si>
  <si>
    <t>1.2.08.0.2</t>
  </si>
  <si>
    <t xml:space="preserve">
Incrementar a 49% la tasa de permanencia educación media</t>
  </si>
  <si>
    <t>1,6,28,01</t>
  </si>
  <si>
    <t>Realizar la caracterización social, cultural, educativa, de salud, de convivencia, de paz y reconciliación de las entidades religiosas y organizaciones del sector religioso</t>
  </si>
  <si>
    <t>1,7,12,01</t>
  </si>
  <si>
    <t>Activar el comité intersectorial de libertad religiosa en Manizales</t>
  </si>
  <si>
    <t>Adecuación, mantenimiento , de  infraestructura física.</t>
  </si>
  <si>
    <t xml:space="preserve">CARLOS EDUARDO MEJIA </t>
  </si>
  <si>
    <t>2.5.04.0.2</t>
  </si>
  <si>
    <t>Formular y ejecutar la política pública de vendedores ambulantes de acuerdo a la Ley 1988 de 2019</t>
  </si>
  <si>
    <t xml:space="preserve">ODS 8. Trabajo desente y crecimiento economico </t>
  </si>
  <si>
    <t xml:space="preserve">Dinamizacion y fortalecimineto del ecosistema de emprendimiento y innovacion. </t>
  </si>
  <si>
    <t>Desarrollo de la Red de Parques Verdes de la Ciudad de Manizales</t>
  </si>
  <si>
    <t xml:space="preserve">Aumentar el indice cuantitativo y disminuir el indice cualoitativo del espacio publico efectivo en la ciudad de manizales. </t>
  </si>
  <si>
    <t>Formular la Politica Publica de Vendedores Informales</t>
  </si>
  <si>
    <t xml:space="preserve">Intervenir las asociaciones de vendedores infromales con espacios de formación </t>
  </si>
  <si>
    <t xml:space="preserve">ODS 11. Ciudades y cominidades sostenibles </t>
  </si>
  <si>
    <t xml:space="preserve">Adquisiòn, adecuaciòn y mantenimiento de modulos de espacio publico </t>
  </si>
  <si>
    <t>Obtener la calificación de Riesgo financiero del ente territorial</t>
  </si>
  <si>
    <t>Contratación de Servicios para gestionar la legalizacion de predios del Municipio</t>
  </si>
  <si>
    <t xml:space="preserve">Mantenimiento y reparación de bienes inmuebles </t>
  </si>
  <si>
    <t>Adquisición de bienes y servicios para  mediciones topograficas de predios del Municipio</t>
  </si>
  <si>
    <t>Crear el escuadrón de transporte para operativos de control del transporte informal</t>
  </si>
  <si>
    <t>Garantizar en un 97% el óptimo funcionamiento del sistema semafórico de la ciudad</t>
  </si>
  <si>
    <t>Diseñar 12 campañas en seguridad vial enfocada a todos los actores viales</t>
  </si>
  <si>
    <t>Incentivar la creación de días sin carro, para el fomento de la utilización de las bicicletas</t>
  </si>
  <si>
    <t>Realizar en el 100% de Instituciones Educativas campañas de formación ciudadana bajo la perspectiva del tránsito</t>
  </si>
  <si>
    <t>JONATHAN MARÍN MADRID</t>
  </si>
  <si>
    <t>Realizar señalización vial a treinta (30) lugares de culto  que tienen afluencia superior a las 100 personas, para evitar accidentalidades</t>
  </si>
  <si>
    <t>4,85 km</t>
  </si>
  <si>
    <t>1,3 km</t>
  </si>
  <si>
    <t xml:space="preserve">Mantenimiento de 170 km de vias rurales por año </t>
  </si>
  <si>
    <t>Gastos administrativos y financieros</t>
  </si>
  <si>
    <t>Instalaciones Hidraulicas</t>
  </si>
  <si>
    <t>Instalaciones Electricas</t>
  </si>
  <si>
    <t>Aseo y Varios</t>
  </si>
  <si>
    <t>Pañetes</t>
  </si>
  <si>
    <t>Realización de etapa de Carpintería metálica, de madera y cerrajería</t>
  </si>
  <si>
    <t>Realización de oficios de pintura</t>
  </si>
  <si>
    <t>Diseñar una estrategia que permita el uso y mantenimiento del centro de encuentro cultural JUAN XXIII</t>
  </si>
  <si>
    <t>Cielo Raso</t>
  </si>
  <si>
    <t>Implantación del PAPSO</t>
  </si>
  <si>
    <t xml:space="preserve">Ítems No previstos </t>
  </si>
  <si>
    <t>Actualización de licencia de construcción y planos</t>
  </si>
  <si>
    <t>Indexación contrato de obra (2023)</t>
  </si>
  <si>
    <t>Indexación contrato de interventoría (2023)</t>
  </si>
  <si>
    <t>Supervisión Técnica Independiente</t>
  </si>
  <si>
    <t>Construir y mantener soluciones individuales para el tratamiento de aguas residuales</t>
  </si>
  <si>
    <t>Construir y optimizar nuevas redes para ampliar cobertura en servicios básicos de acueducto y alcantarillado</t>
  </si>
  <si>
    <t>Mantener activo un (1) sistema de vigilancia epidemiológica para violencia de género</t>
  </si>
  <si>
    <t xml:space="preserve">Gestion del riesgo en salud mental a traves de la implementación de zonas de orientación escolar y centro de escucha comunitarios </t>
  </si>
  <si>
    <t>Investigar en salud mental y consumo de sustancias psicoactivas y evaluar programas y proyectos relacionados.</t>
  </si>
  <si>
    <t>Desarrollo de capacidades del talento humano de las EAPB e IPS del municipio en Rutas de atención integral en salud- componente de envejecimiento y vejez. Formación al talento en atención en salud dirigida a los diferentes grupos de población con enfoque diferencial. Capacitacion en componentes del PAPSIVI</t>
  </si>
  <si>
    <t>Desarrollo de capacidades del Talento Humano en Salud</t>
  </si>
  <si>
    <t>Mantener un consolidado sobre los principales eventos de interés en salud pública (gerencial y boletín epidemiológico)</t>
  </si>
  <si>
    <t>Implementar 1 sistema de seguimiento nominal a casos de alto riesgo o confirmados en cáncer femenino y menor de 18 años</t>
  </si>
  <si>
    <t>Desarrollo de acciones de prevencion de la discapacidad</t>
  </si>
  <si>
    <t>Servicio de promoción de la salud y prevención de riesgos asociados a condiciones no transmisibles</t>
  </si>
  <si>
    <t xml:space="preserve">Implementar el modelo de Atención Primaria en Salud – APS en 9 sectores del Municipio
</t>
  </si>
  <si>
    <t>Pasivo pensional convenio de Concurrencia</t>
  </si>
  <si>
    <t>Transferencia de recursos a Ministerio de Salud y protección social por concepto de vacunas</t>
  </si>
  <si>
    <t xml:space="preserve">Desarrollo de capacidades en la comunidad y grupo objeto, mediante  del programa ampliado de inmunizaciones de la ciudad de Manizales, mediante el desarrollo de estrategias de información y comunicación en salud. </t>
  </si>
  <si>
    <t>FORTALECIMIENTO DE SISTEMA OBLIGATORIO DE GARANTIA DE CALIDAD EN LA PRESTACIÓN DE SERVICIOS DE
SALUD EN MANIZALES</t>
  </si>
  <si>
    <t>1.3.40.0.1</t>
  </si>
  <si>
    <t>Ejecutar visitas anuales de inspección y vigilancia del SOGC en IPS y EPS con servicios de urgencias y hospitalización</t>
  </si>
  <si>
    <t>Garantizar el desarrollo de un proceso para la atención del 100%  de los requerimientos administrativos, operativos y logísticos generados ante la Secretaría de Salud</t>
  </si>
  <si>
    <t>Jesús David Londoño Bedoya</t>
  </si>
  <si>
    <t>Formalizar y fortalecer encadenamientos productivos e iniciativas clúster</t>
  </si>
  <si>
    <t>Implementar programas de fortalecimiento empresarial para la consolidación de diferentes sectores con énfasis en innovación, productividad, sofisticación y transformación digital</t>
  </si>
  <si>
    <t>Promocionar la propiedad intelectual - Más patentes, diseños industriales y derechos de autor</t>
  </si>
  <si>
    <t xml:space="preserve">Articulación institucional para la consolidación del ecosistema de empleo y trabajo decente de la ciudad.		
</t>
  </si>
  <si>
    <t xml:space="preserve">Diseñar e implementar programas para la eliminación de barreras para la vinculación laboral de población vulnerable 		
</t>
  </si>
  <si>
    <t xml:space="preserve">Promover la inclusión laboral y productiva de población a través del emprendimiento y organizaciones solidarias		
</t>
  </si>
  <si>
    <t xml:space="preserve">Adquisición de equipos o insumos requeridos para el fortalecimiento de la red de frío del Programa Ampliado de Inmunizaciones </t>
  </si>
  <si>
    <t>PIM-POR-FR-04
Estado Vigente
Versión 10</t>
  </si>
  <si>
    <t>2.5.04.0.1</t>
  </si>
  <si>
    <t>Diseñar e implementar una alianza con el SENA para la Certificación de competencias de la población de la ciudad</t>
  </si>
  <si>
    <t xml:space="preserve">Articulación institucional para la consolidación del ecosistema de empleo y trabajo decente de la ciudad.		</t>
  </si>
  <si>
    <t>2.5.05.0.1</t>
  </si>
  <si>
    <t>Diseñar una estrategia de fortalecimiento del servicio público de empleo de la ciudad</t>
  </si>
  <si>
    <t>Incrementar a 77% la tasa de permanencia en secundaria.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</si>
</sst>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 #,##0_-;\-&quot;$&quot;\ * #,##0_-;_-&quot;$&quot;\ * &quot;-&quot;_-;_-@_-"/>
    <numFmt numFmtId="44" formatCode="_-&quot;$&quot;\ * #,##0.00_-;\-&quot;$&quot;\ * #,##0.00_-;_-&quot;$&quot;\ * &quot;-&quot;??_-;_-@_-"/>
    <numFmt numFmtId="164" formatCode="_(* #,##0.00_);_(* \(#,##0.00\);_(* \-??_);_(@_)"/>
    <numFmt numFmtId="165" formatCode="_(&quot;$ &quot;* #,##0.00_);_(&quot;$ &quot;* \(#,##0.00\);_(&quot;$ &quot;* \-??_);_(@_)"/>
    <numFmt numFmtId="166" formatCode="&quot; $ &quot;#,##0.00\ ;&quot; $ (&quot;#,##0.00\);&quot; $ -&quot;#\ ;@\ "/>
    <numFmt numFmtId="167" formatCode="_(&quot;$&quot;* #,##0.00_);_(&quot;$&quot;* \(#,##0.00\);_(&quot;$&quot;* \-??_);_(@_)"/>
    <numFmt numFmtId="168" formatCode="[$$-240A]#,##0.00;[Red]\([$$-240A]#,##0.00\)"/>
    <numFmt numFmtId="169" formatCode="_(* #,##0.00_);_(* \(#,##0.00\);_(* &quot;-&quot;??_);_(@_)"/>
    <numFmt numFmtId="170" formatCode="#,##0_ ;\-#,##0\ "/>
    <numFmt numFmtId="171" formatCode="_([$$-240A]\ * #,##0_);_([$$-240A]\ * \(#,##0\);_([$$-240A]\ * &quot;-&quot;??_);_(@_)"/>
  </numFmts>
  <fonts count="37">
    <font>
      <sz val="11"/>
      <color indexed="8"/>
      <name val="Calibri"/>
      <family val="2"/>
    </font>
    <font>
      <sz val="11"/>
      <color theme="1"/>
      <name val="Calibri"/>
      <family val="2"/>
      <scheme val="minor"/>
    </font>
    <font>
      <sz val="11"/>
      <color theme="1"/>
      <name val="Calibri"/>
      <family val="2"/>
      <scheme val="minor"/>
    </font>
    <font>
      <sz val="12"/>
      <color indexed="8"/>
      <name val="Arial"/>
      <family val="2"/>
    </font>
    <font>
      <b/>
      <sz val="12"/>
      <color indexed="8"/>
      <name val="Arial"/>
      <family val="2"/>
    </font>
    <font>
      <sz val="16"/>
      <color indexed="8"/>
      <name val="Arial"/>
      <family val="2"/>
    </font>
    <font>
      <b/>
      <sz val="12"/>
      <name val="Arial"/>
      <family val="2"/>
    </font>
    <font>
      <b/>
      <sz val="9"/>
      <color indexed="8"/>
      <name val="Arial"/>
      <family val="2"/>
    </font>
    <font>
      <sz val="10"/>
      <color indexed="8"/>
      <name val="Arial"/>
      <family val="2"/>
    </font>
    <font>
      <b/>
      <sz val="10"/>
      <color indexed="8"/>
      <name val="Arial"/>
      <family val="2"/>
    </font>
    <font>
      <sz val="11"/>
      <color indexed="9"/>
      <name val="Calibri"/>
      <family val="2"/>
    </font>
    <font>
      <sz val="11"/>
      <color indexed="52"/>
      <name val="Calibri"/>
      <family val="2"/>
    </font>
    <font>
      <b/>
      <sz val="11"/>
      <color indexed="63"/>
      <name val="Calibri"/>
      <family val="2"/>
    </font>
    <font>
      <b/>
      <sz val="11"/>
      <color indexed="56"/>
      <name val="Calibri"/>
      <family val="2"/>
    </font>
    <font>
      <b/>
      <sz val="11"/>
      <color indexed="9"/>
      <name val="Calibri"/>
      <family val="2"/>
    </font>
    <font>
      <b/>
      <sz val="15"/>
      <color indexed="56"/>
      <name val="Calibri"/>
      <family val="2"/>
    </font>
    <font>
      <sz val="11"/>
      <color indexed="20"/>
      <name val="Calibri"/>
      <family val="2"/>
    </font>
    <font>
      <sz val="11"/>
      <color indexed="10"/>
      <name val="Calibri"/>
      <family val="2"/>
    </font>
    <font>
      <b/>
      <sz val="13"/>
      <color indexed="56"/>
      <name val="Calibri"/>
      <family val="2"/>
    </font>
    <font>
      <sz val="11"/>
      <color indexed="62"/>
      <name val="Calibri"/>
      <family val="2"/>
    </font>
    <font>
      <i/>
      <sz val="11"/>
      <color indexed="23"/>
      <name val="Calibri"/>
      <family val="2"/>
    </font>
    <font>
      <b/>
      <sz val="11"/>
      <color indexed="52"/>
      <name val="Calibri"/>
      <family val="2"/>
    </font>
    <font>
      <sz val="11"/>
      <color indexed="60"/>
      <name val="Calibri"/>
      <family val="2"/>
    </font>
    <font>
      <b/>
      <sz val="11"/>
      <color indexed="8"/>
      <name val="Calibri"/>
      <family val="2"/>
    </font>
    <font>
      <sz val="11"/>
      <color indexed="17"/>
      <name val="Calibri"/>
      <family val="2"/>
    </font>
    <font>
      <sz val="10"/>
      <name val="Arial"/>
      <family val="2"/>
    </font>
    <font>
      <sz val="12"/>
      <name val="Arial"/>
      <family val="2"/>
    </font>
    <font>
      <sz val="11"/>
      <color indexed="8"/>
      <name val="Calibri"/>
      <family val="2"/>
    </font>
    <font>
      <b/>
      <sz val="14"/>
      <name val="Arial"/>
      <family val="2"/>
    </font>
    <font>
      <sz val="10"/>
      <color theme="1"/>
      <name val="Arial"/>
      <family val="2"/>
    </font>
    <font>
      <sz val="10"/>
      <color rgb="FF000000"/>
      <name val="Arial"/>
      <family val="2"/>
    </font>
    <font>
      <b/>
      <sz val="9"/>
      <color indexed="81"/>
      <name val="Tahoma"/>
      <family val="2"/>
    </font>
    <font>
      <sz val="9"/>
      <color indexed="81"/>
      <name val="Tahoma"/>
      <family val="2"/>
    </font>
    <font>
      <b/>
      <sz val="10"/>
      <name val="Arial"/>
      <family val="2"/>
    </font>
    <font>
      <sz val="11"/>
      <color theme="1"/>
      <name val="Arial"/>
      <family val="2"/>
    </font>
    <font>
      <sz val="9"/>
      <color theme="1"/>
      <name val="Calibri"/>
      <family val="2"/>
      <scheme val="minor"/>
    </font>
    <font>
      <sz val="10"/>
      <color rgb="FF000000"/>
      <name val="Batang"/>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4" tint="0.59999389629810485"/>
        <bgColor indexed="23"/>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7">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24" fillId="4" borderId="0" applyNumberFormat="0" applyBorder="0" applyAlignment="0" applyProtection="0"/>
    <xf numFmtId="0" fontId="21" fillId="16" borderId="1" applyNumberFormat="0" applyAlignment="0" applyProtection="0"/>
    <xf numFmtId="0" fontId="14" fillId="17" borderId="2" applyNumberFormat="0" applyAlignment="0" applyProtection="0"/>
    <xf numFmtId="0" fontId="11" fillId="0" borderId="3" applyNumberFormat="0" applyFill="0" applyAlignment="0" applyProtection="0"/>
    <xf numFmtId="0" fontId="13"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9" fillId="7" borderId="1" applyNumberFormat="0" applyAlignment="0" applyProtection="0"/>
    <xf numFmtId="166" fontId="27" fillId="0" borderId="0"/>
    <xf numFmtId="0" fontId="27" fillId="0" borderId="0"/>
    <xf numFmtId="165" fontId="27" fillId="0" borderId="0" applyFill="0" applyBorder="0" applyAlignment="0" applyProtection="0"/>
    <xf numFmtId="0" fontId="16" fillId="3" borderId="0" applyNumberFormat="0" applyBorder="0" applyAlignment="0" applyProtection="0"/>
    <xf numFmtId="164" fontId="27" fillId="0" borderId="0" applyFill="0" applyBorder="0" applyAlignment="0" applyProtection="0"/>
    <xf numFmtId="164" fontId="27" fillId="0" borderId="0" applyFill="0" applyBorder="0" applyAlignment="0" applyProtection="0"/>
    <xf numFmtId="167" fontId="27" fillId="0" borderId="0" applyFill="0" applyBorder="0" applyAlignment="0" applyProtection="0"/>
    <xf numFmtId="0" fontId="22" fillId="22" borderId="0" applyNumberFormat="0" applyBorder="0" applyAlignment="0" applyProtection="0"/>
    <xf numFmtId="0" fontId="25" fillId="0" borderId="0"/>
    <xf numFmtId="0" fontId="25" fillId="0" borderId="0"/>
    <xf numFmtId="168" fontId="27" fillId="0" borderId="0"/>
    <xf numFmtId="0" fontId="8" fillId="0" borderId="0"/>
    <xf numFmtId="0" fontId="27" fillId="23" borderId="4" applyNumberFormat="0" applyAlignment="0" applyProtection="0"/>
    <xf numFmtId="0" fontId="12" fillId="16" borderId="5" applyNumberFormat="0" applyAlignment="0" applyProtection="0"/>
    <xf numFmtId="0" fontId="17" fillId="0" borderId="0" applyNumberFormat="0" applyFill="0" applyBorder="0" applyAlignment="0" applyProtection="0"/>
    <xf numFmtId="0" fontId="20" fillId="0" borderId="0" applyNumberFormat="0" applyFill="0" applyBorder="0" applyAlignment="0" applyProtection="0"/>
    <xf numFmtId="0" fontId="15" fillId="0" borderId="6" applyNumberFormat="0" applyFill="0" applyAlignment="0" applyProtection="0"/>
    <xf numFmtId="0" fontId="18" fillId="0" borderId="7" applyNumberFormat="0" applyFill="0" applyAlignment="0" applyProtection="0"/>
    <xf numFmtId="0" fontId="13" fillId="0" borderId="8" applyNumberFormat="0" applyFill="0" applyAlignment="0" applyProtection="0"/>
    <xf numFmtId="0" fontId="23" fillId="0" borderId="9" applyNumberFormat="0" applyFill="0" applyAlignment="0" applyProtection="0"/>
    <xf numFmtId="42" fontId="27" fillId="0" borderId="0" applyFont="0" applyFill="0" applyBorder="0" applyAlignment="0" applyProtection="0"/>
    <xf numFmtId="169" fontId="25" fillId="0" borderId="0" applyFont="0" applyFill="0" applyBorder="0" applyAlignment="0" applyProtection="0"/>
    <xf numFmtId="0" fontId="2" fillId="0" borderId="0"/>
    <xf numFmtId="0" fontId="1" fillId="0" borderId="0"/>
    <xf numFmtId="44" fontId="27" fillId="0" borderId="0" applyFont="0" applyFill="0" applyBorder="0" applyAlignment="0" applyProtection="0"/>
    <xf numFmtId="0" fontId="34" fillId="0" borderId="0"/>
  </cellStyleXfs>
  <cellXfs count="87">
    <xf numFmtId="0" fontId="0" fillId="0" borderId="0" xfId="0"/>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vertical="center" wrapText="1"/>
    </xf>
    <xf numFmtId="0" fontId="3" fillId="0" borderId="0" xfId="0" applyFont="1" applyFill="1" applyAlignment="1">
      <alignment horizontal="center" vertical="center" wrapText="1"/>
    </xf>
    <xf numFmtId="0" fontId="8" fillId="0" borderId="0" xfId="0" applyFont="1" applyFill="1" applyBorder="1" applyAlignment="1">
      <alignment vertical="center" wrapText="1"/>
    </xf>
    <xf numFmtId="0" fontId="3" fillId="0" borderId="0" xfId="0" applyFont="1" applyFill="1" applyAlignment="1">
      <alignment horizontal="left" vertical="center" wrapText="1"/>
    </xf>
    <xf numFmtId="42" fontId="3" fillId="0" borderId="0" xfId="51" applyFont="1" applyFill="1" applyAlignment="1">
      <alignment horizontal="right" vertical="center" wrapText="1"/>
    </xf>
    <xf numFmtId="0" fontId="6" fillId="24" borderId="25" xfId="42" applyFont="1" applyFill="1" applyBorder="1" applyAlignment="1">
      <alignment horizontal="center" vertical="center" wrapText="1"/>
    </xf>
    <xf numFmtId="0" fontId="6" fillId="24" borderId="23" xfId="42" applyFont="1" applyFill="1" applyBorder="1" applyAlignment="1">
      <alignment horizontal="center" vertical="center" wrapText="1"/>
    </xf>
    <xf numFmtId="0" fontId="6" fillId="24" borderId="29" xfId="42" applyFont="1" applyFill="1" applyBorder="1" applyAlignment="1">
      <alignment horizontal="center" vertical="center" wrapText="1"/>
    </xf>
    <xf numFmtId="0" fontId="6" fillId="24" borderId="30" xfId="42" applyFont="1" applyFill="1" applyBorder="1" applyAlignment="1">
      <alignment horizontal="center" vertical="center" wrapText="1"/>
    </xf>
    <xf numFmtId="42" fontId="6" fillId="24" borderId="25" xfId="51" applyFont="1" applyFill="1" applyBorder="1" applyAlignment="1">
      <alignment horizontal="right" vertical="center" wrapText="1"/>
    </xf>
    <xf numFmtId="0" fontId="28" fillId="25" borderId="24" xfId="42" applyFont="1" applyFill="1" applyBorder="1" applyAlignment="1">
      <alignment horizontal="center" vertical="center" wrapText="1"/>
    </xf>
    <xf numFmtId="0" fontId="30" fillId="0" borderId="26" xfId="0" applyFont="1" applyFill="1" applyBorder="1" applyAlignment="1">
      <alignment horizontal="center" vertical="center" wrapText="1"/>
    </xf>
    <xf numFmtId="0" fontId="25" fillId="0" borderId="11" xfId="42" applyFont="1" applyFill="1" applyBorder="1" applyAlignment="1">
      <alignment vertical="center" wrapText="1"/>
    </xf>
    <xf numFmtId="0" fontId="6" fillId="24" borderId="19" xfId="42" applyFont="1" applyFill="1" applyBorder="1" applyAlignment="1">
      <alignment horizontal="center" vertical="center" wrapText="1"/>
    </xf>
    <xf numFmtId="0" fontId="6" fillId="24" borderId="38" xfId="42" applyFont="1" applyFill="1" applyBorder="1" applyAlignment="1">
      <alignment horizontal="center" vertical="center" wrapText="1"/>
    </xf>
    <xf numFmtId="0" fontId="6" fillId="24" borderId="39" xfId="42" applyFont="1" applyFill="1" applyBorder="1" applyAlignment="1">
      <alignment horizontal="center" vertical="center" wrapText="1"/>
    </xf>
    <xf numFmtId="0" fontId="6" fillId="24" borderId="40" xfId="42" applyFont="1" applyFill="1" applyBorder="1" applyAlignment="1">
      <alignment horizontal="center" vertical="center" wrapText="1"/>
    </xf>
    <xf numFmtId="0" fontId="6" fillId="24" borderId="37" xfId="42" applyFont="1" applyFill="1" applyBorder="1" applyAlignment="1">
      <alignment horizontal="left" vertical="center" wrapText="1"/>
    </xf>
    <xf numFmtId="0" fontId="25" fillId="0" borderId="29" xfId="42" applyFont="1" applyFill="1" applyBorder="1" applyAlignment="1">
      <alignment vertical="center" wrapText="1"/>
    </xf>
    <xf numFmtId="0" fontId="25" fillId="0" borderId="30" xfId="42" applyFont="1" applyFill="1" applyBorder="1" applyAlignment="1">
      <alignment vertical="center" wrapText="1"/>
    </xf>
    <xf numFmtId="0" fontId="25" fillId="0" borderId="41" xfId="42" applyFont="1" applyFill="1" applyBorder="1" applyAlignment="1">
      <alignment horizontal="center" vertical="center" wrapText="1"/>
    </xf>
    <xf numFmtId="0" fontId="30" fillId="0" borderId="11" xfId="0" applyFont="1" applyFill="1" applyBorder="1" applyAlignment="1">
      <alignment vertical="center" wrapText="1"/>
    </xf>
    <xf numFmtId="0" fontId="30" fillId="0" borderId="27" xfId="0" applyFont="1" applyFill="1" applyBorder="1" applyAlignment="1">
      <alignment horizontal="center" vertical="center" wrapText="1"/>
    </xf>
    <xf numFmtId="0" fontId="30" fillId="0" borderId="26" xfId="0" applyFont="1" applyFill="1" applyBorder="1" applyAlignment="1">
      <alignment vertical="center" wrapText="1"/>
    </xf>
    <xf numFmtId="0" fontId="30" fillId="0" borderId="27" xfId="0" applyFont="1" applyFill="1" applyBorder="1" applyAlignment="1">
      <alignment vertical="center" wrapText="1"/>
    </xf>
    <xf numFmtId="0" fontId="25" fillId="0" borderId="27" xfId="42" applyFont="1" applyFill="1" applyBorder="1" applyAlignment="1">
      <alignment vertical="center" wrapText="1"/>
    </xf>
    <xf numFmtId="0" fontId="29" fillId="0" borderId="26" xfId="0" applyFont="1" applyFill="1" applyBorder="1" applyAlignment="1">
      <alignment horizontal="center" vertical="center" wrapText="1"/>
    </xf>
    <xf numFmtId="14" fontId="8" fillId="0" borderId="11" xfId="0" applyNumberFormat="1" applyFont="1" applyFill="1" applyBorder="1" applyAlignment="1">
      <alignment horizontal="right" vertical="center" wrapText="1"/>
    </xf>
    <xf numFmtId="14" fontId="8" fillId="0" borderId="27" xfId="0" applyNumberFormat="1" applyFont="1" applyFill="1" applyBorder="1" applyAlignment="1">
      <alignment vertical="center" wrapText="1"/>
    </xf>
    <xf numFmtId="0" fontId="33" fillId="0" borderId="26" xfId="42" applyFont="1" applyFill="1" applyBorder="1" applyAlignment="1">
      <alignment horizontal="center" vertical="center" wrapText="1"/>
    </xf>
    <xf numFmtId="171" fontId="8" fillId="0" borderId="11" xfId="55" applyNumberFormat="1" applyFont="1" applyFill="1" applyBorder="1" applyAlignment="1">
      <alignment horizontal="right" vertical="center" wrapText="1"/>
    </xf>
    <xf numFmtId="0" fontId="25" fillId="0" borderId="27" xfId="42" applyFont="1" applyFill="1" applyBorder="1" applyAlignment="1">
      <alignment horizontal="center" vertical="center" wrapText="1"/>
    </xf>
    <xf numFmtId="0" fontId="36" fillId="0" borderId="42" xfId="0" applyFont="1" applyBorder="1" applyAlignment="1">
      <alignment wrapText="1"/>
    </xf>
    <xf numFmtId="0" fontId="35" fillId="0" borderId="25" xfId="0" applyFont="1" applyBorder="1" applyAlignment="1">
      <alignment horizontal="left" vertical="center" wrapText="1"/>
    </xf>
    <xf numFmtId="0" fontId="4" fillId="0" borderId="0" xfId="0" applyFont="1" applyFill="1" applyAlignment="1">
      <alignment horizontal="center" vertical="center" wrapText="1"/>
    </xf>
    <xf numFmtId="1" fontId="25" fillId="0" borderId="26" xfId="42" applyNumberFormat="1"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9" fillId="25" borderId="11" xfId="0" applyFont="1" applyFill="1" applyBorder="1" applyAlignment="1">
      <alignment horizontal="center" vertical="center"/>
    </xf>
    <xf numFmtId="170" fontId="9" fillId="25" borderId="11" xfId="51" applyNumberFormat="1" applyFont="1" applyFill="1" applyBorder="1" applyAlignment="1">
      <alignment horizontal="right" vertical="center"/>
    </xf>
    <xf numFmtId="0" fontId="4" fillId="26" borderId="23" xfId="0" applyFont="1" applyFill="1" applyBorder="1" applyAlignment="1">
      <alignment horizontal="center" vertical="center"/>
    </xf>
    <xf numFmtId="0" fontId="4" fillId="26" borderId="12" xfId="0" applyFont="1" applyFill="1" applyBorder="1" applyAlignment="1">
      <alignment horizontal="center" vertical="center"/>
    </xf>
    <xf numFmtId="0" fontId="4" fillId="26" borderId="20" xfId="0" applyFont="1" applyFill="1" applyBorder="1" applyAlignment="1">
      <alignment horizontal="center" vertical="center"/>
    </xf>
    <xf numFmtId="0" fontId="4" fillId="26" borderId="24" xfId="0" applyFont="1" applyFill="1" applyBorder="1" applyAlignment="1">
      <alignment horizontal="center" vertical="center"/>
    </xf>
    <xf numFmtId="0" fontId="4" fillId="26" borderId="13" xfId="0" applyFont="1" applyFill="1" applyBorder="1" applyAlignment="1">
      <alignment horizontal="center" vertical="center"/>
    </xf>
    <xf numFmtId="0" fontId="4" fillId="26" borderId="22" xfId="0" applyFont="1" applyFill="1" applyBorder="1" applyAlignment="1">
      <alignment horizontal="center" vertical="center"/>
    </xf>
    <xf numFmtId="0" fontId="4" fillId="0" borderId="11" xfId="0" applyFont="1" applyFill="1" applyBorder="1" applyAlignment="1">
      <alignment horizontal="center" vertical="center"/>
    </xf>
    <xf numFmtId="170" fontId="4" fillId="0" borderId="11" xfId="51" applyNumberFormat="1" applyFont="1" applyFill="1" applyBorder="1" applyAlignment="1">
      <alignment horizontal="right" vertical="center"/>
    </xf>
    <xf numFmtId="0" fontId="6" fillId="0" borderId="11" xfId="42" applyFont="1" applyFill="1" applyBorder="1" applyAlignment="1">
      <alignment horizontal="center" vertical="center" wrapText="1"/>
    </xf>
    <xf numFmtId="170" fontId="6" fillId="0" borderId="11" xfId="51" applyNumberFormat="1" applyFont="1" applyFill="1" applyBorder="1" applyAlignment="1">
      <alignment horizontal="right" vertical="center" wrapText="1"/>
    </xf>
    <xf numFmtId="0" fontId="4" fillId="25" borderId="19" xfId="0" applyFont="1" applyFill="1" applyBorder="1" applyAlignment="1">
      <alignment horizontal="center" vertical="center"/>
    </xf>
    <xf numFmtId="0" fontId="4" fillId="25" borderId="12" xfId="0" applyFont="1" applyFill="1" applyBorder="1" applyAlignment="1">
      <alignment horizontal="center" vertical="center"/>
    </xf>
    <xf numFmtId="0" fontId="4" fillId="25" borderId="20" xfId="0" applyFont="1" applyFill="1" applyBorder="1" applyAlignment="1">
      <alignment horizontal="center" vertical="center"/>
    </xf>
    <xf numFmtId="0" fontId="4" fillId="25" borderId="21" xfId="0" applyFont="1" applyFill="1" applyBorder="1" applyAlignment="1">
      <alignment horizontal="center" vertical="center"/>
    </xf>
    <xf numFmtId="0" fontId="4" fillId="25" borderId="13" xfId="0" applyFont="1" applyFill="1" applyBorder="1" applyAlignment="1">
      <alignment horizontal="center" vertical="center"/>
    </xf>
    <xf numFmtId="0" fontId="4" fillId="25" borderId="22" xfId="0" applyFont="1" applyFill="1" applyBorder="1" applyAlignment="1">
      <alignment horizontal="center" vertical="center"/>
    </xf>
    <xf numFmtId="170" fontId="9" fillId="0" borderId="14" xfId="51" applyNumberFormat="1" applyFont="1" applyFill="1" applyBorder="1" applyAlignment="1">
      <alignment horizontal="right" vertical="center" wrapText="1"/>
    </xf>
    <xf numFmtId="0" fontId="9" fillId="0" borderId="15" xfId="0" applyFont="1" applyFill="1" applyBorder="1" applyAlignment="1">
      <alignment horizontal="center" vertical="center" wrapText="1"/>
    </xf>
    <xf numFmtId="170" fontId="9" fillId="0" borderId="0" xfId="51" applyNumberFormat="1" applyFont="1" applyFill="1" applyBorder="1" applyAlignment="1">
      <alignment horizontal="right" vertical="center" wrapText="1"/>
    </xf>
    <xf numFmtId="0" fontId="9" fillId="0" borderId="16" xfId="0" applyFont="1" applyFill="1" applyBorder="1" applyAlignment="1">
      <alignment horizontal="center" vertical="center" wrapText="1"/>
    </xf>
    <xf numFmtId="0" fontId="6" fillId="0" borderId="11" xfId="42"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8" xfId="0" applyFont="1" applyFill="1" applyBorder="1" applyAlignment="1">
      <alignment horizontal="center" vertical="center"/>
    </xf>
    <xf numFmtId="14" fontId="6" fillId="0" borderId="11" xfId="42" applyNumberFormat="1" applyFont="1" applyFill="1" applyBorder="1" applyAlignment="1">
      <alignment horizontal="center" vertical="center" wrapText="1"/>
    </xf>
    <xf numFmtId="0" fontId="7" fillId="25" borderId="23" xfId="0" applyFont="1" applyFill="1" applyBorder="1" applyAlignment="1">
      <alignment horizontal="center" vertical="center" wrapText="1"/>
    </xf>
    <xf numFmtId="0" fontId="7" fillId="25" borderId="20" xfId="0" applyFont="1" applyFill="1" applyBorder="1" applyAlignment="1">
      <alignment horizontal="center" vertical="center"/>
    </xf>
    <xf numFmtId="0" fontId="7" fillId="25" borderId="24" xfId="0" applyFont="1" applyFill="1" applyBorder="1" applyAlignment="1">
      <alignment horizontal="center" vertical="center"/>
    </xf>
    <xf numFmtId="0" fontId="7" fillId="25" borderId="22" xfId="0" applyFont="1" applyFill="1" applyBorder="1" applyAlignment="1">
      <alignment horizontal="center" vertical="center"/>
    </xf>
    <xf numFmtId="0" fontId="7" fillId="25" borderId="11" xfId="0" applyFont="1" applyFill="1" applyBorder="1" applyAlignment="1">
      <alignment horizontal="center" vertical="center"/>
    </xf>
    <xf numFmtId="0" fontId="28" fillId="25" borderId="21" xfId="42" applyFont="1" applyFill="1" applyBorder="1" applyAlignment="1">
      <alignment horizontal="center" vertical="center" wrapText="1"/>
    </xf>
    <xf numFmtId="170" fontId="28" fillId="25" borderId="13" xfId="51" applyNumberFormat="1" applyFont="1" applyFill="1" applyBorder="1" applyAlignment="1">
      <alignment horizontal="right" vertical="center" wrapText="1"/>
    </xf>
    <xf numFmtId="0" fontId="28" fillId="25" borderId="33" xfId="42" applyFont="1" applyFill="1" applyBorder="1" applyAlignment="1">
      <alignment horizontal="center" vertical="center" wrapText="1"/>
    </xf>
    <xf numFmtId="0" fontId="28" fillId="25" borderId="36" xfId="42" applyFont="1" applyFill="1" applyBorder="1" applyAlignment="1">
      <alignment horizontal="center" vertical="center" wrapText="1"/>
    </xf>
    <xf numFmtId="0" fontId="28" fillId="25" borderId="32" xfId="42" applyFont="1" applyFill="1" applyBorder="1" applyAlignment="1">
      <alignment horizontal="center" vertical="center" wrapText="1"/>
    </xf>
    <xf numFmtId="0" fontId="28" fillId="25" borderId="28" xfId="42" applyFont="1" applyFill="1" applyBorder="1" applyAlignment="1">
      <alignment horizontal="center" vertical="center" wrapText="1"/>
    </xf>
    <xf numFmtId="0" fontId="28" fillId="25" borderId="34" xfId="42" applyFont="1" applyFill="1" applyBorder="1" applyAlignment="1">
      <alignment horizontal="center" vertical="center" wrapText="1"/>
    </xf>
    <xf numFmtId="0" fontId="28" fillId="25" borderId="35" xfId="42" applyFont="1" applyFill="1" applyBorder="1" applyAlignment="1">
      <alignment horizontal="center" vertical="center" wrapText="1"/>
    </xf>
    <xf numFmtId="0" fontId="28" fillId="25" borderId="31" xfId="42" applyFont="1" applyFill="1" applyBorder="1" applyAlignment="1">
      <alignment horizontal="center" vertical="center" wrapText="1"/>
    </xf>
    <xf numFmtId="0" fontId="28" fillId="25" borderId="13" xfId="42" applyFont="1" applyFill="1" applyBorder="1" applyAlignment="1">
      <alignment horizontal="center" vertical="center" wrapText="1"/>
    </xf>
  </cellXfs>
  <cellStyles count="57">
    <cellStyle name="20% - Énfasis1 1" xfId="1"/>
    <cellStyle name="20% - Énfasis2 1" xfId="2"/>
    <cellStyle name="20% - Énfasis3 1" xfId="3"/>
    <cellStyle name="20% - Énfasis4 1" xfId="4"/>
    <cellStyle name="20% - Énfasis5 1" xfId="5"/>
    <cellStyle name="20% - Énfasis6 1" xfId="6"/>
    <cellStyle name="40% - Énfasis1 1" xfId="7"/>
    <cellStyle name="40% - Énfasis2 1" xfId="8"/>
    <cellStyle name="40% - Énfasis3 1" xfId="9"/>
    <cellStyle name="40% - Énfasis4 1" xfId="10"/>
    <cellStyle name="40% - Énfasis5 1" xfId="11"/>
    <cellStyle name="40% - Énfasis6 1" xfId="12"/>
    <cellStyle name="60% - Énfasis1 1" xfId="13"/>
    <cellStyle name="60% - Énfasis2 1" xfId="14"/>
    <cellStyle name="60% - Énfasis3 1" xfId="15"/>
    <cellStyle name="60% - Énfasis4 1" xfId="16"/>
    <cellStyle name="60% - Énfasis5 1" xfId="17"/>
    <cellStyle name="60% - Énfasis6 1" xfId="18"/>
    <cellStyle name="Buena 1" xfId="19"/>
    <cellStyle name="Cálculo 1" xfId="20"/>
    <cellStyle name="Celda de comprobación 1" xfId="21"/>
    <cellStyle name="Celda vinculada 1" xfId="22"/>
    <cellStyle name="Encabezado 4 1" xfId="23"/>
    <cellStyle name="Énfasis1 1" xfId="24"/>
    <cellStyle name="Énfasis2 1" xfId="25"/>
    <cellStyle name="Énfasis3 1" xfId="26"/>
    <cellStyle name="Énfasis4 1" xfId="27"/>
    <cellStyle name="Énfasis5 1" xfId="28"/>
    <cellStyle name="Énfasis6 1" xfId="29"/>
    <cellStyle name="Entrada 1" xfId="30"/>
    <cellStyle name="Excel Built-in Currency" xfId="31"/>
    <cellStyle name="Excel Built-in Normal" xfId="32"/>
    <cellStyle name="Excel_BuiltIn_Currency 1" xfId="33"/>
    <cellStyle name="Incorrecto 1" xfId="34"/>
    <cellStyle name="Millares 2" xfId="35"/>
    <cellStyle name="Millares 3" xfId="36"/>
    <cellStyle name="Millares 5" xfId="52"/>
    <cellStyle name="Moneda" xfId="55" builtinId="4"/>
    <cellStyle name="Moneda [0]" xfId="51" builtinId="7"/>
    <cellStyle name="Moneda 2" xfId="37"/>
    <cellStyle name="Neutral 1" xfId="38"/>
    <cellStyle name="Normal" xfId="0" builtinId="0"/>
    <cellStyle name="Normal 10" xfId="56"/>
    <cellStyle name="Normal 2" xfId="39"/>
    <cellStyle name="Normal 3" xfId="40"/>
    <cellStyle name="Normal 4" xfId="41"/>
    <cellStyle name="Normal 5" xfId="53"/>
    <cellStyle name="Normal 6" xfId="54"/>
    <cellStyle name="Normal_PlanIndicativo" xfId="42"/>
    <cellStyle name="Notas 1" xfId="43"/>
    <cellStyle name="Salida 1" xfId="44"/>
    <cellStyle name="Texto de advertencia 1" xfId="45"/>
    <cellStyle name="Texto explicativo 1" xfId="46"/>
    <cellStyle name="Título 1 1" xfId="47"/>
    <cellStyle name="Título 2 1" xfId="48"/>
    <cellStyle name="Título 3 1" xfId="49"/>
    <cellStyle name="Total 1"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34"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tyles" Target="styles.xml"/><Relationship Id="rId8" Type="http://schemas.openxmlformats.org/officeDocument/2006/relationships/externalLink" Target="externalLinks/externalLink6.xml"/><Relationship Id="rId3"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0</xdr:col>
      <xdr:colOff>1047750</xdr:colOff>
      <xdr:row>5</xdr:row>
      <xdr:rowOff>155575</xdr:rowOff>
    </xdr:to>
    <xdr:pic>
      <xdr:nvPicPr>
        <xdr:cNvPr id="1196" name="4 Imagen">
          <a:extLst>
            <a:ext uri="{FF2B5EF4-FFF2-40B4-BE49-F238E27FC236}">
              <a16:creationId xmlns="" xmlns:a16="http://schemas.microsoft.com/office/drawing/2014/main" id="{00000000-0008-0000-0000-0000A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7150"/>
          <a:ext cx="81915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RTIFICADOS%202023/SOLICITUDES/ICT/14-06-2023%20Plan%20de%20Trabajo%202023_202017001005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20de%20Acci&#243;n%202023%20Instituto%20de%20Cultura%20y%20Turismo_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20de%20Acci&#243;n%202023%20Servicios%20Administrativos%20_revisado%20Ok.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20de%20Acci&#243;n%202023%20Educaci&#243;n_revisado%20con%20observacion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IANA.GALEANO\Downloads\Plan%20de%20Acci&#243;n%202023%20Gobiern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lan%20de%20Acci&#243;n%202023%20Gobierno%20revisado_OK.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20de%20Acci&#243;n%202023%20Hacienda_revisado_o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luz.hurtado\Downloads\PLAN%20ACCION%20MOVILIDAD%202023-MAY.31-2023-AJUS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lan%20de%20Acci&#243;n%202023%20Movilidad_revisado_ok.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luz.hurtado\Downloads\Plan%20de%20Acci&#243;n%202023%20Mujere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lan%20de%20Acci&#243;n%202023%20Mujeres%20y%20Equidad%20de%20G&#233;nero_revisado%20ok.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LAN%20DE%20ACCION%202022%20-%20DESARROLLO%20SOCIAL%20-Revisad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lan%20de%20Acci&#243;n%202023%20Obras%20P&#249;blicas_%202020170010020%20revisado%20y%20ajustado%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LAN%20DE%20ACCION/PLANES%20ACCION%202023/Plan%20de%20Acci&#243;n%202023%20Obras%20P.%20-%20019%20Unidad%20de%20Gesti&#243;n%20de%20Viviend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lan%20de%20Acci&#243;n%202023%20Obras%20P&#249;blicas_%202020170010019%20revisado%20y%20ajustad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lan%20de%20Acci&#243;n%202023%20Obras%20P&#249;blicas_%202021170010062%20revisado%20y%20ajustad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Plan%20de%20Acci&#243;n%202023%20Obras%20P&#249;blicas_%202022170010085%20revisado%20y%20ajustado.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lan%20de%20Acci&#243;n%202023%20Planeaci&#243;n_revisado%20OK.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Plan%20de%20Acci&#243;n%202023%20Tic_revisado%20Ok.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lan%20de%20Accion%202023%20UGR.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Plan%20de%20Accion%202023%20UGR_revisado%20con%20observacione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lan%20de%20Acci&#243;n%202023%20Prensa_revisado%20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20DE%20ACCION/PLANES%20ACCION%202023/Plan%20de%20Accio&#769;n%202023%20Obras%20P&#250;blicas%20-%2008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Plan%20de%20Acci&#243;n%202023%20Salud_Revisado%20%202-06-202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luz.hurtado\Downloads\PLAN%20DE%20ACCION%20SECTIC%202023-MAYO-%20Ajust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20DE%20ACCION/PLANES%20ACCION%202023/Plan%20de%20Acci&#243;n%202023%20Prens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20de%20Acci&#243;n%202023%20Deport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20de%20Acci&#243;n%202023%20Medio%20Ambien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PLANEACION\POAI%202023\POAI%202023%20DEFINITIVO%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20de%20Acci&#243;n%202023%20Instituto%20de%20cultura%20y%20Turismo_OK_REVISAD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20de%20Acci&#243;n%202023%20Desarrollo%20Social_revisado%20OK%20Nuevo%20formt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LTURA 52"/>
      <sheetName val="valor actividades"/>
    </sheetNames>
    <sheetDataSet>
      <sheetData sheetId="0">
        <row r="51">
          <cell r="W51">
            <v>304000000</v>
          </cell>
        </row>
        <row r="53">
          <cell r="W53">
            <v>52220240</v>
          </cell>
        </row>
        <row r="64">
          <cell r="W64">
            <v>43343644</v>
          </cell>
        </row>
        <row r="65">
          <cell r="W65">
            <v>100000000</v>
          </cell>
        </row>
        <row r="67">
          <cell r="W67">
            <v>1379821991</v>
          </cell>
        </row>
        <row r="68">
          <cell r="W68">
            <v>300000000</v>
          </cell>
        </row>
        <row r="69">
          <cell r="K69">
            <v>116800000</v>
          </cell>
        </row>
        <row r="72">
          <cell r="W72">
            <v>1100000000</v>
          </cell>
        </row>
        <row r="73">
          <cell r="W73">
            <v>353317554</v>
          </cell>
        </row>
        <row r="74">
          <cell r="W74">
            <v>500000000</v>
          </cell>
        </row>
        <row r="75">
          <cell r="W75">
            <v>31616261</v>
          </cell>
        </row>
        <row r="76">
          <cell r="W76">
            <v>339889858</v>
          </cell>
        </row>
        <row r="77">
          <cell r="W77">
            <v>124298425</v>
          </cell>
        </row>
        <row r="78">
          <cell r="W78">
            <v>800000000</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2"/>
      <sheetName val="Hoja2"/>
      <sheetName val="Hoja1"/>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refreshError="1"/>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2"/>
      <sheetName val="Hoja1"/>
      <sheetName val="PlanAcción (2)"/>
    </sheetNames>
    <sheetDataSet>
      <sheetData sheetId="0"/>
      <sheetData sheetId="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Check-List-Plan_Accion"/>
      <sheetName val="Hoja1"/>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Check-List-Plan_Accion"/>
      <sheetName val="Hoja1"/>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Check-List_Plan_Accion"/>
      <sheetName val="Hoja1"/>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refreshError="1"/>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Check-List_Plan_Accion"/>
      <sheetName val="Hoja1"/>
    </sheetNames>
    <sheetDataSet>
      <sheetData sheetId="0" refreshError="1"/>
      <sheetData sheetId="1" refreshError="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refreshError="1"/>
      <sheetData sheetId="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Check-List-Plan-Accion"/>
      <sheetName val="Hoja1"/>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Metas amanda"/>
      <sheetName val="Desarrollo"/>
      <sheetName val="ICT"/>
      <sheetName val="TOTAL DLLO"/>
      <sheetName val="Hoja1"/>
    </sheetNames>
    <sheetDataSet>
      <sheetData sheetId="0"/>
      <sheetData sheetId="1">
        <row r="179">
          <cell r="AC179">
            <v>2505241021</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Acción"/>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55"/>
  <sheetViews>
    <sheetView tabSelected="1" zoomScale="60" zoomScaleNormal="60" zoomScaleSheetLayoutView="50" workbookViewId="0">
      <selection activeCell="K15" sqref="K15"/>
    </sheetView>
  </sheetViews>
  <sheetFormatPr baseColWidth="10" defaultColWidth="9.140625" defaultRowHeight="15"/>
  <cols>
    <col min="1" max="1" width="17.85546875" style="4" customWidth="1"/>
    <col min="2" max="2" width="19.85546875" style="4" customWidth="1"/>
    <col min="3" max="3" width="24.42578125" style="4" customWidth="1"/>
    <col min="4" max="4" width="13.28515625" style="6" customWidth="1"/>
    <col min="5" max="5" width="19.85546875" style="8" customWidth="1"/>
    <col min="6" max="6" width="17.28515625" style="6" customWidth="1"/>
    <col min="7" max="7" width="22.28515625" style="6" customWidth="1"/>
    <col min="8" max="8" width="25.140625" style="6" customWidth="1"/>
    <col min="9" max="9" width="17.42578125" style="6" customWidth="1"/>
    <col min="10" max="11" width="33.85546875" style="8" customWidth="1"/>
    <col min="12" max="12" width="33.42578125" style="8" customWidth="1"/>
    <col min="13" max="13" width="15.7109375" style="4" customWidth="1"/>
    <col min="14" max="14" width="15.140625" style="4" customWidth="1"/>
    <col min="15" max="15" width="18.42578125" style="4" customWidth="1"/>
    <col min="16" max="16" width="26" style="9" customWidth="1"/>
    <col min="17" max="17" width="23" style="4" customWidth="1"/>
    <col min="18" max="18" width="11.42578125" style="5" hidden="1" customWidth="1"/>
    <col min="19" max="20" width="9.140625" style="5"/>
    <col min="21" max="21" width="21" style="5" customWidth="1"/>
    <col min="22" max="16384" width="9.140625" style="5"/>
  </cols>
  <sheetData>
    <row r="1" spans="1:18" s="1" customFormat="1">
      <c r="A1" s="16"/>
      <c r="B1" s="41" t="s">
        <v>36</v>
      </c>
      <c r="C1" s="41"/>
      <c r="D1" s="41"/>
      <c r="E1" s="41"/>
      <c r="F1" s="41"/>
      <c r="G1" s="41"/>
      <c r="H1" s="41"/>
      <c r="I1" s="41"/>
      <c r="J1" s="41"/>
      <c r="K1" s="41"/>
      <c r="L1" s="41"/>
      <c r="M1" s="41"/>
      <c r="N1" s="41"/>
      <c r="O1" s="42"/>
      <c r="P1" s="63" t="s">
        <v>1308</v>
      </c>
      <c r="Q1" s="64"/>
      <c r="R1" s="1" t="s">
        <v>0</v>
      </c>
    </row>
    <row r="2" spans="1:18" s="1" customFormat="1">
      <c r="A2" s="16"/>
      <c r="B2" s="43"/>
      <c r="C2" s="43"/>
      <c r="D2" s="43"/>
      <c r="E2" s="43"/>
      <c r="F2" s="43"/>
      <c r="G2" s="43"/>
      <c r="H2" s="43"/>
      <c r="I2" s="43"/>
      <c r="J2" s="43"/>
      <c r="K2" s="43"/>
      <c r="L2" s="43"/>
      <c r="M2" s="43"/>
      <c r="N2" s="43"/>
      <c r="O2" s="44"/>
      <c r="P2" s="65"/>
      <c r="Q2" s="66"/>
      <c r="R2" s="1" t="s">
        <v>1</v>
      </c>
    </row>
    <row r="3" spans="1:18" s="1" customFormat="1">
      <c r="A3" s="16"/>
      <c r="B3" s="43" t="s">
        <v>37</v>
      </c>
      <c r="C3" s="43"/>
      <c r="D3" s="43"/>
      <c r="E3" s="43"/>
      <c r="F3" s="43"/>
      <c r="G3" s="43"/>
      <c r="H3" s="43"/>
      <c r="I3" s="43"/>
      <c r="J3" s="43"/>
      <c r="K3" s="43"/>
      <c r="L3" s="43"/>
      <c r="M3" s="43"/>
      <c r="N3" s="43"/>
      <c r="O3" s="44"/>
      <c r="P3" s="65"/>
      <c r="Q3" s="66"/>
    </row>
    <row r="4" spans="1:18" s="1" customFormat="1">
      <c r="A4" s="16"/>
      <c r="B4" s="43"/>
      <c r="C4" s="43"/>
      <c r="D4" s="43"/>
      <c r="E4" s="43"/>
      <c r="F4" s="43"/>
      <c r="G4" s="43"/>
      <c r="H4" s="43"/>
      <c r="I4" s="43"/>
      <c r="J4" s="43"/>
      <c r="K4" s="43"/>
      <c r="L4" s="43"/>
      <c r="M4" s="43"/>
      <c r="N4" s="43"/>
      <c r="O4" s="44"/>
      <c r="P4" s="65"/>
      <c r="Q4" s="66"/>
    </row>
    <row r="5" spans="1:18" s="1" customFormat="1">
      <c r="A5" s="16"/>
      <c r="B5" s="43" t="s">
        <v>716</v>
      </c>
      <c r="C5" s="43"/>
      <c r="D5" s="43"/>
      <c r="E5" s="43"/>
      <c r="F5" s="43"/>
      <c r="G5" s="43"/>
      <c r="H5" s="43"/>
      <c r="I5" s="43"/>
      <c r="J5" s="43"/>
      <c r="K5" s="43"/>
      <c r="L5" s="43"/>
      <c r="M5" s="43"/>
      <c r="N5" s="43"/>
      <c r="O5" s="44"/>
      <c r="P5" s="65"/>
      <c r="Q5" s="66"/>
    </row>
    <row r="6" spans="1:18" s="1" customFormat="1">
      <c r="A6" s="16"/>
      <c r="B6" s="43"/>
      <c r="C6" s="43"/>
      <c r="D6" s="43"/>
      <c r="E6" s="43"/>
      <c r="F6" s="43"/>
      <c r="G6" s="43"/>
      <c r="H6" s="43"/>
      <c r="I6" s="43"/>
      <c r="J6" s="43"/>
      <c r="K6" s="43"/>
      <c r="L6" s="43"/>
      <c r="M6" s="43"/>
      <c r="N6" s="43"/>
      <c r="O6" s="44"/>
      <c r="P6" s="65"/>
      <c r="Q6" s="66"/>
    </row>
    <row r="7" spans="1:18" s="2" customFormat="1" ht="15.75">
      <c r="A7" s="67" t="s">
        <v>2</v>
      </c>
      <c r="B7" s="67"/>
      <c r="C7" s="67"/>
      <c r="D7" s="71">
        <v>45076</v>
      </c>
      <c r="E7" s="55"/>
      <c r="F7" s="55"/>
      <c r="G7" s="55"/>
      <c r="H7" s="55"/>
      <c r="I7" s="55"/>
      <c r="J7" s="55"/>
      <c r="K7" s="55"/>
      <c r="L7" s="55"/>
      <c r="M7" s="55"/>
      <c r="N7" s="55"/>
      <c r="O7" s="55"/>
      <c r="P7" s="56"/>
      <c r="Q7" s="55"/>
    </row>
    <row r="8" spans="1:18" ht="15.75">
      <c r="A8" s="67" t="s">
        <v>3</v>
      </c>
      <c r="B8" s="67"/>
      <c r="C8" s="67"/>
      <c r="D8" s="55" t="s">
        <v>89</v>
      </c>
      <c r="E8" s="55"/>
      <c r="F8" s="55"/>
      <c r="G8" s="55"/>
      <c r="H8" s="55"/>
      <c r="I8" s="55"/>
      <c r="J8" s="55"/>
      <c r="K8" s="55"/>
      <c r="L8" s="55"/>
      <c r="M8" s="55"/>
      <c r="N8" s="55"/>
      <c r="O8" s="55"/>
      <c r="P8" s="56"/>
      <c r="Q8" s="55"/>
    </row>
    <row r="9" spans="1:18" s="1" customFormat="1" ht="15.75">
      <c r="A9" s="68"/>
      <c r="B9" s="69"/>
      <c r="C9" s="69"/>
      <c r="D9" s="69"/>
      <c r="E9" s="69"/>
      <c r="F9" s="69"/>
      <c r="G9" s="69"/>
      <c r="H9" s="69"/>
      <c r="I9" s="69"/>
      <c r="J9" s="69"/>
      <c r="K9" s="69"/>
      <c r="L9" s="69"/>
      <c r="M9" s="69"/>
      <c r="N9" s="69"/>
      <c r="O9" s="69"/>
      <c r="P9" s="69"/>
      <c r="Q9" s="70"/>
    </row>
    <row r="10" spans="1:18" s="1" customFormat="1">
      <c r="A10" s="57" t="s">
        <v>38</v>
      </c>
      <c r="B10" s="58"/>
      <c r="C10" s="59"/>
      <c r="D10" s="47" t="s">
        <v>715</v>
      </c>
      <c r="E10" s="48"/>
      <c r="F10" s="48"/>
      <c r="G10" s="49"/>
      <c r="H10" s="72" t="s">
        <v>35</v>
      </c>
      <c r="I10" s="73"/>
      <c r="J10" s="76" t="s">
        <v>34</v>
      </c>
      <c r="K10" s="76"/>
      <c r="L10" s="45" t="s">
        <v>33</v>
      </c>
      <c r="M10" s="45"/>
      <c r="N10" s="45"/>
      <c r="O10" s="45" t="s">
        <v>4</v>
      </c>
      <c r="P10" s="46"/>
      <c r="Q10" s="45"/>
    </row>
    <row r="11" spans="1:18" s="1" customFormat="1" ht="15.75">
      <c r="A11" s="60"/>
      <c r="B11" s="61"/>
      <c r="C11" s="62"/>
      <c r="D11" s="50"/>
      <c r="E11" s="51"/>
      <c r="F11" s="51"/>
      <c r="G11" s="52"/>
      <c r="H11" s="74"/>
      <c r="I11" s="75"/>
      <c r="J11" s="53"/>
      <c r="K11" s="53"/>
      <c r="L11" s="53"/>
      <c r="M11" s="53"/>
      <c r="N11" s="53"/>
      <c r="O11" s="53"/>
      <c r="P11" s="54"/>
      <c r="Q11" s="53"/>
    </row>
    <row r="12" spans="1:18" s="1" customFormat="1" ht="15.75">
      <c r="A12" s="68"/>
      <c r="B12" s="69"/>
      <c r="C12" s="69"/>
      <c r="D12" s="69"/>
      <c r="E12" s="69"/>
      <c r="F12" s="69"/>
      <c r="G12" s="69"/>
      <c r="H12" s="69"/>
      <c r="I12" s="69"/>
      <c r="J12" s="69"/>
      <c r="K12" s="69"/>
      <c r="L12" s="69"/>
      <c r="M12" s="69"/>
      <c r="N12" s="69"/>
      <c r="O12" s="69"/>
      <c r="P12" s="69"/>
      <c r="Q12" s="70"/>
    </row>
    <row r="13" spans="1:18" s="3" customFormat="1" ht="58.5" customHeight="1" thickBot="1">
      <c r="A13" s="85" t="s">
        <v>11</v>
      </c>
      <c r="B13" s="85"/>
      <c r="C13" s="15" t="s">
        <v>12</v>
      </c>
      <c r="D13" s="82" t="s">
        <v>13</v>
      </c>
      <c r="E13" s="83"/>
      <c r="F13" s="84"/>
      <c r="G13" s="80" t="s">
        <v>14</v>
      </c>
      <c r="H13" s="81"/>
      <c r="I13" s="77" t="s">
        <v>15</v>
      </c>
      <c r="J13" s="86"/>
      <c r="K13" s="79"/>
      <c r="L13" s="77" t="s">
        <v>23</v>
      </c>
      <c r="M13" s="86"/>
      <c r="N13" s="79"/>
      <c r="O13" s="77" t="s">
        <v>27</v>
      </c>
      <c r="P13" s="78"/>
      <c r="Q13" s="79"/>
    </row>
    <row r="14" spans="1:18" s="2" customFormat="1" ht="63">
      <c r="A14" s="10" t="s">
        <v>16</v>
      </c>
      <c r="B14" s="10" t="s">
        <v>17</v>
      </c>
      <c r="C14" s="11" t="s">
        <v>18</v>
      </c>
      <c r="D14" s="18" t="s">
        <v>19</v>
      </c>
      <c r="E14" s="22" t="s">
        <v>39</v>
      </c>
      <c r="F14" s="19" t="s">
        <v>20</v>
      </c>
      <c r="G14" s="20" t="s">
        <v>5</v>
      </c>
      <c r="H14" s="21" t="s">
        <v>6</v>
      </c>
      <c r="I14" s="12" t="s">
        <v>7</v>
      </c>
      <c r="J14" s="10" t="s">
        <v>8</v>
      </c>
      <c r="K14" s="10" t="s">
        <v>9</v>
      </c>
      <c r="L14" s="12" t="s">
        <v>10</v>
      </c>
      <c r="M14" s="10" t="s">
        <v>21</v>
      </c>
      <c r="N14" s="13" t="s">
        <v>22</v>
      </c>
      <c r="O14" s="12" t="s">
        <v>24</v>
      </c>
      <c r="P14" s="14" t="s">
        <v>25</v>
      </c>
      <c r="Q14" s="13" t="s">
        <v>26</v>
      </c>
    </row>
    <row r="15" spans="1:18" s="7" customFormat="1" ht="216.75">
      <c r="A15" s="23" t="s">
        <v>41</v>
      </c>
      <c r="B15" s="24" t="s">
        <v>73</v>
      </c>
      <c r="C15" s="25" t="s">
        <v>0</v>
      </c>
      <c r="D15" s="16" t="s">
        <v>85</v>
      </c>
      <c r="E15" s="26" t="s">
        <v>74</v>
      </c>
      <c r="F15" s="27">
        <v>0.15</v>
      </c>
      <c r="G15" s="28" t="s">
        <v>72</v>
      </c>
      <c r="H15" s="29" t="s">
        <v>75</v>
      </c>
      <c r="I15" s="40">
        <v>2020170010003</v>
      </c>
      <c r="J15" s="17" t="s">
        <v>76</v>
      </c>
      <c r="K15" s="30" t="s">
        <v>721</v>
      </c>
      <c r="L15" s="31" t="s">
        <v>1197</v>
      </c>
      <c r="M15" s="32">
        <v>44928</v>
      </c>
      <c r="N15" s="33">
        <v>45291</v>
      </c>
      <c r="O15" s="34" t="s">
        <v>1196</v>
      </c>
      <c r="P15" s="35">
        <v>1100000000</v>
      </c>
      <c r="Q15" s="36" t="s">
        <v>31</v>
      </c>
    </row>
    <row r="16" spans="1:18" s="7" customFormat="1" ht="89.25">
      <c r="A16" s="23" t="s">
        <v>41</v>
      </c>
      <c r="B16" s="24" t="s">
        <v>73</v>
      </c>
      <c r="C16" s="25" t="s">
        <v>0</v>
      </c>
      <c r="D16" s="16" t="s">
        <v>85</v>
      </c>
      <c r="E16" s="26" t="s">
        <v>74</v>
      </c>
      <c r="F16" s="27">
        <v>0.15</v>
      </c>
      <c r="G16" s="28" t="s">
        <v>72</v>
      </c>
      <c r="H16" s="29" t="s">
        <v>75</v>
      </c>
      <c r="I16" s="40">
        <v>2020170010003</v>
      </c>
      <c r="J16" s="17" t="s">
        <v>76</v>
      </c>
      <c r="K16" s="30" t="s">
        <v>721</v>
      </c>
      <c r="L16" s="31" t="s">
        <v>717</v>
      </c>
      <c r="M16" s="32">
        <v>44986</v>
      </c>
      <c r="N16" s="33">
        <v>45275</v>
      </c>
      <c r="O16" s="34" t="s">
        <v>1196</v>
      </c>
      <c r="P16" s="35">
        <v>38000000</v>
      </c>
      <c r="Q16" s="36" t="s">
        <v>31</v>
      </c>
    </row>
    <row r="17" spans="1:17" s="7" customFormat="1" ht="89.25">
      <c r="A17" s="23" t="s">
        <v>41</v>
      </c>
      <c r="B17" s="24" t="s">
        <v>77</v>
      </c>
      <c r="C17" s="25" t="s">
        <v>0</v>
      </c>
      <c r="D17" s="16" t="s">
        <v>1198</v>
      </c>
      <c r="E17" s="26" t="s">
        <v>74</v>
      </c>
      <c r="F17" s="27">
        <v>0.15</v>
      </c>
      <c r="G17" s="28" t="s">
        <v>72</v>
      </c>
      <c r="H17" s="29" t="s">
        <v>75</v>
      </c>
      <c r="I17" s="40">
        <v>2020170010003</v>
      </c>
      <c r="J17" s="17" t="s">
        <v>76</v>
      </c>
      <c r="K17" s="30" t="s">
        <v>721</v>
      </c>
      <c r="L17" s="31" t="s">
        <v>718</v>
      </c>
      <c r="M17" s="32">
        <v>44986</v>
      </c>
      <c r="N17" s="33">
        <v>45275</v>
      </c>
      <c r="O17" s="34" t="s">
        <v>1196</v>
      </c>
      <c r="P17" s="35">
        <v>62000000</v>
      </c>
      <c r="Q17" s="36" t="s">
        <v>31</v>
      </c>
    </row>
    <row r="18" spans="1:17" s="7" customFormat="1" ht="89.25">
      <c r="A18" s="23" t="s">
        <v>41</v>
      </c>
      <c r="B18" s="24" t="s">
        <v>78</v>
      </c>
      <c r="C18" s="25" t="s">
        <v>0</v>
      </c>
      <c r="D18" s="16" t="s">
        <v>86</v>
      </c>
      <c r="E18" s="26" t="s">
        <v>79</v>
      </c>
      <c r="F18" s="27">
        <v>1</v>
      </c>
      <c r="G18" s="28" t="s">
        <v>72</v>
      </c>
      <c r="H18" s="29" t="s">
        <v>75</v>
      </c>
      <c r="I18" s="40">
        <v>2020170010005</v>
      </c>
      <c r="J18" s="17" t="s">
        <v>83</v>
      </c>
      <c r="K18" s="30" t="s">
        <v>88</v>
      </c>
      <c r="L18" s="31" t="s">
        <v>719</v>
      </c>
      <c r="M18" s="32">
        <v>44986</v>
      </c>
      <c r="N18" s="33">
        <v>45275</v>
      </c>
      <c r="O18" s="34" t="s">
        <v>1196</v>
      </c>
      <c r="P18" s="35">
        <v>370000000</v>
      </c>
      <c r="Q18" s="36" t="s">
        <v>31</v>
      </c>
    </row>
    <row r="19" spans="1:17" s="7" customFormat="1" ht="102">
      <c r="A19" s="23" t="s">
        <v>41</v>
      </c>
      <c r="B19" s="24" t="s">
        <v>78</v>
      </c>
      <c r="C19" s="25" t="s">
        <v>0</v>
      </c>
      <c r="D19" s="16" t="s">
        <v>86</v>
      </c>
      <c r="E19" s="26" t="s">
        <v>80</v>
      </c>
      <c r="F19" s="27">
        <v>1</v>
      </c>
      <c r="G19" s="28" t="s">
        <v>72</v>
      </c>
      <c r="H19" s="29" t="s">
        <v>75</v>
      </c>
      <c r="I19" s="40">
        <v>2020170010005</v>
      </c>
      <c r="J19" s="17" t="s">
        <v>83</v>
      </c>
      <c r="K19" s="30" t="s">
        <v>88</v>
      </c>
      <c r="L19" s="31" t="s">
        <v>720</v>
      </c>
      <c r="M19" s="32">
        <v>44986</v>
      </c>
      <c r="N19" s="33">
        <v>45275</v>
      </c>
      <c r="O19" s="34" t="s">
        <v>1196</v>
      </c>
      <c r="P19" s="35">
        <v>472708306</v>
      </c>
      <c r="Q19" s="36" t="s">
        <v>31</v>
      </c>
    </row>
    <row r="20" spans="1:17" s="7" customFormat="1" ht="89.25">
      <c r="A20" s="23" t="s">
        <v>41</v>
      </c>
      <c r="B20" s="24" t="s">
        <v>82</v>
      </c>
      <c r="C20" s="25" t="s">
        <v>0</v>
      </c>
      <c r="D20" s="16" t="s">
        <v>87</v>
      </c>
      <c r="E20" s="26" t="s">
        <v>81</v>
      </c>
      <c r="F20" s="27">
        <v>1</v>
      </c>
      <c r="G20" s="28" t="s">
        <v>72</v>
      </c>
      <c r="H20" s="29" t="s">
        <v>75</v>
      </c>
      <c r="I20" s="40">
        <v>2020170010005</v>
      </c>
      <c r="J20" s="17" t="s">
        <v>83</v>
      </c>
      <c r="K20" s="30" t="s">
        <v>88</v>
      </c>
      <c r="L20" s="31" t="s">
        <v>84</v>
      </c>
      <c r="M20" s="32">
        <v>44986</v>
      </c>
      <c r="N20" s="33">
        <v>45275</v>
      </c>
      <c r="O20" s="34" t="s">
        <v>1196</v>
      </c>
      <c r="P20" s="35">
        <v>164515592</v>
      </c>
      <c r="Q20" s="36" t="s">
        <v>31</v>
      </c>
    </row>
    <row r="21" spans="1:17" s="7" customFormat="1" ht="51">
      <c r="A21" s="23" t="s">
        <v>40</v>
      </c>
      <c r="B21" s="24" t="s">
        <v>959</v>
      </c>
      <c r="C21" s="25" t="s">
        <v>1</v>
      </c>
      <c r="D21" s="16" t="s">
        <v>93</v>
      </c>
      <c r="E21" s="26" t="s">
        <v>94</v>
      </c>
      <c r="F21" s="27">
        <v>7.9</v>
      </c>
      <c r="G21" s="28" t="s">
        <v>66</v>
      </c>
      <c r="H21" s="29" t="s">
        <v>95</v>
      </c>
      <c r="I21" s="40">
        <v>2021170010070</v>
      </c>
      <c r="J21" s="17" t="s">
        <v>91</v>
      </c>
      <c r="K21" s="30" t="s">
        <v>92</v>
      </c>
      <c r="L21" s="31" t="s">
        <v>960</v>
      </c>
      <c r="M21" s="32">
        <v>44927</v>
      </c>
      <c r="N21" s="33">
        <v>45280</v>
      </c>
      <c r="O21" s="34" t="s">
        <v>1196</v>
      </c>
      <c r="P21" s="35">
        <v>77000000</v>
      </c>
      <c r="Q21" s="36" t="s">
        <v>31</v>
      </c>
    </row>
    <row r="22" spans="1:17" s="7" customFormat="1" ht="51">
      <c r="A22" s="23" t="s">
        <v>40</v>
      </c>
      <c r="B22" s="24" t="s">
        <v>959</v>
      </c>
      <c r="C22" s="25" t="s">
        <v>1</v>
      </c>
      <c r="D22" s="16" t="s">
        <v>93</v>
      </c>
      <c r="E22" s="26" t="s">
        <v>94</v>
      </c>
      <c r="F22" s="27">
        <v>7.9</v>
      </c>
      <c r="G22" s="28" t="s">
        <v>66</v>
      </c>
      <c r="H22" s="29" t="s">
        <v>95</v>
      </c>
      <c r="I22" s="40">
        <v>2021170010070</v>
      </c>
      <c r="J22" s="17" t="s">
        <v>91</v>
      </c>
      <c r="K22" s="30" t="s">
        <v>92</v>
      </c>
      <c r="L22" s="31" t="s">
        <v>1199</v>
      </c>
      <c r="M22" s="32">
        <v>44927</v>
      </c>
      <c r="N22" s="33">
        <v>45280</v>
      </c>
      <c r="O22" s="34" t="s">
        <v>1196</v>
      </c>
      <c r="P22" s="35">
        <v>231500000</v>
      </c>
      <c r="Q22" s="36" t="s">
        <v>31</v>
      </c>
    </row>
    <row r="23" spans="1:17" s="7" customFormat="1" ht="51">
      <c r="A23" s="23" t="s">
        <v>40</v>
      </c>
      <c r="B23" s="24" t="s">
        <v>959</v>
      </c>
      <c r="C23" s="25" t="s">
        <v>1</v>
      </c>
      <c r="D23" s="16" t="s">
        <v>93</v>
      </c>
      <c r="E23" s="26" t="s">
        <v>94</v>
      </c>
      <c r="F23" s="27">
        <v>7.9</v>
      </c>
      <c r="G23" s="28" t="s">
        <v>66</v>
      </c>
      <c r="H23" s="29" t="s">
        <v>95</v>
      </c>
      <c r="I23" s="40">
        <v>2021170010070</v>
      </c>
      <c r="J23" s="17" t="s">
        <v>91</v>
      </c>
      <c r="K23" s="30" t="s">
        <v>92</v>
      </c>
      <c r="L23" s="31" t="s">
        <v>961</v>
      </c>
      <c r="M23" s="32">
        <v>44927</v>
      </c>
      <c r="N23" s="33">
        <v>45291</v>
      </c>
      <c r="O23" s="34" t="s">
        <v>1196</v>
      </c>
      <c r="P23" s="35">
        <v>3910000000</v>
      </c>
      <c r="Q23" s="36" t="s">
        <v>31</v>
      </c>
    </row>
    <row r="24" spans="1:17" s="7" customFormat="1" ht="51">
      <c r="A24" s="23" t="s">
        <v>40</v>
      </c>
      <c r="B24" s="24" t="s">
        <v>959</v>
      </c>
      <c r="C24" s="25" t="s">
        <v>1</v>
      </c>
      <c r="D24" s="16" t="s">
        <v>93</v>
      </c>
      <c r="E24" s="26" t="s">
        <v>94</v>
      </c>
      <c r="F24" s="27">
        <v>7.9</v>
      </c>
      <c r="G24" s="28" t="s">
        <v>66</v>
      </c>
      <c r="H24" s="29" t="s">
        <v>95</v>
      </c>
      <c r="I24" s="40">
        <v>2021170010070</v>
      </c>
      <c r="J24" s="17" t="s">
        <v>91</v>
      </c>
      <c r="K24" s="30" t="s">
        <v>92</v>
      </c>
      <c r="L24" s="31" t="s">
        <v>962</v>
      </c>
      <c r="M24" s="32">
        <v>44927</v>
      </c>
      <c r="N24" s="33">
        <v>45291</v>
      </c>
      <c r="O24" s="34" t="s">
        <v>1196</v>
      </c>
      <c r="P24" s="35">
        <v>150000000</v>
      </c>
      <c r="Q24" s="36" t="s">
        <v>31</v>
      </c>
    </row>
    <row r="25" spans="1:17" s="7" customFormat="1" ht="51">
      <c r="A25" s="23" t="s">
        <v>40</v>
      </c>
      <c r="B25" s="24" t="s">
        <v>959</v>
      </c>
      <c r="C25" s="25" t="s">
        <v>1</v>
      </c>
      <c r="D25" s="16" t="s">
        <v>93</v>
      </c>
      <c r="E25" s="26" t="s">
        <v>94</v>
      </c>
      <c r="F25" s="27">
        <v>7.9</v>
      </c>
      <c r="G25" s="28" t="s">
        <v>66</v>
      </c>
      <c r="H25" s="29" t="s">
        <v>95</v>
      </c>
      <c r="I25" s="40">
        <v>2021170010070</v>
      </c>
      <c r="J25" s="17" t="s">
        <v>91</v>
      </c>
      <c r="K25" s="30" t="s">
        <v>92</v>
      </c>
      <c r="L25" s="31" t="s">
        <v>963</v>
      </c>
      <c r="M25" s="32">
        <v>44927</v>
      </c>
      <c r="N25" s="33">
        <v>45290</v>
      </c>
      <c r="O25" s="34" t="s">
        <v>1196</v>
      </c>
      <c r="P25" s="35">
        <v>5839203146</v>
      </c>
      <c r="Q25" s="36" t="s">
        <v>31</v>
      </c>
    </row>
    <row r="26" spans="1:17" s="7" customFormat="1" ht="51">
      <c r="A26" s="23" t="s">
        <v>40</v>
      </c>
      <c r="B26" s="24" t="s">
        <v>96</v>
      </c>
      <c r="C26" s="25" t="s">
        <v>1</v>
      </c>
      <c r="D26" s="16" t="s">
        <v>93</v>
      </c>
      <c r="E26" s="26" t="s">
        <v>94</v>
      </c>
      <c r="F26" s="27">
        <v>7.9</v>
      </c>
      <c r="G26" s="28" t="s">
        <v>66</v>
      </c>
      <c r="H26" s="29" t="s">
        <v>95</v>
      </c>
      <c r="I26" s="40">
        <v>2021170010070</v>
      </c>
      <c r="J26" s="17" t="s">
        <v>91</v>
      </c>
      <c r="K26" s="30" t="s">
        <v>92</v>
      </c>
      <c r="L26" s="31" t="s">
        <v>964</v>
      </c>
      <c r="M26" s="32">
        <v>44927</v>
      </c>
      <c r="N26" s="33">
        <v>45291</v>
      </c>
      <c r="O26" s="34" t="s">
        <v>1196</v>
      </c>
      <c r="P26" s="35">
        <v>724713718</v>
      </c>
      <c r="Q26" s="36" t="s">
        <v>31</v>
      </c>
    </row>
    <row r="27" spans="1:17" s="7" customFormat="1" ht="51">
      <c r="A27" s="23" t="s">
        <v>40</v>
      </c>
      <c r="B27" s="24" t="s">
        <v>96</v>
      </c>
      <c r="C27" s="25" t="s">
        <v>1</v>
      </c>
      <c r="D27" s="16" t="s">
        <v>93</v>
      </c>
      <c r="E27" s="26" t="s">
        <v>94</v>
      </c>
      <c r="F27" s="27">
        <v>7.9</v>
      </c>
      <c r="G27" s="28" t="s">
        <v>66</v>
      </c>
      <c r="H27" s="29" t="s">
        <v>95</v>
      </c>
      <c r="I27" s="40">
        <v>2021170010070</v>
      </c>
      <c r="J27" s="17" t="s">
        <v>91</v>
      </c>
      <c r="K27" s="30" t="s">
        <v>92</v>
      </c>
      <c r="L27" s="31" t="s">
        <v>965</v>
      </c>
      <c r="M27" s="32">
        <v>44986</v>
      </c>
      <c r="N27" s="33">
        <v>45168</v>
      </c>
      <c r="O27" s="34" t="s">
        <v>1196</v>
      </c>
      <c r="P27" s="35">
        <v>50000000</v>
      </c>
      <c r="Q27" s="36" t="s">
        <v>31</v>
      </c>
    </row>
    <row r="28" spans="1:17" s="7" customFormat="1" ht="51">
      <c r="A28" s="23" t="s">
        <v>40</v>
      </c>
      <c r="B28" s="24" t="s">
        <v>97</v>
      </c>
      <c r="C28" s="25" t="s">
        <v>1</v>
      </c>
      <c r="D28" s="16" t="s">
        <v>93</v>
      </c>
      <c r="E28" s="26" t="s">
        <v>94</v>
      </c>
      <c r="F28" s="27">
        <v>7.9</v>
      </c>
      <c r="G28" s="28" t="s">
        <v>66</v>
      </c>
      <c r="H28" s="29" t="s">
        <v>95</v>
      </c>
      <c r="I28" s="40">
        <v>2021170010070</v>
      </c>
      <c r="J28" s="17" t="s">
        <v>91</v>
      </c>
      <c r="K28" s="30" t="s">
        <v>92</v>
      </c>
      <c r="L28" s="31" t="s">
        <v>966</v>
      </c>
      <c r="M28" s="32">
        <v>44946</v>
      </c>
      <c r="N28" s="33">
        <v>45280</v>
      </c>
      <c r="O28" s="34" t="s">
        <v>1196</v>
      </c>
      <c r="P28" s="35">
        <v>56000000</v>
      </c>
      <c r="Q28" s="36" t="s">
        <v>31</v>
      </c>
    </row>
    <row r="29" spans="1:17" s="7" customFormat="1" ht="51">
      <c r="A29" s="23" t="s">
        <v>40</v>
      </c>
      <c r="B29" s="24" t="s">
        <v>97</v>
      </c>
      <c r="C29" s="25" t="s">
        <v>1</v>
      </c>
      <c r="D29" s="16" t="s">
        <v>93</v>
      </c>
      <c r="E29" s="26" t="s">
        <v>94</v>
      </c>
      <c r="F29" s="27">
        <v>7.9</v>
      </c>
      <c r="G29" s="28" t="s">
        <v>66</v>
      </c>
      <c r="H29" s="29" t="s">
        <v>95</v>
      </c>
      <c r="I29" s="40">
        <v>2021170010070</v>
      </c>
      <c r="J29" s="17" t="s">
        <v>91</v>
      </c>
      <c r="K29" s="30" t="s">
        <v>92</v>
      </c>
      <c r="L29" s="31" t="s">
        <v>967</v>
      </c>
      <c r="M29" s="32">
        <v>44946</v>
      </c>
      <c r="N29" s="33">
        <v>45280</v>
      </c>
      <c r="O29" s="34" t="s">
        <v>1196</v>
      </c>
      <c r="P29" s="35">
        <v>16000000</v>
      </c>
      <c r="Q29" s="36" t="s">
        <v>31</v>
      </c>
    </row>
    <row r="30" spans="1:17" s="7" customFormat="1" ht="51">
      <c r="A30" s="23" t="s">
        <v>40</v>
      </c>
      <c r="B30" s="24" t="s">
        <v>96</v>
      </c>
      <c r="C30" s="25" t="s">
        <v>1</v>
      </c>
      <c r="D30" s="16" t="s">
        <v>93</v>
      </c>
      <c r="E30" s="26" t="s">
        <v>94</v>
      </c>
      <c r="F30" s="27">
        <v>7.9</v>
      </c>
      <c r="G30" s="28" t="s">
        <v>66</v>
      </c>
      <c r="H30" s="29" t="s">
        <v>95</v>
      </c>
      <c r="I30" s="40">
        <v>2021170010070</v>
      </c>
      <c r="J30" s="17" t="s">
        <v>91</v>
      </c>
      <c r="K30" s="30" t="s">
        <v>92</v>
      </c>
      <c r="L30" s="31" t="s">
        <v>968</v>
      </c>
      <c r="M30" s="32">
        <v>44946</v>
      </c>
      <c r="N30" s="33">
        <v>45280</v>
      </c>
      <c r="O30" s="34" t="s">
        <v>1196</v>
      </c>
      <c r="P30" s="35">
        <v>84000000</v>
      </c>
      <c r="Q30" s="36" t="s">
        <v>31</v>
      </c>
    </row>
    <row r="31" spans="1:17" s="7" customFormat="1" ht="89.25">
      <c r="A31" s="23" t="s">
        <v>40</v>
      </c>
      <c r="B31" s="24" t="s">
        <v>97</v>
      </c>
      <c r="C31" s="25" t="s">
        <v>0</v>
      </c>
      <c r="D31" s="16" t="s">
        <v>98</v>
      </c>
      <c r="E31" s="26" t="s">
        <v>1182</v>
      </c>
      <c r="F31" s="27">
        <v>6000</v>
      </c>
      <c r="G31" s="28" t="s">
        <v>69</v>
      </c>
      <c r="H31" s="29" t="s">
        <v>95</v>
      </c>
      <c r="I31" s="40">
        <v>2020170010007</v>
      </c>
      <c r="J31" s="17" t="s">
        <v>99</v>
      </c>
      <c r="K31" s="30" t="s">
        <v>100</v>
      </c>
      <c r="L31" s="31" t="s">
        <v>969</v>
      </c>
      <c r="M31" s="32">
        <v>44946</v>
      </c>
      <c r="N31" s="33">
        <v>45280</v>
      </c>
      <c r="O31" s="34" t="s">
        <v>1196</v>
      </c>
      <c r="P31" s="35">
        <v>50000000</v>
      </c>
      <c r="Q31" s="36" t="s">
        <v>31</v>
      </c>
    </row>
    <row r="32" spans="1:17" s="7" customFormat="1" ht="89.25">
      <c r="A32" s="23" t="s">
        <v>40</v>
      </c>
      <c r="B32" s="24" t="s">
        <v>97</v>
      </c>
      <c r="C32" s="25" t="s">
        <v>0</v>
      </c>
      <c r="D32" s="16" t="s">
        <v>101</v>
      </c>
      <c r="E32" s="26" t="s">
        <v>102</v>
      </c>
      <c r="F32" s="27">
        <v>200</v>
      </c>
      <c r="G32" s="28" t="s">
        <v>69</v>
      </c>
      <c r="H32" s="29" t="s">
        <v>95</v>
      </c>
      <c r="I32" s="40">
        <v>2020170010007</v>
      </c>
      <c r="J32" s="17" t="s">
        <v>99</v>
      </c>
      <c r="K32" s="30" t="s">
        <v>100</v>
      </c>
      <c r="L32" s="31" t="s">
        <v>970</v>
      </c>
      <c r="M32" s="32">
        <v>44946</v>
      </c>
      <c r="N32" s="33">
        <v>45280</v>
      </c>
      <c r="O32" s="34" t="s">
        <v>1196</v>
      </c>
      <c r="P32" s="35">
        <v>3706495801</v>
      </c>
      <c r="Q32" s="36" t="s">
        <v>31</v>
      </c>
    </row>
    <row r="33" spans="1:17" s="7" customFormat="1" ht="89.25">
      <c r="A33" s="23" t="s">
        <v>40</v>
      </c>
      <c r="B33" s="24" t="s">
        <v>97</v>
      </c>
      <c r="C33" s="25" t="s">
        <v>0</v>
      </c>
      <c r="D33" s="16" t="s">
        <v>103</v>
      </c>
      <c r="E33" s="26" t="s">
        <v>104</v>
      </c>
      <c r="F33" s="27">
        <v>1</v>
      </c>
      <c r="G33" s="28" t="s">
        <v>69</v>
      </c>
      <c r="H33" s="29" t="s">
        <v>95</v>
      </c>
      <c r="I33" s="40">
        <v>2020170010007</v>
      </c>
      <c r="J33" s="17" t="s">
        <v>99</v>
      </c>
      <c r="K33" s="30" t="s">
        <v>100</v>
      </c>
      <c r="L33" s="31" t="s">
        <v>971</v>
      </c>
      <c r="M33" s="32">
        <v>44946</v>
      </c>
      <c r="N33" s="33">
        <v>45280</v>
      </c>
      <c r="O33" s="34" t="s">
        <v>1196</v>
      </c>
      <c r="P33" s="35">
        <v>300000000</v>
      </c>
      <c r="Q33" s="36" t="s">
        <v>31</v>
      </c>
    </row>
    <row r="34" spans="1:17" s="7" customFormat="1" ht="89.25">
      <c r="A34" s="23" t="s">
        <v>40</v>
      </c>
      <c r="B34" s="24" t="s">
        <v>97</v>
      </c>
      <c r="C34" s="25" t="s">
        <v>0</v>
      </c>
      <c r="D34" s="16" t="s">
        <v>103</v>
      </c>
      <c r="E34" s="26" t="s">
        <v>104</v>
      </c>
      <c r="F34" s="27">
        <v>1</v>
      </c>
      <c r="G34" s="28" t="s">
        <v>69</v>
      </c>
      <c r="H34" s="29" t="s">
        <v>95</v>
      </c>
      <c r="I34" s="40">
        <v>2020170010007</v>
      </c>
      <c r="J34" s="17" t="s">
        <v>99</v>
      </c>
      <c r="K34" s="30" t="s">
        <v>100</v>
      </c>
      <c r="L34" s="31" t="s">
        <v>972</v>
      </c>
      <c r="M34" s="32">
        <v>44946</v>
      </c>
      <c r="N34" s="33">
        <v>45280</v>
      </c>
      <c r="O34" s="34" t="s">
        <v>1196</v>
      </c>
      <c r="P34" s="35">
        <v>200000000</v>
      </c>
      <c r="Q34" s="36" t="s">
        <v>31</v>
      </c>
    </row>
    <row r="35" spans="1:17" s="7" customFormat="1" ht="89.25">
      <c r="A35" s="23" t="s">
        <v>40</v>
      </c>
      <c r="B35" s="24" t="s">
        <v>97</v>
      </c>
      <c r="C35" s="25" t="s">
        <v>1</v>
      </c>
      <c r="D35" s="16" t="s">
        <v>105</v>
      </c>
      <c r="E35" s="26" t="s">
        <v>104</v>
      </c>
      <c r="F35" s="27">
        <v>1</v>
      </c>
      <c r="G35" s="28" t="s">
        <v>69</v>
      </c>
      <c r="H35" s="29" t="s">
        <v>95</v>
      </c>
      <c r="I35" s="40">
        <v>2020170010007</v>
      </c>
      <c r="J35" s="17" t="s">
        <v>99</v>
      </c>
      <c r="K35" s="30" t="s">
        <v>100</v>
      </c>
      <c r="L35" s="31" t="s">
        <v>973</v>
      </c>
      <c r="M35" s="32">
        <v>44946</v>
      </c>
      <c r="N35" s="33">
        <v>45280</v>
      </c>
      <c r="O35" s="34" t="s">
        <v>1196</v>
      </c>
      <c r="P35" s="35">
        <v>100000000</v>
      </c>
      <c r="Q35" s="36" t="s">
        <v>31</v>
      </c>
    </row>
    <row r="36" spans="1:17" s="7" customFormat="1" ht="89.25">
      <c r="A36" s="23" t="s">
        <v>40</v>
      </c>
      <c r="B36" s="24" t="s">
        <v>97</v>
      </c>
      <c r="C36" s="25" t="s">
        <v>1</v>
      </c>
      <c r="D36" s="16" t="s">
        <v>105</v>
      </c>
      <c r="E36" s="26" t="s">
        <v>104</v>
      </c>
      <c r="F36" s="27">
        <v>1</v>
      </c>
      <c r="G36" s="28" t="s">
        <v>69</v>
      </c>
      <c r="H36" s="29" t="s">
        <v>95</v>
      </c>
      <c r="I36" s="40">
        <v>2020170010007</v>
      </c>
      <c r="J36" s="17" t="s">
        <v>99</v>
      </c>
      <c r="K36" s="30" t="s">
        <v>100</v>
      </c>
      <c r="L36" s="31" t="s">
        <v>974</v>
      </c>
      <c r="M36" s="32">
        <v>44946</v>
      </c>
      <c r="N36" s="33">
        <v>45280</v>
      </c>
      <c r="O36" s="34" t="s">
        <v>1196</v>
      </c>
      <c r="P36" s="35">
        <v>60000000</v>
      </c>
      <c r="Q36" s="36" t="s">
        <v>31</v>
      </c>
    </row>
    <row r="37" spans="1:17" s="7" customFormat="1" ht="89.25">
      <c r="A37" s="23" t="s">
        <v>40</v>
      </c>
      <c r="B37" s="24" t="s">
        <v>97</v>
      </c>
      <c r="C37" s="25" t="s">
        <v>1</v>
      </c>
      <c r="D37" s="16" t="s">
        <v>105</v>
      </c>
      <c r="E37" s="26" t="s">
        <v>104</v>
      </c>
      <c r="F37" s="27">
        <v>1</v>
      </c>
      <c r="G37" s="28" t="s">
        <v>69</v>
      </c>
      <c r="H37" s="29" t="s">
        <v>95</v>
      </c>
      <c r="I37" s="40">
        <v>2020170010007</v>
      </c>
      <c r="J37" s="17" t="s">
        <v>99</v>
      </c>
      <c r="K37" s="30" t="s">
        <v>100</v>
      </c>
      <c r="L37" s="31" t="s">
        <v>975</v>
      </c>
      <c r="M37" s="32">
        <v>44958</v>
      </c>
      <c r="N37" s="33">
        <v>45260</v>
      </c>
      <c r="O37" s="34" t="s">
        <v>1196</v>
      </c>
      <c r="P37" s="35">
        <v>348551366</v>
      </c>
      <c r="Q37" s="36" t="s">
        <v>31</v>
      </c>
    </row>
    <row r="38" spans="1:17" s="7" customFormat="1" ht="102">
      <c r="A38" s="23" t="s">
        <v>40</v>
      </c>
      <c r="B38" s="24" t="s">
        <v>97</v>
      </c>
      <c r="C38" s="25" t="s">
        <v>0</v>
      </c>
      <c r="D38" s="16" t="s">
        <v>106</v>
      </c>
      <c r="E38" s="26" t="s">
        <v>107</v>
      </c>
      <c r="F38" s="27">
        <v>1</v>
      </c>
      <c r="G38" s="28" t="s">
        <v>63</v>
      </c>
      <c r="H38" s="29" t="s">
        <v>108</v>
      </c>
      <c r="I38" s="40">
        <v>2020170010007</v>
      </c>
      <c r="J38" s="17" t="s">
        <v>99</v>
      </c>
      <c r="K38" s="30" t="s">
        <v>100</v>
      </c>
      <c r="L38" s="31" t="s">
        <v>976</v>
      </c>
      <c r="M38" s="32">
        <v>44946</v>
      </c>
      <c r="N38" s="33">
        <v>45280</v>
      </c>
      <c r="O38" s="34" t="s">
        <v>1196</v>
      </c>
      <c r="P38" s="35">
        <v>44000000</v>
      </c>
      <c r="Q38" s="36" t="s">
        <v>31</v>
      </c>
    </row>
    <row r="39" spans="1:17" s="7" customFormat="1" ht="89.25">
      <c r="A39" s="23" t="s">
        <v>40</v>
      </c>
      <c r="B39" s="24" t="s">
        <v>97</v>
      </c>
      <c r="C39" s="25" t="s">
        <v>0</v>
      </c>
      <c r="D39" s="16" t="s">
        <v>1200</v>
      </c>
      <c r="E39" s="26" t="s">
        <v>1201</v>
      </c>
      <c r="F39" s="27">
        <v>80</v>
      </c>
      <c r="G39" s="28" t="s">
        <v>67</v>
      </c>
      <c r="H39" s="29" t="s">
        <v>95</v>
      </c>
      <c r="I39" s="40">
        <v>2020170010007</v>
      </c>
      <c r="J39" s="17" t="s">
        <v>99</v>
      </c>
      <c r="K39" s="30" t="s">
        <v>100</v>
      </c>
      <c r="L39" s="31" t="s">
        <v>1202</v>
      </c>
      <c r="M39" s="32">
        <v>44946</v>
      </c>
      <c r="N39" s="33">
        <v>45280</v>
      </c>
      <c r="O39" s="34" t="s">
        <v>1196</v>
      </c>
      <c r="P39" s="35">
        <v>120000000</v>
      </c>
      <c r="Q39" s="36" t="s">
        <v>31</v>
      </c>
    </row>
    <row r="40" spans="1:17" s="7" customFormat="1" ht="89.25">
      <c r="A40" s="23" t="s">
        <v>40</v>
      </c>
      <c r="B40" s="24" t="s">
        <v>97</v>
      </c>
      <c r="C40" s="25" t="s">
        <v>0</v>
      </c>
      <c r="D40" s="16" t="s">
        <v>109</v>
      </c>
      <c r="E40" s="26" t="s">
        <v>110</v>
      </c>
      <c r="F40" s="27">
        <v>20</v>
      </c>
      <c r="G40" s="28" t="s">
        <v>67</v>
      </c>
      <c r="H40" s="29" t="s">
        <v>111</v>
      </c>
      <c r="I40" s="40">
        <v>2020170010007</v>
      </c>
      <c r="J40" s="17" t="s">
        <v>99</v>
      </c>
      <c r="K40" s="30" t="s">
        <v>100</v>
      </c>
      <c r="L40" s="31" t="s">
        <v>977</v>
      </c>
      <c r="M40" s="32">
        <v>44927</v>
      </c>
      <c r="N40" s="33">
        <v>45291</v>
      </c>
      <c r="O40" s="34" t="s">
        <v>1196</v>
      </c>
      <c r="P40" s="35">
        <v>250922293</v>
      </c>
      <c r="Q40" s="36" t="s">
        <v>31</v>
      </c>
    </row>
    <row r="41" spans="1:17" s="7" customFormat="1" ht="89.25">
      <c r="A41" s="23" t="s">
        <v>40</v>
      </c>
      <c r="B41" s="24" t="s">
        <v>97</v>
      </c>
      <c r="C41" s="25" t="s">
        <v>0</v>
      </c>
      <c r="D41" s="16" t="s">
        <v>109</v>
      </c>
      <c r="E41" s="26" t="s">
        <v>110</v>
      </c>
      <c r="F41" s="27">
        <v>20</v>
      </c>
      <c r="G41" s="28" t="s">
        <v>67</v>
      </c>
      <c r="H41" s="29" t="s">
        <v>111</v>
      </c>
      <c r="I41" s="40">
        <v>2020170010007</v>
      </c>
      <c r="J41" s="17" t="s">
        <v>99</v>
      </c>
      <c r="K41" s="30" t="s">
        <v>100</v>
      </c>
      <c r="L41" s="31" t="s">
        <v>978</v>
      </c>
      <c r="M41" s="32">
        <v>44927</v>
      </c>
      <c r="N41" s="33">
        <v>45291</v>
      </c>
      <c r="O41" s="34" t="s">
        <v>1196</v>
      </c>
      <c r="P41" s="35">
        <v>80000000</v>
      </c>
      <c r="Q41" s="36" t="s">
        <v>31</v>
      </c>
    </row>
    <row r="42" spans="1:17" s="7" customFormat="1" ht="89.25">
      <c r="A42" s="23" t="s">
        <v>40</v>
      </c>
      <c r="B42" s="24" t="s">
        <v>97</v>
      </c>
      <c r="C42" s="25" t="s">
        <v>0</v>
      </c>
      <c r="D42" s="16" t="s">
        <v>109</v>
      </c>
      <c r="E42" s="26" t="s">
        <v>110</v>
      </c>
      <c r="F42" s="27">
        <v>20</v>
      </c>
      <c r="G42" s="28" t="s">
        <v>67</v>
      </c>
      <c r="H42" s="29" t="s">
        <v>111</v>
      </c>
      <c r="I42" s="40">
        <v>2020170010007</v>
      </c>
      <c r="J42" s="17" t="s">
        <v>99</v>
      </c>
      <c r="K42" s="30" t="s">
        <v>100</v>
      </c>
      <c r="L42" s="31" t="s">
        <v>979</v>
      </c>
      <c r="M42" s="32">
        <v>44946</v>
      </c>
      <c r="N42" s="33">
        <v>45280</v>
      </c>
      <c r="O42" s="34" t="s">
        <v>1196</v>
      </c>
      <c r="P42" s="35">
        <v>41000000</v>
      </c>
      <c r="Q42" s="36" t="s">
        <v>31</v>
      </c>
    </row>
    <row r="43" spans="1:17" s="7" customFormat="1" ht="89.25">
      <c r="A43" s="23" t="s">
        <v>40</v>
      </c>
      <c r="B43" s="24" t="s">
        <v>97</v>
      </c>
      <c r="C43" s="25" t="s">
        <v>0</v>
      </c>
      <c r="D43" s="16" t="s">
        <v>109</v>
      </c>
      <c r="E43" s="26" t="s">
        <v>110</v>
      </c>
      <c r="F43" s="27">
        <v>20</v>
      </c>
      <c r="G43" s="28" t="s">
        <v>67</v>
      </c>
      <c r="H43" s="29" t="s">
        <v>111</v>
      </c>
      <c r="I43" s="40">
        <v>2020170010007</v>
      </c>
      <c r="J43" s="17" t="s">
        <v>99</v>
      </c>
      <c r="K43" s="30" t="s">
        <v>100</v>
      </c>
      <c r="L43" s="31" t="s">
        <v>980</v>
      </c>
      <c r="M43" s="32">
        <v>44946</v>
      </c>
      <c r="N43" s="33">
        <v>45280</v>
      </c>
      <c r="O43" s="34" t="s">
        <v>1196</v>
      </c>
      <c r="P43" s="35">
        <v>137272722</v>
      </c>
      <c r="Q43" s="36" t="s">
        <v>31</v>
      </c>
    </row>
    <row r="44" spans="1:17" s="7" customFormat="1" ht="89.25">
      <c r="A44" s="23" t="s">
        <v>40</v>
      </c>
      <c r="B44" s="24" t="s">
        <v>97</v>
      </c>
      <c r="C44" s="25" t="s">
        <v>0</v>
      </c>
      <c r="D44" s="16" t="s">
        <v>112</v>
      </c>
      <c r="E44" s="26" t="s">
        <v>113</v>
      </c>
      <c r="F44" s="27">
        <v>1</v>
      </c>
      <c r="G44" s="28" t="s">
        <v>67</v>
      </c>
      <c r="H44" s="29" t="s">
        <v>111</v>
      </c>
      <c r="I44" s="40">
        <v>2020170010007</v>
      </c>
      <c r="J44" s="17" t="s">
        <v>99</v>
      </c>
      <c r="K44" s="30" t="s">
        <v>100</v>
      </c>
      <c r="L44" s="31" t="s">
        <v>981</v>
      </c>
      <c r="M44" s="32">
        <v>44946</v>
      </c>
      <c r="N44" s="33">
        <v>45260</v>
      </c>
      <c r="O44" s="34" t="s">
        <v>1196</v>
      </c>
      <c r="P44" s="35">
        <v>21470502</v>
      </c>
      <c r="Q44" s="36"/>
    </row>
    <row r="45" spans="1:17" s="7" customFormat="1" ht="89.25">
      <c r="A45" s="23" t="s">
        <v>40</v>
      </c>
      <c r="B45" s="24" t="s">
        <v>97</v>
      </c>
      <c r="C45" s="25" t="s">
        <v>0</v>
      </c>
      <c r="D45" s="16" t="s">
        <v>114</v>
      </c>
      <c r="E45" s="26" t="s">
        <v>115</v>
      </c>
      <c r="F45" s="27">
        <v>1</v>
      </c>
      <c r="G45" s="28" t="s">
        <v>68</v>
      </c>
      <c r="H45" s="29" t="s">
        <v>116</v>
      </c>
      <c r="I45" s="40">
        <v>2020170010007</v>
      </c>
      <c r="J45" s="17" t="s">
        <v>99</v>
      </c>
      <c r="K45" s="30" t="s">
        <v>100</v>
      </c>
      <c r="L45" s="31" t="s">
        <v>982</v>
      </c>
      <c r="M45" s="32">
        <v>44946</v>
      </c>
      <c r="N45" s="33">
        <v>45280</v>
      </c>
      <c r="O45" s="34" t="s">
        <v>1196</v>
      </c>
      <c r="P45" s="35">
        <v>48200000</v>
      </c>
      <c r="Q45" s="36" t="s">
        <v>31</v>
      </c>
    </row>
    <row r="46" spans="1:17" s="7" customFormat="1" ht="89.25">
      <c r="A46" s="23" t="s">
        <v>40</v>
      </c>
      <c r="B46" s="24" t="s">
        <v>97</v>
      </c>
      <c r="C46" s="25" t="s">
        <v>0</v>
      </c>
      <c r="D46" s="16" t="s">
        <v>114</v>
      </c>
      <c r="E46" s="26" t="s">
        <v>115</v>
      </c>
      <c r="F46" s="27">
        <v>1</v>
      </c>
      <c r="G46" s="28" t="s">
        <v>68</v>
      </c>
      <c r="H46" s="29" t="s">
        <v>116</v>
      </c>
      <c r="I46" s="40">
        <v>2020170010007</v>
      </c>
      <c r="J46" s="17" t="s">
        <v>99</v>
      </c>
      <c r="K46" s="30" t="s">
        <v>100</v>
      </c>
      <c r="L46" s="31" t="s">
        <v>983</v>
      </c>
      <c r="M46" s="32">
        <v>44946</v>
      </c>
      <c r="N46" s="33">
        <v>45280</v>
      </c>
      <c r="O46" s="34" t="s">
        <v>1196</v>
      </c>
      <c r="P46" s="35">
        <v>1414500000</v>
      </c>
      <c r="Q46" s="36" t="s">
        <v>31</v>
      </c>
    </row>
    <row r="47" spans="1:17" s="7" customFormat="1" ht="89.25">
      <c r="A47" s="23" t="s">
        <v>40</v>
      </c>
      <c r="B47" s="24" t="s">
        <v>97</v>
      </c>
      <c r="C47" s="25" t="s">
        <v>0</v>
      </c>
      <c r="D47" s="16" t="s">
        <v>117</v>
      </c>
      <c r="E47" s="26" t="s">
        <v>118</v>
      </c>
      <c r="F47" s="27">
        <v>12</v>
      </c>
      <c r="G47" s="28" t="s">
        <v>70</v>
      </c>
      <c r="H47" s="29" t="s">
        <v>119</v>
      </c>
      <c r="I47" s="40">
        <v>2020170010007</v>
      </c>
      <c r="J47" s="17" t="s">
        <v>99</v>
      </c>
      <c r="K47" s="30" t="s">
        <v>100</v>
      </c>
      <c r="L47" s="31" t="s">
        <v>984</v>
      </c>
      <c r="M47" s="32">
        <v>44986</v>
      </c>
      <c r="N47" s="33">
        <v>45260</v>
      </c>
      <c r="O47" s="34" t="s">
        <v>1196</v>
      </c>
      <c r="P47" s="35">
        <v>295000000</v>
      </c>
      <c r="Q47" s="36" t="s">
        <v>31</v>
      </c>
    </row>
    <row r="48" spans="1:17" s="7" customFormat="1" ht="89.25">
      <c r="A48" s="23" t="s">
        <v>40</v>
      </c>
      <c r="B48" s="24" t="s">
        <v>97</v>
      </c>
      <c r="C48" s="25" t="s">
        <v>0</v>
      </c>
      <c r="D48" s="16" t="s">
        <v>117</v>
      </c>
      <c r="E48" s="26" t="s">
        <v>118</v>
      </c>
      <c r="F48" s="27">
        <v>12</v>
      </c>
      <c r="G48" s="28" t="s">
        <v>70</v>
      </c>
      <c r="H48" s="29" t="s">
        <v>119</v>
      </c>
      <c r="I48" s="40">
        <v>2020170010007</v>
      </c>
      <c r="J48" s="17" t="s">
        <v>99</v>
      </c>
      <c r="K48" s="30" t="s">
        <v>100</v>
      </c>
      <c r="L48" s="31" t="s">
        <v>985</v>
      </c>
      <c r="M48" s="32">
        <v>44946</v>
      </c>
      <c r="N48" s="33">
        <v>45260</v>
      </c>
      <c r="O48" s="34" t="s">
        <v>1196</v>
      </c>
      <c r="P48" s="35">
        <v>290370501</v>
      </c>
      <c r="Q48" s="36" t="s">
        <v>31</v>
      </c>
    </row>
    <row r="49" spans="1:17" s="7" customFormat="1" ht="89.25">
      <c r="A49" s="23" t="s">
        <v>40</v>
      </c>
      <c r="B49" s="24" t="s">
        <v>97</v>
      </c>
      <c r="C49" s="25" t="s">
        <v>0</v>
      </c>
      <c r="D49" s="16" t="s">
        <v>117</v>
      </c>
      <c r="E49" s="26" t="s">
        <v>118</v>
      </c>
      <c r="F49" s="27">
        <v>12</v>
      </c>
      <c r="G49" s="28" t="s">
        <v>70</v>
      </c>
      <c r="H49" s="29" t="s">
        <v>119</v>
      </c>
      <c r="I49" s="40">
        <v>2020170010007</v>
      </c>
      <c r="J49" s="17" t="s">
        <v>99</v>
      </c>
      <c r="K49" s="30" t="s">
        <v>100</v>
      </c>
      <c r="L49" s="31" t="s">
        <v>986</v>
      </c>
      <c r="M49" s="32">
        <v>44946</v>
      </c>
      <c r="N49" s="33">
        <v>45280</v>
      </c>
      <c r="O49" s="34" t="s">
        <v>1196</v>
      </c>
      <c r="P49" s="35">
        <v>46200000</v>
      </c>
      <c r="Q49" s="36" t="s">
        <v>31</v>
      </c>
    </row>
    <row r="50" spans="1:17" s="7" customFormat="1" ht="89.25">
      <c r="A50" s="23" t="s">
        <v>40</v>
      </c>
      <c r="B50" s="24" t="s">
        <v>97</v>
      </c>
      <c r="C50" s="25" t="s">
        <v>0</v>
      </c>
      <c r="D50" s="16" t="s">
        <v>120</v>
      </c>
      <c r="E50" s="26" t="s">
        <v>121</v>
      </c>
      <c r="F50" s="27">
        <v>50</v>
      </c>
      <c r="G50" s="28" t="s">
        <v>66</v>
      </c>
      <c r="H50" s="29" t="s">
        <v>119</v>
      </c>
      <c r="I50" s="40">
        <v>2020170010007</v>
      </c>
      <c r="J50" s="17" t="s">
        <v>99</v>
      </c>
      <c r="K50" s="30" t="s">
        <v>100</v>
      </c>
      <c r="L50" s="31" t="s">
        <v>987</v>
      </c>
      <c r="M50" s="32">
        <v>44946</v>
      </c>
      <c r="N50" s="33">
        <v>45280</v>
      </c>
      <c r="O50" s="34" t="s">
        <v>1196</v>
      </c>
      <c r="P50" s="35">
        <v>104400000</v>
      </c>
      <c r="Q50" s="36" t="s">
        <v>31</v>
      </c>
    </row>
    <row r="51" spans="1:17" s="7" customFormat="1" ht="89.25">
      <c r="A51" s="23" t="s">
        <v>40</v>
      </c>
      <c r="B51" s="24" t="s">
        <v>97</v>
      </c>
      <c r="C51" s="25" t="s">
        <v>0</v>
      </c>
      <c r="D51" s="16" t="s">
        <v>122</v>
      </c>
      <c r="E51" s="26" t="s">
        <v>123</v>
      </c>
      <c r="F51" s="27">
        <v>24</v>
      </c>
      <c r="G51" s="28" t="s">
        <v>66</v>
      </c>
      <c r="H51" s="29" t="s">
        <v>119</v>
      </c>
      <c r="I51" s="40">
        <v>2020170010007</v>
      </c>
      <c r="J51" s="17" t="s">
        <v>99</v>
      </c>
      <c r="K51" s="30" t="s">
        <v>100</v>
      </c>
      <c r="L51" s="31" t="s">
        <v>987</v>
      </c>
      <c r="M51" s="32">
        <v>44946</v>
      </c>
      <c r="N51" s="33">
        <v>45280</v>
      </c>
      <c r="O51" s="34" t="s">
        <v>1196</v>
      </c>
      <c r="P51" s="35">
        <v>5000000</v>
      </c>
      <c r="Q51" s="36" t="s">
        <v>31</v>
      </c>
    </row>
    <row r="52" spans="1:17" s="7" customFormat="1" ht="51">
      <c r="A52" s="23" t="s">
        <v>40</v>
      </c>
      <c r="B52" s="24" t="s">
        <v>124</v>
      </c>
      <c r="C52" s="25" t="s">
        <v>0</v>
      </c>
      <c r="D52" s="16" t="s">
        <v>125</v>
      </c>
      <c r="E52" s="26" t="s">
        <v>126</v>
      </c>
      <c r="F52" s="27">
        <v>1</v>
      </c>
      <c r="G52" s="28" t="s">
        <v>69</v>
      </c>
      <c r="H52" s="29" t="s">
        <v>95</v>
      </c>
      <c r="I52" s="40">
        <v>2022170010080</v>
      </c>
      <c r="J52" s="17" t="s">
        <v>127</v>
      </c>
      <c r="K52" s="30" t="s">
        <v>128</v>
      </c>
      <c r="L52" s="31" t="s">
        <v>988</v>
      </c>
      <c r="M52" s="32">
        <v>44581</v>
      </c>
      <c r="N52" s="33">
        <v>44915</v>
      </c>
      <c r="O52" s="34" t="s">
        <v>1196</v>
      </c>
      <c r="P52" s="35">
        <v>12000000</v>
      </c>
      <c r="Q52" s="36" t="s">
        <v>31</v>
      </c>
    </row>
    <row r="53" spans="1:17" s="7" customFormat="1" ht="127.5">
      <c r="A53" s="23" t="s">
        <v>40</v>
      </c>
      <c r="B53" s="24" t="s">
        <v>124</v>
      </c>
      <c r="C53" s="25" t="s">
        <v>0</v>
      </c>
      <c r="D53" s="16" t="s">
        <v>129</v>
      </c>
      <c r="E53" s="26" t="s">
        <v>130</v>
      </c>
      <c r="F53" s="27">
        <v>1</v>
      </c>
      <c r="G53" s="28" t="s">
        <v>69</v>
      </c>
      <c r="H53" s="29" t="s">
        <v>95</v>
      </c>
      <c r="I53" s="40">
        <v>2022170010080</v>
      </c>
      <c r="J53" s="17" t="s">
        <v>127</v>
      </c>
      <c r="K53" s="30" t="s">
        <v>128</v>
      </c>
      <c r="L53" s="31" t="s">
        <v>989</v>
      </c>
      <c r="M53" s="32">
        <v>44946</v>
      </c>
      <c r="N53" s="33">
        <v>45280</v>
      </c>
      <c r="O53" s="34" t="s">
        <v>1196</v>
      </c>
      <c r="P53" s="35">
        <v>23100000</v>
      </c>
      <c r="Q53" s="36" t="s">
        <v>31</v>
      </c>
    </row>
    <row r="54" spans="1:17" s="7" customFormat="1" ht="76.5">
      <c r="A54" s="23" t="s">
        <v>40</v>
      </c>
      <c r="B54" s="24" t="s">
        <v>124</v>
      </c>
      <c r="C54" s="25" t="s">
        <v>0</v>
      </c>
      <c r="D54" s="16" t="s">
        <v>131</v>
      </c>
      <c r="E54" s="26" t="s">
        <v>132</v>
      </c>
      <c r="F54" s="27">
        <v>1</v>
      </c>
      <c r="G54" s="28" t="s">
        <v>69</v>
      </c>
      <c r="H54" s="29" t="s">
        <v>95</v>
      </c>
      <c r="I54" s="40">
        <v>2022170010080</v>
      </c>
      <c r="J54" s="17" t="s">
        <v>127</v>
      </c>
      <c r="K54" s="30" t="s">
        <v>128</v>
      </c>
      <c r="L54" s="31" t="s">
        <v>990</v>
      </c>
      <c r="M54" s="32">
        <v>44946</v>
      </c>
      <c r="N54" s="33">
        <v>45280</v>
      </c>
      <c r="O54" s="34" t="s">
        <v>1196</v>
      </c>
      <c r="P54" s="35">
        <v>24000000</v>
      </c>
      <c r="Q54" s="36" t="s">
        <v>31</v>
      </c>
    </row>
    <row r="55" spans="1:17" s="7" customFormat="1" ht="63.75">
      <c r="A55" s="23" t="s">
        <v>40</v>
      </c>
      <c r="B55" s="24" t="s">
        <v>124</v>
      </c>
      <c r="C55" s="25" t="s">
        <v>0</v>
      </c>
      <c r="D55" s="16" t="s">
        <v>133</v>
      </c>
      <c r="E55" s="26" t="s">
        <v>134</v>
      </c>
      <c r="F55" s="27">
        <v>0.25</v>
      </c>
      <c r="G55" s="28" t="s">
        <v>69</v>
      </c>
      <c r="H55" s="29" t="s">
        <v>95</v>
      </c>
      <c r="I55" s="40">
        <v>2022170010080</v>
      </c>
      <c r="J55" s="17" t="s">
        <v>127</v>
      </c>
      <c r="K55" s="30" t="s">
        <v>128</v>
      </c>
      <c r="L55" s="31" t="s">
        <v>991</v>
      </c>
      <c r="M55" s="32">
        <v>44946</v>
      </c>
      <c r="N55" s="33">
        <v>45280</v>
      </c>
      <c r="O55" s="34" t="s">
        <v>1196</v>
      </c>
      <c r="P55" s="35">
        <v>1111500000</v>
      </c>
      <c r="Q55" s="36" t="s">
        <v>31</v>
      </c>
    </row>
    <row r="56" spans="1:17" s="7" customFormat="1" ht="63.75">
      <c r="A56" s="23" t="s">
        <v>40</v>
      </c>
      <c r="B56" s="24" t="s">
        <v>124</v>
      </c>
      <c r="C56" s="25" t="s">
        <v>0</v>
      </c>
      <c r="D56" s="16" t="s">
        <v>133</v>
      </c>
      <c r="E56" s="26" t="s">
        <v>134</v>
      </c>
      <c r="F56" s="27">
        <v>0.25</v>
      </c>
      <c r="G56" s="28" t="s">
        <v>69</v>
      </c>
      <c r="H56" s="29" t="s">
        <v>95</v>
      </c>
      <c r="I56" s="40">
        <v>2022170010080</v>
      </c>
      <c r="J56" s="17" t="s">
        <v>127</v>
      </c>
      <c r="K56" s="30" t="s">
        <v>992</v>
      </c>
      <c r="L56" s="31" t="s">
        <v>993</v>
      </c>
      <c r="M56" s="32">
        <v>44946</v>
      </c>
      <c r="N56" s="33">
        <v>45280</v>
      </c>
      <c r="O56" s="34" t="s">
        <v>1196</v>
      </c>
      <c r="P56" s="35">
        <v>2000000</v>
      </c>
      <c r="Q56" s="36"/>
    </row>
    <row r="57" spans="1:17" s="7" customFormat="1" ht="63.75">
      <c r="A57" s="23" t="s">
        <v>40</v>
      </c>
      <c r="B57" s="24" t="s">
        <v>124</v>
      </c>
      <c r="C57" s="25" t="s">
        <v>0</v>
      </c>
      <c r="D57" s="16" t="s">
        <v>133</v>
      </c>
      <c r="E57" s="26" t="s">
        <v>134</v>
      </c>
      <c r="F57" s="27">
        <v>0.25</v>
      </c>
      <c r="G57" s="28" t="s">
        <v>69</v>
      </c>
      <c r="H57" s="29" t="s">
        <v>95</v>
      </c>
      <c r="I57" s="40">
        <v>2022170010080</v>
      </c>
      <c r="J57" s="17" t="s">
        <v>127</v>
      </c>
      <c r="K57" s="30" t="s">
        <v>128</v>
      </c>
      <c r="L57" s="31" t="s">
        <v>994</v>
      </c>
      <c r="M57" s="32">
        <v>44946</v>
      </c>
      <c r="N57" s="33">
        <v>45280</v>
      </c>
      <c r="O57" s="34" t="s">
        <v>1196</v>
      </c>
      <c r="P57" s="35">
        <v>75400000</v>
      </c>
      <c r="Q57" s="36" t="s">
        <v>31</v>
      </c>
    </row>
    <row r="58" spans="1:17" s="7" customFormat="1" ht="63.75">
      <c r="A58" s="23" t="s">
        <v>40</v>
      </c>
      <c r="B58" s="24" t="s">
        <v>124</v>
      </c>
      <c r="C58" s="25" t="s">
        <v>0</v>
      </c>
      <c r="D58" s="16" t="s">
        <v>133</v>
      </c>
      <c r="E58" s="26" t="s">
        <v>134</v>
      </c>
      <c r="F58" s="27">
        <v>0.25</v>
      </c>
      <c r="G58" s="28" t="s">
        <v>69</v>
      </c>
      <c r="H58" s="29" t="s">
        <v>95</v>
      </c>
      <c r="I58" s="40">
        <v>2022170010080</v>
      </c>
      <c r="J58" s="17" t="s">
        <v>127</v>
      </c>
      <c r="K58" s="30" t="s">
        <v>128</v>
      </c>
      <c r="L58" s="31" t="s">
        <v>995</v>
      </c>
      <c r="M58" s="32">
        <v>44946</v>
      </c>
      <c r="N58" s="33">
        <v>45280</v>
      </c>
      <c r="O58" s="34" t="s">
        <v>1196</v>
      </c>
      <c r="P58" s="35">
        <v>35000000</v>
      </c>
      <c r="Q58" s="36" t="s">
        <v>31</v>
      </c>
    </row>
    <row r="59" spans="1:17" s="7" customFormat="1" ht="63.75">
      <c r="A59" s="23" t="s">
        <v>40</v>
      </c>
      <c r="B59" s="24" t="s">
        <v>124</v>
      </c>
      <c r="C59" s="25" t="s">
        <v>0</v>
      </c>
      <c r="D59" s="16" t="s">
        <v>133</v>
      </c>
      <c r="E59" s="26" t="s">
        <v>134</v>
      </c>
      <c r="F59" s="27">
        <v>0.25</v>
      </c>
      <c r="G59" s="28" t="s">
        <v>69</v>
      </c>
      <c r="H59" s="29" t="s">
        <v>95</v>
      </c>
      <c r="I59" s="40">
        <v>2022170010080</v>
      </c>
      <c r="J59" s="17" t="s">
        <v>127</v>
      </c>
      <c r="K59" s="30" t="s">
        <v>128</v>
      </c>
      <c r="L59" s="31" t="s">
        <v>996</v>
      </c>
      <c r="M59" s="32">
        <v>44946</v>
      </c>
      <c r="N59" s="33">
        <v>45280</v>
      </c>
      <c r="O59" s="34" t="s">
        <v>1196</v>
      </c>
      <c r="P59" s="35">
        <v>5000000</v>
      </c>
      <c r="Q59" s="36" t="s">
        <v>31</v>
      </c>
    </row>
    <row r="60" spans="1:17" s="7" customFormat="1" ht="51">
      <c r="A60" s="23" t="s">
        <v>40</v>
      </c>
      <c r="B60" s="24" t="s">
        <v>124</v>
      </c>
      <c r="C60" s="25" t="s">
        <v>0</v>
      </c>
      <c r="D60" s="16" t="s">
        <v>135</v>
      </c>
      <c r="E60" s="26" t="s">
        <v>136</v>
      </c>
      <c r="F60" s="27">
        <v>1</v>
      </c>
      <c r="G60" s="28" t="s">
        <v>69</v>
      </c>
      <c r="H60" s="29" t="s">
        <v>95</v>
      </c>
      <c r="I60" s="40">
        <v>2022170010080</v>
      </c>
      <c r="J60" s="17" t="s">
        <v>127</v>
      </c>
      <c r="K60" s="30" t="s">
        <v>128</v>
      </c>
      <c r="L60" s="31" t="s">
        <v>997</v>
      </c>
      <c r="M60" s="32">
        <v>44946</v>
      </c>
      <c r="N60" s="33">
        <v>45280</v>
      </c>
      <c r="O60" s="34" t="s">
        <v>1196</v>
      </c>
      <c r="P60" s="35">
        <v>15000000</v>
      </c>
      <c r="Q60" s="36" t="s">
        <v>31</v>
      </c>
    </row>
    <row r="61" spans="1:17" s="7" customFormat="1" ht="51">
      <c r="A61" s="23" t="s">
        <v>40</v>
      </c>
      <c r="B61" s="24" t="s">
        <v>124</v>
      </c>
      <c r="C61" s="25" t="s">
        <v>0</v>
      </c>
      <c r="D61" s="16" t="s">
        <v>137</v>
      </c>
      <c r="E61" s="26" t="s">
        <v>138</v>
      </c>
      <c r="F61" s="27">
        <v>100</v>
      </c>
      <c r="G61" s="28" t="s">
        <v>69</v>
      </c>
      <c r="H61" s="29" t="s">
        <v>95</v>
      </c>
      <c r="I61" s="40">
        <v>2022170010080</v>
      </c>
      <c r="J61" s="17" t="s">
        <v>127</v>
      </c>
      <c r="K61" s="30" t="s">
        <v>128</v>
      </c>
      <c r="L61" s="31" t="s">
        <v>138</v>
      </c>
      <c r="M61" s="32">
        <v>44946</v>
      </c>
      <c r="N61" s="33">
        <v>45280</v>
      </c>
      <c r="O61" s="34" t="s">
        <v>1196</v>
      </c>
      <c r="P61" s="35">
        <v>25000000</v>
      </c>
      <c r="Q61" s="36" t="s">
        <v>31</v>
      </c>
    </row>
    <row r="62" spans="1:17" s="7" customFormat="1" ht="89.25">
      <c r="A62" s="23" t="s">
        <v>40</v>
      </c>
      <c r="B62" s="24" t="s">
        <v>124</v>
      </c>
      <c r="C62" s="25" t="s">
        <v>0</v>
      </c>
      <c r="D62" s="16" t="s">
        <v>139</v>
      </c>
      <c r="E62" s="26" t="s">
        <v>140</v>
      </c>
      <c r="F62" s="27">
        <v>100</v>
      </c>
      <c r="G62" s="28" t="s">
        <v>69</v>
      </c>
      <c r="H62" s="29" t="s">
        <v>95</v>
      </c>
      <c r="I62" s="40">
        <v>2022170010080</v>
      </c>
      <c r="J62" s="17" t="s">
        <v>127</v>
      </c>
      <c r="K62" s="30" t="s">
        <v>128</v>
      </c>
      <c r="L62" s="31" t="s">
        <v>998</v>
      </c>
      <c r="M62" s="32">
        <v>44946</v>
      </c>
      <c r="N62" s="33">
        <v>45280</v>
      </c>
      <c r="O62" s="34" t="s">
        <v>1196</v>
      </c>
      <c r="P62" s="35">
        <v>15000000</v>
      </c>
      <c r="Q62" s="36" t="s">
        <v>31</v>
      </c>
    </row>
    <row r="63" spans="1:17" s="7" customFormat="1" ht="89.25">
      <c r="A63" s="23" t="s">
        <v>40</v>
      </c>
      <c r="B63" s="24" t="s">
        <v>124</v>
      </c>
      <c r="C63" s="25" t="s">
        <v>0</v>
      </c>
      <c r="D63" s="16" t="s">
        <v>133</v>
      </c>
      <c r="E63" s="26" t="s">
        <v>141</v>
      </c>
      <c r="F63" s="27">
        <v>100</v>
      </c>
      <c r="G63" s="28" t="s">
        <v>69</v>
      </c>
      <c r="H63" s="29" t="s">
        <v>95</v>
      </c>
      <c r="I63" s="40">
        <v>2022170010080</v>
      </c>
      <c r="J63" s="17" t="s">
        <v>127</v>
      </c>
      <c r="K63" s="30" t="s">
        <v>128</v>
      </c>
      <c r="L63" s="31" t="s">
        <v>999</v>
      </c>
      <c r="M63" s="32">
        <v>44958</v>
      </c>
      <c r="N63" s="33">
        <v>45290</v>
      </c>
      <c r="O63" s="34" t="s">
        <v>1196</v>
      </c>
      <c r="P63" s="35">
        <v>10000000</v>
      </c>
      <c r="Q63" s="36" t="s">
        <v>31</v>
      </c>
    </row>
    <row r="64" spans="1:17" s="7" customFormat="1" ht="114.75">
      <c r="A64" s="23" t="s">
        <v>40</v>
      </c>
      <c r="B64" s="24" t="s">
        <v>124</v>
      </c>
      <c r="C64" s="25" t="s">
        <v>0</v>
      </c>
      <c r="D64" s="16" t="s">
        <v>142</v>
      </c>
      <c r="E64" s="26" t="s">
        <v>1203</v>
      </c>
      <c r="F64" s="27">
        <v>3000</v>
      </c>
      <c r="G64" s="28" t="s">
        <v>69</v>
      </c>
      <c r="H64" s="29" t="s">
        <v>95</v>
      </c>
      <c r="I64" s="40">
        <v>2022170010080</v>
      </c>
      <c r="J64" s="17" t="s">
        <v>127</v>
      </c>
      <c r="K64" s="30" t="s">
        <v>128</v>
      </c>
      <c r="L64" s="31" t="s">
        <v>1000</v>
      </c>
      <c r="M64" s="32">
        <v>44927</v>
      </c>
      <c r="N64" s="33">
        <v>45280</v>
      </c>
      <c r="O64" s="34" t="s">
        <v>1196</v>
      </c>
      <c r="P64" s="35">
        <v>261000000</v>
      </c>
      <c r="Q64" s="36" t="s">
        <v>31</v>
      </c>
    </row>
    <row r="65" spans="1:17" s="7" customFormat="1" ht="114.75">
      <c r="A65" s="23" t="s">
        <v>40</v>
      </c>
      <c r="B65" s="24" t="s">
        <v>124</v>
      </c>
      <c r="C65" s="25" t="s">
        <v>0</v>
      </c>
      <c r="D65" s="16" t="s">
        <v>142</v>
      </c>
      <c r="E65" s="26" t="s">
        <v>1203</v>
      </c>
      <c r="F65" s="27">
        <v>30000</v>
      </c>
      <c r="G65" s="28" t="s">
        <v>69</v>
      </c>
      <c r="H65" s="29" t="s">
        <v>95</v>
      </c>
      <c r="I65" s="40">
        <v>2022170010080</v>
      </c>
      <c r="J65" s="17" t="s">
        <v>127</v>
      </c>
      <c r="K65" s="30" t="s">
        <v>128</v>
      </c>
      <c r="L65" s="31" t="s">
        <v>995</v>
      </c>
      <c r="M65" s="32">
        <v>44946</v>
      </c>
      <c r="N65" s="33">
        <v>45280</v>
      </c>
      <c r="O65" s="34" t="s">
        <v>1196</v>
      </c>
      <c r="P65" s="35">
        <v>232999194</v>
      </c>
      <c r="Q65" s="36" t="s">
        <v>31</v>
      </c>
    </row>
    <row r="66" spans="1:17" s="7" customFormat="1" ht="114.75">
      <c r="A66" s="23" t="s">
        <v>40</v>
      </c>
      <c r="B66" s="24" t="s">
        <v>124</v>
      </c>
      <c r="C66" s="25" t="s">
        <v>0</v>
      </c>
      <c r="D66" s="16" t="s">
        <v>142</v>
      </c>
      <c r="E66" s="26" t="s">
        <v>1203</v>
      </c>
      <c r="F66" s="27">
        <v>3000</v>
      </c>
      <c r="G66" s="28" t="s">
        <v>69</v>
      </c>
      <c r="H66" s="29" t="s">
        <v>95</v>
      </c>
      <c r="I66" s="40">
        <v>2022170010080</v>
      </c>
      <c r="J66" s="17" t="s">
        <v>127</v>
      </c>
      <c r="K66" s="30" t="s">
        <v>128</v>
      </c>
      <c r="L66" s="31" t="s">
        <v>1001</v>
      </c>
      <c r="M66" s="32">
        <v>44946</v>
      </c>
      <c r="N66" s="33">
        <v>45280</v>
      </c>
      <c r="O66" s="34" t="s">
        <v>1196</v>
      </c>
      <c r="P66" s="35">
        <v>82600000</v>
      </c>
      <c r="Q66" s="36" t="s">
        <v>31</v>
      </c>
    </row>
    <row r="67" spans="1:17" s="7" customFormat="1" ht="51">
      <c r="A67" s="23" t="s">
        <v>40</v>
      </c>
      <c r="B67" s="24" t="s">
        <v>959</v>
      </c>
      <c r="C67" s="25" t="s">
        <v>1</v>
      </c>
      <c r="D67" s="16" t="s">
        <v>1204</v>
      </c>
      <c r="E67" s="26" t="s">
        <v>1205</v>
      </c>
      <c r="F67" s="27">
        <v>3516</v>
      </c>
      <c r="G67" s="28" t="s">
        <v>65</v>
      </c>
      <c r="H67" s="29" t="s">
        <v>108</v>
      </c>
      <c r="I67" s="40">
        <v>2020170010055</v>
      </c>
      <c r="J67" s="17" t="s">
        <v>1206</v>
      </c>
      <c r="K67" s="30" t="s">
        <v>1207</v>
      </c>
      <c r="L67" s="31" t="s">
        <v>1208</v>
      </c>
      <c r="M67" s="32">
        <v>45231</v>
      </c>
      <c r="N67" s="33">
        <v>45280</v>
      </c>
      <c r="O67" s="34" t="s">
        <v>1196</v>
      </c>
      <c r="P67" s="35">
        <v>1000000000</v>
      </c>
      <c r="Q67" s="36" t="s">
        <v>31</v>
      </c>
    </row>
    <row r="68" spans="1:17" s="7" customFormat="1" ht="89.25">
      <c r="A68" s="23" t="s">
        <v>55</v>
      </c>
      <c r="B68" s="24" t="s">
        <v>143</v>
      </c>
      <c r="C68" s="25" t="s">
        <v>0</v>
      </c>
      <c r="D68" s="16" t="s">
        <v>144</v>
      </c>
      <c r="E68" s="26" t="s">
        <v>145</v>
      </c>
      <c r="F68" s="27">
        <v>1</v>
      </c>
      <c r="G68" s="28" t="s">
        <v>72</v>
      </c>
      <c r="H68" s="29" t="s">
        <v>146</v>
      </c>
      <c r="I68" s="40">
        <v>2020170010010</v>
      </c>
      <c r="J68" s="17" t="s">
        <v>147</v>
      </c>
      <c r="K68" s="30" t="s">
        <v>148</v>
      </c>
      <c r="L68" s="31" t="s">
        <v>1092</v>
      </c>
      <c r="M68" s="32">
        <v>44929</v>
      </c>
      <c r="N68" s="33">
        <v>45290</v>
      </c>
      <c r="O68" s="34" t="s">
        <v>1196</v>
      </c>
      <c r="P68" s="35">
        <v>176009334</v>
      </c>
      <c r="Q68" s="36" t="s">
        <v>31</v>
      </c>
    </row>
    <row r="69" spans="1:17" s="7" customFormat="1" ht="63.75">
      <c r="A69" s="23" t="s">
        <v>55</v>
      </c>
      <c r="B69" s="24" t="s">
        <v>143</v>
      </c>
      <c r="C69" s="25" t="s">
        <v>0</v>
      </c>
      <c r="D69" s="16" t="s">
        <v>149</v>
      </c>
      <c r="E69" s="26" t="s">
        <v>150</v>
      </c>
      <c r="F69" s="27">
        <v>0.1</v>
      </c>
      <c r="G69" s="28" t="s">
        <v>72</v>
      </c>
      <c r="H69" s="29" t="s">
        <v>146</v>
      </c>
      <c r="I69" s="40">
        <v>2020170010010</v>
      </c>
      <c r="J69" s="17" t="s">
        <v>147</v>
      </c>
      <c r="K69" s="30" t="s">
        <v>148</v>
      </c>
      <c r="L69" s="31" t="s">
        <v>1092</v>
      </c>
      <c r="M69" s="32">
        <v>44929</v>
      </c>
      <c r="N69" s="33">
        <v>45290</v>
      </c>
      <c r="O69" s="34" t="s">
        <v>1196</v>
      </c>
      <c r="P69" s="35">
        <v>225000000</v>
      </c>
      <c r="Q69" s="36" t="s">
        <v>31</v>
      </c>
    </row>
    <row r="70" spans="1:17" s="7" customFormat="1" ht="89.25">
      <c r="A70" s="23" t="s">
        <v>55</v>
      </c>
      <c r="B70" s="24" t="s">
        <v>143</v>
      </c>
      <c r="C70" s="25" t="s">
        <v>1</v>
      </c>
      <c r="D70" s="16" t="s">
        <v>144</v>
      </c>
      <c r="E70" s="26" t="s">
        <v>145</v>
      </c>
      <c r="F70" s="27">
        <v>1</v>
      </c>
      <c r="G70" s="28" t="s">
        <v>72</v>
      </c>
      <c r="H70" s="29" t="s">
        <v>146</v>
      </c>
      <c r="I70" s="40">
        <v>2020170010010</v>
      </c>
      <c r="J70" s="17" t="s">
        <v>147</v>
      </c>
      <c r="K70" s="30" t="s">
        <v>148</v>
      </c>
      <c r="L70" s="31" t="s">
        <v>1093</v>
      </c>
      <c r="M70" s="32">
        <v>44928</v>
      </c>
      <c r="N70" s="33">
        <v>45290</v>
      </c>
      <c r="O70" s="34" t="s">
        <v>1196</v>
      </c>
      <c r="P70" s="35">
        <v>222950000</v>
      </c>
      <c r="Q70" s="36" t="s">
        <v>31</v>
      </c>
    </row>
    <row r="71" spans="1:17" s="7" customFormat="1" ht="63.75">
      <c r="A71" s="23" t="s">
        <v>55</v>
      </c>
      <c r="B71" s="24" t="s">
        <v>143</v>
      </c>
      <c r="C71" s="25" t="s">
        <v>1</v>
      </c>
      <c r="D71" s="16" t="s">
        <v>149</v>
      </c>
      <c r="E71" s="26" t="s">
        <v>150</v>
      </c>
      <c r="F71" s="27">
        <v>0.1</v>
      </c>
      <c r="G71" s="28" t="s">
        <v>72</v>
      </c>
      <c r="H71" s="29" t="s">
        <v>146</v>
      </c>
      <c r="I71" s="40">
        <v>2020170010010</v>
      </c>
      <c r="J71" s="17" t="s">
        <v>147</v>
      </c>
      <c r="K71" s="30" t="s">
        <v>148</v>
      </c>
      <c r="L71" s="31" t="s">
        <v>1093</v>
      </c>
      <c r="M71" s="32">
        <v>44928</v>
      </c>
      <c r="N71" s="33">
        <v>45290</v>
      </c>
      <c r="O71" s="34" t="s">
        <v>1196</v>
      </c>
      <c r="P71" s="35">
        <v>624940666</v>
      </c>
      <c r="Q71" s="36" t="s">
        <v>31</v>
      </c>
    </row>
    <row r="72" spans="1:17" s="7" customFormat="1" ht="63.75">
      <c r="A72" s="23" t="s">
        <v>55</v>
      </c>
      <c r="B72" s="24" t="s">
        <v>143</v>
      </c>
      <c r="C72" s="25" t="s">
        <v>1</v>
      </c>
      <c r="D72" s="16" t="s">
        <v>149</v>
      </c>
      <c r="E72" s="26" t="s">
        <v>150</v>
      </c>
      <c r="F72" s="27">
        <v>0.1</v>
      </c>
      <c r="G72" s="28" t="s">
        <v>72</v>
      </c>
      <c r="H72" s="29" t="s">
        <v>146</v>
      </c>
      <c r="I72" s="40">
        <v>2020170010010</v>
      </c>
      <c r="J72" s="17" t="s">
        <v>147</v>
      </c>
      <c r="K72" s="30" t="s">
        <v>148</v>
      </c>
      <c r="L72" s="31" t="s">
        <v>1094</v>
      </c>
      <c r="M72" s="32">
        <v>45200</v>
      </c>
      <c r="N72" s="33">
        <v>45290</v>
      </c>
      <c r="O72" s="34" t="s">
        <v>1196</v>
      </c>
      <c r="P72" s="35">
        <v>61100000</v>
      </c>
      <c r="Q72" s="36" t="s">
        <v>31</v>
      </c>
    </row>
    <row r="73" spans="1:17" s="7" customFormat="1" ht="63.75">
      <c r="A73" s="23" t="s">
        <v>42</v>
      </c>
      <c r="B73" s="24" t="s">
        <v>310</v>
      </c>
      <c r="C73" s="25" t="s">
        <v>0</v>
      </c>
      <c r="D73" s="16" t="s">
        <v>153</v>
      </c>
      <c r="E73" s="26" t="s">
        <v>154</v>
      </c>
      <c r="F73" s="27">
        <v>1</v>
      </c>
      <c r="G73" s="28" t="s">
        <v>70</v>
      </c>
      <c r="H73" s="29" t="s">
        <v>155</v>
      </c>
      <c r="I73" s="40">
        <v>2020170010011</v>
      </c>
      <c r="J73" s="17" t="s">
        <v>151</v>
      </c>
      <c r="K73" s="30" t="s">
        <v>152</v>
      </c>
      <c r="L73" s="31" t="s">
        <v>864</v>
      </c>
      <c r="M73" s="32">
        <v>44927</v>
      </c>
      <c r="N73" s="33">
        <v>45291</v>
      </c>
      <c r="O73" s="34" t="s">
        <v>1196</v>
      </c>
      <c r="P73" s="35">
        <v>600000000</v>
      </c>
      <c r="Q73" s="36" t="s">
        <v>31</v>
      </c>
    </row>
    <row r="74" spans="1:17" s="7" customFormat="1" ht="51">
      <c r="A74" s="23" t="s">
        <v>42</v>
      </c>
      <c r="B74" s="24" t="s">
        <v>310</v>
      </c>
      <c r="C74" s="25" t="s">
        <v>0</v>
      </c>
      <c r="D74" s="16" t="s">
        <v>156</v>
      </c>
      <c r="E74" s="26" t="s">
        <v>157</v>
      </c>
      <c r="F74" s="27">
        <v>1</v>
      </c>
      <c r="G74" s="28" t="s">
        <v>66</v>
      </c>
      <c r="H74" s="29" t="s">
        <v>146</v>
      </c>
      <c r="I74" s="40">
        <v>2020170010011</v>
      </c>
      <c r="J74" s="17" t="s">
        <v>151</v>
      </c>
      <c r="K74" s="30" t="s">
        <v>152</v>
      </c>
      <c r="L74" s="31" t="s">
        <v>865</v>
      </c>
      <c r="M74" s="32">
        <v>44927</v>
      </c>
      <c r="N74" s="33">
        <v>45291</v>
      </c>
      <c r="O74" s="34" t="s">
        <v>1196</v>
      </c>
      <c r="P74" s="35">
        <v>10500000</v>
      </c>
      <c r="Q74" s="36" t="s">
        <v>31</v>
      </c>
    </row>
    <row r="75" spans="1:17" s="7" customFormat="1" ht="51">
      <c r="A75" s="23" t="s">
        <v>42</v>
      </c>
      <c r="B75" s="24" t="s">
        <v>310</v>
      </c>
      <c r="C75" s="25" t="s">
        <v>0</v>
      </c>
      <c r="D75" s="16" t="s">
        <v>156</v>
      </c>
      <c r="E75" s="26" t="s">
        <v>157</v>
      </c>
      <c r="F75" s="27">
        <v>1</v>
      </c>
      <c r="G75" s="28" t="s">
        <v>66</v>
      </c>
      <c r="H75" s="29" t="s">
        <v>146</v>
      </c>
      <c r="I75" s="40">
        <v>2020170010011</v>
      </c>
      <c r="J75" s="17" t="s">
        <v>151</v>
      </c>
      <c r="K75" s="30" t="s">
        <v>152</v>
      </c>
      <c r="L75" s="31" t="s">
        <v>866</v>
      </c>
      <c r="M75" s="32">
        <v>44927</v>
      </c>
      <c r="N75" s="33">
        <v>45291</v>
      </c>
      <c r="O75" s="34" t="s">
        <v>1196</v>
      </c>
      <c r="P75" s="35">
        <v>234000000</v>
      </c>
      <c r="Q75" s="36" t="s">
        <v>31</v>
      </c>
    </row>
    <row r="76" spans="1:17" s="7" customFormat="1" ht="51">
      <c r="A76" s="23" t="s">
        <v>42</v>
      </c>
      <c r="B76" s="24" t="s">
        <v>310</v>
      </c>
      <c r="C76" s="25" t="s">
        <v>0</v>
      </c>
      <c r="D76" s="16" t="s">
        <v>156</v>
      </c>
      <c r="E76" s="26" t="s">
        <v>157</v>
      </c>
      <c r="F76" s="27">
        <v>1</v>
      </c>
      <c r="G76" s="28" t="s">
        <v>66</v>
      </c>
      <c r="H76" s="29" t="s">
        <v>146</v>
      </c>
      <c r="I76" s="40">
        <v>2020170010011</v>
      </c>
      <c r="J76" s="17" t="s">
        <v>151</v>
      </c>
      <c r="K76" s="30" t="s">
        <v>152</v>
      </c>
      <c r="L76" s="31" t="s">
        <v>867</v>
      </c>
      <c r="M76" s="32">
        <v>44927</v>
      </c>
      <c r="N76" s="33">
        <v>45291</v>
      </c>
      <c r="O76" s="34" t="s">
        <v>1196</v>
      </c>
      <c r="P76" s="35">
        <v>65500000</v>
      </c>
      <c r="Q76" s="36" t="s">
        <v>31</v>
      </c>
    </row>
    <row r="77" spans="1:17" s="7" customFormat="1" ht="51">
      <c r="A77" s="23" t="s">
        <v>42</v>
      </c>
      <c r="B77" s="24" t="s">
        <v>310</v>
      </c>
      <c r="C77" s="25" t="s">
        <v>0</v>
      </c>
      <c r="D77" s="16" t="s">
        <v>156</v>
      </c>
      <c r="E77" s="26" t="s">
        <v>157</v>
      </c>
      <c r="F77" s="27">
        <v>1</v>
      </c>
      <c r="G77" s="28" t="s">
        <v>66</v>
      </c>
      <c r="H77" s="29" t="s">
        <v>146</v>
      </c>
      <c r="I77" s="40">
        <v>2020170010011</v>
      </c>
      <c r="J77" s="17" t="s">
        <v>151</v>
      </c>
      <c r="K77" s="30" t="s">
        <v>152</v>
      </c>
      <c r="L77" s="31" t="s">
        <v>868</v>
      </c>
      <c r="M77" s="32">
        <v>44927</v>
      </c>
      <c r="N77" s="33">
        <v>45291</v>
      </c>
      <c r="O77" s="34" t="s">
        <v>1196</v>
      </c>
      <c r="P77" s="35">
        <v>46823839</v>
      </c>
      <c r="Q77" s="36" t="s">
        <v>31</v>
      </c>
    </row>
    <row r="78" spans="1:17" s="7" customFormat="1" ht="51">
      <c r="A78" s="23" t="s">
        <v>42</v>
      </c>
      <c r="B78" s="24" t="s">
        <v>310</v>
      </c>
      <c r="C78" s="25" t="s">
        <v>1</v>
      </c>
      <c r="D78" s="16" t="s">
        <v>93</v>
      </c>
      <c r="E78" s="26" t="s">
        <v>94</v>
      </c>
      <c r="F78" s="27">
        <v>7.9</v>
      </c>
      <c r="G78" s="28" t="s">
        <v>66</v>
      </c>
      <c r="H78" s="29" t="s">
        <v>95</v>
      </c>
      <c r="I78" s="40">
        <v>2020170010011</v>
      </c>
      <c r="J78" s="17" t="s">
        <v>151</v>
      </c>
      <c r="K78" s="30" t="s">
        <v>152</v>
      </c>
      <c r="L78" s="31" t="s">
        <v>869</v>
      </c>
      <c r="M78" s="32">
        <v>44927</v>
      </c>
      <c r="N78" s="33">
        <v>45291</v>
      </c>
      <c r="O78" s="34" t="s">
        <v>1196</v>
      </c>
      <c r="P78" s="35">
        <f>82000000+373450000</f>
        <v>455450000</v>
      </c>
      <c r="Q78" s="36" t="s">
        <v>31</v>
      </c>
    </row>
    <row r="79" spans="1:17" s="7" customFormat="1" ht="102">
      <c r="A79" s="23" t="s">
        <v>42</v>
      </c>
      <c r="B79" s="24" t="s">
        <v>311</v>
      </c>
      <c r="C79" s="25" t="s">
        <v>1</v>
      </c>
      <c r="D79" s="16" t="s">
        <v>158</v>
      </c>
      <c r="E79" s="26" t="s">
        <v>159</v>
      </c>
      <c r="F79" s="27">
        <v>2</v>
      </c>
      <c r="G79" s="28" t="s">
        <v>72</v>
      </c>
      <c r="H79" s="29" t="s">
        <v>95</v>
      </c>
      <c r="I79" s="40">
        <v>2020170010012</v>
      </c>
      <c r="J79" s="17" t="s">
        <v>160</v>
      </c>
      <c r="K79" s="30" t="s">
        <v>161</v>
      </c>
      <c r="L79" s="31" t="s">
        <v>870</v>
      </c>
      <c r="M79" s="32">
        <v>44927</v>
      </c>
      <c r="N79" s="33">
        <v>45291</v>
      </c>
      <c r="O79" s="34" t="s">
        <v>1196</v>
      </c>
      <c r="P79" s="35">
        <f>4710463950-373450000</f>
        <v>4337013950</v>
      </c>
      <c r="Q79" s="36" t="s">
        <v>32</v>
      </c>
    </row>
    <row r="80" spans="1:17" s="7" customFormat="1" ht="63.75">
      <c r="A80" s="23" t="s">
        <v>42</v>
      </c>
      <c r="B80" s="24" t="s">
        <v>312</v>
      </c>
      <c r="C80" s="25" t="s">
        <v>0</v>
      </c>
      <c r="D80" s="16" t="s">
        <v>162</v>
      </c>
      <c r="E80" s="26" t="s">
        <v>163</v>
      </c>
      <c r="F80" s="27">
        <v>8</v>
      </c>
      <c r="G80" s="28" t="s">
        <v>72</v>
      </c>
      <c r="H80" s="29" t="s">
        <v>164</v>
      </c>
      <c r="I80" s="40">
        <v>2020170010013</v>
      </c>
      <c r="J80" s="17" t="s">
        <v>165</v>
      </c>
      <c r="K80" s="30" t="s">
        <v>166</v>
      </c>
      <c r="L80" s="31" t="s">
        <v>1042</v>
      </c>
      <c r="M80" s="32">
        <v>44927</v>
      </c>
      <c r="N80" s="33">
        <v>45291</v>
      </c>
      <c r="O80" s="34" t="s">
        <v>1196</v>
      </c>
      <c r="P80" s="35">
        <v>100000000</v>
      </c>
      <c r="Q80" s="36" t="s">
        <v>31</v>
      </c>
    </row>
    <row r="81" spans="1:17" s="7" customFormat="1" ht="63.75">
      <c r="A81" s="23" t="s">
        <v>42</v>
      </c>
      <c r="B81" s="24" t="s">
        <v>313</v>
      </c>
      <c r="C81" s="25" t="s">
        <v>0</v>
      </c>
      <c r="D81" s="16" t="s">
        <v>167</v>
      </c>
      <c r="E81" s="26" t="s">
        <v>168</v>
      </c>
      <c r="F81" s="27">
        <v>1</v>
      </c>
      <c r="G81" s="28" t="s">
        <v>71</v>
      </c>
      <c r="H81" s="29" t="s">
        <v>146</v>
      </c>
      <c r="I81" s="40">
        <v>2020170010013</v>
      </c>
      <c r="J81" s="17" t="s">
        <v>165</v>
      </c>
      <c r="K81" s="30" t="s">
        <v>166</v>
      </c>
      <c r="L81" s="31" t="s">
        <v>1043</v>
      </c>
      <c r="M81" s="32">
        <v>44927</v>
      </c>
      <c r="N81" s="33">
        <v>45291</v>
      </c>
      <c r="O81" s="34" t="s">
        <v>1196</v>
      </c>
      <c r="P81" s="35">
        <f>558000000-100000000</f>
        <v>458000000</v>
      </c>
      <c r="Q81" s="36" t="s">
        <v>31</v>
      </c>
    </row>
    <row r="82" spans="1:17" s="7" customFormat="1" ht="76.5">
      <c r="A82" s="23" t="s">
        <v>42</v>
      </c>
      <c r="B82" s="24" t="s">
        <v>313</v>
      </c>
      <c r="C82" s="25" t="s">
        <v>0</v>
      </c>
      <c r="D82" s="16" t="s">
        <v>169</v>
      </c>
      <c r="E82" s="26" t="s">
        <v>170</v>
      </c>
      <c r="F82" s="27">
        <v>1</v>
      </c>
      <c r="G82" s="28" t="s">
        <v>71</v>
      </c>
      <c r="H82" s="29" t="s">
        <v>146</v>
      </c>
      <c r="I82" s="40">
        <v>2020170010013</v>
      </c>
      <c r="J82" s="17" t="s">
        <v>165</v>
      </c>
      <c r="K82" s="30" t="s">
        <v>166</v>
      </c>
      <c r="L82" s="31" t="s">
        <v>1044</v>
      </c>
      <c r="M82" s="32">
        <v>44927</v>
      </c>
      <c r="N82" s="33">
        <v>45291</v>
      </c>
      <c r="O82" s="34" t="s">
        <v>1196</v>
      </c>
      <c r="P82" s="35">
        <f>332905381+55298148-50000000</f>
        <v>338203529</v>
      </c>
      <c r="Q82" s="36" t="s">
        <v>31</v>
      </c>
    </row>
    <row r="83" spans="1:17" s="7" customFormat="1" ht="102">
      <c r="A83" s="23" t="s">
        <v>42</v>
      </c>
      <c r="B83" s="24" t="s">
        <v>313</v>
      </c>
      <c r="C83" s="25" t="s">
        <v>0</v>
      </c>
      <c r="D83" s="16" t="s">
        <v>171</v>
      </c>
      <c r="E83" s="26" t="s">
        <v>172</v>
      </c>
      <c r="F83" s="27">
        <v>1</v>
      </c>
      <c r="G83" s="28" t="s">
        <v>71</v>
      </c>
      <c r="H83" s="29" t="s">
        <v>146</v>
      </c>
      <c r="I83" s="40">
        <v>2020170010013</v>
      </c>
      <c r="J83" s="17" t="s">
        <v>173</v>
      </c>
      <c r="K83" s="30" t="s">
        <v>166</v>
      </c>
      <c r="L83" s="31" t="s">
        <v>1045</v>
      </c>
      <c r="M83" s="32">
        <v>44927</v>
      </c>
      <c r="N83" s="33">
        <v>45291</v>
      </c>
      <c r="O83" s="34" t="s">
        <v>1196</v>
      </c>
      <c r="P83" s="35">
        <v>20000000</v>
      </c>
      <c r="Q83" s="36" t="s">
        <v>31</v>
      </c>
    </row>
    <row r="84" spans="1:17" s="7" customFormat="1" ht="102">
      <c r="A84" s="23" t="s">
        <v>42</v>
      </c>
      <c r="B84" s="24" t="s">
        <v>313</v>
      </c>
      <c r="C84" s="25" t="s">
        <v>0</v>
      </c>
      <c r="D84" s="16" t="s">
        <v>174</v>
      </c>
      <c r="E84" s="26" t="s">
        <v>175</v>
      </c>
      <c r="F84" s="27">
        <v>1</v>
      </c>
      <c r="G84" s="28" t="s">
        <v>71</v>
      </c>
      <c r="H84" s="29" t="s">
        <v>146</v>
      </c>
      <c r="I84" s="40">
        <v>2020170010013</v>
      </c>
      <c r="J84" s="17" t="s">
        <v>173</v>
      </c>
      <c r="K84" s="30" t="s">
        <v>166</v>
      </c>
      <c r="L84" s="31" t="s">
        <v>1046</v>
      </c>
      <c r="M84" s="32">
        <v>45108</v>
      </c>
      <c r="N84" s="33">
        <v>45291</v>
      </c>
      <c r="O84" s="34" t="s">
        <v>1196</v>
      </c>
      <c r="P84" s="35">
        <v>10000000</v>
      </c>
      <c r="Q84" s="36" t="s">
        <v>31</v>
      </c>
    </row>
    <row r="85" spans="1:17" s="7" customFormat="1" ht="63.75">
      <c r="A85" s="23" t="s">
        <v>42</v>
      </c>
      <c r="B85" s="24" t="s">
        <v>314</v>
      </c>
      <c r="C85" s="25" t="s">
        <v>0</v>
      </c>
      <c r="D85" s="16" t="s">
        <v>315</v>
      </c>
      <c r="E85" s="26" t="s">
        <v>316</v>
      </c>
      <c r="F85" s="27">
        <v>1</v>
      </c>
      <c r="G85" s="28" t="s">
        <v>71</v>
      </c>
      <c r="H85" s="29" t="s">
        <v>146</v>
      </c>
      <c r="I85" s="40">
        <v>2020170010013</v>
      </c>
      <c r="J85" s="17" t="s">
        <v>173</v>
      </c>
      <c r="K85" s="30" t="s">
        <v>166</v>
      </c>
      <c r="L85" s="31" t="s">
        <v>1047</v>
      </c>
      <c r="M85" s="32">
        <v>45108</v>
      </c>
      <c r="N85" s="33">
        <v>45291</v>
      </c>
      <c r="O85" s="34" t="s">
        <v>1196</v>
      </c>
      <c r="P85" s="35">
        <v>50000000</v>
      </c>
      <c r="Q85" s="36" t="s">
        <v>31</v>
      </c>
    </row>
    <row r="86" spans="1:17" s="7" customFormat="1" ht="76.5">
      <c r="A86" s="23" t="s">
        <v>42</v>
      </c>
      <c r="B86" s="24" t="s">
        <v>313</v>
      </c>
      <c r="C86" s="25" t="s">
        <v>0</v>
      </c>
      <c r="D86" s="16" t="s">
        <v>176</v>
      </c>
      <c r="E86" s="26" t="s">
        <v>177</v>
      </c>
      <c r="F86" s="27">
        <v>4</v>
      </c>
      <c r="G86" s="28" t="s">
        <v>71</v>
      </c>
      <c r="H86" s="29" t="s">
        <v>146</v>
      </c>
      <c r="I86" s="40">
        <v>2020170010013</v>
      </c>
      <c r="J86" s="17" t="s">
        <v>173</v>
      </c>
      <c r="K86" s="30" t="s">
        <v>166</v>
      </c>
      <c r="L86" s="31" t="s">
        <v>1048</v>
      </c>
      <c r="M86" s="32">
        <v>44927</v>
      </c>
      <c r="N86" s="33">
        <v>45291</v>
      </c>
      <c r="O86" s="34" t="s">
        <v>1196</v>
      </c>
      <c r="P86" s="35">
        <v>60000000</v>
      </c>
      <c r="Q86" s="36" t="s">
        <v>31</v>
      </c>
    </row>
    <row r="87" spans="1:17" s="7" customFormat="1" ht="114.75">
      <c r="A87" s="23" t="s">
        <v>42</v>
      </c>
      <c r="B87" s="24" t="s">
        <v>313</v>
      </c>
      <c r="C87" s="25" t="s">
        <v>0</v>
      </c>
      <c r="D87" s="16" t="s">
        <v>178</v>
      </c>
      <c r="E87" s="26" t="s">
        <v>179</v>
      </c>
      <c r="F87" s="27">
        <v>10</v>
      </c>
      <c r="G87" s="28" t="s">
        <v>71</v>
      </c>
      <c r="H87" s="29" t="s">
        <v>146</v>
      </c>
      <c r="I87" s="40">
        <v>2020170010013</v>
      </c>
      <c r="J87" s="17" t="s">
        <v>173</v>
      </c>
      <c r="K87" s="30" t="s">
        <v>166</v>
      </c>
      <c r="L87" s="31" t="s">
        <v>1049</v>
      </c>
      <c r="M87" s="32">
        <v>44927</v>
      </c>
      <c r="N87" s="33">
        <v>45291</v>
      </c>
      <c r="O87" s="34" t="s">
        <v>1196</v>
      </c>
      <c r="P87" s="35">
        <v>80000000</v>
      </c>
      <c r="Q87" s="36" t="s">
        <v>31</v>
      </c>
    </row>
    <row r="88" spans="1:17" s="7" customFormat="1" ht="76.5">
      <c r="A88" s="23" t="s">
        <v>42</v>
      </c>
      <c r="B88" s="24" t="s">
        <v>313</v>
      </c>
      <c r="C88" s="25" t="s">
        <v>0</v>
      </c>
      <c r="D88" s="16" t="s">
        <v>180</v>
      </c>
      <c r="E88" s="26" t="s">
        <v>181</v>
      </c>
      <c r="F88" s="27">
        <v>1</v>
      </c>
      <c r="G88" s="28" t="s">
        <v>71</v>
      </c>
      <c r="H88" s="29" t="s">
        <v>146</v>
      </c>
      <c r="I88" s="40">
        <v>2020170010013</v>
      </c>
      <c r="J88" s="17" t="s">
        <v>173</v>
      </c>
      <c r="K88" s="30" t="s">
        <v>166</v>
      </c>
      <c r="L88" s="31" t="s">
        <v>1045</v>
      </c>
      <c r="M88" s="32">
        <v>44927</v>
      </c>
      <c r="N88" s="33">
        <v>45291</v>
      </c>
      <c r="O88" s="34" t="s">
        <v>1196</v>
      </c>
      <c r="P88" s="35">
        <v>60000000</v>
      </c>
      <c r="Q88" s="36" t="s">
        <v>31</v>
      </c>
    </row>
    <row r="89" spans="1:17" s="7" customFormat="1" ht="63.75">
      <c r="A89" s="23" t="s">
        <v>42</v>
      </c>
      <c r="B89" s="24" t="s">
        <v>313</v>
      </c>
      <c r="C89" s="25" t="s">
        <v>0</v>
      </c>
      <c r="D89" s="16" t="s">
        <v>182</v>
      </c>
      <c r="E89" s="26" t="s">
        <v>183</v>
      </c>
      <c r="F89" s="27">
        <v>2</v>
      </c>
      <c r="G89" s="28" t="s">
        <v>71</v>
      </c>
      <c r="H89" s="29" t="s">
        <v>146</v>
      </c>
      <c r="I89" s="40">
        <v>2020170010013</v>
      </c>
      <c r="J89" s="17" t="s">
        <v>173</v>
      </c>
      <c r="K89" s="30" t="s">
        <v>166</v>
      </c>
      <c r="L89" s="31" t="s">
        <v>1050</v>
      </c>
      <c r="M89" s="32">
        <v>44927</v>
      </c>
      <c r="N89" s="33">
        <v>45291</v>
      </c>
      <c r="O89" s="34" t="s">
        <v>1196</v>
      </c>
      <c r="P89" s="35">
        <v>40000000</v>
      </c>
      <c r="Q89" s="36" t="s">
        <v>31</v>
      </c>
    </row>
    <row r="90" spans="1:17" s="7" customFormat="1" ht="76.5">
      <c r="A90" s="23" t="s">
        <v>42</v>
      </c>
      <c r="B90" s="24" t="s">
        <v>313</v>
      </c>
      <c r="C90" s="25" t="s">
        <v>0</v>
      </c>
      <c r="D90" s="16" t="s">
        <v>184</v>
      </c>
      <c r="E90" s="26" t="s">
        <v>185</v>
      </c>
      <c r="F90" s="27">
        <v>2</v>
      </c>
      <c r="G90" s="28" t="s">
        <v>71</v>
      </c>
      <c r="H90" s="29" t="s">
        <v>146</v>
      </c>
      <c r="I90" s="40">
        <v>2020170010013</v>
      </c>
      <c r="J90" s="17" t="s">
        <v>173</v>
      </c>
      <c r="K90" s="30" t="s">
        <v>166</v>
      </c>
      <c r="L90" s="31" t="s">
        <v>1051</v>
      </c>
      <c r="M90" s="32">
        <v>44927</v>
      </c>
      <c r="N90" s="33">
        <v>45291</v>
      </c>
      <c r="O90" s="34" t="s">
        <v>1196</v>
      </c>
      <c r="P90" s="35">
        <v>90000000</v>
      </c>
      <c r="Q90" s="36" t="s">
        <v>31</v>
      </c>
    </row>
    <row r="91" spans="1:17" s="7" customFormat="1" ht="76.5">
      <c r="A91" s="23" t="s">
        <v>42</v>
      </c>
      <c r="B91" s="24" t="s">
        <v>313</v>
      </c>
      <c r="C91" s="25" t="s">
        <v>0</v>
      </c>
      <c r="D91" s="16" t="s">
        <v>186</v>
      </c>
      <c r="E91" s="26" t="s">
        <v>187</v>
      </c>
      <c r="F91" s="27">
        <v>5</v>
      </c>
      <c r="G91" s="28" t="s">
        <v>71</v>
      </c>
      <c r="H91" s="29" t="s">
        <v>146</v>
      </c>
      <c r="I91" s="40">
        <v>2020170010013</v>
      </c>
      <c r="J91" s="17" t="s">
        <v>173</v>
      </c>
      <c r="K91" s="30" t="s">
        <v>166</v>
      </c>
      <c r="L91" s="31" t="s">
        <v>1052</v>
      </c>
      <c r="M91" s="32">
        <v>44927</v>
      </c>
      <c r="N91" s="33">
        <v>45291</v>
      </c>
      <c r="O91" s="34" t="s">
        <v>1196</v>
      </c>
      <c r="P91" s="35">
        <f>20000000+850000000</f>
        <v>870000000</v>
      </c>
      <c r="Q91" s="36" t="s">
        <v>31</v>
      </c>
    </row>
    <row r="92" spans="1:17" s="7" customFormat="1" ht="102">
      <c r="A92" s="23" t="s">
        <v>42</v>
      </c>
      <c r="B92" s="24" t="s">
        <v>313</v>
      </c>
      <c r="C92" s="25" t="s">
        <v>0</v>
      </c>
      <c r="D92" s="16" t="s">
        <v>317</v>
      </c>
      <c r="E92" s="26" t="s">
        <v>318</v>
      </c>
      <c r="F92" s="27">
        <v>19</v>
      </c>
      <c r="G92" s="28" t="s">
        <v>71</v>
      </c>
      <c r="H92" s="29" t="s">
        <v>146</v>
      </c>
      <c r="I92" s="40">
        <v>2020170010013</v>
      </c>
      <c r="J92" s="17" t="s">
        <v>173</v>
      </c>
      <c r="K92" s="30" t="s">
        <v>166</v>
      </c>
      <c r="L92" s="31" t="s">
        <v>1052</v>
      </c>
      <c r="M92" s="32">
        <v>44927</v>
      </c>
      <c r="N92" s="33">
        <v>45291</v>
      </c>
      <c r="O92" s="34" t="s">
        <v>1196</v>
      </c>
      <c r="P92" s="35">
        <v>20000000</v>
      </c>
      <c r="Q92" s="36" t="s">
        <v>31</v>
      </c>
    </row>
    <row r="93" spans="1:17" s="7" customFormat="1" ht="76.5">
      <c r="A93" s="23" t="s">
        <v>42</v>
      </c>
      <c r="B93" s="24" t="s">
        <v>313</v>
      </c>
      <c r="C93" s="25" t="s">
        <v>0</v>
      </c>
      <c r="D93" s="16" t="s">
        <v>188</v>
      </c>
      <c r="E93" s="26" t="s">
        <v>189</v>
      </c>
      <c r="F93" s="27">
        <v>1</v>
      </c>
      <c r="G93" s="28" t="s">
        <v>71</v>
      </c>
      <c r="H93" s="29" t="s">
        <v>146</v>
      </c>
      <c r="I93" s="40">
        <v>2020170010013</v>
      </c>
      <c r="J93" s="17" t="s">
        <v>173</v>
      </c>
      <c r="K93" s="30" t="s">
        <v>166</v>
      </c>
      <c r="L93" s="31" t="s">
        <v>1045</v>
      </c>
      <c r="M93" s="32">
        <v>44927</v>
      </c>
      <c r="N93" s="33">
        <v>45291</v>
      </c>
      <c r="O93" s="34" t="s">
        <v>1196</v>
      </c>
      <c r="P93" s="35">
        <v>20000000</v>
      </c>
      <c r="Q93" s="36" t="s">
        <v>31</v>
      </c>
    </row>
    <row r="94" spans="1:17" s="7" customFormat="1" ht="63.75">
      <c r="A94" s="23" t="s">
        <v>42</v>
      </c>
      <c r="B94" s="24" t="s">
        <v>313</v>
      </c>
      <c r="C94" s="25" t="s">
        <v>0</v>
      </c>
      <c r="D94" s="16" t="s">
        <v>319</v>
      </c>
      <c r="E94" s="26" t="s">
        <v>320</v>
      </c>
      <c r="F94" s="27">
        <v>1</v>
      </c>
      <c r="G94" s="28" t="s">
        <v>71</v>
      </c>
      <c r="H94" s="29" t="s">
        <v>146</v>
      </c>
      <c r="I94" s="40">
        <v>2020170010013</v>
      </c>
      <c r="J94" s="17" t="s">
        <v>173</v>
      </c>
      <c r="K94" s="30" t="s">
        <v>166</v>
      </c>
      <c r="L94" s="31" t="s">
        <v>1053</v>
      </c>
      <c r="M94" s="32">
        <v>44927</v>
      </c>
      <c r="N94" s="33">
        <v>45291</v>
      </c>
      <c r="O94" s="34" t="s">
        <v>1196</v>
      </c>
      <c r="P94" s="35">
        <v>20000000</v>
      </c>
      <c r="Q94" s="36" t="s">
        <v>31</v>
      </c>
    </row>
    <row r="95" spans="1:17" s="7" customFormat="1" ht="63.75">
      <c r="A95" s="23" t="s">
        <v>42</v>
      </c>
      <c r="B95" s="24" t="s">
        <v>313</v>
      </c>
      <c r="C95" s="25" t="s">
        <v>0</v>
      </c>
      <c r="D95" s="16" t="s">
        <v>190</v>
      </c>
      <c r="E95" s="26" t="s">
        <v>191</v>
      </c>
      <c r="F95" s="27">
        <v>1</v>
      </c>
      <c r="G95" s="28" t="s">
        <v>71</v>
      </c>
      <c r="H95" s="29" t="s">
        <v>146</v>
      </c>
      <c r="I95" s="40">
        <v>2020170010013</v>
      </c>
      <c r="J95" s="17" t="s">
        <v>173</v>
      </c>
      <c r="K95" s="30" t="s">
        <v>166</v>
      </c>
      <c r="L95" s="31" t="s">
        <v>1054</v>
      </c>
      <c r="M95" s="32">
        <v>44927</v>
      </c>
      <c r="N95" s="33">
        <v>45291</v>
      </c>
      <c r="O95" s="34" t="s">
        <v>1196</v>
      </c>
      <c r="P95" s="35">
        <v>57094619</v>
      </c>
      <c r="Q95" s="36" t="s">
        <v>31</v>
      </c>
    </row>
    <row r="96" spans="1:17" s="7" customFormat="1" ht="63.75">
      <c r="A96" s="23" t="s">
        <v>42</v>
      </c>
      <c r="B96" s="24" t="s">
        <v>871</v>
      </c>
      <c r="C96" s="25" t="s">
        <v>0</v>
      </c>
      <c r="D96" s="16" t="s">
        <v>192</v>
      </c>
      <c r="E96" s="26" t="s">
        <v>193</v>
      </c>
      <c r="F96" s="27">
        <v>1</v>
      </c>
      <c r="G96" s="28" t="s">
        <v>62</v>
      </c>
      <c r="H96" s="29" t="s">
        <v>164</v>
      </c>
      <c r="I96" s="40">
        <v>2021170010068</v>
      </c>
      <c r="J96" s="17" t="s">
        <v>194</v>
      </c>
      <c r="K96" s="30" t="s">
        <v>195</v>
      </c>
      <c r="L96" s="31" t="s">
        <v>872</v>
      </c>
      <c r="M96" s="32">
        <v>44927</v>
      </c>
      <c r="N96" s="33">
        <v>45291</v>
      </c>
      <c r="O96" s="34" t="s">
        <v>1196</v>
      </c>
      <c r="P96" s="35">
        <v>301600000</v>
      </c>
      <c r="Q96" s="36" t="s">
        <v>31</v>
      </c>
    </row>
    <row r="97" spans="1:17" s="7" customFormat="1" ht="63.75">
      <c r="A97" s="23" t="s">
        <v>42</v>
      </c>
      <c r="B97" s="24" t="s">
        <v>871</v>
      </c>
      <c r="C97" s="25" t="s">
        <v>0</v>
      </c>
      <c r="D97" s="16" t="s">
        <v>192</v>
      </c>
      <c r="E97" s="26" t="s">
        <v>193</v>
      </c>
      <c r="F97" s="27">
        <v>1</v>
      </c>
      <c r="G97" s="28" t="s">
        <v>62</v>
      </c>
      <c r="H97" s="29" t="s">
        <v>164</v>
      </c>
      <c r="I97" s="40">
        <v>2021170010068</v>
      </c>
      <c r="J97" s="17" t="s">
        <v>194</v>
      </c>
      <c r="K97" s="30" t="s">
        <v>195</v>
      </c>
      <c r="L97" s="31" t="s">
        <v>873</v>
      </c>
      <c r="M97" s="32">
        <v>45078</v>
      </c>
      <c r="N97" s="33">
        <v>45291</v>
      </c>
      <c r="O97" s="34" t="s">
        <v>1196</v>
      </c>
      <c r="P97" s="35">
        <v>20000000</v>
      </c>
      <c r="Q97" s="36" t="s">
        <v>31</v>
      </c>
    </row>
    <row r="98" spans="1:17" s="7" customFormat="1" ht="51">
      <c r="A98" s="23" t="s">
        <v>42</v>
      </c>
      <c r="B98" s="24" t="s">
        <v>871</v>
      </c>
      <c r="C98" s="25" t="s">
        <v>1</v>
      </c>
      <c r="D98" s="16" t="s">
        <v>196</v>
      </c>
      <c r="E98" s="26" t="s">
        <v>197</v>
      </c>
      <c r="F98" s="27" t="s">
        <v>321</v>
      </c>
      <c r="G98" s="28" t="s">
        <v>62</v>
      </c>
      <c r="H98" s="29" t="s">
        <v>146</v>
      </c>
      <c r="I98" s="40">
        <v>2021170010069</v>
      </c>
      <c r="J98" s="17" t="s">
        <v>198</v>
      </c>
      <c r="K98" s="30" t="s">
        <v>199</v>
      </c>
      <c r="L98" s="31" t="s">
        <v>874</v>
      </c>
      <c r="M98" s="32">
        <v>44927</v>
      </c>
      <c r="N98" s="33">
        <v>45291</v>
      </c>
      <c r="O98" s="34" t="s">
        <v>1196</v>
      </c>
      <c r="P98" s="35">
        <v>59343333</v>
      </c>
      <c r="Q98" s="36" t="s">
        <v>32</v>
      </c>
    </row>
    <row r="99" spans="1:17" s="7" customFormat="1" ht="51">
      <c r="A99" s="23" t="s">
        <v>42</v>
      </c>
      <c r="B99" s="24" t="s">
        <v>871</v>
      </c>
      <c r="C99" s="25" t="s">
        <v>1</v>
      </c>
      <c r="D99" s="16" t="s">
        <v>196</v>
      </c>
      <c r="E99" s="26" t="s">
        <v>197</v>
      </c>
      <c r="F99" s="27" t="s">
        <v>321</v>
      </c>
      <c r="G99" s="28" t="s">
        <v>62</v>
      </c>
      <c r="H99" s="29" t="s">
        <v>146</v>
      </c>
      <c r="I99" s="40">
        <v>2021170010069</v>
      </c>
      <c r="J99" s="17" t="s">
        <v>198</v>
      </c>
      <c r="K99" s="30" t="s">
        <v>199</v>
      </c>
      <c r="L99" s="31" t="s">
        <v>874</v>
      </c>
      <c r="M99" s="32">
        <v>44927</v>
      </c>
      <c r="N99" s="33">
        <v>45291</v>
      </c>
      <c r="O99" s="34" t="s">
        <v>1196</v>
      </c>
      <c r="P99" s="35">
        <v>92961973</v>
      </c>
      <c r="Q99" s="36" t="s">
        <v>32</v>
      </c>
    </row>
    <row r="100" spans="1:17" s="7" customFormat="1" ht="51">
      <c r="A100" s="23" t="s">
        <v>42</v>
      </c>
      <c r="B100" s="24" t="s">
        <v>871</v>
      </c>
      <c r="C100" s="25" t="s">
        <v>1</v>
      </c>
      <c r="D100" s="16" t="s">
        <v>196</v>
      </c>
      <c r="E100" s="26" t="s">
        <v>197</v>
      </c>
      <c r="F100" s="27" t="s">
        <v>321</v>
      </c>
      <c r="G100" s="28" t="s">
        <v>62</v>
      </c>
      <c r="H100" s="29" t="s">
        <v>146</v>
      </c>
      <c r="I100" s="40">
        <v>2021170010069</v>
      </c>
      <c r="J100" s="17" t="s">
        <v>198</v>
      </c>
      <c r="K100" s="30" t="s">
        <v>199</v>
      </c>
      <c r="L100" s="31" t="s">
        <v>875</v>
      </c>
      <c r="M100" s="32">
        <v>44927</v>
      </c>
      <c r="N100" s="33">
        <v>45291</v>
      </c>
      <c r="O100" s="34" t="s">
        <v>1196</v>
      </c>
      <c r="P100" s="35">
        <v>25400000</v>
      </c>
      <c r="Q100" s="36" t="s">
        <v>31</v>
      </c>
    </row>
    <row r="101" spans="1:17" s="7" customFormat="1" ht="51">
      <c r="A101" s="23" t="s">
        <v>42</v>
      </c>
      <c r="B101" s="24" t="s">
        <v>871</v>
      </c>
      <c r="C101" s="25" t="s">
        <v>1</v>
      </c>
      <c r="D101" s="16" t="s">
        <v>196</v>
      </c>
      <c r="E101" s="26" t="s">
        <v>197</v>
      </c>
      <c r="F101" s="27" t="s">
        <v>321</v>
      </c>
      <c r="G101" s="28" t="s">
        <v>62</v>
      </c>
      <c r="H101" s="29" t="s">
        <v>146</v>
      </c>
      <c r="I101" s="40">
        <v>2021170010069</v>
      </c>
      <c r="J101" s="17" t="s">
        <v>198</v>
      </c>
      <c r="K101" s="30" t="s">
        <v>199</v>
      </c>
      <c r="L101" s="31" t="s">
        <v>876</v>
      </c>
      <c r="M101" s="32">
        <v>44927</v>
      </c>
      <c r="N101" s="33">
        <v>45291</v>
      </c>
      <c r="O101" s="34" t="s">
        <v>1196</v>
      </c>
      <c r="P101" s="35">
        <v>20200000</v>
      </c>
      <c r="Q101" s="36" t="s">
        <v>31</v>
      </c>
    </row>
    <row r="102" spans="1:17" s="7" customFormat="1" ht="63.75">
      <c r="A102" s="23" t="s">
        <v>43</v>
      </c>
      <c r="B102" s="24" t="s">
        <v>405</v>
      </c>
      <c r="C102" s="25" t="s">
        <v>0</v>
      </c>
      <c r="D102" s="16" t="s">
        <v>406</v>
      </c>
      <c r="E102" s="26" t="s">
        <v>1187</v>
      </c>
      <c r="F102" s="27">
        <v>1</v>
      </c>
      <c r="G102" s="28" t="s">
        <v>407</v>
      </c>
      <c r="H102" s="29" t="s">
        <v>408</v>
      </c>
      <c r="I102" s="40">
        <v>2021170010076</v>
      </c>
      <c r="J102" s="17" t="s">
        <v>409</v>
      </c>
      <c r="K102" s="30" t="s">
        <v>410</v>
      </c>
      <c r="L102" s="31" t="s">
        <v>891</v>
      </c>
      <c r="M102" s="32">
        <v>44927</v>
      </c>
      <c r="N102" s="33">
        <v>45291</v>
      </c>
      <c r="O102" s="34" t="s">
        <v>1196</v>
      </c>
      <c r="P102" s="35">
        <v>783309256</v>
      </c>
      <c r="Q102" s="36" t="s">
        <v>1209</v>
      </c>
    </row>
    <row r="103" spans="1:17" s="7" customFormat="1" ht="63.75">
      <c r="A103" s="23" t="s">
        <v>43</v>
      </c>
      <c r="B103" s="24" t="s">
        <v>405</v>
      </c>
      <c r="C103" s="25" t="s">
        <v>0</v>
      </c>
      <c r="D103" s="16" t="s">
        <v>406</v>
      </c>
      <c r="E103" s="26" t="s">
        <v>1187</v>
      </c>
      <c r="F103" s="27">
        <v>1</v>
      </c>
      <c r="G103" s="28" t="s">
        <v>407</v>
      </c>
      <c r="H103" s="29" t="s">
        <v>408</v>
      </c>
      <c r="I103" s="40">
        <v>2021170010076</v>
      </c>
      <c r="J103" s="17" t="s">
        <v>409</v>
      </c>
      <c r="K103" s="30" t="s">
        <v>410</v>
      </c>
      <c r="L103" s="31" t="s">
        <v>892</v>
      </c>
      <c r="M103" s="32">
        <v>44927</v>
      </c>
      <c r="N103" s="33">
        <v>45291</v>
      </c>
      <c r="O103" s="34" t="s">
        <v>1196</v>
      </c>
      <c r="P103" s="35">
        <v>156167541</v>
      </c>
      <c r="Q103" s="36" t="s">
        <v>1209</v>
      </c>
    </row>
    <row r="104" spans="1:17" s="7" customFormat="1" ht="63.75">
      <c r="A104" s="23" t="s">
        <v>43</v>
      </c>
      <c r="B104" s="24" t="s">
        <v>405</v>
      </c>
      <c r="C104" s="25" t="s">
        <v>0</v>
      </c>
      <c r="D104" s="16" t="s">
        <v>406</v>
      </c>
      <c r="E104" s="26" t="s">
        <v>1187</v>
      </c>
      <c r="F104" s="27">
        <v>1</v>
      </c>
      <c r="G104" s="28" t="s">
        <v>407</v>
      </c>
      <c r="H104" s="29" t="s">
        <v>408</v>
      </c>
      <c r="I104" s="40">
        <v>2021170010076</v>
      </c>
      <c r="J104" s="17" t="s">
        <v>409</v>
      </c>
      <c r="K104" s="30" t="s">
        <v>410</v>
      </c>
      <c r="L104" s="31" t="s">
        <v>893</v>
      </c>
      <c r="M104" s="32">
        <v>44927</v>
      </c>
      <c r="N104" s="33">
        <v>45291</v>
      </c>
      <c r="O104" s="34" t="s">
        <v>1196</v>
      </c>
      <c r="P104" s="35">
        <v>133200000</v>
      </c>
      <c r="Q104" s="36" t="s">
        <v>1209</v>
      </c>
    </row>
    <row r="105" spans="1:17" s="7" customFormat="1" ht="63.75">
      <c r="A105" s="23" t="s">
        <v>43</v>
      </c>
      <c r="B105" s="24" t="s">
        <v>405</v>
      </c>
      <c r="C105" s="25" t="s">
        <v>0</v>
      </c>
      <c r="D105" s="16" t="s">
        <v>406</v>
      </c>
      <c r="E105" s="26" t="s">
        <v>1187</v>
      </c>
      <c r="F105" s="27">
        <v>1</v>
      </c>
      <c r="G105" s="28" t="s">
        <v>407</v>
      </c>
      <c r="H105" s="29" t="s">
        <v>408</v>
      </c>
      <c r="I105" s="40">
        <v>2021170010076</v>
      </c>
      <c r="J105" s="17" t="s">
        <v>409</v>
      </c>
      <c r="K105" s="30" t="s">
        <v>410</v>
      </c>
      <c r="L105" s="31" t="s">
        <v>894</v>
      </c>
      <c r="M105" s="32">
        <v>44927</v>
      </c>
      <c r="N105" s="33">
        <v>45291</v>
      </c>
      <c r="O105" s="34" t="s">
        <v>1196</v>
      </c>
      <c r="P105" s="35">
        <v>72150000</v>
      </c>
      <c r="Q105" s="36" t="s">
        <v>1209</v>
      </c>
    </row>
    <row r="106" spans="1:17" s="7" customFormat="1" ht="76.5">
      <c r="A106" s="23" t="s">
        <v>43</v>
      </c>
      <c r="B106" s="24" t="s">
        <v>411</v>
      </c>
      <c r="C106" s="25" t="s">
        <v>0</v>
      </c>
      <c r="D106" s="16" t="s">
        <v>412</v>
      </c>
      <c r="E106" s="26" t="s">
        <v>1188</v>
      </c>
      <c r="F106" s="27">
        <v>2</v>
      </c>
      <c r="G106" s="28" t="s">
        <v>407</v>
      </c>
      <c r="H106" s="29" t="s">
        <v>408</v>
      </c>
      <c r="I106" s="40">
        <v>2021170010076</v>
      </c>
      <c r="J106" s="17" t="s">
        <v>409</v>
      </c>
      <c r="K106" s="30" t="s">
        <v>410</v>
      </c>
      <c r="L106" s="31" t="s">
        <v>895</v>
      </c>
      <c r="M106" s="32">
        <v>44927</v>
      </c>
      <c r="N106" s="33">
        <v>45291</v>
      </c>
      <c r="O106" s="34" t="s">
        <v>1196</v>
      </c>
      <c r="P106" s="35">
        <v>115000000</v>
      </c>
      <c r="Q106" s="36" t="s">
        <v>1209</v>
      </c>
    </row>
    <row r="107" spans="1:17" s="7" customFormat="1" ht="63.75">
      <c r="A107" s="23" t="s">
        <v>43</v>
      </c>
      <c r="B107" s="24" t="s">
        <v>405</v>
      </c>
      <c r="C107" s="25" t="s">
        <v>0</v>
      </c>
      <c r="D107" s="16" t="s">
        <v>406</v>
      </c>
      <c r="E107" s="26" t="s">
        <v>1187</v>
      </c>
      <c r="F107" s="27">
        <v>1</v>
      </c>
      <c r="G107" s="28" t="s">
        <v>407</v>
      </c>
      <c r="H107" s="29" t="s">
        <v>408</v>
      </c>
      <c r="I107" s="40">
        <v>2021170010076</v>
      </c>
      <c r="J107" s="17" t="s">
        <v>409</v>
      </c>
      <c r="K107" s="30" t="s">
        <v>410</v>
      </c>
      <c r="L107" s="31" t="s">
        <v>896</v>
      </c>
      <c r="M107" s="32">
        <v>44927</v>
      </c>
      <c r="N107" s="33">
        <v>45291</v>
      </c>
      <c r="O107" s="34" t="s">
        <v>1196</v>
      </c>
      <c r="P107" s="35">
        <v>126560000</v>
      </c>
      <c r="Q107" s="36" t="s">
        <v>1209</v>
      </c>
    </row>
    <row r="108" spans="1:17" s="7" customFormat="1" ht="63.75">
      <c r="A108" s="23" t="s">
        <v>43</v>
      </c>
      <c r="B108" s="24" t="s">
        <v>405</v>
      </c>
      <c r="C108" s="25" t="s">
        <v>0</v>
      </c>
      <c r="D108" s="16" t="s">
        <v>406</v>
      </c>
      <c r="E108" s="26" t="s">
        <v>1187</v>
      </c>
      <c r="F108" s="27">
        <v>1</v>
      </c>
      <c r="G108" s="28" t="s">
        <v>407</v>
      </c>
      <c r="H108" s="29" t="s">
        <v>408</v>
      </c>
      <c r="I108" s="40">
        <v>2021170010076</v>
      </c>
      <c r="J108" s="17" t="s">
        <v>409</v>
      </c>
      <c r="K108" s="30" t="s">
        <v>410</v>
      </c>
      <c r="L108" s="31" t="s">
        <v>897</v>
      </c>
      <c r="M108" s="32">
        <v>44927</v>
      </c>
      <c r="N108" s="33">
        <v>45291</v>
      </c>
      <c r="O108" s="34" t="s">
        <v>1196</v>
      </c>
      <c r="P108" s="35">
        <v>485881435</v>
      </c>
      <c r="Q108" s="36" t="s">
        <v>1209</v>
      </c>
    </row>
    <row r="109" spans="1:17" s="7" customFormat="1" ht="63.75">
      <c r="A109" s="23" t="s">
        <v>43</v>
      </c>
      <c r="B109" s="24" t="s">
        <v>405</v>
      </c>
      <c r="C109" s="25" t="s">
        <v>0</v>
      </c>
      <c r="D109" s="16" t="s">
        <v>412</v>
      </c>
      <c r="E109" s="26" t="s">
        <v>1187</v>
      </c>
      <c r="F109" s="27">
        <v>1</v>
      </c>
      <c r="G109" s="28" t="s">
        <v>407</v>
      </c>
      <c r="H109" s="29" t="s">
        <v>408</v>
      </c>
      <c r="I109" s="40">
        <v>2021170010076</v>
      </c>
      <c r="J109" s="17" t="s">
        <v>409</v>
      </c>
      <c r="K109" s="30" t="s">
        <v>410</v>
      </c>
      <c r="L109" s="31" t="s">
        <v>898</v>
      </c>
      <c r="M109" s="32">
        <v>44927</v>
      </c>
      <c r="N109" s="33">
        <v>45291</v>
      </c>
      <c r="O109" s="34" t="s">
        <v>1196</v>
      </c>
      <c r="P109" s="35">
        <v>33300000</v>
      </c>
      <c r="Q109" s="36" t="s">
        <v>1209</v>
      </c>
    </row>
    <row r="110" spans="1:17" s="7" customFormat="1" ht="51">
      <c r="A110" s="23" t="s">
        <v>43</v>
      </c>
      <c r="B110" s="24" t="s">
        <v>414</v>
      </c>
      <c r="C110" s="25" t="s">
        <v>0</v>
      </c>
      <c r="D110" s="16" t="s">
        <v>415</v>
      </c>
      <c r="E110" s="26" t="s">
        <v>1256</v>
      </c>
      <c r="F110" s="27">
        <v>1</v>
      </c>
      <c r="G110" s="28" t="s">
        <v>407</v>
      </c>
      <c r="H110" s="29" t="s">
        <v>408</v>
      </c>
      <c r="I110" s="40">
        <v>2021170010076</v>
      </c>
      <c r="J110" s="17" t="s">
        <v>409</v>
      </c>
      <c r="K110" s="30" t="s">
        <v>410</v>
      </c>
      <c r="L110" s="31" t="s">
        <v>899</v>
      </c>
      <c r="M110" s="32">
        <v>44927</v>
      </c>
      <c r="N110" s="33">
        <v>45291</v>
      </c>
      <c r="O110" s="34" t="s">
        <v>1196</v>
      </c>
      <c r="P110" s="35">
        <f>5897050391-P111-P112</f>
        <v>5090932703</v>
      </c>
      <c r="Q110" s="36" t="s">
        <v>1209</v>
      </c>
    </row>
    <row r="111" spans="1:17" s="7" customFormat="1" ht="76.5">
      <c r="A111" s="23" t="s">
        <v>43</v>
      </c>
      <c r="B111" s="24" t="s">
        <v>414</v>
      </c>
      <c r="C111" s="25" t="s">
        <v>0</v>
      </c>
      <c r="D111" s="16" t="s">
        <v>415</v>
      </c>
      <c r="E111" s="26" t="s">
        <v>900</v>
      </c>
      <c r="F111" s="27">
        <v>1</v>
      </c>
      <c r="G111" s="28" t="s">
        <v>407</v>
      </c>
      <c r="H111" s="29" t="s">
        <v>413</v>
      </c>
      <c r="I111" s="40">
        <v>2021170010076</v>
      </c>
      <c r="J111" s="17" t="s">
        <v>409</v>
      </c>
      <c r="K111" s="30" t="s">
        <v>410</v>
      </c>
      <c r="L111" s="31" t="s">
        <v>899</v>
      </c>
      <c r="M111" s="32">
        <v>44927</v>
      </c>
      <c r="N111" s="33">
        <v>45291</v>
      </c>
      <c r="O111" s="34" t="s">
        <v>1196</v>
      </c>
      <c r="P111" s="35">
        <v>65366069</v>
      </c>
      <c r="Q111" s="36" t="s">
        <v>1209</v>
      </c>
    </row>
    <row r="112" spans="1:17" s="7" customFormat="1" ht="63.75">
      <c r="A112" s="23" t="s">
        <v>43</v>
      </c>
      <c r="B112" s="24" t="s">
        <v>414</v>
      </c>
      <c r="C112" s="25" t="s">
        <v>0</v>
      </c>
      <c r="D112" s="16" t="s">
        <v>415</v>
      </c>
      <c r="E112" s="26" t="s">
        <v>1257</v>
      </c>
      <c r="F112" s="27">
        <v>97</v>
      </c>
      <c r="G112" s="28" t="s">
        <v>407</v>
      </c>
      <c r="H112" s="29" t="s">
        <v>413</v>
      </c>
      <c r="I112" s="40">
        <v>2021170010076</v>
      </c>
      <c r="J112" s="17" t="s">
        <v>409</v>
      </c>
      <c r="K112" s="30" t="s">
        <v>410</v>
      </c>
      <c r="L112" s="31" t="s">
        <v>899</v>
      </c>
      <c r="M112" s="32">
        <v>44927</v>
      </c>
      <c r="N112" s="33">
        <v>45291</v>
      </c>
      <c r="O112" s="34" t="s">
        <v>1196</v>
      </c>
      <c r="P112" s="35">
        <v>740751619</v>
      </c>
      <c r="Q112" s="36" t="s">
        <v>1209</v>
      </c>
    </row>
    <row r="113" spans="1:17" s="7" customFormat="1" ht="51">
      <c r="A113" s="23" t="s">
        <v>43</v>
      </c>
      <c r="B113" s="24" t="s">
        <v>414</v>
      </c>
      <c r="C113" s="25" t="s">
        <v>0</v>
      </c>
      <c r="D113" s="16" t="s">
        <v>415</v>
      </c>
      <c r="E113" s="26" t="s">
        <v>1256</v>
      </c>
      <c r="F113" s="27">
        <v>1</v>
      </c>
      <c r="G113" s="28" t="s">
        <v>407</v>
      </c>
      <c r="H113" s="29" t="s">
        <v>413</v>
      </c>
      <c r="I113" s="40">
        <v>2021170010076</v>
      </c>
      <c r="J113" s="17" t="s">
        <v>409</v>
      </c>
      <c r="K113" s="30" t="s">
        <v>410</v>
      </c>
      <c r="L113" s="31" t="s">
        <v>902</v>
      </c>
      <c r="M113" s="32">
        <v>44927</v>
      </c>
      <c r="N113" s="33">
        <v>45291</v>
      </c>
      <c r="O113" s="34" t="s">
        <v>1196</v>
      </c>
      <c r="P113" s="35">
        <v>798797774</v>
      </c>
      <c r="Q113" s="36" t="s">
        <v>1209</v>
      </c>
    </row>
    <row r="114" spans="1:17" s="7" customFormat="1" ht="63.75">
      <c r="A114" s="23" t="s">
        <v>43</v>
      </c>
      <c r="B114" s="24" t="s">
        <v>416</v>
      </c>
      <c r="C114" s="25" t="s">
        <v>0</v>
      </c>
      <c r="D114" s="16" t="s">
        <v>406</v>
      </c>
      <c r="E114" s="26" t="s">
        <v>1187</v>
      </c>
      <c r="F114" s="27">
        <v>1</v>
      </c>
      <c r="G114" s="28" t="s">
        <v>407</v>
      </c>
      <c r="H114" s="29" t="s">
        <v>408</v>
      </c>
      <c r="I114" s="40">
        <v>2021170010076</v>
      </c>
      <c r="J114" s="17" t="s">
        <v>409</v>
      </c>
      <c r="K114" s="30" t="s">
        <v>410</v>
      </c>
      <c r="L114" s="31" t="s">
        <v>901</v>
      </c>
      <c r="M114" s="32">
        <v>44927</v>
      </c>
      <c r="N114" s="33">
        <v>45291</v>
      </c>
      <c r="O114" s="34" t="s">
        <v>1196</v>
      </c>
      <c r="P114" s="35">
        <v>449000</v>
      </c>
      <c r="Q114" s="36" t="s">
        <v>1209</v>
      </c>
    </row>
    <row r="115" spans="1:17" s="7" customFormat="1" ht="51">
      <c r="A115" s="23" t="s">
        <v>43</v>
      </c>
      <c r="B115" s="24" t="s">
        <v>417</v>
      </c>
      <c r="C115" s="25" t="s">
        <v>0</v>
      </c>
      <c r="D115" s="16" t="s">
        <v>418</v>
      </c>
      <c r="E115" s="26" t="s">
        <v>1258</v>
      </c>
      <c r="F115" s="27">
        <v>2</v>
      </c>
      <c r="G115" s="28" t="s">
        <v>407</v>
      </c>
      <c r="H115" s="29" t="s">
        <v>408</v>
      </c>
      <c r="I115" s="40">
        <v>2021170010076</v>
      </c>
      <c r="J115" s="17" t="s">
        <v>409</v>
      </c>
      <c r="K115" s="30" t="s">
        <v>410</v>
      </c>
      <c r="L115" s="31" t="s">
        <v>902</v>
      </c>
      <c r="M115" s="32">
        <v>44927</v>
      </c>
      <c r="N115" s="33">
        <v>45291</v>
      </c>
      <c r="O115" s="34" t="s">
        <v>1196</v>
      </c>
      <c r="P115" s="35">
        <v>1526380559</v>
      </c>
      <c r="Q115" s="36" t="s">
        <v>1209</v>
      </c>
    </row>
    <row r="116" spans="1:17" s="7" customFormat="1" ht="63.75">
      <c r="A116" s="23" t="s">
        <v>43</v>
      </c>
      <c r="B116" s="24" t="s">
        <v>417</v>
      </c>
      <c r="C116" s="25" t="s">
        <v>28</v>
      </c>
      <c r="D116" s="16" t="s">
        <v>419</v>
      </c>
      <c r="E116" s="26" t="s">
        <v>1259</v>
      </c>
      <c r="F116" s="27">
        <v>3</v>
      </c>
      <c r="G116" s="28" t="s">
        <v>407</v>
      </c>
      <c r="H116" s="29" t="s">
        <v>408</v>
      </c>
      <c r="I116" s="40">
        <v>2021170010076</v>
      </c>
      <c r="J116" s="17" t="s">
        <v>409</v>
      </c>
      <c r="K116" s="30" t="s">
        <v>410</v>
      </c>
      <c r="L116" s="31" t="s">
        <v>902</v>
      </c>
      <c r="M116" s="32">
        <v>44927</v>
      </c>
      <c r="N116" s="33">
        <v>45291</v>
      </c>
      <c r="O116" s="34" t="s">
        <v>1196</v>
      </c>
      <c r="P116" s="35">
        <v>5000000</v>
      </c>
      <c r="Q116" s="36" t="s">
        <v>1209</v>
      </c>
    </row>
    <row r="117" spans="1:17" s="7" customFormat="1" ht="89.25">
      <c r="A117" s="23" t="s">
        <v>43</v>
      </c>
      <c r="B117" s="24" t="s">
        <v>417</v>
      </c>
      <c r="C117" s="25" t="s">
        <v>0</v>
      </c>
      <c r="D117" s="16" t="s">
        <v>420</v>
      </c>
      <c r="E117" s="26" t="s">
        <v>421</v>
      </c>
      <c r="F117" s="27">
        <v>2</v>
      </c>
      <c r="G117" s="28" t="s">
        <v>407</v>
      </c>
      <c r="H117" s="29" t="s">
        <v>408</v>
      </c>
      <c r="I117" s="40">
        <v>2021170010076</v>
      </c>
      <c r="J117" s="17" t="s">
        <v>409</v>
      </c>
      <c r="K117" s="30" t="s">
        <v>410</v>
      </c>
      <c r="L117" s="31" t="s">
        <v>902</v>
      </c>
      <c r="M117" s="32">
        <v>44927</v>
      </c>
      <c r="N117" s="33">
        <v>45291</v>
      </c>
      <c r="O117" s="34" t="s">
        <v>1196</v>
      </c>
      <c r="P117" s="35">
        <v>50000000</v>
      </c>
      <c r="Q117" s="36" t="s">
        <v>1209</v>
      </c>
    </row>
    <row r="118" spans="1:17" s="7" customFormat="1" ht="76.5">
      <c r="A118" s="23" t="s">
        <v>43</v>
      </c>
      <c r="B118" s="24" t="s">
        <v>417</v>
      </c>
      <c r="C118" s="25" t="s">
        <v>0</v>
      </c>
      <c r="D118" s="16" t="s">
        <v>422</v>
      </c>
      <c r="E118" s="26" t="s">
        <v>423</v>
      </c>
      <c r="F118" s="27">
        <v>4</v>
      </c>
      <c r="G118" s="28" t="s">
        <v>407</v>
      </c>
      <c r="H118" s="29" t="s">
        <v>408</v>
      </c>
      <c r="I118" s="40">
        <v>2021170010076</v>
      </c>
      <c r="J118" s="17" t="s">
        <v>409</v>
      </c>
      <c r="K118" s="30" t="s">
        <v>410</v>
      </c>
      <c r="L118" s="31" t="s">
        <v>902</v>
      </c>
      <c r="M118" s="32">
        <v>44927</v>
      </c>
      <c r="N118" s="33">
        <v>45291</v>
      </c>
      <c r="O118" s="34" t="s">
        <v>1196</v>
      </c>
      <c r="P118" s="35">
        <v>5000000</v>
      </c>
      <c r="Q118" s="36" t="s">
        <v>1209</v>
      </c>
    </row>
    <row r="119" spans="1:17" s="7" customFormat="1" ht="89.25">
      <c r="A119" s="23" t="s">
        <v>43</v>
      </c>
      <c r="B119" s="24" t="s">
        <v>417</v>
      </c>
      <c r="C119" s="25" t="s">
        <v>0</v>
      </c>
      <c r="D119" s="16" t="s">
        <v>424</v>
      </c>
      <c r="E119" s="26" t="s">
        <v>1260</v>
      </c>
      <c r="F119" s="27">
        <v>30</v>
      </c>
      <c r="G119" s="28" t="s">
        <v>407</v>
      </c>
      <c r="H119" s="29" t="s">
        <v>408</v>
      </c>
      <c r="I119" s="40">
        <v>2021170010076</v>
      </c>
      <c r="J119" s="17" t="s">
        <v>409</v>
      </c>
      <c r="K119" s="30" t="s">
        <v>410</v>
      </c>
      <c r="L119" s="31" t="s">
        <v>903</v>
      </c>
      <c r="M119" s="32">
        <v>44927</v>
      </c>
      <c r="N119" s="33">
        <v>45291</v>
      </c>
      <c r="O119" s="34" t="s">
        <v>1196</v>
      </c>
      <c r="P119" s="35">
        <v>139990989</v>
      </c>
      <c r="Q119" s="36" t="s">
        <v>1209</v>
      </c>
    </row>
    <row r="120" spans="1:17" s="7" customFormat="1" ht="63.75">
      <c r="A120" s="23" t="s">
        <v>43</v>
      </c>
      <c r="B120" s="24" t="s">
        <v>417</v>
      </c>
      <c r="C120" s="25" t="s">
        <v>0</v>
      </c>
      <c r="D120" s="16" t="s">
        <v>406</v>
      </c>
      <c r="E120" s="26" t="s">
        <v>1187</v>
      </c>
      <c r="F120" s="27">
        <v>1</v>
      </c>
      <c r="G120" s="28" t="s">
        <v>407</v>
      </c>
      <c r="H120" s="29" t="s">
        <v>408</v>
      </c>
      <c r="I120" s="40">
        <v>2021170010076</v>
      </c>
      <c r="J120" s="17" t="s">
        <v>409</v>
      </c>
      <c r="K120" s="30" t="s">
        <v>410</v>
      </c>
      <c r="L120" s="31" t="s">
        <v>905</v>
      </c>
      <c r="M120" s="32">
        <v>44927</v>
      </c>
      <c r="N120" s="33">
        <v>45291</v>
      </c>
      <c r="O120" s="34" t="s">
        <v>1196</v>
      </c>
      <c r="P120" s="35">
        <v>15000000</v>
      </c>
      <c r="Q120" s="36" t="s">
        <v>1209</v>
      </c>
    </row>
    <row r="121" spans="1:17" s="7" customFormat="1" ht="51">
      <c r="A121" s="23" t="s">
        <v>43</v>
      </c>
      <c r="B121" s="24" t="s">
        <v>417</v>
      </c>
      <c r="C121" s="25" t="s">
        <v>0</v>
      </c>
      <c r="D121" s="16" t="s">
        <v>415</v>
      </c>
      <c r="E121" s="26" t="s">
        <v>1256</v>
      </c>
      <c r="F121" s="27">
        <v>1</v>
      </c>
      <c r="G121" s="28" t="s">
        <v>407</v>
      </c>
      <c r="H121" s="29" t="s">
        <v>408</v>
      </c>
      <c r="I121" s="40">
        <v>2021170010076</v>
      </c>
      <c r="J121" s="17" t="s">
        <v>409</v>
      </c>
      <c r="K121" s="30" t="s">
        <v>410</v>
      </c>
      <c r="L121" s="31" t="s">
        <v>905</v>
      </c>
      <c r="M121" s="32">
        <v>44927</v>
      </c>
      <c r="N121" s="33">
        <v>45291</v>
      </c>
      <c r="O121" s="34" t="s">
        <v>1196</v>
      </c>
      <c r="P121" s="35">
        <v>15000000</v>
      </c>
      <c r="Q121" s="36" t="s">
        <v>1209</v>
      </c>
    </row>
    <row r="122" spans="1:17" s="7" customFormat="1" ht="38.25">
      <c r="A122" s="23" t="s">
        <v>43</v>
      </c>
      <c r="B122" s="24" t="s">
        <v>416</v>
      </c>
      <c r="C122" s="25" t="s">
        <v>0</v>
      </c>
      <c r="D122" s="16" t="s">
        <v>425</v>
      </c>
      <c r="E122" s="26" t="s">
        <v>426</v>
      </c>
      <c r="F122" s="27">
        <v>2</v>
      </c>
      <c r="G122" s="28" t="s">
        <v>407</v>
      </c>
      <c r="H122" s="29" t="s">
        <v>413</v>
      </c>
      <c r="I122" s="40">
        <v>2021170010076</v>
      </c>
      <c r="J122" s="17" t="s">
        <v>409</v>
      </c>
      <c r="K122" s="30" t="s">
        <v>410</v>
      </c>
      <c r="L122" s="31" t="s">
        <v>904</v>
      </c>
      <c r="M122" s="32">
        <v>44927</v>
      </c>
      <c r="N122" s="33">
        <v>45291</v>
      </c>
      <c r="O122" s="34" t="s">
        <v>1196</v>
      </c>
      <c r="P122" s="35">
        <v>567929607</v>
      </c>
      <c r="Q122" s="36" t="s">
        <v>1209</v>
      </c>
    </row>
    <row r="123" spans="1:17" s="7" customFormat="1" ht="63.75">
      <c r="A123" s="23" t="s">
        <v>43</v>
      </c>
      <c r="B123" s="24" t="s">
        <v>416</v>
      </c>
      <c r="C123" s="25" t="s">
        <v>0</v>
      </c>
      <c r="D123" s="16" t="s">
        <v>425</v>
      </c>
      <c r="E123" s="26" t="s">
        <v>427</v>
      </c>
      <c r="F123" s="27">
        <v>97</v>
      </c>
      <c r="G123" s="28" t="s">
        <v>407</v>
      </c>
      <c r="H123" s="29" t="s">
        <v>413</v>
      </c>
      <c r="I123" s="40">
        <v>2021170010076</v>
      </c>
      <c r="J123" s="17" t="s">
        <v>409</v>
      </c>
      <c r="K123" s="30" t="s">
        <v>410</v>
      </c>
      <c r="L123" s="31" t="s">
        <v>904</v>
      </c>
      <c r="M123" s="32">
        <v>44927</v>
      </c>
      <c r="N123" s="33">
        <v>45291</v>
      </c>
      <c r="O123" s="34" t="s">
        <v>1196</v>
      </c>
      <c r="P123" s="35">
        <v>279400000</v>
      </c>
      <c r="Q123" s="36" t="s">
        <v>1209</v>
      </c>
    </row>
    <row r="124" spans="1:17" s="7" customFormat="1" ht="76.5">
      <c r="A124" s="23" t="s">
        <v>43</v>
      </c>
      <c r="B124" s="24" t="s">
        <v>416</v>
      </c>
      <c r="C124" s="25" t="s">
        <v>0</v>
      </c>
      <c r="D124" s="16" t="s">
        <v>428</v>
      </c>
      <c r="E124" s="26" t="s">
        <v>429</v>
      </c>
      <c r="F124" s="27">
        <v>20</v>
      </c>
      <c r="G124" s="28" t="s">
        <v>407</v>
      </c>
      <c r="H124" s="29" t="s">
        <v>326</v>
      </c>
      <c r="I124" s="40">
        <v>2021170010076</v>
      </c>
      <c r="J124" s="17" t="s">
        <v>409</v>
      </c>
      <c r="K124" s="30" t="s">
        <v>410</v>
      </c>
      <c r="L124" s="31" t="s">
        <v>906</v>
      </c>
      <c r="M124" s="32">
        <v>44927</v>
      </c>
      <c r="N124" s="33">
        <v>45291</v>
      </c>
      <c r="O124" s="34" t="s">
        <v>1196</v>
      </c>
      <c r="P124" s="35">
        <v>46497894</v>
      </c>
      <c r="Q124" s="36" t="s">
        <v>1209</v>
      </c>
    </row>
    <row r="125" spans="1:17" s="7" customFormat="1" ht="38.25">
      <c r="A125" s="23" t="s">
        <v>43</v>
      </c>
      <c r="B125" s="24" t="s">
        <v>411</v>
      </c>
      <c r="C125" s="25" t="s">
        <v>0</v>
      </c>
      <c r="D125" s="16" t="s">
        <v>430</v>
      </c>
      <c r="E125" s="26" t="s">
        <v>431</v>
      </c>
      <c r="F125" s="27">
        <v>1</v>
      </c>
      <c r="G125" s="28" t="s">
        <v>407</v>
      </c>
      <c r="H125" s="29" t="s">
        <v>326</v>
      </c>
      <c r="I125" s="40">
        <v>2021170010076</v>
      </c>
      <c r="J125" s="17" t="s">
        <v>409</v>
      </c>
      <c r="K125" s="30" t="s">
        <v>410</v>
      </c>
      <c r="L125" s="31" t="s">
        <v>907</v>
      </c>
      <c r="M125" s="32">
        <v>44927</v>
      </c>
      <c r="N125" s="33">
        <v>45291</v>
      </c>
      <c r="O125" s="34" t="s">
        <v>1196</v>
      </c>
      <c r="P125" s="35">
        <v>10084000</v>
      </c>
      <c r="Q125" s="36" t="s">
        <v>1209</v>
      </c>
    </row>
    <row r="126" spans="1:17" s="7" customFormat="1" ht="102">
      <c r="A126" s="23" t="s">
        <v>43</v>
      </c>
      <c r="B126" s="24" t="s">
        <v>1261</v>
      </c>
      <c r="C126" s="25" t="s">
        <v>0</v>
      </c>
      <c r="D126" s="16" t="s">
        <v>432</v>
      </c>
      <c r="E126" s="26" t="s">
        <v>433</v>
      </c>
      <c r="F126" s="27">
        <v>10</v>
      </c>
      <c r="G126" s="28" t="s">
        <v>407</v>
      </c>
      <c r="H126" s="29" t="s">
        <v>408</v>
      </c>
      <c r="I126" s="40">
        <v>2021170010076</v>
      </c>
      <c r="J126" s="17" t="s">
        <v>409</v>
      </c>
      <c r="K126" s="30" t="s">
        <v>410</v>
      </c>
      <c r="L126" s="31" t="s">
        <v>907</v>
      </c>
      <c r="M126" s="32">
        <v>44927</v>
      </c>
      <c r="N126" s="33">
        <v>45291</v>
      </c>
      <c r="O126" s="34" t="s">
        <v>1196</v>
      </c>
      <c r="P126" s="35">
        <v>800000000</v>
      </c>
      <c r="Q126" s="36" t="s">
        <v>1209</v>
      </c>
    </row>
    <row r="127" spans="1:17" s="7" customFormat="1" ht="89.25">
      <c r="A127" s="23" t="s">
        <v>43</v>
      </c>
      <c r="B127" s="24" t="s">
        <v>1261</v>
      </c>
      <c r="C127" s="25" t="s">
        <v>0</v>
      </c>
      <c r="D127" s="16" t="s">
        <v>434</v>
      </c>
      <c r="E127" s="26" t="s">
        <v>1262</v>
      </c>
      <c r="F127" s="27">
        <v>10</v>
      </c>
      <c r="G127" s="28" t="s">
        <v>407</v>
      </c>
      <c r="H127" s="29" t="s">
        <v>408</v>
      </c>
      <c r="I127" s="40">
        <v>2021170010076</v>
      </c>
      <c r="J127" s="17" t="s">
        <v>409</v>
      </c>
      <c r="K127" s="30" t="s">
        <v>410</v>
      </c>
      <c r="L127" s="31" t="s">
        <v>907</v>
      </c>
      <c r="M127" s="32">
        <v>44927</v>
      </c>
      <c r="N127" s="33">
        <v>45291</v>
      </c>
      <c r="O127" s="34" t="s">
        <v>1196</v>
      </c>
      <c r="P127" s="35">
        <v>82893343</v>
      </c>
      <c r="Q127" s="36" t="s">
        <v>1209</v>
      </c>
    </row>
    <row r="128" spans="1:17" s="7" customFormat="1" ht="63.75">
      <c r="A128" s="23" t="s">
        <v>43</v>
      </c>
      <c r="B128" s="24" t="s">
        <v>411</v>
      </c>
      <c r="C128" s="25" t="s">
        <v>0</v>
      </c>
      <c r="D128" s="16" t="s">
        <v>435</v>
      </c>
      <c r="E128" s="26" t="s">
        <v>436</v>
      </c>
      <c r="F128" s="27">
        <v>1</v>
      </c>
      <c r="G128" s="28" t="s">
        <v>407</v>
      </c>
      <c r="H128" s="29" t="s">
        <v>413</v>
      </c>
      <c r="I128" s="40">
        <v>2021170010074</v>
      </c>
      <c r="J128" s="17" t="s">
        <v>437</v>
      </c>
      <c r="K128" s="30" t="s">
        <v>438</v>
      </c>
      <c r="L128" s="31" t="s">
        <v>908</v>
      </c>
      <c r="M128" s="32">
        <v>44927</v>
      </c>
      <c r="N128" s="33">
        <v>45291</v>
      </c>
      <c r="O128" s="34" t="s">
        <v>1196</v>
      </c>
      <c r="P128" s="35">
        <v>20778501835</v>
      </c>
      <c r="Q128" s="36" t="s">
        <v>1209</v>
      </c>
    </row>
    <row r="129" spans="1:17" s="7" customFormat="1" ht="63.75">
      <c r="A129" s="23" t="s">
        <v>43</v>
      </c>
      <c r="B129" s="24" t="s">
        <v>411</v>
      </c>
      <c r="C129" s="25" t="s">
        <v>0</v>
      </c>
      <c r="D129" s="16" t="s">
        <v>435</v>
      </c>
      <c r="E129" s="26" t="s">
        <v>436</v>
      </c>
      <c r="F129" s="27">
        <v>1</v>
      </c>
      <c r="G129" s="28" t="s">
        <v>407</v>
      </c>
      <c r="H129" s="29" t="s">
        <v>413</v>
      </c>
      <c r="I129" s="40">
        <v>2021170010074</v>
      </c>
      <c r="J129" s="17" t="s">
        <v>437</v>
      </c>
      <c r="K129" s="30" t="s">
        <v>438</v>
      </c>
      <c r="L129" s="31" t="s">
        <v>908</v>
      </c>
      <c r="M129" s="32">
        <v>44927</v>
      </c>
      <c r="N129" s="33">
        <v>45291</v>
      </c>
      <c r="O129" s="34" t="s">
        <v>1219</v>
      </c>
      <c r="P129" s="35">
        <v>4591000000</v>
      </c>
      <c r="Q129" s="36" t="s">
        <v>1209</v>
      </c>
    </row>
    <row r="130" spans="1:17" s="7" customFormat="1" ht="63.75">
      <c r="A130" s="23" t="s">
        <v>43</v>
      </c>
      <c r="B130" s="24" t="s">
        <v>411</v>
      </c>
      <c r="C130" s="25" t="s">
        <v>0</v>
      </c>
      <c r="D130" s="16" t="s">
        <v>435</v>
      </c>
      <c r="E130" s="26" t="s">
        <v>436</v>
      </c>
      <c r="F130" s="27">
        <v>1</v>
      </c>
      <c r="G130" s="28" t="s">
        <v>407</v>
      </c>
      <c r="H130" s="29" t="s">
        <v>413</v>
      </c>
      <c r="I130" s="40">
        <v>2021170010074</v>
      </c>
      <c r="J130" s="17" t="s">
        <v>437</v>
      </c>
      <c r="K130" s="30" t="s">
        <v>438</v>
      </c>
      <c r="L130" s="31" t="s">
        <v>909</v>
      </c>
      <c r="M130" s="32">
        <v>44927</v>
      </c>
      <c r="N130" s="33">
        <v>45291</v>
      </c>
      <c r="O130" s="34" t="s">
        <v>1219</v>
      </c>
      <c r="P130" s="35">
        <v>8924000000</v>
      </c>
      <c r="Q130" s="36" t="s">
        <v>1209</v>
      </c>
    </row>
    <row r="131" spans="1:17" s="7" customFormat="1" ht="63.75">
      <c r="A131" s="23" t="s">
        <v>43</v>
      </c>
      <c r="B131" s="24" t="s">
        <v>411</v>
      </c>
      <c r="C131" s="25" t="s">
        <v>0</v>
      </c>
      <c r="D131" s="16" t="s">
        <v>435</v>
      </c>
      <c r="E131" s="26" t="s">
        <v>436</v>
      </c>
      <c r="F131" s="27">
        <v>1</v>
      </c>
      <c r="G131" s="28" t="s">
        <v>407</v>
      </c>
      <c r="H131" s="29" t="s">
        <v>413</v>
      </c>
      <c r="I131" s="40">
        <v>2021170010074</v>
      </c>
      <c r="J131" s="17" t="s">
        <v>437</v>
      </c>
      <c r="K131" s="30" t="s">
        <v>438</v>
      </c>
      <c r="L131" s="31" t="s">
        <v>910</v>
      </c>
      <c r="M131" s="32">
        <v>44927</v>
      </c>
      <c r="N131" s="33">
        <v>45291</v>
      </c>
      <c r="O131" s="34" t="s">
        <v>1219</v>
      </c>
      <c r="P131" s="35">
        <v>3708000000</v>
      </c>
      <c r="Q131" s="36" t="s">
        <v>1209</v>
      </c>
    </row>
    <row r="132" spans="1:17" s="7" customFormat="1" ht="63.75">
      <c r="A132" s="23" t="s">
        <v>43</v>
      </c>
      <c r="B132" s="24" t="s">
        <v>411</v>
      </c>
      <c r="C132" s="25" t="s">
        <v>0</v>
      </c>
      <c r="D132" s="16" t="s">
        <v>435</v>
      </c>
      <c r="E132" s="26" t="s">
        <v>436</v>
      </c>
      <c r="F132" s="27">
        <v>1</v>
      </c>
      <c r="G132" s="28" t="s">
        <v>407</v>
      </c>
      <c r="H132" s="29" t="s">
        <v>413</v>
      </c>
      <c r="I132" s="40">
        <v>2021170010074</v>
      </c>
      <c r="J132" s="17" t="s">
        <v>437</v>
      </c>
      <c r="K132" s="30" t="s">
        <v>438</v>
      </c>
      <c r="L132" s="31" t="s">
        <v>911</v>
      </c>
      <c r="M132" s="32">
        <v>44927</v>
      </c>
      <c r="N132" s="33">
        <v>45291</v>
      </c>
      <c r="O132" s="34" t="s">
        <v>1219</v>
      </c>
      <c r="P132" s="35">
        <v>2775000000</v>
      </c>
      <c r="Q132" s="36" t="s">
        <v>1209</v>
      </c>
    </row>
    <row r="133" spans="1:17" s="7" customFormat="1" ht="63.75">
      <c r="A133" s="23" t="s">
        <v>43</v>
      </c>
      <c r="B133" s="24" t="s">
        <v>411</v>
      </c>
      <c r="C133" s="25" t="s">
        <v>0</v>
      </c>
      <c r="D133" s="16" t="s">
        <v>435</v>
      </c>
      <c r="E133" s="26" t="s">
        <v>436</v>
      </c>
      <c r="F133" s="27">
        <v>1</v>
      </c>
      <c r="G133" s="28" t="s">
        <v>407</v>
      </c>
      <c r="H133" s="29" t="s">
        <v>413</v>
      </c>
      <c r="I133" s="40">
        <v>2021170010074</v>
      </c>
      <c r="J133" s="17" t="s">
        <v>437</v>
      </c>
      <c r="K133" s="30" t="s">
        <v>438</v>
      </c>
      <c r="L133" s="31" t="s">
        <v>912</v>
      </c>
      <c r="M133" s="32">
        <v>44927</v>
      </c>
      <c r="N133" s="33">
        <v>45291</v>
      </c>
      <c r="O133" s="34" t="s">
        <v>1219</v>
      </c>
      <c r="P133" s="35">
        <v>4524000000</v>
      </c>
      <c r="Q133" s="36" t="s">
        <v>1209</v>
      </c>
    </row>
    <row r="134" spans="1:17" s="7" customFormat="1" ht="63.75">
      <c r="A134" s="23" t="s">
        <v>43</v>
      </c>
      <c r="B134" s="24" t="s">
        <v>411</v>
      </c>
      <c r="C134" s="25" t="s">
        <v>0</v>
      </c>
      <c r="D134" s="16" t="s">
        <v>435</v>
      </c>
      <c r="E134" s="26" t="s">
        <v>436</v>
      </c>
      <c r="F134" s="27">
        <v>1</v>
      </c>
      <c r="G134" s="28" t="s">
        <v>407</v>
      </c>
      <c r="H134" s="29" t="s">
        <v>413</v>
      </c>
      <c r="I134" s="40">
        <v>2021170010074</v>
      </c>
      <c r="J134" s="17" t="s">
        <v>437</v>
      </c>
      <c r="K134" s="30" t="s">
        <v>438</v>
      </c>
      <c r="L134" s="31" t="s">
        <v>913</v>
      </c>
      <c r="M134" s="32">
        <v>44927</v>
      </c>
      <c r="N134" s="33">
        <v>45291</v>
      </c>
      <c r="O134" s="34" t="s">
        <v>1219</v>
      </c>
      <c r="P134" s="35">
        <v>3114000000</v>
      </c>
      <c r="Q134" s="36" t="s">
        <v>1209</v>
      </c>
    </row>
    <row r="135" spans="1:17" s="7" customFormat="1" ht="63.75">
      <c r="A135" s="23" t="s">
        <v>43</v>
      </c>
      <c r="B135" s="24" t="s">
        <v>411</v>
      </c>
      <c r="C135" s="25" t="s">
        <v>0</v>
      </c>
      <c r="D135" s="16" t="s">
        <v>435</v>
      </c>
      <c r="E135" s="26" t="s">
        <v>436</v>
      </c>
      <c r="F135" s="27">
        <v>1</v>
      </c>
      <c r="G135" s="28" t="s">
        <v>407</v>
      </c>
      <c r="H135" s="29" t="s">
        <v>413</v>
      </c>
      <c r="I135" s="40">
        <v>2021170010074</v>
      </c>
      <c r="J135" s="17" t="s">
        <v>437</v>
      </c>
      <c r="K135" s="30" t="s">
        <v>438</v>
      </c>
      <c r="L135" s="31" t="s">
        <v>914</v>
      </c>
      <c r="M135" s="32">
        <v>44927</v>
      </c>
      <c r="N135" s="33">
        <v>45291</v>
      </c>
      <c r="O135" s="34" t="s">
        <v>1219</v>
      </c>
      <c r="P135" s="35">
        <v>1275000000</v>
      </c>
      <c r="Q135" s="36" t="s">
        <v>1209</v>
      </c>
    </row>
    <row r="136" spans="1:17" s="7" customFormat="1" ht="63.75">
      <c r="A136" s="23" t="s">
        <v>43</v>
      </c>
      <c r="B136" s="24" t="s">
        <v>411</v>
      </c>
      <c r="C136" s="25" t="s">
        <v>0</v>
      </c>
      <c r="D136" s="16" t="s">
        <v>435</v>
      </c>
      <c r="E136" s="26" t="s">
        <v>436</v>
      </c>
      <c r="F136" s="27">
        <v>1</v>
      </c>
      <c r="G136" s="28" t="s">
        <v>407</v>
      </c>
      <c r="H136" s="29" t="s">
        <v>413</v>
      </c>
      <c r="I136" s="40">
        <v>2021170010074</v>
      </c>
      <c r="J136" s="17" t="s">
        <v>437</v>
      </c>
      <c r="K136" s="30" t="s">
        <v>438</v>
      </c>
      <c r="L136" s="31" t="s">
        <v>915</v>
      </c>
      <c r="M136" s="32">
        <v>44927</v>
      </c>
      <c r="N136" s="33">
        <v>45291</v>
      </c>
      <c r="O136" s="34" t="s">
        <v>1219</v>
      </c>
      <c r="P136" s="35">
        <v>1720000000</v>
      </c>
      <c r="Q136" s="36" t="s">
        <v>1209</v>
      </c>
    </row>
    <row r="137" spans="1:17" s="7" customFormat="1" ht="63.75">
      <c r="A137" s="23" t="s">
        <v>43</v>
      </c>
      <c r="B137" s="24" t="s">
        <v>411</v>
      </c>
      <c r="C137" s="25" t="s">
        <v>0</v>
      </c>
      <c r="D137" s="16" t="s">
        <v>435</v>
      </c>
      <c r="E137" s="26" t="s">
        <v>436</v>
      </c>
      <c r="F137" s="27">
        <v>1</v>
      </c>
      <c r="G137" s="28" t="s">
        <v>407</v>
      </c>
      <c r="H137" s="29" t="s">
        <v>413</v>
      </c>
      <c r="I137" s="40">
        <v>2021170010074</v>
      </c>
      <c r="J137" s="17" t="s">
        <v>437</v>
      </c>
      <c r="K137" s="30" t="s">
        <v>438</v>
      </c>
      <c r="L137" s="31" t="s">
        <v>916</v>
      </c>
      <c r="M137" s="32">
        <v>44927</v>
      </c>
      <c r="N137" s="33">
        <v>45291</v>
      </c>
      <c r="O137" s="34" t="s">
        <v>1219</v>
      </c>
      <c r="P137" s="35">
        <v>1746000000</v>
      </c>
      <c r="Q137" s="36" t="s">
        <v>1209</v>
      </c>
    </row>
    <row r="138" spans="1:17" s="7" customFormat="1" ht="63.75">
      <c r="A138" s="23" t="s">
        <v>43</v>
      </c>
      <c r="B138" s="24" t="s">
        <v>411</v>
      </c>
      <c r="C138" s="25" t="s">
        <v>0</v>
      </c>
      <c r="D138" s="16" t="s">
        <v>435</v>
      </c>
      <c r="E138" s="26" t="s">
        <v>436</v>
      </c>
      <c r="F138" s="27">
        <v>1</v>
      </c>
      <c r="G138" s="28" t="s">
        <v>407</v>
      </c>
      <c r="H138" s="29" t="s">
        <v>413</v>
      </c>
      <c r="I138" s="40">
        <v>2021170010074</v>
      </c>
      <c r="J138" s="17" t="s">
        <v>437</v>
      </c>
      <c r="K138" s="30" t="s">
        <v>438</v>
      </c>
      <c r="L138" s="31" t="s">
        <v>916</v>
      </c>
      <c r="M138" s="32">
        <v>44927</v>
      </c>
      <c r="N138" s="33">
        <v>45291</v>
      </c>
      <c r="O138" s="34" t="s">
        <v>1196</v>
      </c>
      <c r="P138" s="35">
        <v>4400000000</v>
      </c>
      <c r="Q138" s="36"/>
    </row>
    <row r="139" spans="1:17" s="7" customFormat="1" ht="63.75">
      <c r="A139" s="23" t="s">
        <v>43</v>
      </c>
      <c r="B139" s="24" t="s">
        <v>411</v>
      </c>
      <c r="C139" s="25" t="s">
        <v>0</v>
      </c>
      <c r="D139" s="16" t="s">
        <v>435</v>
      </c>
      <c r="E139" s="26" t="s">
        <v>436</v>
      </c>
      <c r="F139" s="27">
        <v>1</v>
      </c>
      <c r="G139" s="28" t="s">
        <v>407</v>
      </c>
      <c r="H139" s="29" t="s">
        <v>413</v>
      </c>
      <c r="I139" s="40">
        <v>2021170010074</v>
      </c>
      <c r="J139" s="17" t="s">
        <v>437</v>
      </c>
      <c r="K139" s="30" t="s">
        <v>438</v>
      </c>
      <c r="L139" s="31" t="s">
        <v>917</v>
      </c>
      <c r="M139" s="32">
        <v>44927</v>
      </c>
      <c r="N139" s="33">
        <v>45291</v>
      </c>
      <c r="O139" s="34" t="s">
        <v>1219</v>
      </c>
      <c r="P139" s="35">
        <v>623000000</v>
      </c>
      <c r="Q139" s="36" t="s">
        <v>1209</v>
      </c>
    </row>
    <row r="140" spans="1:17" s="7" customFormat="1" ht="51">
      <c r="A140" s="23" t="s">
        <v>44</v>
      </c>
      <c r="B140" s="24" t="s">
        <v>200</v>
      </c>
      <c r="C140" s="25" t="s">
        <v>0</v>
      </c>
      <c r="D140" s="16" t="s">
        <v>201</v>
      </c>
      <c r="E140" s="26" t="s">
        <v>322</v>
      </c>
      <c r="F140" s="27">
        <v>0.25</v>
      </c>
      <c r="G140" s="28" t="s">
        <v>58</v>
      </c>
      <c r="H140" s="29" t="s">
        <v>164</v>
      </c>
      <c r="I140" s="40">
        <v>2020170010015</v>
      </c>
      <c r="J140" s="17" t="s">
        <v>202</v>
      </c>
      <c r="K140" s="30" t="s">
        <v>203</v>
      </c>
      <c r="L140" s="31" t="s">
        <v>922</v>
      </c>
      <c r="M140" s="32">
        <v>44562</v>
      </c>
      <c r="N140" s="33">
        <v>44926</v>
      </c>
      <c r="O140" s="34" t="s">
        <v>1196</v>
      </c>
      <c r="P140" s="35">
        <v>30600000</v>
      </c>
      <c r="Q140" s="36" t="s">
        <v>31</v>
      </c>
    </row>
    <row r="141" spans="1:17" s="7" customFormat="1" ht="51">
      <c r="A141" s="23" t="s">
        <v>44</v>
      </c>
      <c r="B141" s="24" t="s">
        <v>200</v>
      </c>
      <c r="C141" s="25" t="s">
        <v>0</v>
      </c>
      <c r="D141" s="16" t="s">
        <v>204</v>
      </c>
      <c r="E141" s="26" t="s">
        <v>205</v>
      </c>
      <c r="F141" s="27">
        <v>0.25</v>
      </c>
      <c r="G141" s="28" t="s">
        <v>58</v>
      </c>
      <c r="H141" s="29" t="s">
        <v>164</v>
      </c>
      <c r="I141" s="40">
        <v>2020170010015</v>
      </c>
      <c r="J141" s="17" t="s">
        <v>202</v>
      </c>
      <c r="K141" s="30" t="s">
        <v>203</v>
      </c>
      <c r="L141" s="31" t="s">
        <v>923</v>
      </c>
      <c r="M141" s="32">
        <v>44562</v>
      </c>
      <c r="N141" s="33">
        <v>44926</v>
      </c>
      <c r="O141" s="34" t="s">
        <v>1196</v>
      </c>
      <c r="P141" s="35">
        <v>162600000</v>
      </c>
      <c r="Q141" s="36" t="s">
        <v>31</v>
      </c>
    </row>
    <row r="142" spans="1:17" s="7" customFormat="1" ht="76.5">
      <c r="A142" s="23" t="s">
        <v>44</v>
      </c>
      <c r="B142" s="24" t="s">
        <v>200</v>
      </c>
      <c r="C142" s="25" t="s">
        <v>0</v>
      </c>
      <c r="D142" s="16" t="s">
        <v>204</v>
      </c>
      <c r="E142" s="26" t="s">
        <v>205</v>
      </c>
      <c r="F142" s="27">
        <v>0.25</v>
      </c>
      <c r="G142" s="28" t="s">
        <v>58</v>
      </c>
      <c r="H142" s="29" t="s">
        <v>164</v>
      </c>
      <c r="I142" s="40">
        <v>2020170010015</v>
      </c>
      <c r="J142" s="17" t="s">
        <v>202</v>
      </c>
      <c r="K142" s="30" t="s">
        <v>203</v>
      </c>
      <c r="L142" s="31" t="s">
        <v>924</v>
      </c>
      <c r="M142" s="32">
        <v>44562</v>
      </c>
      <c r="N142" s="33">
        <v>44926</v>
      </c>
      <c r="O142" s="34" t="s">
        <v>1196</v>
      </c>
      <c r="P142" s="35">
        <v>98880000</v>
      </c>
      <c r="Q142" s="36" t="s">
        <v>31</v>
      </c>
    </row>
    <row r="143" spans="1:17" s="7" customFormat="1" ht="76.5">
      <c r="A143" s="23" t="s">
        <v>44</v>
      </c>
      <c r="B143" s="24" t="s">
        <v>200</v>
      </c>
      <c r="C143" s="25" t="s">
        <v>0</v>
      </c>
      <c r="D143" s="16" t="s">
        <v>206</v>
      </c>
      <c r="E143" s="26" t="s">
        <v>207</v>
      </c>
      <c r="F143" s="27">
        <v>2</v>
      </c>
      <c r="G143" s="28" t="s">
        <v>58</v>
      </c>
      <c r="H143" s="29" t="s">
        <v>146</v>
      </c>
      <c r="I143" s="40">
        <v>2020170010015</v>
      </c>
      <c r="J143" s="17" t="s">
        <v>202</v>
      </c>
      <c r="K143" s="30" t="s">
        <v>203</v>
      </c>
      <c r="L143" s="31" t="s">
        <v>925</v>
      </c>
      <c r="M143" s="32">
        <v>44562</v>
      </c>
      <c r="N143" s="33">
        <v>44926</v>
      </c>
      <c r="O143" s="34" t="s">
        <v>1196</v>
      </c>
      <c r="P143" s="35">
        <v>20400000</v>
      </c>
      <c r="Q143" s="36" t="s">
        <v>31</v>
      </c>
    </row>
    <row r="144" spans="1:17" s="7" customFormat="1" ht="76.5">
      <c r="A144" s="23" t="s">
        <v>44</v>
      </c>
      <c r="B144" s="24" t="s">
        <v>200</v>
      </c>
      <c r="C144" s="25" t="s">
        <v>0</v>
      </c>
      <c r="D144" s="16" t="s">
        <v>206</v>
      </c>
      <c r="E144" s="26" t="s">
        <v>207</v>
      </c>
      <c r="F144" s="27">
        <v>2</v>
      </c>
      <c r="G144" s="28" t="s">
        <v>58</v>
      </c>
      <c r="H144" s="29" t="s">
        <v>146</v>
      </c>
      <c r="I144" s="40">
        <v>2020170010015</v>
      </c>
      <c r="J144" s="17" t="s">
        <v>202</v>
      </c>
      <c r="K144" s="30" t="s">
        <v>203</v>
      </c>
      <c r="L144" s="31" t="s">
        <v>207</v>
      </c>
      <c r="M144" s="32">
        <v>44562</v>
      </c>
      <c r="N144" s="33">
        <v>44926</v>
      </c>
      <c r="O144" s="34" t="s">
        <v>1196</v>
      </c>
      <c r="P144" s="35">
        <v>20400000</v>
      </c>
      <c r="Q144" s="36" t="s">
        <v>31</v>
      </c>
    </row>
    <row r="145" spans="1:17" s="7" customFormat="1" ht="89.25">
      <c r="A145" s="23" t="s">
        <v>44</v>
      </c>
      <c r="B145" s="24" t="s">
        <v>200</v>
      </c>
      <c r="C145" s="25" t="s">
        <v>0</v>
      </c>
      <c r="D145" s="16" t="s">
        <v>208</v>
      </c>
      <c r="E145" s="26" t="s">
        <v>209</v>
      </c>
      <c r="F145" s="27">
        <v>60</v>
      </c>
      <c r="G145" s="28" t="s">
        <v>58</v>
      </c>
      <c r="H145" s="29" t="s">
        <v>210</v>
      </c>
      <c r="I145" s="40">
        <v>2020170010015</v>
      </c>
      <c r="J145" s="17" t="s">
        <v>202</v>
      </c>
      <c r="K145" s="30" t="s">
        <v>203</v>
      </c>
      <c r="L145" s="31" t="s">
        <v>926</v>
      </c>
      <c r="M145" s="32">
        <v>44562</v>
      </c>
      <c r="N145" s="33">
        <v>44926</v>
      </c>
      <c r="O145" s="34" t="s">
        <v>1196</v>
      </c>
      <c r="P145" s="35">
        <v>20400000</v>
      </c>
      <c r="Q145" s="36" t="s">
        <v>31</v>
      </c>
    </row>
    <row r="146" spans="1:17" s="7" customFormat="1" ht="89.25">
      <c r="A146" s="23" t="s">
        <v>44</v>
      </c>
      <c r="B146" s="24" t="s">
        <v>200</v>
      </c>
      <c r="C146" s="25" t="s">
        <v>0</v>
      </c>
      <c r="D146" s="16" t="s">
        <v>211</v>
      </c>
      <c r="E146" s="26" t="s">
        <v>212</v>
      </c>
      <c r="F146" s="27">
        <v>0.33</v>
      </c>
      <c r="G146" s="28" t="s">
        <v>58</v>
      </c>
      <c r="H146" s="29" t="s">
        <v>164</v>
      </c>
      <c r="I146" s="40">
        <v>2020170010015</v>
      </c>
      <c r="J146" s="17" t="s">
        <v>202</v>
      </c>
      <c r="K146" s="30" t="s">
        <v>203</v>
      </c>
      <c r="L146" s="31" t="s">
        <v>927</v>
      </c>
      <c r="M146" s="32">
        <v>44562</v>
      </c>
      <c r="N146" s="33">
        <v>44926</v>
      </c>
      <c r="O146" s="34" t="s">
        <v>1196</v>
      </c>
      <c r="P146" s="35">
        <v>24480000</v>
      </c>
      <c r="Q146" s="36" t="s">
        <v>31</v>
      </c>
    </row>
    <row r="147" spans="1:17" s="7" customFormat="1" ht="127.5">
      <c r="A147" s="23" t="s">
        <v>44</v>
      </c>
      <c r="B147" s="24" t="s">
        <v>200</v>
      </c>
      <c r="C147" s="25" t="s">
        <v>0</v>
      </c>
      <c r="D147" s="16" t="s">
        <v>1236</v>
      </c>
      <c r="E147" s="26" t="s">
        <v>1237</v>
      </c>
      <c r="F147" s="27">
        <v>1</v>
      </c>
      <c r="G147" s="28" t="s">
        <v>58</v>
      </c>
      <c r="H147" s="29" t="s">
        <v>164</v>
      </c>
      <c r="I147" s="40">
        <v>2020170010015</v>
      </c>
      <c r="J147" s="17" t="s">
        <v>202</v>
      </c>
      <c r="K147" s="30" t="s">
        <v>203</v>
      </c>
      <c r="L147" s="31" t="s">
        <v>928</v>
      </c>
      <c r="M147" s="32">
        <v>44562</v>
      </c>
      <c r="N147" s="33">
        <v>44926</v>
      </c>
      <c r="O147" s="34" t="s">
        <v>1196</v>
      </c>
      <c r="P147" s="35">
        <v>1000000</v>
      </c>
      <c r="Q147" s="36" t="s">
        <v>31</v>
      </c>
    </row>
    <row r="148" spans="1:17" s="7" customFormat="1" ht="51">
      <c r="A148" s="23" t="s">
        <v>44</v>
      </c>
      <c r="B148" s="24" t="s">
        <v>200</v>
      </c>
      <c r="C148" s="25" t="s">
        <v>0</v>
      </c>
      <c r="D148" s="16" t="s">
        <v>1238</v>
      </c>
      <c r="E148" s="26" t="s">
        <v>1239</v>
      </c>
      <c r="F148" s="27">
        <v>1</v>
      </c>
      <c r="G148" s="28" t="s">
        <v>58</v>
      </c>
      <c r="H148" s="29" t="s">
        <v>164</v>
      </c>
      <c r="I148" s="40">
        <v>2020170010015</v>
      </c>
      <c r="J148" s="17" t="s">
        <v>202</v>
      </c>
      <c r="K148" s="30" t="s">
        <v>203</v>
      </c>
      <c r="L148" s="31" t="s">
        <v>928</v>
      </c>
      <c r="M148" s="32">
        <v>44562</v>
      </c>
      <c r="N148" s="33">
        <v>44926</v>
      </c>
      <c r="O148" s="34" t="s">
        <v>1196</v>
      </c>
      <c r="P148" s="35">
        <v>1000000</v>
      </c>
      <c r="Q148" s="36" t="s">
        <v>31</v>
      </c>
    </row>
    <row r="149" spans="1:17" s="7" customFormat="1" ht="76.5">
      <c r="A149" s="23" t="s">
        <v>44</v>
      </c>
      <c r="B149" s="24" t="s">
        <v>200</v>
      </c>
      <c r="C149" s="25" t="s">
        <v>0</v>
      </c>
      <c r="D149" s="16" t="s">
        <v>213</v>
      </c>
      <c r="E149" s="26" t="s">
        <v>214</v>
      </c>
      <c r="F149" s="27">
        <v>10</v>
      </c>
      <c r="G149" s="28" t="s">
        <v>58</v>
      </c>
      <c r="H149" s="29" t="s">
        <v>164</v>
      </c>
      <c r="I149" s="40">
        <v>2020170010015</v>
      </c>
      <c r="J149" s="17" t="s">
        <v>202</v>
      </c>
      <c r="K149" s="30" t="s">
        <v>203</v>
      </c>
      <c r="L149" s="31" t="s">
        <v>928</v>
      </c>
      <c r="M149" s="32">
        <v>44562</v>
      </c>
      <c r="N149" s="33">
        <v>44926</v>
      </c>
      <c r="O149" s="34" t="s">
        <v>1196</v>
      </c>
      <c r="P149" s="35">
        <f>29516667-2000000</f>
        <v>27516667</v>
      </c>
      <c r="Q149" s="36" t="s">
        <v>31</v>
      </c>
    </row>
    <row r="150" spans="1:17" s="7" customFormat="1" ht="114.75">
      <c r="A150" s="23" t="s">
        <v>44</v>
      </c>
      <c r="B150" s="24" t="s">
        <v>200</v>
      </c>
      <c r="C150" s="25" t="s">
        <v>0</v>
      </c>
      <c r="D150" s="16" t="s">
        <v>215</v>
      </c>
      <c r="E150" s="26" t="s">
        <v>216</v>
      </c>
      <c r="F150" s="27">
        <v>2</v>
      </c>
      <c r="G150" s="28" t="s">
        <v>58</v>
      </c>
      <c r="H150" s="29" t="s">
        <v>164</v>
      </c>
      <c r="I150" s="40">
        <v>2020170010015</v>
      </c>
      <c r="J150" s="17" t="s">
        <v>202</v>
      </c>
      <c r="K150" s="30" t="s">
        <v>203</v>
      </c>
      <c r="L150" s="31" t="s">
        <v>929</v>
      </c>
      <c r="M150" s="32">
        <v>44562</v>
      </c>
      <c r="N150" s="33">
        <v>44926</v>
      </c>
      <c r="O150" s="34" t="s">
        <v>1196</v>
      </c>
      <c r="P150" s="35">
        <v>24280000</v>
      </c>
      <c r="Q150" s="36" t="s">
        <v>31</v>
      </c>
    </row>
    <row r="151" spans="1:17" s="7" customFormat="1" ht="89.25">
      <c r="A151" s="23" t="s">
        <v>44</v>
      </c>
      <c r="B151" s="24" t="s">
        <v>217</v>
      </c>
      <c r="C151" s="25" t="s">
        <v>1</v>
      </c>
      <c r="D151" s="16" t="s">
        <v>218</v>
      </c>
      <c r="E151" s="26" t="s">
        <v>219</v>
      </c>
      <c r="F151" s="27">
        <v>83</v>
      </c>
      <c r="G151" s="28" t="s">
        <v>58</v>
      </c>
      <c r="H151" s="29" t="s">
        <v>220</v>
      </c>
      <c r="I151" s="40">
        <v>2020170010016</v>
      </c>
      <c r="J151" s="17" t="s">
        <v>221</v>
      </c>
      <c r="K151" s="30" t="s">
        <v>222</v>
      </c>
      <c r="L151" s="31" t="s">
        <v>930</v>
      </c>
      <c r="M151" s="32">
        <v>44562</v>
      </c>
      <c r="N151" s="33">
        <v>44926</v>
      </c>
      <c r="O151" s="34" t="s">
        <v>1196</v>
      </c>
      <c r="P151" s="35">
        <v>437982906</v>
      </c>
      <c r="Q151" s="36" t="s">
        <v>31</v>
      </c>
    </row>
    <row r="152" spans="1:17" s="7" customFormat="1" ht="63.75">
      <c r="A152" s="23" t="s">
        <v>44</v>
      </c>
      <c r="B152" s="24" t="s">
        <v>217</v>
      </c>
      <c r="C152" s="25" t="s">
        <v>0</v>
      </c>
      <c r="D152" s="16" t="s">
        <v>223</v>
      </c>
      <c r="E152" s="26" t="s">
        <v>224</v>
      </c>
      <c r="F152" s="27">
        <v>1</v>
      </c>
      <c r="G152" s="28" t="s">
        <v>58</v>
      </c>
      <c r="H152" s="29" t="s">
        <v>220</v>
      </c>
      <c r="I152" s="40">
        <v>2020170010017</v>
      </c>
      <c r="J152" s="17" t="s">
        <v>225</v>
      </c>
      <c r="K152" s="30" t="s">
        <v>226</v>
      </c>
      <c r="L152" s="31" t="s">
        <v>931</v>
      </c>
      <c r="M152" s="32">
        <v>44927</v>
      </c>
      <c r="N152" s="33">
        <v>45291</v>
      </c>
      <c r="O152" s="34" t="s">
        <v>1196</v>
      </c>
      <c r="P152" s="35">
        <v>108855429</v>
      </c>
      <c r="Q152" s="36" t="s">
        <v>31</v>
      </c>
    </row>
    <row r="153" spans="1:17" s="7" customFormat="1" ht="89.25">
      <c r="A153" s="23" t="s">
        <v>44</v>
      </c>
      <c r="B153" s="24" t="s">
        <v>217</v>
      </c>
      <c r="C153" s="25" t="s">
        <v>1</v>
      </c>
      <c r="D153" s="16" t="s">
        <v>218</v>
      </c>
      <c r="E153" s="26" t="s">
        <v>219</v>
      </c>
      <c r="F153" s="27">
        <v>83</v>
      </c>
      <c r="G153" s="28" t="s">
        <v>58</v>
      </c>
      <c r="H153" s="29" t="s">
        <v>220</v>
      </c>
      <c r="I153" s="40">
        <v>2020170010017</v>
      </c>
      <c r="J153" s="17" t="s">
        <v>225</v>
      </c>
      <c r="K153" s="30" t="s">
        <v>226</v>
      </c>
      <c r="L153" s="31" t="s">
        <v>932</v>
      </c>
      <c r="M153" s="32">
        <v>44927</v>
      </c>
      <c r="N153" s="33">
        <v>45291</v>
      </c>
      <c r="O153" s="34" t="s">
        <v>1196</v>
      </c>
      <c r="P153" s="35">
        <v>196299693</v>
      </c>
      <c r="Q153" s="36" t="s">
        <v>31</v>
      </c>
    </row>
    <row r="154" spans="1:17" s="7" customFormat="1" ht="89.25">
      <c r="A154" s="23" t="s">
        <v>44</v>
      </c>
      <c r="B154" s="24" t="s">
        <v>217</v>
      </c>
      <c r="C154" s="25" t="s">
        <v>1</v>
      </c>
      <c r="D154" s="16" t="s">
        <v>218</v>
      </c>
      <c r="E154" s="26" t="s">
        <v>219</v>
      </c>
      <c r="F154" s="27">
        <v>83</v>
      </c>
      <c r="G154" s="28" t="s">
        <v>58</v>
      </c>
      <c r="H154" s="29" t="s">
        <v>220</v>
      </c>
      <c r="I154" s="40">
        <v>2020170010017</v>
      </c>
      <c r="J154" s="17" t="s">
        <v>225</v>
      </c>
      <c r="K154" s="30" t="s">
        <v>226</v>
      </c>
      <c r="L154" s="31" t="s">
        <v>933</v>
      </c>
      <c r="M154" s="32">
        <v>44927</v>
      </c>
      <c r="N154" s="33">
        <v>45291</v>
      </c>
      <c r="O154" s="34" t="s">
        <v>1196</v>
      </c>
      <c r="P154" s="35">
        <v>65446742</v>
      </c>
      <c r="Q154" s="36" t="s">
        <v>31</v>
      </c>
    </row>
    <row r="155" spans="1:17" s="7" customFormat="1" ht="89.25">
      <c r="A155" s="23" t="s">
        <v>44</v>
      </c>
      <c r="B155" s="24" t="s">
        <v>217</v>
      </c>
      <c r="C155" s="25" t="s">
        <v>1</v>
      </c>
      <c r="D155" s="16" t="s">
        <v>218</v>
      </c>
      <c r="E155" s="26" t="s">
        <v>219</v>
      </c>
      <c r="F155" s="27">
        <v>83</v>
      </c>
      <c r="G155" s="28" t="s">
        <v>58</v>
      </c>
      <c r="H155" s="29" t="s">
        <v>220</v>
      </c>
      <c r="I155" s="40">
        <v>2020170010017</v>
      </c>
      <c r="J155" s="17" t="s">
        <v>225</v>
      </c>
      <c r="K155" s="30" t="s">
        <v>226</v>
      </c>
      <c r="L155" s="31" t="s">
        <v>1240</v>
      </c>
      <c r="M155" s="32">
        <v>45078</v>
      </c>
      <c r="N155" s="33">
        <v>45291</v>
      </c>
      <c r="O155" s="34" t="s">
        <v>1196</v>
      </c>
      <c r="P155" s="35">
        <v>40000000</v>
      </c>
      <c r="Q155" s="36" t="s">
        <v>31</v>
      </c>
    </row>
    <row r="156" spans="1:17" s="7" customFormat="1" ht="89.25">
      <c r="A156" s="23" t="s">
        <v>44</v>
      </c>
      <c r="B156" s="24" t="s">
        <v>217</v>
      </c>
      <c r="C156" s="25" t="s">
        <v>1</v>
      </c>
      <c r="D156" s="16" t="s">
        <v>218</v>
      </c>
      <c r="E156" s="26" t="s">
        <v>219</v>
      </c>
      <c r="F156" s="27">
        <v>83</v>
      </c>
      <c r="G156" s="28" t="s">
        <v>58</v>
      </c>
      <c r="H156" s="29" t="s">
        <v>220</v>
      </c>
      <c r="I156" s="40">
        <v>2020170010017</v>
      </c>
      <c r="J156" s="17" t="s">
        <v>225</v>
      </c>
      <c r="K156" s="30" t="s">
        <v>226</v>
      </c>
      <c r="L156" s="31" t="s">
        <v>934</v>
      </c>
      <c r="M156" s="32">
        <v>44927</v>
      </c>
      <c r="N156" s="33">
        <v>45291</v>
      </c>
      <c r="O156" s="34" t="s">
        <v>1196</v>
      </c>
      <c r="P156" s="35">
        <v>100000000</v>
      </c>
      <c r="Q156" s="36" t="s">
        <v>31</v>
      </c>
    </row>
    <row r="157" spans="1:17" s="7" customFormat="1" ht="89.25">
      <c r="A157" s="23" t="s">
        <v>44</v>
      </c>
      <c r="B157" s="24" t="s">
        <v>217</v>
      </c>
      <c r="C157" s="25" t="s">
        <v>1</v>
      </c>
      <c r="D157" s="16" t="s">
        <v>218</v>
      </c>
      <c r="E157" s="26" t="s">
        <v>219</v>
      </c>
      <c r="F157" s="27">
        <v>83</v>
      </c>
      <c r="G157" s="28" t="s">
        <v>58</v>
      </c>
      <c r="H157" s="29" t="s">
        <v>220</v>
      </c>
      <c r="I157" s="40">
        <v>2020170010017</v>
      </c>
      <c r="J157" s="17" t="s">
        <v>225</v>
      </c>
      <c r="K157" s="30" t="s">
        <v>226</v>
      </c>
      <c r="L157" s="31" t="s">
        <v>935</v>
      </c>
      <c r="M157" s="32">
        <v>44927</v>
      </c>
      <c r="N157" s="33">
        <v>45291</v>
      </c>
      <c r="O157" s="34" t="s">
        <v>1196</v>
      </c>
      <c r="P157" s="35">
        <v>1535991801</v>
      </c>
      <c r="Q157" s="36" t="s">
        <v>31</v>
      </c>
    </row>
    <row r="158" spans="1:17" s="7" customFormat="1" ht="102">
      <c r="A158" s="23" t="s">
        <v>44</v>
      </c>
      <c r="B158" s="24" t="s">
        <v>217</v>
      </c>
      <c r="C158" s="25" t="s">
        <v>0</v>
      </c>
      <c r="D158" s="16" t="s">
        <v>227</v>
      </c>
      <c r="E158" s="26" t="s">
        <v>228</v>
      </c>
      <c r="F158" s="27">
        <v>40</v>
      </c>
      <c r="G158" s="28" t="s">
        <v>58</v>
      </c>
      <c r="H158" s="29" t="s">
        <v>220</v>
      </c>
      <c r="I158" s="40">
        <v>2020170010017</v>
      </c>
      <c r="J158" s="17" t="s">
        <v>225</v>
      </c>
      <c r="K158" s="30" t="s">
        <v>226</v>
      </c>
      <c r="L158" s="31" t="s">
        <v>936</v>
      </c>
      <c r="M158" s="32">
        <v>44927</v>
      </c>
      <c r="N158" s="33">
        <v>45291</v>
      </c>
      <c r="O158" s="34" t="s">
        <v>1196</v>
      </c>
      <c r="P158" s="35">
        <v>59553922</v>
      </c>
      <c r="Q158" s="36" t="s">
        <v>31</v>
      </c>
    </row>
    <row r="159" spans="1:17" s="7" customFormat="1" ht="102">
      <c r="A159" s="23" t="s">
        <v>44</v>
      </c>
      <c r="B159" s="24" t="s">
        <v>217</v>
      </c>
      <c r="C159" s="25" t="s">
        <v>0</v>
      </c>
      <c r="D159" s="16" t="s">
        <v>227</v>
      </c>
      <c r="E159" s="26" t="s">
        <v>228</v>
      </c>
      <c r="F159" s="27">
        <v>40</v>
      </c>
      <c r="G159" s="28" t="s">
        <v>58</v>
      </c>
      <c r="H159" s="29" t="s">
        <v>220</v>
      </c>
      <c r="I159" s="40">
        <v>2020170010017</v>
      </c>
      <c r="J159" s="17" t="s">
        <v>225</v>
      </c>
      <c r="K159" s="30" t="s">
        <v>226</v>
      </c>
      <c r="L159" s="31" t="s">
        <v>937</v>
      </c>
      <c r="M159" s="32">
        <v>44927</v>
      </c>
      <c r="N159" s="33">
        <v>45291</v>
      </c>
      <c r="O159" s="34" t="s">
        <v>1196</v>
      </c>
      <c r="P159" s="35">
        <v>365719287</v>
      </c>
      <c r="Q159" s="36" t="s">
        <v>31</v>
      </c>
    </row>
    <row r="160" spans="1:17" s="7" customFormat="1" ht="63.75">
      <c r="A160" s="23" t="s">
        <v>44</v>
      </c>
      <c r="B160" s="24" t="s">
        <v>217</v>
      </c>
      <c r="C160" s="25" t="s">
        <v>0</v>
      </c>
      <c r="D160" s="16" t="s">
        <v>229</v>
      </c>
      <c r="E160" s="26" t="s">
        <v>230</v>
      </c>
      <c r="F160" s="27">
        <v>1</v>
      </c>
      <c r="G160" s="28" t="s">
        <v>58</v>
      </c>
      <c r="H160" s="29" t="s">
        <v>210</v>
      </c>
      <c r="I160" s="40">
        <v>2020170010028</v>
      </c>
      <c r="J160" s="17" t="s">
        <v>231</v>
      </c>
      <c r="K160" s="30" t="s">
        <v>232</v>
      </c>
      <c r="L160" s="31" t="s">
        <v>918</v>
      </c>
      <c r="M160" s="32">
        <v>44927</v>
      </c>
      <c r="N160" s="33">
        <v>45291</v>
      </c>
      <c r="O160" s="34" t="s">
        <v>1196</v>
      </c>
      <c r="P160" s="35">
        <v>386000000</v>
      </c>
      <c r="Q160" s="36" t="s">
        <v>31</v>
      </c>
    </row>
    <row r="161" spans="1:17" s="7" customFormat="1" ht="63.75">
      <c r="A161" s="23" t="s">
        <v>44</v>
      </c>
      <c r="B161" s="24" t="s">
        <v>217</v>
      </c>
      <c r="C161" s="25" t="s">
        <v>0</v>
      </c>
      <c r="D161" s="16" t="s">
        <v>229</v>
      </c>
      <c r="E161" s="26" t="s">
        <v>230</v>
      </c>
      <c r="F161" s="27">
        <v>1</v>
      </c>
      <c r="G161" s="28" t="s">
        <v>58</v>
      </c>
      <c r="H161" s="29" t="s">
        <v>210</v>
      </c>
      <c r="I161" s="40">
        <v>2020170010028</v>
      </c>
      <c r="J161" s="17" t="s">
        <v>231</v>
      </c>
      <c r="K161" s="30" t="s">
        <v>232</v>
      </c>
      <c r="L161" s="31" t="s">
        <v>919</v>
      </c>
      <c r="M161" s="32">
        <v>44927</v>
      </c>
      <c r="N161" s="33">
        <v>45291</v>
      </c>
      <c r="O161" s="34" t="s">
        <v>1196</v>
      </c>
      <c r="P161" s="35">
        <v>110389401</v>
      </c>
      <c r="Q161" s="36" t="s">
        <v>31</v>
      </c>
    </row>
    <row r="162" spans="1:17" s="7" customFormat="1" ht="76.5">
      <c r="A162" s="23" t="s">
        <v>44</v>
      </c>
      <c r="B162" s="24" t="s">
        <v>217</v>
      </c>
      <c r="C162" s="25" t="s">
        <v>0</v>
      </c>
      <c r="D162" s="16" t="s">
        <v>233</v>
      </c>
      <c r="E162" s="26" t="s">
        <v>234</v>
      </c>
      <c r="F162" s="27">
        <v>42</v>
      </c>
      <c r="G162" s="28" t="s">
        <v>58</v>
      </c>
      <c r="H162" s="29" t="s">
        <v>220</v>
      </c>
      <c r="I162" s="40">
        <v>2020170010028</v>
      </c>
      <c r="J162" s="17" t="s">
        <v>231</v>
      </c>
      <c r="K162" s="30" t="s">
        <v>232</v>
      </c>
      <c r="L162" s="31" t="s">
        <v>920</v>
      </c>
      <c r="M162" s="32">
        <v>44927</v>
      </c>
      <c r="N162" s="33">
        <v>45291</v>
      </c>
      <c r="O162" s="34" t="s">
        <v>1196</v>
      </c>
      <c r="P162" s="35">
        <v>109553932</v>
      </c>
      <c r="Q162" s="36" t="s">
        <v>31</v>
      </c>
    </row>
    <row r="163" spans="1:17" s="7" customFormat="1" ht="76.5">
      <c r="A163" s="23" t="s">
        <v>44</v>
      </c>
      <c r="B163" s="24" t="s">
        <v>217</v>
      </c>
      <c r="C163" s="25" t="s">
        <v>0</v>
      </c>
      <c r="D163" s="16" t="s">
        <v>233</v>
      </c>
      <c r="E163" s="26" t="s">
        <v>234</v>
      </c>
      <c r="F163" s="27">
        <v>42</v>
      </c>
      <c r="G163" s="28" t="s">
        <v>58</v>
      </c>
      <c r="H163" s="29" t="s">
        <v>220</v>
      </c>
      <c r="I163" s="40">
        <v>2020170010028</v>
      </c>
      <c r="J163" s="17" t="s">
        <v>231</v>
      </c>
      <c r="K163" s="30" t="s">
        <v>232</v>
      </c>
      <c r="L163" s="31" t="s">
        <v>921</v>
      </c>
      <c r="M163" s="32">
        <v>44927</v>
      </c>
      <c r="N163" s="33">
        <v>45291</v>
      </c>
      <c r="O163" s="34" t="s">
        <v>1196</v>
      </c>
      <c r="P163" s="35">
        <v>184709428</v>
      </c>
      <c r="Q163" s="36" t="s">
        <v>31</v>
      </c>
    </row>
    <row r="164" spans="1:17" s="7" customFormat="1" ht="89.25">
      <c r="A164" s="23" t="s">
        <v>44</v>
      </c>
      <c r="B164" s="24" t="s">
        <v>217</v>
      </c>
      <c r="C164" s="25" t="s">
        <v>0</v>
      </c>
      <c r="D164" s="16" t="s">
        <v>235</v>
      </c>
      <c r="E164" s="26" t="s">
        <v>219</v>
      </c>
      <c r="F164" s="27">
        <v>83</v>
      </c>
      <c r="G164" s="28" t="s">
        <v>71</v>
      </c>
      <c r="H164" s="29" t="s">
        <v>164</v>
      </c>
      <c r="I164" s="40">
        <v>2021170010071</v>
      </c>
      <c r="J164" s="17" t="s">
        <v>236</v>
      </c>
      <c r="K164" s="30" t="s">
        <v>237</v>
      </c>
      <c r="L164" s="31" t="s">
        <v>938</v>
      </c>
      <c r="M164" s="32">
        <v>44927</v>
      </c>
      <c r="N164" s="33">
        <v>44925</v>
      </c>
      <c r="O164" s="34" t="s">
        <v>1196</v>
      </c>
      <c r="P164" s="35">
        <v>250000000</v>
      </c>
      <c r="Q164" s="36" t="s">
        <v>31</v>
      </c>
    </row>
    <row r="165" spans="1:17" s="7" customFormat="1" ht="89.25">
      <c r="A165" s="23" t="s">
        <v>44</v>
      </c>
      <c r="B165" s="24" t="s">
        <v>217</v>
      </c>
      <c r="C165" s="25" t="s">
        <v>0</v>
      </c>
      <c r="D165" s="16" t="s">
        <v>238</v>
      </c>
      <c r="E165" s="26" t="s">
        <v>239</v>
      </c>
      <c r="F165" s="27">
        <v>4.9000000000000004</v>
      </c>
      <c r="G165" s="28" t="s">
        <v>71</v>
      </c>
      <c r="H165" s="29" t="s">
        <v>220</v>
      </c>
      <c r="I165" s="40">
        <v>2021170010071</v>
      </c>
      <c r="J165" s="17" t="s">
        <v>236</v>
      </c>
      <c r="K165" s="30" t="s">
        <v>237</v>
      </c>
      <c r="L165" s="31" t="s">
        <v>939</v>
      </c>
      <c r="M165" s="32">
        <v>44927</v>
      </c>
      <c r="N165" s="33">
        <v>45291</v>
      </c>
      <c r="O165" s="34" t="s">
        <v>1196</v>
      </c>
      <c r="P165" s="35">
        <v>3052868250</v>
      </c>
      <c r="Q165" s="36" t="s">
        <v>31</v>
      </c>
    </row>
    <row r="166" spans="1:17" s="7" customFormat="1" ht="89.25">
      <c r="A166" s="23" t="s">
        <v>44</v>
      </c>
      <c r="B166" s="24" t="s">
        <v>217</v>
      </c>
      <c r="C166" s="25" t="s">
        <v>0</v>
      </c>
      <c r="D166" s="16" t="s">
        <v>238</v>
      </c>
      <c r="E166" s="26" t="s">
        <v>239</v>
      </c>
      <c r="F166" s="27">
        <v>4.9000000000000004</v>
      </c>
      <c r="G166" s="28" t="s">
        <v>71</v>
      </c>
      <c r="H166" s="29" t="s">
        <v>220</v>
      </c>
      <c r="I166" s="40">
        <v>2021170010071</v>
      </c>
      <c r="J166" s="17" t="s">
        <v>236</v>
      </c>
      <c r="K166" s="30" t="s">
        <v>237</v>
      </c>
      <c r="L166" s="31" t="s">
        <v>1190</v>
      </c>
      <c r="M166" s="32">
        <v>44927</v>
      </c>
      <c r="N166" s="33">
        <v>45291</v>
      </c>
      <c r="O166" s="34" t="s">
        <v>1196</v>
      </c>
      <c r="P166" s="35">
        <v>20000000</v>
      </c>
      <c r="Q166" s="36" t="s">
        <v>32</v>
      </c>
    </row>
    <row r="167" spans="1:17" s="7" customFormat="1" ht="89.25">
      <c r="A167" s="23" t="s">
        <v>44</v>
      </c>
      <c r="B167" s="24" t="s">
        <v>217</v>
      </c>
      <c r="C167" s="25" t="s">
        <v>0</v>
      </c>
      <c r="D167" s="16" t="s">
        <v>238</v>
      </c>
      <c r="E167" s="26" t="s">
        <v>239</v>
      </c>
      <c r="F167" s="27">
        <v>4.9000000000000004</v>
      </c>
      <c r="G167" s="28" t="s">
        <v>71</v>
      </c>
      <c r="H167" s="29" t="s">
        <v>220</v>
      </c>
      <c r="I167" s="40">
        <v>2021170010071</v>
      </c>
      <c r="J167" s="17" t="s">
        <v>236</v>
      </c>
      <c r="K167" s="30" t="s">
        <v>237</v>
      </c>
      <c r="L167" s="31" t="s">
        <v>940</v>
      </c>
      <c r="M167" s="32">
        <v>44927</v>
      </c>
      <c r="N167" s="33">
        <v>45291</v>
      </c>
      <c r="O167" s="34" t="s">
        <v>1196</v>
      </c>
      <c r="P167" s="35">
        <v>621631819</v>
      </c>
      <c r="Q167" s="36" t="s">
        <v>31</v>
      </c>
    </row>
    <row r="168" spans="1:17" s="7" customFormat="1" ht="89.25">
      <c r="A168" s="23" t="s">
        <v>44</v>
      </c>
      <c r="B168" s="24" t="s">
        <v>217</v>
      </c>
      <c r="C168" s="25" t="s">
        <v>0</v>
      </c>
      <c r="D168" s="16" t="s">
        <v>238</v>
      </c>
      <c r="E168" s="26" t="s">
        <v>239</v>
      </c>
      <c r="F168" s="27">
        <v>4.9000000000000004</v>
      </c>
      <c r="G168" s="28" t="s">
        <v>71</v>
      </c>
      <c r="H168" s="29" t="s">
        <v>220</v>
      </c>
      <c r="I168" s="40">
        <v>2021170010071</v>
      </c>
      <c r="J168" s="17" t="s">
        <v>236</v>
      </c>
      <c r="K168" s="30" t="s">
        <v>237</v>
      </c>
      <c r="L168" s="31" t="s">
        <v>941</v>
      </c>
      <c r="M168" s="32">
        <v>44927</v>
      </c>
      <c r="N168" s="33">
        <v>45291</v>
      </c>
      <c r="O168" s="34" t="s">
        <v>1196</v>
      </c>
      <c r="P168" s="35">
        <v>2902505700</v>
      </c>
      <c r="Q168" s="36" t="s">
        <v>31</v>
      </c>
    </row>
    <row r="169" spans="1:17" s="7" customFormat="1" ht="89.25">
      <c r="A169" s="23" t="s">
        <v>44</v>
      </c>
      <c r="B169" s="24" t="s">
        <v>217</v>
      </c>
      <c r="C169" s="25" t="s">
        <v>0</v>
      </c>
      <c r="D169" s="16" t="s">
        <v>240</v>
      </c>
      <c r="E169" s="26" t="s">
        <v>241</v>
      </c>
      <c r="F169" s="27">
        <v>200</v>
      </c>
      <c r="G169" s="28" t="s">
        <v>71</v>
      </c>
      <c r="H169" s="29" t="s">
        <v>220</v>
      </c>
      <c r="I169" s="40">
        <v>2021170010071</v>
      </c>
      <c r="J169" s="17" t="s">
        <v>236</v>
      </c>
      <c r="K169" s="30" t="s">
        <v>237</v>
      </c>
      <c r="L169" s="31" t="s">
        <v>942</v>
      </c>
      <c r="M169" s="32">
        <v>44927</v>
      </c>
      <c r="N169" s="33">
        <v>44926</v>
      </c>
      <c r="O169" s="34" t="s">
        <v>1196</v>
      </c>
      <c r="P169" s="35">
        <v>1142500033</v>
      </c>
      <c r="Q169" s="36" t="s">
        <v>31</v>
      </c>
    </row>
    <row r="170" spans="1:17" s="7" customFormat="1" ht="89.25">
      <c r="A170" s="23" t="s">
        <v>44</v>
      </c>
      <c r="B170" s="24" t="s">
        <v>217</v>
      </c>
      <c r="C170" s="25" t="s">
        <v>0</v>
      </c>
      <c r="D170" s="16" t="s">
        <v>242</v>
      </c>
      <c r="E170" s="26" t="s">
        <v>243</v>
      </c>
      <c r="F170" s="27">
        <v>0</v>
      </c>
      <c r="G170" s="28" t="s">
        <v>71</v>
      </c>
      <c r="H170" s="29" t="s">
        <v>220</v>
      </c>
      <c r="I170" s="40">
        <v>2021170010071</v>
      </c>
      <c r="J170" s="17" t="s">
        <v>236</v>
      </c>
      <c r="K170" s="30" t="s">
        <v>237</v>
      </c>
      <c r="L170" s="31" t="s">
        <v>943</v>
      </c>
      <c r="M170" s="32">
        <v>44927</v>
      </c>
      <c r="N170" s="33">
        <v>44925</v>
      </c>
      <c r="O170" s="34" t="s">
        <v>1196</v>
      </c>
      <c r="P170" s="35">
        <f>913323529-P171</f>
        <v>833323529</v>
      </c>
      <c r="Q170" s="36" t="s">
        <v>31</v>
      </c>
    </row>
    <row r="171" spans="1:17" s="7" customFormat="1" ht="89.25">
      <c r="A171" s="23" t="s">
        <v>44</v>
      </c>
      <c r="B171" s="24" t="s">
        <v>217</v>
      </c>
      <c r="C171" s="25" t="s">
        <v>0</v>
      </c>
      <c r="D171" s="16" t="s">
        <v>242</v>
      </c>
      <c r="E171" s="26" t="s">
        <v>239</v>
      </c>
      <c r="F171" s="27">
        <v>4.9000000000000004</v>
      </c>
      <c r="G171" s="28" t="s">
        <v>71</v>
      </c>
      <c r="H171" s="29" t="s">
        <v>220</v>
      </c>
      <c r="I171" s="40">
        <v>2021170010071</v>
      </c>
      <c r="J171" s="17" t="s">
        <v>236</v>
      </c>
      <c r="K171" s="30" t="s">
        <v>237</v>
      </c>
      <c r="L171" s="31" t="s">
        <v>943</v>
      </c>
      <c r="M171" s="32">
        <v>44927</v>
      </c>
      <c r="N171" s="33">
        <v>44925</v>
      </c>
      <c r="O171" s="34" t="s">
        <v>1196</v>
      </c>
      <c r="P171" s="35">
        <v>80000000</v>
      </c>
      <c r="Q171" s="36"/>
    </row>
    <row r="172" spans="1:17" s="7" customFormat="1" ht="89.25">
      <c r="A172" s="23" t="s">
        <v>44</v>
      </c>
      <c r="B172" s="24" t="s">
        <v>217</v>
      </c>
      <c r="C172" s="25" t="s">
        <v>1</v>
      </c>
      <c r="D172" s="16" t="s">
        <v>218</v>
      </c>
      <c r="E172" s="26" t="s">
        <v>219</v>
      </c>
      <c r="F172" s="27">
        <v>83</v>
      </c>
      <c r="G172" s="28" t="s">
        <v>71</v>
      </c>
      <c r="H172" s="29" t="s">
        <v>220</v>
      </c>
      <c r="I172" s="40">
        <v>2021170010071</v>
      </c>
      <c r="J172" s="17" t="s">
        <v>236</v>
      </c>
      <c r="K172" s="30" t="s">
        <v>237</v>
      </c>
      <c r="L172" s="31" t="s">
        <v>939</v>
      </c>
      <c r="M172" s="32">
        <v>44927</v>
      </c>
      <c r="N172" s="33">
        <v>44925</v>
      </c>
      <c r="O172" s="34" t="s">
        <v>1196</v>
      </c>
      <c r="P172" s="35">
        <v>75294000</v>
      </c>
      <c r="Q172" s="36" t="s">
        <v>31</v>
      </c>
    </row>
    <row r="173" spans="1:17" s="7" customFormat="1" ht="89.25">
      <c r="A173" s="23" t="s">
        <v>44</v>
      </c>
      <c r="B173" s="24" t="s">
        <v>217</v>
      </c>
      <c r="C173" s="25" t="s">
        <v>1</v>
      </c>
      <c r="D173" s="16" t="s">
        <v>218</v>
      </c>
      <c r="E173" s="26" t="s">
        <v>219</v>
      </c>
      <c r="F173" s="27">
        <v>83</v>
      </c>
      <c r="G173" s="28" t="s">
        <v>71</v>
      </c>
      <c r="H173" s="29" t="s">
        <v>220</v>
      </c>
      <c r="I173" s="40">
        <v>2021170010071</v>
      </c>
      <c r="J173" s="17" t="s">
        <v>236</v>
      </c>
      <c r="K173" s="30" t="s">
        <v>237</v>
      </c>
      <c r="L173" s="31" t="s">
        <v>943</v>
      </c>
      <c r="M173" s="32">
        <v>44927</v>
      </c>
      <c r="N173" s="33">
        <v>44925</v>
      </c>
      <c r="O173" s="34" t="s">
        <v>1196</v>
      </c>
      <c r="P173" s="35">
        <v>651955802</v>
      </c>
      <c r="Q173" s="36" t="s">
        <v>31</v>
      </c>
    </row>
    <row r="174" spans="1:17" s="7" customFormat="1" ht="89.25">
      <c r="A174" s="23" t="s">
        <v>44</v>
      </c>
      <c r="B174" s="24" t="s">
        <v>217</v>
      </c>
      <c r="C174" s="25" t="s">
        <v>1</v>
      </c>
      <c r="D174" s="16" t="s">
        <v>218</v>
      </c>
      <c r="E174" s="26" t="s">
        <v>219</v>
      </c>
      <c r="F174" s="27">
        <v>83</v>
      </c>
      <c r="G174" s="28" t="s">
        <v>71</v>
      </c>
      <c r="H174" s="29" t="s">
        <v>220</v>
      </c>
      <c r="I174" s="40">
        <v>2021170010071</v>
      </c>
      <c r="J174" s="17" t="s">
        <v>236</v>
      </c>
      <c r="K174" s="30" t="s">
        <v>237</v>
      </c>
      <c r="L174" s="31" t="s">
        <v>944</v>
      </c>
      <c r="M174" s="32">
        <v>44927</v>
      </c>
      <c r="N174" s="33">
        <v>44925</v>
      </c>
      <c r="O174" s="34" t="s">
        <v>1196</v>
      </c>
      <c r="P174" s="35">
        <v>540000000</v>
      </c>
      <c r="Q174" s="36" t="s">
        <v>31</v>
      </c>
    </row>
    <row r="175" spans="1:17" s="7" customFormat="1" ht="89.25">
      <c r="A175" s="23" t="s">
        <v>44</v>
      </c>
      <c r="B175" s="24" t="s">
        <v>217</v>
      </c>
      <c r="C175" s="25" t="s">
        <v>1</v>
      </c>
      <c r="D175" s="16" t="s">
        <v>218</v>
      </c>
      <c r="E175" s="26" t="s">
        <v>219</v>
      </c>
      <c r="F175" s="27">
        <v>83</v>
      </c>
      <c r="G175" s="28" t="s">
        <v>71</v>
      </c>
      <c r="H175" s="29" t="s">
        <v>220</v>
      </c>
      <c r="I175" s="40">
        <v>2021170010071</v>
      </c>
      <c r="J175" s="17" t="s">
        <v>236</v>
      </c>
      <c r="K175" s="30" t="s">
        <v>237</v>
      </c>
      <c r="L175" s="31" t="s">
        <v>941</v>
      </c>
      <c r="M175" s="32">
        <v>44927</v>
      </c>
      <c r="N175" s="33">
        <v>44926</v>
      </c>
      <c r="O175" s="34" t="s">
        <v>1196</v>
      </c>
      <c r="P175" s="35">
        <v>310736785</v>
      </c>
      <c r="Q175" s="36" t="s">
        <v>31</v>
      </c>
    </row>
    <row r="176" spans="1:17" s="7" customFormat="1" ht="89.25">
      <c r="A176" s="23" t="s">
        <v>44</v>
      </c>
      <c r="B176" s="24" t="s">
        <v>217</v>
      </c>
      <c r="C176" s="25" t="s">
        <v>0</v>
      </c>
      <c r="D176" s="16" t="s">
        <v>244</v>
      </c>
      <c r="E176" s="26" t="s">
        <v>245</v>
      </c>
      <c r="F176" s="27">
        <v>50</v>
      </c>
      <c r="G176" s="28" t="s">
        <v>71</v>
      </c>
      <c r="H176" s="29" t="s">
        <v>220</v>
      </c>
      <c r="I176" s="40">
        <v>2021170010071</v>
      </c>
      <c r="J176" s="17" t="s">
        <v>236</v>
      </c>
      <c r="K176" s="30" t="s">
        <v>237</v>
      </c>
      <c r="L176" s="31" t="s">
        <v>941</v>
      </c>
      <c r="M176" s="32">
        <v>44927</v>
      </c>
      <c r="N176" s="33">
        <v>45291</v>
      </c>
      <c r="O176" s="34" t="s">
        <v>1196</v>
      </c>
      <c r="P176" s="35">
        <v>508428201</v>
      </c>
      <c r="Q176" s="36" t="s">
        <v>31</v>
      </c>
    </row>
    <row r="177" spans="1:17" s="7" customFormat="1" ht="76.5">
      <c r="A177" s="23" t="s">
        <v>44</v>
      </c>
      <c r="B177" s="24" t="s">
        <v>1241</v>
      </c>
      <c r="C177" s="25" t="s">
        <v>1</v>
      </c>
      <c r="D177" s="16" t="s">
        <v>1242</v>
      </c>
      <c r="E177" s="26" t="s">
        <v>1243</v>
      </c>
      <c r="F177" s="27">
        <v>25</v>
      </c>
      <c r="G177" s="28" t="s">
        <v>1244</v>
      </c>
      <c r="H177" s="29" t="s">
        <v>1245</v>
      </c>
      <c r="I177" s="40">
        <v>2021170010070</v>
      </c>
      <c r="J177" s="17" t="s">
        <v>1246</v>
      </c>
      <c r="K177" s="30" t="s">
        <v>1247</v>
      </c>
      <c r="L177" s="31" t="s">
        <v>1248</v>
      </c>
      <c r="M177" s="32">
        <v>45076</v>
      </c>
      <c r="N177" s="33">
        <v>45291</v>
      </c>
      <c r="O177" s="34" t="s">
        <v>1196</v>
      </c>
      <c r="P177" s="35">
        <v>25000000</v>
      </c>
      <c r="Q177" s="36" t="s">
        <v>31</v>
      </c>
    </row>
    <row r="178" spans="1:17" s="7" customFormat="1" ht="76.5">
      <c r="A178" s="23" t="s">
        <v>44</v>
      </c>
      <c r="B178" s="24" t="s">
        <v>1241</v>
      </c>
      <c r="C178" s="25" t="s">
        <v>1</v>
      </c>
      <c r="D178" s="16" t="s">
        <v>1242</v>
      </c>
      <c r="E178" s="26" t="s">
        <v>1243</v>
      </c>
      <c r="F178" s="27">
        <v>25</v>
      </c>
      <c r="G178" s="28" t="s">
        <v>1244</v>
      </c>
      <c r="H178" s="29" t="s">
        <v>1245</v>
      </c>
      <c r="I178" s="40">
        <v>2021170010070</v>
      </c>
      <c r="J178" s="17" t="s">
        <v>1246</v>
      </c>
      <c r="K178" s="30" t="s">
        <v>1247</v>
      </c>
      <c r="L178" s="31" t="s">
        <v>1249</v>
      </c>
      <c r="M178" s="32">
        <v>45076</v>
      </c>
      <c r="N178" s="33">
        <v>45291</v>
      </c>
      <c r="O178" s="34" t="s">
        <v>1196</v>
      </c>
      <c r="P178" s="35">
        <v>50000000</v>
      </c>
      <c r="Q178" s="36" t="s">
        <v>31</v>
      </c>
    </row>
    <row r="179" spans="1:17" s="7" customFormat="1" ht="63.75">
      <c r="A179" s="23" t="s">
        <v>44</v>
      </c>
      <c r="B179" s="24" t="s">
        <v>1241</v>
      </c>
      <c r="C179" s="25" t="s">
        <v>1</v>
      </c>
      <c r="D179" s="16" t="s">
        <v>93</v>
      </c>
      <c r="E179" s="26" t="s">
        <v>94</v>
      </c>
      <c r="F179" s="27">
        <v>7.9</v>
      </c>
      <c r="G179" s="28" t="s">
        <v>1250</v>
      </c>
      <c r="H179" s="29" t="s">
        <v>1245</v>
      </c>
      <c r="I179" s="40">
        <v>2021170010070</v>
      </c>
      <c r="J179" s="17" t="s">
        <v>1246</v>
      </c>
      <c r="K179" s="30" t="s">
        <v>1247</v>
      </c>
      <c r="L179" s="31" t="s">
        <v>964</v>
      </c>
      <c r="M179" s="32">
        <v>45076</v>
      </c>
      <c r="N179" s="33">
        <v>45291</v>
      </c>
      <c r="O179" s="34" t="s">
        <v>1196</v>
      </c>
      <c r="P179" s="35">
        <v>438186282</v>
      </c>
      <c r="Q179" s="36" t="s">
        <v>31</v>
      </c>
    </row>
    <row r="180" spans="1:17" s="7" customFormat="1" ht="63.75">
      <c r="A180" s="23" t="s">
        <v>44</v>
      </c>
      <c r="B180" s="24" t="s">
        <v>1241</v>
      </c>
      <c r="C180" s="25" t="s">
        <v>1</v>
      </c>
      <c r="D180" s="16" t="s">
        <v>93</v>
      </c>
      <c r="E180" s="26" t="s">
        <v>94</v>
      </c>
      <c r="F180" s="27">
        <v>7.9</v>
      </c>
      <c r="G180" s="28" t="s">
        <v>1250</v>
      </c>
      <c r="H180" s="29" t="s">
        <v>1245</v>
      </c>
      <c r="I180" s="40">
        <v>2021170010070</v>
      </c>
      <c r="J180" s="17" t="s">
        <v>1246</v>
      </c>
      <c r="K180" s="30" t="s">
        <v>1247</v>
      </c>
      <c r="L180" s="31" t="s">
        <v>1251</v>
      </c>
      <c r="M180" s="32">
        <v>45076</v>
      </c>
      <c r="N180" s="33">
        <v>45291</v>
      </c>
      <c r="O180" s="34" t="s">
        <v>1196</v>
      </c>
      <c r="P180" s="35">
        <v>178684741</v>
      </c>
      <c r="Q180" s="36" t="s">
        <v>31</v>
      </c>
    </row>
    <row r="181" spans="1:17" s="7" customFormat="1" ht="63.75">
      <c r="A181" s="23" t="s">
        <v>44</v>
      </c>
      <c r="B181" s="24" t="s">
        <v>1241</v>
      </c>
      <c r="C181" s="25" t="s">
        <v>1</v>
      </c>
      <c r="D181" s="16" t="s">
        <v>93</v>
      </c>
      <c r="E181" s="26" t="s">
        <v>94</v>
      </c>
      <c r="F181" s="27">
        <v>7.9</v>
      </c>
      <c r="G181" s="28" t="s">
        <v>1250</v>
      </c>
      <c r="H181" s="29" t="s">
        <v>1245</v>
      </c>
      <c r="I181" s="40">
        <v>2021170010070</v>
      </c>
      <c r="J181" s="17" t="s">
        <v>1246</v>
      </c>
      <c r="K181" s="30" t="s">
        <v>1247</v>
      </c>
      <c r="L181" s="31" t="s">
        <v>967</v>
      </c>
      <c r="M181" s="32">
        <v>45076</v>
      </c>
      <c r="N181" s="33">
        <v>45291</v>
      </c>
      <c r="O181" s="34" t="s">
        <v>1196</v>
      </c>
      <c r="P181" s="35">
        <v>26000000</v>
      </c>
      <c r="Q181" s="36" t="s">
        <v>31</v>
      </c>
    </row>
    <row r="182" spans="1:17" s="7" customFormat="1" ht="51">
      <c r="A182" s="23" t="s">
        <v>45</v>
      </c>
      <c r="B182" s="24" t="s">
        <v>323</v>
      </c>
      <c r="C182" s="25" t="s">
        <v>0</v>
      </c>
      <c r="D182" s="16" t="s">
        <v>250</v>
      </c>
      <c r="E182" s="26" t="s">
        <v>252</v>
      </c>
      <c r="F182" s="27">
        <v>1</v>
      </c>
      <c r="G182" s="28" t="s">
        <v>72</v>
      </c>
      <c r="H182" s="29" t="s">
        <v>247</v>
      </c>
      <c r="I182" s="40">
        <v>2020170010018</v>
      </c>
      <c r="J182" s="17" t="s">
        <v>248</v>
      </c>
      <c r="K182" s="30" t="s">
        <v>249</v>
      </c>
      <c r="L182" s="31" t="s">
        <v>1002</v>
      </c>
      <c r="M182" s="32">
        <v>44928</v>
      </c>
      <c r="N182" s="33">
        <v>45290</v>
      </c>
      <c r="O182" s="34" t="s">
        <v>1196</v>
      </c>
      <c r="P182" s="35">
        <v>3490000000</v>
      </c>
      <c r="Q182" s="36" t="s">
        <v>31</v>
      </c>
    </row>
    <row r="183" spans="1:17" s="7" customFormat="1" ht="76.5">
      <c r="A183" s="23" t="s">
        <v>45</v>
      </c>
      <c r="B183" s="24" t="s">
        <v>323</v>
      </c>
      <c r="C183" s="25" t="s">
        <v>0</v>
      </c>
      <c r="D183" s="16" t="s">
        <v>250</v>
      </c>
      <c r="E183" s="26" t="s">
        <v>251</v>
      </c>
      <c r="F183" s="27">
        <v>1</v>
      </c>
      <c r="G183" s="28" t="s">
        <v>72</v>
      </c>
      <c r="H183" s="29" t="s">
        <v>247</v>
      </c>
      <c r="I183" s="40">
        <v>2020170010018</v>
      </c>
      <c r="J183" s="17" t="s">
        <v>248</v>
      </c>
      <c r="K183" s="30" t="s">
        <v>249</v>
      </c>
      <c r="L183" s="31" t="s">
        <v>1003</v>
      </c>
      <c r="M183" s="32">
        <v>44928</v>
      </c>
      <c r="N183" s="33">
        <v>45290</v>
      </c>
      <c r="O183" s="34" t="s">
        <v>1196</v>
      </c>
      <c r="P183" s="35">
        <v>300000000</v>
      </c>
      <c r="Q183" s="36" t="s">
        <v>31</v>
      </c>
    </row>
    <row r="184" spans="1:17" s="7" customFormat="1" ht="38.25">
      <c r="A184" s="23" t="s">
        <v>45</v>
      </c>
      <c r="B184" s="24" t="s">
        <v>323</v>
      </c>
      <c r="C184" s="25" t="s">
        <v>0</v>
      </c>
      <c r="D184" s="16" t="s">
        <v>250</v>
      </c>
      <c r="E184" s="26" t="s">
        <v>246</v>
      </c>
      <c r="F184" s="27">
        <v>1</v>
      </c>
      <c r="G184" s="28" t="s">
        <v>72</v>
      </c>
      <c r="H184" s="29" t="s">
        <v>247</v>
      </c>
      <c r="I184" s="40">
        <v>2020170010018</v>
      </c>
      <c r="J184" s="17" t="s">
        <v>248</v>
      </c>
      <c r="K184" s="30" t="s">
        <v>249</v>
      </c>
      <c r="L184" s="31" t="s">
        <v>1004</v>
      </c>
      <c r="M184" s="32">
        <v>44928</v>
      </c>
      <c r="N184" s="33">
        <v>45290</v>
      </c>
      <c r="O184" s="34" t="s">
        <v>1196</v>
      </c>
      <c r="P184" s="35">
        <v>211445800</v>
      </c>
      <c r="Q184" s="36" t="s">
        <v>31</v>
      </c>
    </row>
    <row r="185" spans="1:17" s="7" customFormat="1" ht="38.25">
      <c r="A185" s="23" t="s">
        <v>45</v>
      </c>
      <c r="B185" s="24" t="s">
        <v>323</v>
      </c>
      <c r="C185" s="25" t="s">
        <v>0</v>
      </c>
      <c r="D185" s="16" t="s">
        <v>250</v>
      </c>
      <c r="E185" s="26" t="s">
        <v>246</v>
      </c>
      <c r="F185" s="27">
        <v>1</v>
      </c>
      <c r="G185" s="28" t="s">
        <v>72</v>
      </c>
      <c r="H185" s="29" t="s">
        <v>247</v>
      </c>
      <c r="I185" s="40">
        <v>2020170010018</v>
      </c>
      <c r="J185" s="17" t="s">
        <v>248</v>
      </c>
      <c r="K185" s="30" t="s">
        <v>249</v>
      </c>
      <c r="L185" s="31" t="s">
        <v>1005</v>
      </c>
      <c r="M185" s="32">
        <v>44928</v>
      </c>
      <c r="N185" s="33">
        <v>45290</v>
      </c>
      <c r="O185" s="34" t="s">
        <v>1196</v>
      </c>
      <c r="P185" s="35">
        <v>120154200</v>
      </c>
      <c r="Q185" s="36" t="s">
        <v>31</v>
      </c>
    </row>
    <row r="186" spans="1:17" s="7" customFormat="1" ht="38.25">
      <c r="A186" s="23" t="s">
        <v>45</v>
      </c>
      <c r="B186" s="24" t="s">
        <v>323</v>
      </c>
      <c r="C186" s="25" t="s">
        <v>0</v>
      </c>
      <c r="D186" s="16" t="s">
        <v>250</v>
      </c>
      <c r="E186" s="26" t="s">
        <v>246</v>
      </c>
      <c r="F186" s="27">
        <v>1</v>
      </c>
      <c r="G186" s="28" t="s">
        <v>72</v>
      </c>
      <c r="H186" s="29" t="s">
        <v>247</v>
      </c>
      <c r="I186" s="40">
        <v>2020170010018</v>
      </c>
      <c r="J186" s="17" t="s">
        <v>248</v>
      </c>
      <c r="K186" s="30" t="s">
        <v>249</v>
      </c>
      <c r="L186" s="31" t="s">
        <v>1252</v>
      </c>
      <c r="M186" s="32">
        <v>44928</v>
      </c>
      <c r="N186" s="33">
        <v>45290</v>
      </c>
      <c r="O186" s="34" t="s">
        <v>1196</v>
      </c>
      <c r="P186" s="35">
        <v>46000000</v>
      </c>
      <c r="Q186" s="36" t="s">
        <v>31</v>
      </c>
    </row>
    <row r="187" spans="1:17" s="7" customFormat="1" ht="76.5">
      <c r="A187" s="23" t="s">
        <v>45</v>
      </c>
      <c r="B187" s="24" t="s">
        <v>323</v>
      </c>
      <c r="C187" s="25" t="s">
        <v>0</v>
      </c>
      <c r="D187" s="16" t="s">
        <v>250</v>
      </c>
      <c r="E187" s="26" t="s">
        <v>251</v>
      </c>
      <c r="F187" s="27">
        <v>1</v>
      </c>
      <c r="G187" s="28" t="s">
        <v>72</v>
      </c>
      <c r="H187" s="29" t="s">
        <v>247</v>
      </c>
      <c r="I187" s="40">
        <v>2020170010018</v>
      </c>
      <c r="J187" s="17" t="s">
        <v>248</v>
      </c>
      <c r="K187" s="30" t="s">
        <v>249</v>
      </c>
      <c r="L187" s="31" t="s">
        <v>1006</v>
      </c>
      <c r="M187" s="32">
        <v>44928</v>
      </c>
      <c r="N187" s="33">
        <v>45290</v>
      </c>
      <c r="O187" s="34" t="s">
        <v>1196</v>
      </c>
      <c r="P187" s="35">
        <v>1937788382</v>
      </c>
      <c r="Q187" s="36" t="s">
        <v>31</v>
      </c>
    </row>
    <row r="188" spans="1:17" s="7" customFormat="1" ht="76.5">
      <c r="A188" s="23" t="s">
        <v>45</v>
      </c>
      <c r="B188" s="24" t="s">
        <v>323</v>
      </c>
      <c r="C188" s="25" t="s">
        <v>0</v>
      </c>
      <c r="D188" s="16" t="s">
        <v>250</v>
      </c>
      <c r="E188" s="26" t="s">
        <v>251</v>
      </c>
      <c r="F188" s="27">
        <v>1</v>
      </c>
      <c r="G188" s="28" t="s">
        <v>72</v>
      </c>
      <c r="H188" s="29" t="s">
        <v>247</v>
      </c>
      <c r="I188" s="40">
        <v>2020170010018</v>
      </c>
      <c r="J188" s="17" t="s">
        <v>248</v>
      </c>
      <c r="K188" s="30" t="s">
        <v>249</v>
      </c>
      <c r="L188" s="31" t="s">
        <v>1007</v>
      </c>
      <c r="M188" s="32">
        <v>44928</v>
      </c>
      <c r="N188" s="33">
        <v>45290</v>
      </c>
      <c r="O188" s="34" t="s">
        <v>1196</v>
      </c>
      <c r="P188" s="35">
        <v>4948055910</v>
      </c>
      <c r="Q188" s="36" t="s">
        <v>31</v>
      </c>
    </row>
    <row r="189" spans="1:17" s="7" customFormat="1" ht="76.5">
      <c r="A189" s="23" t="s">
        <v>45</v>
      </c>
      <c r="B189" s="24" t="s">
        <v>323</v>
      </c>
      <c r="C189" s="25" t="s">
        <v>0</v>
      </c>
      <c r="D189" s="16" t="s">
        <v>250</v>
      </c>
      <c r="E189" s="26" t="s">
        <v>251</v>
      </c>
      <c r="F189" s="27">
        <v>1</v>
      </c>
      <c r="G189" s="28" t="s">
        <v>72</v>
      </c>
      <c r="H189" s="29" t="s">
        <v>247</v>
      </c>
      <c r="I189" s="40">
        <v>2020170010018</v>
      </c>
      <c r="J189" s="17" t="s">
        <v>248</v>
      </c>
      <c r="K189" s="30" t="s">
        <v>249</v>
      </c>
      <c r="L189" s="31" t="s">
        <v>1008</v>
      </c>
      <c r="M189" s="32">
        <v>44928</v>
      </c>
      <c r="N189" s="33">
        <v>45290</v>
      </c>
      <c r="O189" s="34" t="s">
        <v>1196</v>
      </c>
      <c r="P189" s="35">
        <v>230000000</v>
      </c>
      <c r="Q189" s="36" t="s">
        <v>31</v>
      </c>
    </row>
    <row r="190" spans="1:17" s="7" customFormat="1" ht="76.5">
      <c r="A190" s="23" t="s">
        <v>45</v>
      </c>
      <c r="B190" s="24" t="s">
        <v>323</v>
      </c>
      <c r="C190" s="25" t="s">
        <v>0</v>
      </c>
      <c r="D190" s="16" t="s">
        <v>250</v>
      </c>
      <c r="E190" s="26" t="s">
        <v>251</v>
      </c>
      <c r="F190" s="27">
        <v>1</v>
      </c>
      <c r="G190" s="28" t="s">
        <v>72</v>
      </c>
      <c r="H190" s="29" t="s">
        <v>247</v>
      </c>
      <c r="I190" s="40">
        <v>2020170010018</v>
      </c>
      <c r="J190" s="17" t="s">
        <v>248</v>
      </c>
      <c r="K190" s="30" t="s">
        <v>249</v>
      </c>
      <c r="L190" s="31" t="s">
        <v>1253</v>
      </c>
      <c r="M190" s="32">
        <v>44928</v>
      </c>
      <c r="N190" s="33">
        <v>45290</v>
      </c>
      <c r="O190" s="34" t="s">
        <v>1196</v>
      </c>
      <c r="P190" s="35">
        <v>0</v>
      </c>
      <c r="Q190" s="36" t="s">
        <v>31</v>
      </c>
    </row>
    <row r="191" spans="1:17" s="7" customFormat="1" ht="76.5">
      <c r="A191" s="23" t="s">
        <v>45</v>
      </c>
      <c r="B191" s="24" t="s">
        <v>323</v>
      </c>
      <c r="C191" s="25" t="s">
        <v>0</v>
      </c>
      <c r="D191" s="16" t="s">
        <v>250</v>
      </c>
      <c r="E191" s="26" t="s">
        <v>251</v>
      </c>
      <c r="F191" s="27">
        <v>1</v>
      </c>
      <c r="G191" s="28" t="s">
        <v>72</v>
      </c>
      <c r="H191" s="29" t="s">
        <v>247</v>
      </c>
      <c r="I191" s="40">
        <v>2020170010018</v>
      </c>
      <c r="J191" s="17" t="s">
        <v>248</v>
      </c>
      <c r="K191" s="30" t="s">
        <v>249</v>
      </c>
      <c r="L191" s="31" t="s">
        <v>1254</v>
      </c>
      <c r="M191" s="32">
        <v>44928</v>
      </c>
      <c r="N191" s="33">
        <v>45290</v>
      </c>
      <c r="O191" s="34" t="s">
        <v>1196</v>
      </c>
      <c r="P191" s="35">
        <v>686480000</v>
      </c>
      <c r="Q191" s="36" t="s">
        <v>31</v>
      </c>
    </row>
    <row r="192" spans="1:17" s="7" customFormat="1" ht="76.5">
      <c r="A192" s="23" t="s">
        <v>45</v>
      </c>
      <c r="B192" s="24" t="s">
        <v>323</v>
      </c>
      <c r="C192" s="25" t="s">
        <v>0</v>
      </c>
      <c r="D192" s="16" t="s">
        <v>250</v>
      </c>
      <c r="E192" s="26" t="s">
        <v>251</v>
      </c>
      <c r="F192" s="27">
        <v>1</v>
      </c>
      <c r="G192" s="28" t="s">
        <v>72</v>
      </c>
      <c r="H192" s="29" t="s">
        <v>247</v>
      </c>
      <c r="I192" s="40">
        <v>2020170010018</v>
      </c>
      <c r="J192" s="17" t="s">
        <v>248</v>
      </c>
      <c r="K192" s="30" t="s">
        <v>249</v>
      </c>
      <c r="L192" s="31" t="s">
        <v>1255</v>
      </c>
      <c r="M192" s="32">
        <v>44928</v>
      </c>
      <c r="N192" s="33">
        <v>45290</v>
      </c>
      <c r="O192" s="34" t="s">
        <v>1196</v>
      </c>
      <c r="P192" s="35">
        <v>20000000</v>
      </c>
      <c r="Q192" s="36" t="s">
        <v>31</v>
      </c>
    </row>
    <row r="193" spans="1:17" s="7" customFormat="1" ht="51">
      <c r="A193" s="23" t="s">
        <v>45</v>
      </c>
      <c r="B193" s="24" t="s">
        <v>323</v>
      </c>
      <c r="C193" s="25" t="s">
        <v>0</v>
      </c>
      <c r="D193" s="16" t="s">
        <v>250</v>
      </c>
      <c r="E193" s="26" t="s">
        <v>253</v>
      </c>
      <c r="F193" s="27">
        <v>100</v>
      </c>
      <c r="G193" s="28" t="s">
        <v>72</v>
      </c>
      <c r="H193" s="29" t="s">
        <v>247</v>
      </c>
      <c r="I193" s="40">
        <v>2020170010018</v>
      </c>
      <c r="J193" s="17" t="s">
        <v>248</v>
      </c>
      <c r="K193" s="30" t="s">
        <v>249</v>
      </c>
      <c r="L193" s="31" t="s">
        <v>1009</v>
      </c>
      <c r="M193" s="32">
        <v>44928</v>
      </c>
      <c r="N193" s="33">
        <v>45290</v>
      </c>
      <c r="O193" s="34" t="s">
        <v>1196</v>
      </c>
      <c r="P193" s="35">
        <v>1076475914</v>
      </c>
      <c r="Q193" s="36" t="s">
        <v>31</v>
      </c>
    </row>
    <row r="194" spans="1:17" s="7" customFormat="1" ht="76.5">
      <c r="A194" s="23" t="s">
        <v>45</v>
      </c>
      <c r="B194" s="24" t="s">
        <v>323</v>
      </c>
      <c r="C194" s="25" t="s">
        <v>0</v>
      </c>
      <c r="D194" s="16" t="s">
        <v>250</v>
      </c>
      <c r="E194" s="26" t="s">
        <v>251</v>
      </c>
      <c r="F194" s="27">
        <v>1</v>
      </c>
      <c r="G194" s="28" t="s">
        <v>72</v>
      </c>
      <c r="H194" s="29" t="s">
        <v>247</v>
      </c>
      <c r="I194" s="40">
        <v>2020170010018</v>
      </c>
      <c r="J194" s="17" t="s">
        <v>248</v>
      </c>
      <c r="K194" s="30" t="s">
        <v>249</v>
      </c>
      <c r="L194" s="31" t="s">
        <v>1010</v>
      </c>
      <c r="M194" s="32">
        <v>44928</v>
      </c>
      <c r="N194" s="33">
        <v>45290</v>
      </c>
      <c r="O194" s="34" t="s">
        <v>1196</v>
      </c>
      <c r="P194" s="35">
        <v>140000000</v>
      </c>
      <c r="Q194" s="36" t="s">
        <v>31</v>
      </c>
    </row>
    <row r="195" spans="1:17" s="7" customFormat="1" ht="76.5">
      <c r="A195" s="23" t="s">
        <v>45</v>
      </c>
      <c r="B195" s="24" t="s">
        <v>323</v>
      </c>
      <c r="C195" s="25" t="s">
        <v>1</v>
      </c>
      <c r="D195" s="16" t="s">
        <v>709</v>
      </c>
      <c r="E195" s="26" t="s">
        <v>710</v>
      </c>
      <c r="F195" s="27">
        <v>2845</v>
      </c>
      <c r="G195" s="28" t="s">
        <v>61</v>
      </c>
      <c r="H195" s="29" t="s">
        <v>643</v>
      </c>
      <c r="I195" s="40">
        <v>2022170010085</v>
      </c>
      <c r="J195" s="17" t="s">
        <v>1011</v>
      </c>
      <c r="K195" s="30" t="s">
        <v>1012</v>
      </c>
      <c r="L195" s="31" t="s">
        <v>1013</v>
      </c>
      <c r="M195" s="32">
        <v>44928</v>
      </c>
      <c r="N195" s="33">
        <v>45290</v>
      </c>
      <c r="O195" s="34" t="s">
        <v>1213</v>
      </c>
      <c r="P195" s="35">
        <v>3745542755.2399998</v>
      </c>
      <c r="Q195" s="36" t="s">
        <v>31</v>
      </c>
    </row>
    <row r="196" spans="1:17" s="7" customFormat="1" ht="76.5">
      <c r="A196" s="23" t="s">
        <v>45</v>
      </c>
      <c r="B196" s="24" t="s">
        <v>323</v>
      </c>
      <c r="C196" s="25" t="s">
        <v>1</v>
      </c>
      <c r="D196" s="16" t="s">
        <v>709</v>
      </c>
      <c r="E196" s="26" t="s">
        <v>710</v>
      </c>
      <c r="F196" s="27">
        <v>2845</v>
      </c>
      <c r="G196" s="28" t="s">
        <v>61</v>
      </c>
      <c r="H196" s="29" t="s">
        <v>643</v>
      </c>
      <c r="I196" s="40">
        <v>2022170010085</v>
      </c>
      <c r="J196" s="17" t="s">
        <v>1011</v>
      </c>
      <c r="K196" s="30" t="s">
        <v>1012</v>
      </c>
      <c r="L196" s="31" t="s">
        <v>1013</v>
      </c>
      <c r="M196" s="32">
        <v>44928</v>
      </c>
      <c r="N196" s="33">
        <v>45290</v>
      </c>
      <c r="O196" s="34" t="s">
        <v>1196</v>
      </c>
      <c r="P196" s="35">
        <v>283105407.30000001</v>
      </c>
      <c r="Q196" s="36" t="s">
        <v>31</v>
      </c>
    </row>
    <row r="197" spans="1:17" s="7" customFormat="1" ht="76.5">
      <c r="A197" s="23" t="s">
        <v>46</v>
      </c>
      <c r="B197" s="24" t="s">
        <v>1014</v>
      </c>
      <c r="C197" s="25" t="s">
        <v>1</v>
      </c>
      <c r="D197" s="16" t="s">
        <v>1015</v>
      </c>
      <c r="E197" s="26" t="s">
        <v>710</v>
      </c>
      <c r="F197" s="27">
        <v>2845</v>
      </c>
      <c r="G197" s="28" t="s">
        <v>66</v>
      </c>
      <c r="H197" s="29" t="s">
        <v>643</v>
      </c>
      <c r="I197" s="40" t="s">
        <v>1016</v>
      </c>
      <c r="J197" s="17" t="s">
        <v>645</v>
      </c>
      <c r="K197" s="30" t="s">
        <v>1017</v>
      </c>
      <c r="L197" s="31" t="s">
        <v>1281</v>
      </c>
      <c r="M197" s="32">
        <v>44928</v>
      </c>
      <c r="N197" s="33">
        <v>45291</v>
      </c>
      <c r="O197" s="34" t="s">
        <v>1213</v>
      </c>
      <c r="P197" s="35">
        <v>449059654</v>
      </c>
      <c r="Q197" s="36" t="s">
        <v>31</v>
      </c>
    </row>
    <row r="198" spans="1:17" s="7" customFormat="1" ht="76.5">
      <c r="A198" s="23" t="s">
        <v>46</v>
      </c>
      <c r="B198" s="24" t="s">
        <v>1014</v>
      </c>
      <c r="C198" s="25" t="s">
        <v>1</v>
      </c>
      <c r="D198" s="16" t="s">
        <v>1015</v>
      </c>
      <c r="E198" s="26" t="s">
        <v>710</v>
      </c>
      <c r="F198" s="27">
        <v>2845</v>
      </c>
      <c r="G198" s="28" t="s">
        <v>66</v>
      </c>
      <c r="H198" s="29" t="s">
        <v>643</v>
      </c>
      <c r="I198" s="40" t="s">
        <v>1016</v>
      </c>
      <c r="J198" s="17" t="s">
        <v>645</v>
      </c>
      <c r="K198" s="30" t="s">
        <v>1017</v>
      </c>
      <c r="L198" s="31" t="s">
        <v>1282</v>
      </c>
      <c r="M198" s="32">
        <v>44928</v>
      </c>
      <c r="N198" s="33">
        <v>45291</v>
      </c>
      <c r="O198" s="34" t="s">
        <v>1213</v>
      </c>
      <c r="P198" s="35">
        <f>2916829203-P197</f>
        <v>2467769549</v>
      </c>
      <c r="Q198" s="36" t="s">
        <v>31</v>
      </c>
    </row>
    <row r="199" spans="1:17" s="7" customFormat="1" ht="89.25">
      <c r="A199" s="23" t="s">
        <v>46</v>
      </c>
      <c r="B199" s="24" t="s">
        <v>640</v>
      </c>
      <c r="C199" s="25" t="s">
        <v>0</v>
      </c>
      <c r="D199" s="16" t="s">
        <v>641</v>
      </c>
      <c r="E199" s="26" t="s">
        <v>642</v>
      </c>
      <c r="F199" s="27">
        <v>1</v>
      </c>
      <c r="G199" s="28" t="s">
        <v>66</v>
      </c>
      <c r="H199" s="29" t="s">
        <v>643</v>
      </c>
      <c r="I199" s="40" t="s">
        <v>644</v>
      </c>
      <c r="J199" s="17" t="s">
        <v>645</v>
      </c>
      <c r="K199" s="30" t="s">
        <v>646</v>
      </c>
      <c r="L199" s="31" t="s">
        <v>1180</v>
      </c>
      <c r="M199" s="32">
        <v>44928</v>
      </c>
      <c r="N199" s="33">
        <v>45291</v>
      </c>
      <c r="O199" s="34" t="s">
        <v>1196</v>
      </c>
      <c r="P199" s="35">
        <v>64600000</v>
      </c>
      <c r="Q199" s="36" t="s">
        <v>31</v>
      </c>
    </row>
    <row r="200" spans="1:17" s="7" customFormat="1" ht="89.25">
      <c r="A200" s="23" t="s">
        <v>46</v>
      </c>
      <c r="B200" s="24" t="s">
        <v>640</v>
      </c>
      <c r="C200" s="25" t="s">
        <v>0</v>
      </c>
      <c r="D200" s="16" t="s">
        <v>641</v>
      </c>
      <c r="E200" s="26" t="s">
        <v>642</v>
      </c>
      <c r="F200" s="27">
        <v>1</v>
      </c>
      <c r="G200" s="28" t="s">
        <v>66</v>
      </c>
      <c r="H200" s="29" t="s">
        <v>643</v>
      </c>
      <c r="I200" s="40" t="s">
        <v>644</v>
      </c>
      <c r="J200" s="17" t="s">
        <v>645</v>
      </c>
      <c r="K200" s="30" t="s">
        <v>646</v>
      </c>
      <c r="L200" s="31" t="s">
        <v>735</v>
      </c>
      <c r="M200" s="32">
        <v>44928</v>
      </c>
      <c r="N200" s="33">
        <v>45291</v>
      </c>
      <c r="O200" s="34" t="s">
        <v>1196</v>
      </c>
      <c r="P200" s="35">
        <v>356400000</v>
      </c>
      <c r="Q200" s="36" t="s">
        <v>31</v>
      </c>
    </row>
    <row r="201" spans="1:17" s="7" customFormat="1" ht="89.25">
      <c r="A201" s="23" t="s">
        <v>46</v>
      </c>
      <c r="B201" s="24" t="s">
        <v>640</v>
      </c>
      <c r="C201" s="25" t="s">
        <v>0</v>
      </c>
      <c r="D201" s="16" t="s">
        <v>641</v>
      </c>
      <c r="E201" s="26" t="s">
        <v>642</v>
      </c>
      <c r="F201" s="27">
        <v>1</v>
      </c>
      <c r="G201" s="28" t="s">
        <v>66</v>
      </c>
      <c r="H201" s="29" t="s">
        <v>643</v>
      </c>
      <c r="I201" s="40" t="s">
        <v>644</v>
      </c>
      <c r="J201" s="17" t="s">
        <v>645</v>
      </c>
      <c r="K201" s="30" t="s">
        <v>646</v>
      </c>
      <c r="L201" s="31" t="s">
        <v>1266</v>
      </c>
      <c r="M201" s="32">
        <v>44928</v>
      </c>
      <c r="N201" s="33">
        <v>45291</v>
      </c>
      <c r="O201" s="34" t="s">
        <v>1196</v>
      </c>
      <c r="P201" s="35">
        <v>50000000</v>
      </c>
      <c r="Q201" s="36" t="s">
        <v>31</v>
      </c>
    </row>
    <row r="202" spans="1:17" s="7" customFormat="1" ht="89.25">
      <c r="A202" s="23" t="s">
        <v>46</v>
      </c>
      <c r="B202" s="24" t="s">
        <v>640</v>
      </c>
      <c r="C202" s="25" t="s">
        <v>0</v>
      </c>
      <c r="D202" s="16" t="s">
        <v>705</v>
      </c>
      <c r="E202" s="26" t="s">
        <v>706</v>
      </c>
      <c r="F202" s="27">
        <v>1</v>
      </c>
      <c r="G202" s="28" t="s">
        <v>66</v>
      </c>
      <c r="H202" s="29" t="s">
        <v>643</v>
      </c>
      <c r="I202" s="40" t="s">
        <v>644</v>
      </c>
      <c r="J202" s="17" t="s">
        <v>645</v>
      </c>
      <c r="K202" s="30" t="s">
        <v>646</v>
      </c>
      <c r="L202" s="31" t="s">
        <v>736</v>
      </c>
      <c r="M202" s="32">
        <v>44928</v>
      </c>
      <c r="N202" s="33">
        <v>45291</v>
      </c>
      <c r="O202" s="34" t="s">
        <v>1196</v>
      </c>
      <c r="P202" s="35">
        <f>340000000-20000000</f>
        <v>320000000</v>
      </c>
      <c r="Q202" s="36" t="s">
        <v>31</v>
      </c>
    </row>
    <row r="203" spans="1:17" s="7" customFormat="1" ht="89.25">
      <c r="A203" s="23" t="s">
        <v>46</v>
      </c>
      <c r="B203" s="24" t="s">
        <v>640</v>
      </c>
      <c r="C203" s="25" t="s">
        <v>0</v>
      </c>
      <c r="D203" s="16" t="s">
        <v>705</v>
      </c>
      <c r="E203" s="26" t="s">
        <v>706</v>
      </c>
      <c r="F203" s="27">
        <v>1</v>
      </c>
      <c r="G203" s="28" t="s">
        <v>66</v>
      </c>
      <c r="H203" s="29" t="s">
        <v>643</v>
      </c>
      <c r="I203" s="40" t="s">
        <v>644</v>
      </c>
      <c r="J203" s="17" t="s">
        <v>645</v>
      </c>
      <c r="K203" s="30" t="s">
        <v>646</v>
      </c>
      <c r="L203" s="31" t="s">
        <v>1181</v>
      </c>
      <c r="M203" s="32">
        <v>44928</v>
      </c>
      <c r="N203" s="33">
        <v>45291</v>
      </c>
      <c r="O203" s="34" t="s">
        <v>1196</v>
      </c>
      <c r="P203" s="35">
        <v>1793797344</v>
      </c>
      <c r="Q203" s="36" t="s">
        <v>31</v>
      </c>
    </row>
    <row r="204" spans="1:17" s="7" customFormat="1" ht="89.25">
      <c r="A204" s="23" t="s">
        <v>46</v>
      </c>
      <c r="B204" s="24" t="s">
        <v>640</v>
      </c>
      <c r="C204" s="25" t="s">
        <v>1</v>
      </c>
      <c r="D204" s="16" t="s">
        <v>707</v>
      </c>
      <c r="E204" s="26" t="s">
        <v>708</v>
      </c>
      <c r="F204" s="27">
        <v>8490</v>
      </c>
      <c r="G204" s="28" t="s">
        <v>66</v>
      </c>
      <c r="H204" s="29" t="s">
        <v>643</v>
      </c>
      <c r="I204" s="40" t="s">
        <v>644</v>
      </c>
      <c r="J204" s="17" t="s">
        <v>645</v>
      </c>
      <c r="K204" s="30" t="s">
        <v>646</v>
      </c>
      <c r="L204" s="31" t="s">
        <v>737</v>
      </c>
      <c r="M204" s="32">
        <v>44928</v>
      </c>
      <c r="N204" s="33">
        <v>45291</v>
      </c>
      <c r="O204" s="34" t="s">
        <v>1196</v>
      </c>
      <c r="P204" s="35">
        <v>450000000</v>
      </c>
      <c r="Q204" s="36" t="s">
        <v>31</v>
      </c>
    </row>
    <row r="205" spans="1:17" s="7" customFormat="1" ht="89.25">
      <c r="A205" s="23" t="s">
        <v>46</v>
      </c>
      <c r="B205" s="24" t="s">
        <v>640</v>
      </c>
      <c r="C205" s="25" t="s">
        <v>1</v>
      </c>
      <c r="D205" s="16" t="s">
        <v>707</v>
      </c>
      <c r="E205" s="26" t="s">
        <v>708</v>
      </c>
      <c r="F205" s="27">
        <v>8490</v>
      </c>
      <c r="G205" s="28" t="s">
        <v>66</v>
      </c>
      <c r="H205" s="29" t="s">
        <v>643</v>
      </c>
      <c r="I205" s="40" t="s">
        <v>644</v>
      </c>
      <c r="J205" s="17" t="s">
        <v>645</v>
      </c>
      <c r="K205" s="30" t="s">
        <v>646</v>
      </c>
      <c r="L205" s="31" t="s">
        <v>738</v>
      </c>
      <c r="M205" s="32">
        <v>44928</v>
      </c>
      <c r="N205" s="33">
        <v>45291</v>
      </c>
      <c r="O205" s="34" t="s">
        <v>1196</v>
      </c>
      <c r="P205" s="35">
        <v>45000000</v>
      </c>
      <c r="Q205" s="36" t="s">
        <v>31</v>
      </c>
    </row>
    <row r="206" spans="1:17" s="7" customFormat="1" ht="89.25">
      <c r="A206" s="23" t="s">
        <v>46</v>
      </c>
      <c r="B206" s="24" t="s">
        <v>640</v>
      </c>
      <c r="C206" s="25" t="s">
        <v>1</v>
      </c>
      <c r="D206" s="16" t="s">
        <v>707</v>
      </c>
      <c r="E206" s="26" t="s">
        <v>708</v>
      </c>
      <c r="F206" s="27">
        <v>8490</v>
      </c>
      <c r="G206" s="28" t="s">
        <v>66</v>
      </c>
      <c r="H206" s="29" t="s">
        <v>643</v>
      </c>
      <c r="I206" s="40" t="s">
        <v>644</v>
      </c>
      <c r="J206" s="17" t="s">
        <v>645</v>
      </c>
      <c r="K206" s="30" t="s">
        <v>646</v>
      </c>
      <c r="L206" s="31" t="s">
        <v>739</v>
      </c>
      <c r="M206" s="32">
        <v>44928</v>
      </c>
      <c r="N206" s="33">
        <v>45291</v>
      </c>
      <c r="O206" s="34" t="s">
        <v>1196</v>
      </c>
      <c r="P206" s="35">
        <v>40000000</v>
      </c>
      <c r="Q206" s="36" t="s">
        <v>31</v>
      </c>
    </row>
    <row r="207" spans="1:17" s="7" customFormat="1" ht="89.25">
      <c r="A207" s="23" t="s">
        <v>46</v>
      </c>
      <c r="B207" s="24" t="s">
        <v>640</v>
      </c>
      <c r="C207" s="25" t="s">
        <v>1</v>
      </c>
      <c r="D207" s="16" t="s">
        <v>709</v>
      </c>
      <c r="E207" s="26" t="s">
        <v>710</v>
      </c>
      <c r="F207" s="27">
        <v>2845</v>
      </c>
      <c r="G207" s="28" t="s">
        <v>66</v>
      </c>
      <c r="H207" s="29" t="s">
        <v>643</v>
      </c>
      <c r="I207" s="40" t="s">
        <v>644</v>
      </c>
      <c r="J207" s="17" t="s">
        <v>645</v>
      </c>
      <c r="K207" s="30" t="s">
        <v>646</v>
      </c>
      <c r="L207" s="31" t="s">
        <v>740</v>
      </c>
      <c r="M207" s="32">
        <v>44928</v>
      </c>
      <c r="N207" s="33">
        <v>45291</v>
      </c>
      <c r="O207" s="34" t="s">
        <v>1196</v>
      </c>
      <c r="P207" s="35">
        <v>468000000</v>
      </c>
      <c r="Q207" s="36" t="s">
        <v>31</v>
      </c>
    </row>
    <row r="208" spans="1:17" s="7" customFormat="1" ht="89.25">
      <c r="A208" s="23" t="s">
        <v>46</v>
      </c>
      <c r="B208" s="24" t="s">
        <v>640</v>
      </c>
      <c r="C208" s="25" t="s">
        <v>1</v>
      </c>
      <c r="D208" s="16" t="s">
        <v>709</v>
      </c>
      <c r="E208" s="26" t="s">
        <v>710</v>
      </c>
      <c r="F208" s="27">
        <v>2845</v>
      </c>
      <c r="G208" s="28" t="s">
        <v>66</v>
      </c>
      <c r="H208" s="29" t="s">
        <v>643</v>
      </c>
      <c r="I208" s="40" t="s">
        <v>644</v>
      </c>
      <c r="J208" s="17" t="s">
        <v>645</v>
      </c>
      <c r="K208" s="30" t="s">
        <v>646</v>
      </c>
      <c r="L208" s="31" t="s">
        <v>741</v>
      </c>
      <c r="M208" s="32">
        <v>44928</v>
      </c>
      <c r="N208" s="33">
        <v>45291</v>
      </c>
      <c r="O208" s="34" t="s">
        <v>1196</v>
      </c>
      <c r="P208" s="35">
        <v>45000000</v>
      </c>
      <c r="Q208" s="36" t="s">
        <v>31</v>
      </c>
    </row>
    <row r="209" spans="1:17" s="7" customFormat="1" ht="51">
      <c r="A209" s="23" t="s">
        <v>46</v>
      </c>
      <c r="B209" s="24" t="s">
        <v>324</v>
      </c>
      <c r="C209" s="25" t="s">
        <v>0</v>
      </c>
      <c r="D209" s="16" t="s">
        <v>325</v>
      </c>
      <c r="E209" s="26" t="s">
        <v>747</v>
      </c>
      <c r="F209" s="27" t="s">
        <v>1263</v>
      </c>
      <c r="G209" s="28" t="s">
        <v>66</v>
      </c>
      <c r="H209" s="29" t="s">
        <v>326</v>
      </c>
      <c r="I209" s="40">
        <v>2020170010020</v>
      </c>
      <c r="J209" s="17" t="s">
        <v>748</v>
      </c>
      <c r="K209" s="30" t="s">
        <v>749</v>
      </c>
      <c r="L209" s="31" t="s">
        <v>750</v>
      </c>
      <c r="M209" s="32">
        <v>44927</v>
      </c>
      <c r="N209" s="33">
        <v>45260</v>
      </c>
      <c r="O209" s="34" t="s">
        <v>1196</v>
      </c>
      <c r="P209" s="35">
        <v>1535531762</v>
      </c>
      <c r="Q209" s="36" t="s">
        <v>31</v>
      </c>
    </row>
    <row r="210" spans="1:17" s="7" customFormat="1" ht="51">
      <c r="A210" s="23" t="s">
        <v>46</v>
      </c>
      <c r="B210" s="24" t="s">
        <v>324</v>
      </c>
      <c r="C210" s="25" t="s">
        <v>0</v>
      </c>
      <c r="D210" s="16" t="s">
        <v>325</v>
      </c>
      <c r="E210" s="26" t="s">
        <v>747</v>
      </c>
      <c r="F210" s="27" t="s">
        <v>1263</v>
      </c>
      <c r="G210" s="28" t="s">
        <v>66</v>
      </c>
      <c r="H210" s="29" t="s">
        <v>326</v>
      </c>
      <c r="I210" s="40">
        <v>2020170010020</v>
      </c>
      <c r="J210" s="17" t="s">
        <v>748</v>
      </c>
      <c r="K210" s="30" t="s">
        <v>749</v>
      </c>
      <c r="L210" s="31" t="s">
        <v>750</v>
      </c>
      <c r="M210" s="32">
        <v>44927</v>
      </c>
      <c r="N210" s="33">
        <v>45260</v>
      </c>
      <c r="O210" s="34" t="s">
        <v>1219</v>
      </c>
      <c r="P210" s="35">
        <v>1707923539</v>
      </c>
      <c r="Q210" s="36" t="s">
        <v>31</v>
      </c>
    </row>
    <row r="211" spans="1:17" s="7" customFormat="1" ht="51">
      <c r="A211" s="23" t="s">
        <v>46</v>
      </c>
      <c r="B211" s="24" t="s">
        <v>324</v>
      </c>
      <c r="C211" s="25" t="s">
        <v>0</v>
      </c>
      <c r="D211" s="16" t="s">
        <v>325</v>
      </c>
      <c r="E211" s="26" t="s">
        <v>747</v>
      </c>
      <c r="F211" s="27" t="s">
        <v>1263</v>
      </c>
      <c r="G211" s="28" t="s">
        <v>66</v>
      </c>
      <c r="H211" s="29" t="s">
        <v>326</v>
      </c>
      <c r="I211" s="40">
        <v>2020170010020</v>
      </c>
      <c r="J211" s="17" t="s">
        <v>748</v>
      </c>
      <c r="K211" s="30" t="s">
        <v>749</v>
      </c>
      <c r="L211" s="31" t="s">
        <v>751</v>
      </c>
      <c r="M211" s="32">
        <v>44927</v>
      </c>
      <c r="N211" s="33">
        <v>45260</v>
      </c>
      <c r="O211" s="34" t="s">
        <v>1196</v>
      </c>
      <c r="P211" s="35">
        <v>208318120</v>
      </c>
      <c r="Q211" s="36" t="s">
        <v>31</v>
      </c>
    </row>
    <row r="212" spans="1:17" s="7" customFormat="1" ht="51">
      <c r="A212" s="23" t="s">
        <v>46</v>
      </c>
      <c r="B212" s="24" t="s">
        <v>324</v>
      </c>
      <c r="C212" s="25" t="s">
        <v>0</v>
      </c>
      <c r="D212" s="16" t="s">
        <v>325</v>
      </c>
      <c r="E212" s="26" t="s">
        <v>747</v>
      </c>
      <c r="F212" s="27" t="s">
        <v>1263</v>
      </c>
      <c r="G212" s="28" t="s">
        <v>66</v>
      </c>
      <c r="H212" s="29" t="s">
        <v>326</v>
      </c>
      <c r="I212" s="40">
        <v>2020170010020</v>
      </c>
      <c r="J212" s="17" t="s">
        <v>748</v>
      </c>
      <c r="K212" s="30" t="s">
        <v>749</v>
      </c>
      <c r="L212" s="31" t="s">
        <v>751</v>
      </c>
      <c r="M212" s="32">
        <v>44927</v>
      </c>
      <c r="N212" s="33">
        <v>45260</v>
      </c>
      <c r="O212" s="34" t="s">
        <v>1219</v>
      </c>
      <c r="P212" s="35">
        <v>46215808</v>
      </c>
      <c r="Q212" s="36" t="s">
        <v>31</v>
      </c>
    </row>
    <row r="213" spans="1:17" s="7" customFormat="1" ht="51">
      <c r="A213" s="23" t="s">
        <v>46</v>
      </c>
      <c r="B213" s="24" t="s">
        <v>324</v>
      </c>
      <c r="C213" s="25" t="s">
        <v>0</v>
      </c>
      <c r="D213" s="16" t="s">
        <v>325</v>
      </c>
      <c r="E213" s="26" t="s">
        <v>747</v>
      </c>
      <c r="F213" s="27" t="s">
        <v>1263</v>
      </c>
      <c r="G213" s="28" t="s">
        <v>66</v>
      </c>
      <c r="H213" s="29" t="s">
        <v>326</v>
      </c>
      <c r="I213" s="40">
        <v>2020170010020</v>
      </c>
      <c r="J213" s="17" t="s">
        <v>748</v>
      </c>
      <c r="K213" s="30" t="s">
        <v>749</v>
      </c>
      <c r="L213" s="31" t="s">
        <v>752</v>
      </c>
      <c r="M213" s="32">
        <v>44927</v>
      </c>
      <c r="N213" s="33">
        <v>45260</v>
      </c>
      <c r="O213" s="34" t="s">
        <v>1196</v>
      </c>
      <c r="P213" s="35">
        <v>60000000</v>
      </c>
      <c r="Q213" s="36" t="s">
        <v>31</v>
      </c>
    </row>
    <row r="214" spans="1:17" s="7" customFormat="1" ht="51">
      <c r="A214" s="23" t="s">
        <v>46</v>
      </c>
      <c r="B214" s="24" t="s">
        <v>324</v>
      </c>
      <c r="C214" s="25" t="s">
        <v>0</v>
      </c>
      <c r="D214" s="16" t="s">
        <v>327</v>
      </c>
      <c r="E214" s="26" t="s">
        <v>753</v>
      </c>
      <c r="F214" s="27" t="s">
        <v>1264</v>
      </c>
      <c r="G214" s="28" t="s">
        <v>66</v>
      </c>
      <c r="H214" s="29" t="s">
        <v>326</v>
      </c>
      <c r="I214" s="40">
        <v>2020170010020</v>
      </c>
      <c r="J214" s="17" t="s">
        <v>748</v>
      </c>
      <c r="K214" s="30" t="s">
        <v>754</v>
      </c>
      <c r="L214" s="31" t="s">
        <v>755</v>
      </c>
      <c r="M214" s="32">
        <v>44927</v>
      </c>
      <c r="N214" s="33">
        <v>45260</v>
      </c>
      <c r="O214" s="34" t="s">
        <v>1196</v>
      </c>
      <c r="P214" s="35">
        <v>2283027140</v>
      </c>
      <c r="Q214" s="36" t="s">
        <v>31</v>
      </c>
    </row>
    <row r="215" spans="1:17" s="7" customFormat="1" ht="51">
      <c r="A215" s="23" t="s">
        <v>46</v>
      </c>
      <c r="B215" s="24" t="s">
        <v>324</v>
      </c>
      <c r="C215" s="25" t="s">
        <v>0</v>
      </c>
      <c r="D215" s="16" t="s">
        <v>327</v>
      </c>
      <c r="E215" s="26" t="s">
        <v>753</v>
      </c>
      <c r="F215" s="27" t="s">
        <v>1264</v>
      </c>
      <c r="G215" s="28" t="s">
        <v>66</v>
      </c>
      <c r="H215" s="29" t="s">
        <v>326</v>
      </c>
      <c r="I215" s="40">
        <v>2020170010020</v>
      </c>
      <c r="J215" s="17" t="s">
        <v>748</v>
      </c>
      <c r="K215" s="30" t="s">
        <v>754</v>
      </c>
      <c r="L215" s="31" t="s">
        <v>755</v>
      </c>
      <c r="M215" s="32">
        <v>44927</v>
      </c>
      <c r="N215" s="33">
        <v>45260</v>
      </c>
      <c r="O215" s="34" t="s">
        <v>1219</v>
      </c>
      <c r="P215" s="35">
        <v>2435665567</v>
      </c>
      <c r="Q215" s="36" t="s">
        <v>31</v>
      </c>
    </row>
    <row r="216" spans="1:17" s="7" customFormat="1" ht="51">
      <c r="A216" s="23" t="s">
        <v>46</v>
      </c>
      <c r="B216" s="24" t="s">
        <v>324</v>
      </c>
      <c r="C216" s="25" t="s">
        <v>0</v>
      </c>
      <c r="D216" s="16" t="s">
        <v>327</v>
      </c>
      <c r="E216" s="26" t="s">
        <v>753</v>
      </c>
      <c r="F216" s="27" t="s">
        <v>1264</v>
      </c>
      <c r="G216" s="28" t="s">
        <v>66</v>
      </c>
      <c r="H216" s="29" t="s">
        <v>326</v>
      </c>
      <c r="I216" s="40">
        <v>2020170010020</v>
      </c>
      <c r="J216" s="17" t="s">
        <v>748</v>
      </c>
      <c r="K216" s="30" t="s">
        <v>754</v>
      </c>
      <c r="L216" s="31" t="s">
        <v>756</v>
      </c>
      <c r="M216" s="32">
        <v>44927</v>
      </c>
      <c r="N216" s="33">
        <v>45260</v>
      </c>
      <c r="O216" s="34" t="s">
        <v>1196</v>
      </c>
      <c r="P216" s="35">
        <v>296972860</v>
      </c>
      <c r="Q216" s="36" t="s">
        <v>31</v>
      </c>
    </row>
    <row r="217" spans="1:17" s="7" customFormat="1" ht="51">
      <c r="A217" s="23" t="s">
        <v>46</v>
      </c>
      <c r="B217" s="24" t="s">
        <v>324</v>
      </c>
      <c r="C217" s="25" t="s">
        <v>0</v>
      </c>
      <c r="D217" s="16" t="s">
        <v>327</v>
      </c>
      <c r="E217" s="26" t="s">
        <v>753</v>
      </c>
      <c r="F217" s="27" t="s">
        <v>1264</v>
      </c>
      <c r="G217" s="28" t="s">
        <v>66</v>
      </c>
      <c r="H217" s="29" t="s">
        <v>326</v>
      </c>
      <c r="I217" s="40">
        <v>2020170010020</v>
      </c>
      <c r="J217" s="17" t="s">
        <v>748</v>
      </c>
      <c r="K217" s="30" t="s">
        <v>754</v>
      </c>
      <c r="L217" s="31" t="s">
        <v>756</v>
      </c>
      <c r="M217" s="32">
        <v>44927</v>
      </c>
      <c r="N217" s="33">
        <v>45260</v>
      </c>
      <c r="O217" s="34" t="s">
        <v>1219</v>
      </c>
      <c r="P217" s="35">
        <v>300000000</v>
      </c>
      <c r="Q217" s="36" t="s">
        <v>31</v>
      </c>
    </row>
    <row r="218" spans="1:17" s="7" customFormat="1" ht="51">
      <c r="A218" s="23" t="s">
        <v>46</v>
      </c>
      <c r="B218" s="24" t="s">
        <v>324</v>
      </c>
      <c r="C218" s="25" t="s">
        <v>0</v>
      </c>
      <c r="D218" s="16" t="s">
        <v>327</v>
      </c>
      <c r="E218" s="26" t="s">
        <v>753</v>
      </c>
      <c r="F218" s="27" t="s">
        <v>1264</v>
      </c>
      <c r="G218" s="28" t="s">
        <v>66</v>
      </c>
      <c r="H218" s="29" t="s">
        <v>326</v>
      </c>
      <c r="I218" s="40">
        <v>2020170010020</v>
      </c>
      <c r="J218" s="17" t="s">
        <v>748</v>
      </c>
      <c r="K218" s="30" t="s">
        <v>754</v>
      </c>
      <c r="L218" s="31" t="s">
        <v>752</v>
      </c>
      <c r="M218" s="32">
        <v>44927</v>
      </c>
      <c r="N218" s="33">
        <v>45260</v>
      </c>
      <c r="O218" s="34" t="s">
        <v>1196</v>
      </c>
      <c r="P218" s="35">
        <v>50000000</v>
      </c>
      <c r="Q218" s="36" t="s">
        <v>31</v>
      </c>
    </row>
    <row r="219" spans="1:17" s="7" customFormat="1" ht="63.75">
      <c r="A219" s="23" t="s">
        <v>46</v>
      </c>
      <c r="B219" s="24" t="s">
        <v>324</v>
      </c>
      <c r="C219" s="25" t="s">
        <v>0</v>
      </c>
      <c r="D219" s="16" t="s">
        <v>328</v>
      </c>
      <c r="E219" s="26" t="s">
        <v>329</v>
      </c>
      <c r="F219" s="27">
        <v>10</v>
      </c>
      <c r="G219" s="28" t="s">
        <v>66</v>
      </c>
      <c r="H219" s="29" t="s">
        <v>326</v>
      </c>
      <c r="I219" s="40">
        <v>2020170010020</v>
      </c>
      <c r="J219" s="17" t="s">
        <v>748</v>
      </c>
      <c r="K219" s="30" t="s">
        <v>757</v>
      </c>
      <c r="L219" s="31" t="s">
        <v>758</v>
      </c>
      <c r="M219" s="32">
        <v>44927</v>
      </c>
      <c r="N219" s="33">
        <v>45260</v>
      </c>
      <c r="O219" s="34" t="s">
        <v>1196</v>
      </c>
      <c r="P219" s="35">
        <v>21406102202</v>
      </c>
      <c r="Q219" s="36" t="s">
        <v>31</v>
      </c>
    </row>
    <row r="220" spans="1:17" s="7" customFormat="1" ht="63.75">
      <c r="A220" s="23" t="s">
        <v>46</v>
      </c>
      <c r="B220" s="24" t="s">
        <v>324</v>
      </c>
      <c r="C220" s="25" t="s">
        <v>0</v>
      </c>
      <c r="D220" s="16" t="s">
        <v>328</v>
      </c>
      <c r="E220" s="26" t="s">
        <v>329</v>
      </c>
      <c r="F220" s="27">
        <v>10</v>
      </c>
      <c r="G220" s="28" t="s">
        <v>66</v>
      </c>
      <c r="H220" s="29" t="s">
        <v>326</v>
      </c>
      <c r="I220" s="40">
        <v>2020170010020</v>
      </c>
      <c r="J220" s="17" t="s">
        <v>748</v>
      </c>
      <c r="K220" s="30" t="s">
        <v>757</v>
      </c>
      <c r="L220" s="31" t="s">
        <v>758</v>
      </c>
      <c r="M220" s="32">
        <v>44927</v>
      </c>
      <c r="N220" s="33">
        <v>45260</v>
      </c>
      <c r="O220" s="34" t="s">
        <v>1219</v>
      </c>
      <c r="P220" s="35">
        <v>4100945679</v>
      </c>
      <c r="Q220" s="36" t="s">
        <v>31</v>
      </c>
    </row>
    <row r="221" spans="1:17" s="7" customFormat="1" ht="63.75">
      <c r="A221" s="23" t="s">
        <v>46</v>
      </c>
      <c r="B221" s="24" t="s">
        <v>324</v>
      </c>
      <c r="C221" s="25" t="s">
        <v>0</v>
      </c>
      <c r="D221" s="16" t="s">
        <v>328</v>
      </c>
      <c r="E221" s="26" t="s">
        <v>329</v>
      </c>
      <c r="F221" s="27">
        <v>10</v>
      </c>
      <c r="G221" s="28" t="s">
        <v>66</v>
      </c>
      <c r="H221" s="29" t="s">
        <v>326</v>
      </c>
      <c r="I221" s="40">
        <v>2020170010020</v>
      </c>
      <c r="J221" s="17" t="s">
        <v>748</v>
      </c>
      <c r="K221" s="30" t="s">
        <v>757</v>
      </c>
      <c r="L221" s="31" t="s">
        <v>759</v>
      </c>
      <c r="M221" s="32">
        <v>44927</v>
      </c>
      <c r="N221" s="33">
        <v>45260</v>
      </c>
      <c r="O221" s="34" t="s">
        <v>1196</v>
      </c>
      <c r="P221" s="35">
        <v>1725036827</v>
      </c>
      <c r="Q221" s="36" t="s">
        <v>31</v>
      </c>
    </row>
    <row r="222" spans="1:17" s="7" customFormat="1" ht="63.75">
      <c r="A222" s="23" t="s">
        <v>46</v>
      </c>
      <c r="B222" s="24" t="s">
        <v>324</v>
      </c>
      <c r="C222" s="25" t="s">
        <v>0</v>
      </c>
      <c r="D222" s="16" t="s">
        <v>328</v>
      </c>
      <c r="E222" s="26" t="s">
        <v>329</v>
      </c>
      <c r="F222" s="27">
        <v>10</v>
      </c>
      <c r="G222" s="28" t="s">
        <v>66</v>
      </c>
      <c r="H222" s="29" t="s">
        <v>326</v>
      </c>
      <c r="I222" s="40">
        <v>2020170010020</v>
      </c>
      <c r="J222" s="17" t="s">
        <v>748</v>
      </c>
      <c r="K222" s="30" t="s">
        <v>757</v>
      </c>
      <c r="L222" s="31" t="s">
        <v>752</v>
      </c>
      <c r="M222" s="32">
        <v>44927</v>
      </c>
      <c r="N222" s="33">
        <v>45260</v>
      </c>
      <c r="O222" s="34" t="s">
        <v>1196</v>
      </c>
      <c r="P222" s="35">
        <v>500000000</v>
      </c>
      <c r="Q222" s="36" t="s">
        <v>31</v>
      </c>
    </row>
    <row r="223" spans="1:17" s="7" customFormat="1" ht="51">
      <c r="A223" s="23" t="s">
        <v>46</v>
      </c>
      <c r="B223" s="24" t="s">
        <v>330</v>
      </c>
      <c r="C223" s="25" t="s">
        <v>0</v>
      </c>
      <c r="D223" s="16" t="s">
        <v>331</v>
      </c>
      <c r="E223" s="26" t="s">
        <v>1265</v>
      </c>
      <c r="F223" s="27" t="s">
        <v>332</v>
      </c>
      <c r="G223" s="28" t="s">
        <v>66</v>
      </c>
      <c r="H223" s="29" t="s">
        <v>326</v>
      </c>
      <c r="I223" s="40">
        <v>2020170010020</v>
      </c>
      <c r="J223" s="17" t="s">
        <v>748</v>
      </c>
      <c r="K223" s="30" t="s">
        <v>760</v>
      </c>
      <c r="L223" s="31" t="s">
        <v>761</v>
      </c>
      <c r="M223" s="32">
        <v>44927</v>
      </c>
      <c r="N223" s="33">
        <v>45260</v>
      </c>
      <c r="O223" s="34" t="s">
        <v>1196</v>
      </c>
      <c r="P223" s="35">
        <v>1728155770</v>
      </c>
      <c r="Q223" s="36" t="s">
        <v>31</v>
      </c>
    </row>
    <row r="224" spans="1:17" s="7" customFormat="1" ht="51">
      <c r="A224" s="23" t="s">
        <v>46</v>
      </c>
      <c r="B224" s="24" t="s">
        <v>330</v>
      </c>
      <c r="C224" s="25" t="s">
        <v>0</v>
      </c>
      <c r="D224" s="16" t="s">
        <v>331</v>
      </c>
      <c r="E224" s="26" t="s">
        <v>1265</v>
      </c>
      <c r="F224" s="27" t="s">
        <v>332</v>
      </c>
      <c r="G224" s="28" t="s">
        <v>66</v>
      </c>
      <c r="H224" s="29" t="s">
        <v>326</v>
      </c>
      <c r="I224" s="40">
        <v>2020170010020</v>
      </c>
      <c r="J224" s="17" t="s">
        <v>748</v>
      </c>
      <c r="K224" s="30" t="s">
        <v>760</v>
      </c>
      <c r="L224" s="31" t="s">
        <v>752</v>
      </c>
      <c r="M224" s="32">
        <v>44927</v>
      </c>
      <c r="N224" s="33">
        <v>45260</v>
      </c>
      <c r="O224" s="34" t="s">
        <v>1196</v>
      </c>
      <c r="P224" s="35">
        <v>110000000</v>
      </c>
      <c r="Q224" s="36" t="s">
        <v>31</v>
      </c>
    </row>
    <row r="225" spans="1:17" s="7" customFormat="1" ht="51">
      <c r="A225" s="23" t="s">
        <v>46</v>
      </c>
      <c r="B225" s="24" t="s">
        <v>330</v>
      </c>
      <c r="C225" s="25" t="s">
        <v>0</v>
      </c>
      <c r="D225" s="16" t="s">
        <v>333</v>
      </c>
      <c r="E225" s="26" t="s">
        <v>334</v>
      </c>
      <c r="F225" s="27" t="s">
        <v>335</v>
      </c>
      <c r="G225" s="28" t="s">
        <v>66</v>
      </c>
      <c r="H225" s="29" t="s">
        <v>326</v>
      </c>
      <c r="I225" s="40">
        <v>2020170010020</v>
      </c>
      <c r="J225" s="17" t="s">
        <v>748</v>
      </c>
      <c r="K225" s="30" t="s">
        <v>760</v>
      </c>
      <c r="L225" s="31" t="s">
        <v>762</v>
      </c>
      <c r="M225" s="32">
        <v>44927</v>
      </c>
      <c r="N225" s="33">
        <v>45260</v>
      </c>
      <c r="O225" s="34" t="s">
        <v>1196</v>
      </c>
      <c r="P225" s="35">
        <v>888500000</v>
      </c>
      <c r="Q225" s="36" t="s">
        <v>31</v>
      </c>
    </row>
    <row r="226" spans="1:17" s="7" customFormat="1" ht="51">
      <c r="A226" s="23" t="s">
        <v>46</v>
      </c>
      <c r="B226" s="24" t="s">
        <v>330</v>
      </c>
      <c r="C226" s="25" t="s">
        <v>0</v>
      </c>
      <c r="D226" s="16" t="s">
        <v>333</v>
      </c>
      <c r="E226" s="26" t="s">
        <v>334</v>
      </c>
      <c r="F226" s="27" t="s">
        <v>335</v>
      </c>
      <c r="G226" s="28" t="s">
        <v>66</v>
      </c>
      <c r="H226" s="29" t="s">
        <v>326</v>
      </c>
      <c r="I226" s="40">
        <v>2020170010020</v>
      </c>
      <c r="J226" s="17" t="s">
        <v>748</v>
      </c>
      <c r="K226" s="30" t="s">
        <v>760</v>
      </c>
      <c r="L226" s="31" t="s">
        <v>763</v>
      </c>
      <c r="M226" s="32">
        <v>44927</v>
      </c>
      <c r="N226" s="33">
        <v>45260</v>
      </c>
      <c r="O226" s="34" t="s">
        <v>1196</v>
      </c>
      <c r="P226" s="35">
        <v>80000000</v>
      </c>
      <c r="Q226" s="36" t="s">
        <v>31</v>
      </c>
    </row>
    <row r="227" spans="1:17" s="7" customFormat="1" ht="63.75">
      <c r="A227" s="23" t="s">
        <v>46</v>
      </c>
      <c r="B227" s="24" t="s">
        <v>704</v>
      </c>
      <c r="C227" s="25" t="s">
        <v>0</v>
      </c>
      <c r="D227" s="16" t="s">
        <v>396</v>
      </c>
      <c r="E227" s="26" t="s">
        <v>397</v>
      </c>
      <c r="F227" s="27">
        <v>26</v>
      </c>
      <c r="G227" s="28" t="s">
        <v>70</v>
      </c>
      <c r="H227" s="29" t="s">
        <v>164</v>
      </c>
      <c r="I227" s="40">
        <v>2020170010077</v>
      </c>
      <c r="J227" s="17" t="s">
        <v>398</v>
      </c>
      <c r="K227" s="30" t="s">
        <v>399</v>
      </c>
      <c r="L227" s="31" t="s">
        <v>711</v>
      </c>
      <c r="M227" s="32">
        <v>44927</v>
      </c>
      <c r="N227" s="33">
        <v>45260</v>
      </c>
      <c r="O227" s="34" t="s">
        <v>1196</v>
      </c>
      <c r="P227" s="35">
        <v>160279600</v>
      </c>
      <c r="Q227" s="36" t="s">
        <v>31</v>
      </c>
    </row>
    <row r="228" spans="1:17" s="7" customFormat="1" ht="63.75">
      <c r="A228" s="23" t="s">
        <v>46</v>
      </c>
      <c r="B228" s="24" t="s">
        <v>704</v>
      </c>
      <c r="C228" s="25" t="s">
        <v>0</v>
      </c>
      <c r="D228" s="16" t="s">
        <v>396</v>
      </c>
      <c r="E228" s="26" t="s">
        <v>397</v>
      </c>
      <c r="F228" s="27">
        <v>26</v>
      </c>
      <c r="G228" s="28" t="s">
        <v>66</v>
      </c>
      <c r="H228" s="29" t="s">
        <v>164</v>
      </c>
      <c r="I228" s="40">
        <v>2020170010077</v>
      </c>
      <c r="J228" s="17" t="s">
        <v>398</v>
      </c>
      <c r="K228" s="30" t="s">
        <v>399</v>
      </c>
      <c r="L228" s="31" t="s">
        <v>712</v>
      </c>
      <c r="M228" s="32">
        <v>44927</v>
      </c>
      <c r="N228" s="33">
        <v>45260</v>
      </c>
      <c r="O228" s="34" t="s">
        <v>1196</v>
      </c>
      <c r="P228" s="35">
        <v>200000000</v>
      </c>
      <c r="Q228" s="36" t="s">
        <v>31</v>
      </c>
    </row>
    <row r="229" spans="1:17" s="7" customFormat="1" ht="63.75">
      <c r="A229" s="23" t="s">
        <v>46</v>
      </c>
      <c r="B229" s="24" t="s">
        <v>704</v>
      </c>
      <c r="C229" s="25" t="s">
        <v>0</v>
      </c>
      <c r="D229" s="16" t="s">
        <v>396</v>
      </c>
      <c r="E229" s="26" t="s">
        <v>397</v>
      </c>
      <c r="F229" s="27">
        <v>26</v>
      </c>
      <c r="G229" s="28" t="s">
        <v>66</v>
      </c>
      <c r="H229" s="29" t="s">
        <v>164</v>
      </c>
      <c r="I229" s="40">
        <v>2020170010077</v>
      </c>
      <c r="J229" s="17" t="s">
        <v>398</v>
      </c>
      <c r="K229" s="30" t="s">
        <v>399</v>
      </c>
      <c r="L229" s="31" t="s">
        <v>713</v>
      </c>
      <c r="M229" s="32">
        <v>44927</v>
      </c>
      <c r="N229" s="33">
        <v>45260</v>
      </c>
      <c r="O229" s="34" t="s">
        <v>1196</v>
      </c>
      <c r="P229" s="35">
        <v>589720400</v>
      </c>
      <c r="Q229" s="36" t="s">
        <v>31</v>
      </c>
    </row>
    <row r="230" spans="1:17" s="7" customFormat="1" ht="63.75">
      <c r="A230" s="23" t="s">
        <v>46</v>
      </c>
      <c r="B230" s="24" t="s">
        <v>704</v>
      </c>
      <c r="C230" s="25" t="s">
        <v>0</v>
      </c>
      <c r="D230" s="16" t="s">
        <v>396</v>
      </c>
      <c r="E230" s="26" t="s">
        <v>397</v>
      </c>
      <c r="F230" s="27">
        <v>26</v>
      </c>
      <c r="G230" s="28" t="s">
        <v>66</v>
      </c>
      <c r="H230" s="29" t="s">
        <v>164</v>
      </c>
      <c r="I230" s="40">
        <v>2020170010077</v>
      </c>
      <c r="J230" s="17" t="s">
        <v>398</v>
      </c>
      <c r="K230" s="30" t="s">
        <v>399</v>
      </c>
      <c r="L230" s="31" t="s">
        <v>714</v>
      </c>
      <c r="M230" s="32">
        <v>44927</v>
      </c>
      <c r="N230" s="33">
        <v>45260</v>
      </c>
      <c r="O230" s="34" t="s">
        <v>1196</v>
      </c>
      <c r="P230" s="35">
        <v>510000000</v>
      </c>
      <c r="Q230" s="36" t="s">
        <v>31</v>
      </c>
    </row>
    <row r="231" spans="1:17" s="7" customFormat="1" ht="89.25">
      <c r="A231" s="23" t="s">
        <v>46</v>
      </c>
      <c r="B231" s="24" t="s">
        <v>704</v>
      </c>
      <c r="C231" s="25" t="s">
        <v>0</v>
      </c>
      <c r="D231" s="16" t="s">
        <v>396</v>
      </c>
      <c r="E231" s="26" t="s">
        <v>397</v>
      </c>
      <c r="F231" s="27">
        <v>26</v>
      </c>
      <c r="G231" s="28" t="s">
        <v>66</v>
      </c>
      <c r="H231" s="29" t="s">
        <v>164</v>
      </c>
      <c r="I231" s="40">
        <v>2020170010062</v>
      </c>
      <c r="J231" s="17" t="s">
        <v>742</v>
      </c>
      <c r="K231" s="30" t="s">
        <v>743</v>
      </c>
      <c r="L231" s="31" t="s">
        <v>860</v>
      </c>
      <c r="M231" s="32">
        <v>44936</v>
      </c>
      <c r="N231" s="33">
        <v>45291</v>
      </c>
      <c r="O231" s="34" t="s">
        <v>1196</v>
      </c>
      <c r="P231" s="35">
        <v>1321518187</v>
      </c>
      <c r="Q231" s="36" t="s">
        <v>1209</v>
      </c>
    </row>
    <row r="232" spans="1:17" s="7" customFormat="1" ht="89.25">
      <c r="A232" s="23" t="s">
        <v>46</v>
      </c>
      <c r="B232" s="24" t="s">
        <v>704</v>
      </c>
      <c r="C232" s="25" t="s">
        <v>0</v>
      </c>
      <c r="D232" s="16" t="s">
        <v>396</v>
      </c>
      <c r="E232" s="26" t="s">
        <v>397</v>
      </c>
      <c r="F232" s="27">
        <v>26</v>
      </c>
      <c r="G232" s="28" t="s">
        <v>66</v>
      </c>
      <c r="H232" s="29" t="s">
        <v>164</v>
      </c>
      <c r="I232" s="40">
        <v>2020170010062</v>
      </c>
      <c r="J232" s="17" t="s">
        <v>742</v>
      </c>
      <c r="K232" s="30" t="s">
        <v>743</v>
      </c>
      <c r="L232" s="31" t="s">
        <v>744</v>
      </c>
      <c r="M232" s="32">
        <v>44936</v>
      </c>
      <c r="N232" s="33">
        <v>45291</v>
      </c>
      <c r="O232" s="34" t="s">
        <v>1196</v>
      </c>
      <c r="P232" s="35">
        <v>1795411264</v>
      </c>
      <c r="Q232" s="36" t="s">
        <v>1209</v>
      </c>
    </row>
    <row r="233" spans="1:17" s="7" customFormat="1" ht="89.25">
      <c r="A233" s="23" t="s">
        <v>46</v>
      </c>
      <c r="B233" s="24" t="s">
        <v>704</v>
      </c>
      <c r="C233" s="25" t="s">
        <v>0</v>
      </c>
      <c r="D233" s="16" t="s">
        <v>396</v>
      </c>
      <c r="E233" s="26" t="s">
        <v>397</v>
      </c>
      <c r="F233" s="27">
        <v>26</v>
      </c>
      <c r="G233" s="28" t="s">
        <v>66</v>
      </c>
      <c r="H233" s="29" t="s">
        <v>164</v>
      </c>
      <c r="I233" s="40">
        <v>2020170010062</v>
      </c>
      <c r="J233" s="17" t="s">
        <v>742</v>
      </c>
      <c r="K233" s="30" t="s">
        <v>743</v>
      </c>
      <c r="L233" s="31" t="s">
        <v>745</v>
      </c>
      <c r="M233" s="32">
        <v>44936</v>
      </c>
      <c r="N233" s="33">
        <v>45291</v>
      </c>
      <c r="O233" s="34" t="s">
        <v>1196</v>
      </c>
      <c r="P233" s="35">
        <v>1773190264</v>
      </c>
      <c r="Q233" s="36" t="s">
        <v>1209</v>
      </c>
    </row>
    <row r="234" spans="1:17" s="7" customFormat="1" ht="89.25">
      <c r="A234" s="23" t="s">
        <v>46</v>
      </c>
      <c r="B234" s="24" t="s">
        <v>704</v>
      </c>
      <c r="C234" s="25" t="s">
        <v>0</v>
      </c>
      <c r="D234" s="16" t="s">
        <v>396</v>
      </c>
      <c r="E234" s="26" t="s">
        <v>397</v>
      </c>
      <c r="F234" s="27">
        <v>26</v>
      </c>
      <c r="G234" s="28" t="s">
        <v>66</v>
      </c>
      <c r="H234" s="29" t="s">
        <v>164</v>
      </c>
      <c r="I234" s="40">
        <v>2020170010062</v>
      </c>
      <c r="J234" s="17" t="s">
        <v>742</v>
      </c>
      <c r="K234" s="30" t="s">
        <v>743</v>
      </c>
      <c r="L234" s="31" t="s">
        <v>861</v>
      </c>
      <c r="M234" s="32">
        <v>44936</v>
      </c>
      <c r="N234" s="33">
        <v>45291</v>
      </c>
      <c r="O234" s="34" t="s">
        <v>1196</v>
      </c>
      <c r="P234" s="35">
        <v>1729739952</v>
      </c>
      <c r="Q234" s="36" t="s">
        <v>1209</v>
      </c>
    </row>
    <row r="235" spans="1:17" s="7" customFormat="1" ht="89.25">
      <c r="A235" s="23" t="s">
        <v>46</v>
      </c>
      <c r="B235" s="24" t="s">
        <v>704</v>
      </c>
      <c r="C235" s="25" t="s">
        <v>0</v>
      </c>
      <c r="D235" s="16" t="s">
        <v>396</v>
      </c>
      <c r="E235" s="26" t="s">
        <v>397</v>
      </c>
      <c r="F235" s="27">
        <v>26</v>
      </c>
      <c r="G235" s="28" t="s">
        <v>66</v>
      </c>
      <c r="H235" s="29" t="s">
        <v>164</v>
      </c>
      <c r="I235" s="40">
        <v>2020170010062</v>
      </c>
      <c r="J235" s="17" t="s">
        <v>742</v>
      </c>
      <c r="K235" s="30" t="s">
        <v>743</v>
      </c>
      <c r="L235" s="31" t="s">
        <v>746</v>
      </c>
      <c r="M235" s="32">
        <v>44936</v>
      </c>
      <c r="N235" s="33">
        <v>45291</v>
      </c>
      <c r="O235" s="34" t="s">
        <v>1196</v>
      </c>
      <c r="P235" s="35">
        <v>284505531</v>
      </c>
      <c r="Q235" s="36" t="s">
        <v>1209</v>
      </c>
    </row>
    <row r="236" spans="1:17" s="7" customFormat="1" ht="89.25">
      <c r="A236" s="23" t="s">
        <v>46</v>
      </c>
      <c r="B236" s="24" t="s">
        <v>704</v>
      </c>
      <c r="C236" s="25" t="s">
        <v>0</v>
      </c>
      <c r="D236" s="16" t="s">
        <v>396</v>
      </c>
      <c r="E236" s="26" t="s">
        <v>397</v>
      </c>
      <c r="F236" s="27">
        <v>26</v>
      </c>
      <c r="G236" s="28" t="s">
        <v>66</v>
      </c>
      <c r="H236" s="29" t="s">
        <v>164</v>
      </c>
      <c r="I236" s="40">
        <v>2020170010062</v>
      </c>
      <c r="J236" s="17" t="s">
        <v>742</v>
      </c>
      <c r="K236" s="30" t="s">
        <v>743</v>
      </c>
      <c r="L236" s="31" t="s">
        <v>1267</v>
      </c>
      <c r="M236" s="32">
        <v>44936</v>
      </c>
      <c r="N236" s="33">
        <v>45291</v>
      </c>
      <c r="O236" s="34" t="s">
        <v>1196</v>
      </c>
      <c r="P236" s="35">
        <v>223009007</v>
      </c>
      <c r="Q236" s="36" t="s">
        <v>1209</v>
      </c>
    </row>
    <row r="237" spans="1:17" s="7" customFormat="1" ht="89.25">
      <c r="A237" s="23" t="s">
        <v>46</v>
      </c>
      <c r="B237" s="24" t="s">
        <v>704</v>
      </c>
      <c r="C237" s="25" t="s">
        <v>0</v>
      </c>
      <c r="D237" s="16" t="s">
        <v>396</v>
      </c>
      <c r="E237" s="26" t="s">
        <v>397</v>
      </c>
      <c r="F237" s="27">
        <v>26</v>
      </c>
      <c r="G237" s="28" t="s">
        <v>66</v>
      </c>
      <c r="H237" s="29" t="s">
        <v>164</v>
      </c>
      <c r="I237" s="40">
        <v>2020170010062</v>
      </c>
      <c r="J237" s="17" t="s">
        <v>742</v>
      </c>
      <c r="K237" s="30" t="s">
        <v>743</v>
      </c>
      <c r="L237" s="31" t="s">
        <v>1268</v>
      </c>
      <c r="M237" s="32">
        <v>44936</v>
      </c>
      <c r="N237" s="33">
        <v>45291</v>
      </c>
      <c r="O237" s="34" t="s">
        <v>1196</v>
      </c>
      <c r="P237" s="35">
        <v>4873450</v>
      </c>
      <c r="Q237" s="36" t="s">
        <v>1209</v>
      </c>
    </row>
    <row r="238" spans="1:17" s="7" customFormat="1" ht="89.25">
      <c r="A238" s="23" t="s">
        <v>46</v>
      </c>
      <c r="B238" s="24" t="s">
        <v>704</v>
      </c>
      <c r="C238" s="25" t="s">
        <v>0</v>
      </c>
      <c r="D238" s="16" t="s">
        <v>396</v>
      </c>
      <c r="E238" s="26" t="s">
        <v>397</v>
      </c>
      <c r="F238" s="27">
        <v>26</v>
      </c>
      <c r="G238" s="28" t="s">
        <v>66</v>
      </c>
      <c r="H238" s="29" t="s">
        <v>164</v>
      </c>
      <c r="I238" s="40">
        <v>2020170010062</v>
      </c>
      <c r="J238" s="17" t="s">
        <v>742</v>
      </c>
      <c r="K238" s="30" t="s">
        <v>743</v>
      </c>
      <c r="L238" s="31" t="s">
        <v>862</v>
      </c>
      <c r="M238" s="32">
        <v>44936</v>
      </c>
      <c r="N238" s="33">
        <v>45291</v>
      </c>
      <c r="O238" s="34" t="s">
        <v>1196</v>
      </c>
      <c r="P238" s="35">
        <v>298612306</v>
      </c>
      <c r="Q238" s="36" t="s">
        <v>1209</v>
      </c>
    </row>
    <row r="239" spans="1:17" s="7" customFormat="1" ht="89.25">
      <c r="A239" s="23" t="s">
        <v>46</v>
      </c>
      <c r="B239" s="24" t="s">
        <v>704</v>
      </c>
      <c r="C239" s="25" t="s">
        <v>0</v>
      </c>
      <c r="D239" s="16" t="s">
        <v>396</v>
      </c>
      <c r="E239" s="26" t="s">
        <v>397</v>
      </c>
      <c r="F239" s="27">
        <v>26</v>
      </c>
      <c r="G239" s="28" t="s">
        <v>66</v>
      </c>
      <c r="H239" s="29" t="s">
        <v>164</v>
      </c>
      <c r="I239" s="40">
        <v>2020170010062</v>
      </c>
      <c r="J239" s="17" t="s">
        <v>742</v>
      </c>
      <c r="K239" s="30" t="s">
        <v>743</v>
      </c>
      <c r="L239" s="31" t="s">
        <v>1269</v>
      </c>
      <c r="M239" s="32">
        <v>44936</v>
      </c>
      <c r="N239" s="33">
        <v>45291</v>
      </c>
      <c r="O239" s="34" t="s">
        <v>1196</v>
      </c>
      <c r="P239" s="35">
        <v>110961023</v>
      </c>
      <c r="Q239" s="36" t="s">
        <v>1209</v>
      </c>
    </row>
    <row r="240" spans="1:17" s="7" customFormat="1" ht="89.25">
      <c r="A240" s="23" t="s">
        <v>46</v>
      </c>
      <c r="B240" s="24" t="s">
        <v>704</v>
      </c>
      <c r="C240" s="25" t="s">
        <v>0</v>
      </c>
      <c r="D240" s="16" t="s">
        <v>396</v>
      </c>
      <c r="E240" s="26" t="s">
        <v>397</v>
      </c>
      <c r="F240" s="27">
        <v>26</v>
      </c>
      <c r="G240" s="28" t="s">
        <v>66</v>
      </c>
      <c r="H240" s="29" t="s">
        <v>164</v>
      </c>
      <c r="I240" s="40">
        <v>2020170010062</v>
      </c>
      <c r="J240" s="17" t="s">
        <v>742</v>
      </c>
      <c r="K240" s="30" t="s">
        <v>743</v>
      </c>
      <c r="L240" s="31" t="s">
        <v>863</v>
      </c>
      <c r="M240" s="32">
        <v>44936</v>
      </c>
      <c r="N240" s="33">
        <v>45291</v>
      </c>
      <c r="O240" s="34" t="s">
        <v>1196</v>
      </c>
      <c r="P240" s="35">
        <v>1562977232</v>
      </c>
      <c r="Q240" s="36" t="s">
        <v>1209</v>
      </c>
    </row>
    <row r="241" spans="1:17" s="7" customFormat="1" ht="89.25">
      <c r="A241" s="23" t="s">
        <v>46</v>
      </c>
      <c r="B241" s="24" t="s">
        <v>704</v>
      </c>
      <c r="C241" s="25" t="s">
        <v>0</v>
      </c>
      <c r="D241" s="16" t="s">
        <v>396</v>
      </c>
      <c r="E241" s="26" t="s">
        <v>397</v>
      </c>
      <c r="F241" s="27">
        <v>26</v>
      </c>
      <c r="G241" s="28" t="s">
        <v>66</v>
      </c>
      <c r="H241" s="29" t="s">
        <v>164</v>
      </c>
      <c r="I241" s="40">
        <v>2020170010062</v>
      </c>
      <c r="J241" s="17" t="s">
        <v>742</v>
      </c>
      <c r="K241" s="30" t="s">
        <v>743</v>
      </c>
      <c r="L241" s="31" t="s">
        <v>1270</v>
      </c>
      <c r="M241" s="32">
        <v>44936</v>
      </c>
      <c r="N241" s="33">
        <v>45291</v>
      </c>
      <c r="O241" s="34" t="s">
        <v>1196</v>
      </c>
      <c r="P241" s="35">
        <v>111348220</v>
      </c>
      <c r="Q241" s="36" t="s">
        <v>1209</v>
      </c>
    </row>
    <row r="242" spans="1:17" s="7" customFormat="1" ht="89.25">
      <c r="A242" s="23" t="s">
        <v>46</v>
      </c>
      <c r="B242" s="24" t="s">
        <v>704</v>
      </c>
      <c r="C242" s="25" t="s">
        <v>0</v>
      </c>
      <c r="D242" s="16" t="s">
        <v>396</v>
      </c>
      <c r="E242" s="26" t="s">
        <v>397</v>
      </c>
      <c r="F242" s="27">
        <v>26</v>
      </c>
      <c r="G242" s="28" t="s">
        <v>66</v>
      </c>
      <c r="H242" s="29" t="s">
        <v>164</v>
      </c>
      <c r="I242" s="40">
        <v>2020170010062</v>
      </c>
      <c r="J242" s="17" t="s">
        <v>742</v>
      </c>
      <c r="K242" s="30" t="s">
        <v>743</v>
      </c>
      <c r="L242" s="31" t="s">
        <v>1271</v>
      </c>
      <c r="M242" s="32">
        <v>44936</v>
      </c>
      <c r="N242" s="33">
        <v>45291</v>
      </c>
      <c r="O242" s="34" t="s">
        <v>1196</v>
      </c>
      <c r="P242" s="35">
        <v>181725324</v>
      </c>
      <c r="Q242" s="36" t="s">
        <v>1209</v>
      </c>
    </row>
    <row r="243" spans="1:17" s="7" customFormat="1" ht="89.25">
      <c r="A243" s="23" t="s">
        <v>46</v>
      </c>
      <c r="B243" s="24" t="s">
        <v>704</v>
      </c>
      <c r="C243" s="25" t="s">
        <v>0</v>
      </c>
      <c r="D243" s="16" t="s">
        <v>396</v>
      </c>
      <c r="E243" s="26" t="s">
        <v>397</v>
      </c>
      <c r="F243" s="27">
        <v>26</v>
      </c>
      <c r="G243" s="28" t="s">
        <v>66</v>
      </c>
      <c r="H243" s="29" t="s">
        <v>164</v>
      </c>
      <c r="I243" s="40">
        <v>2020170010062</v>
      </c>
      <c r="J243" s="17" t="s">
        <v>742</v>
      </c>
      <c r="K243" s="30" t="s">
        <v>743</v>
      </c>
      <c r="L243" s="31" t="s">
        <v>1272</v>
      </c>
      <c r="M243" s="32">
        <v>44936</v>
      </c>
      <c r="N243" s="33">
        <v>45291</v>
      </c>
      <c r="O243" s="34" t="s">
        <v>1196</v>
      </c>
      <c r="P243" s="35">
        <v>110011998</v>
      </c>
      <c r="Q243" s="36" t="s">
        <v>1209</v>
      </c>
    </row>
    <row r="244" spans="1:17" s="7" customFormat="1" ht="89.25">
      <c r="A244" s="23" t="s">
        <v>46</v>
      </c>
      <c r="B244" s="24" t="s">
        <v>704</v>
      </c>
      <c r="C244" s="25" t="s">
        <v>0</v>
      </c>
      <c r="D244" s="16" t="s">
        <v>396</v>
      </c>
      <c r="E244" s="26" t="s">
        <v>397</v>
      </c>
      <c r="F244" s="27">
        <v>26</v>
      </c>
      <c r="G244" s="28" t="s">
        <v>66</v>
      </c>
      <c r="H244" s="29" t="s">
        <v>164</v>
      </c>
      <c r="I244" s="40">
        <v>2020170010062</v>
      </c>
      <c r="J244" s="17" t="s">
        <v>742</v>
      </c>
      <c r="K244" s="30" t="s">
        <v>743</v>
      </c>
      <c r="L244" s="31" t="s">
        <v>1273</v>
      </c>
      <c r="M244" s="32">
        <v>45097</v>
      </c>
      <c r="N244" s="33">
        <v>45291</v>
      </c>
      <c r="O244" s="34" t="s">
        <v>1196</v>
      </c>
      <c r="P244" s="35">
        <v>150000000</v>
      </c>
      <c r="Q244" s="36" t="s">
        <v>1209</v>
      </c>
    </row>
    <row r="245" spans="1:17" s="7" customFormat="1" ht="89.25">
      <c r="A245" s="23" t="s">
        <v>46</v>
      </c>
      <c r="B245" s="24" t="s">
        <v>704</v>
      </c>
      <c r="C245" s="25" t="s">
        <v>0</v>
      </c>
      <c r="D245" s="16" t="s">
        <v>396</v>
      </c>
      <c r="E245" s="26" t="s">
        <v>397</v>
      </c>
      <c r="F245" s="27">
        <v>26</v>
      </c>
      <c r="G245" s="28" t="s">
        <v>66</v>
      </c>
      <c r="H245" s="29" t="s">
        <v>164</v>
      </c>
      <c r="I245" s="40">
        <v>2020170010062</v>
      </c>
      <c r="J245" s="17" t="s">
        <v>742</v>
      </c>
      <c r="K245" s="30" t="s">
        <v>743</v>
      </c>
      <c r="L245" s="31" t="s">
        <v>1274</v>
      </c>
      <c r="M245" s="32">
        <v>45097</v>
      </c>
      <c r="N245" s="33">
        <v>45291</v>
      </c>
      <c r="O245" s="34" t="s">
        <v>1196</v>
      </c>
      <c r="P245" s="35">
        <v>155740685</v>
      </c>
      <c r="Q245" s="36" t="s">
        <v>1209</v>
      </c>
    </row>
    <row r="246" spans="1:17" s="7" customFormat="1" ht="89.25">
      <c r="A246" s="23" t="s">
        <v>46</v>
      </c>
      <c r="B246" s="24" t="s">
        <v>704</v>
      </c>
      <c r="C246" s="25" t="s">
        <v>0</v>
      </c>
      <c r="D246" s="16" t="s">
        <v>396</v>
      </c>
      <c r="E246" s="26" t="s">
        <v>397</v>
      </c>
      <c r="F246" s="27">
        <v>26</v>
      </c>
      <c r="G246" s="28" t="s">
        <v>66</v>
      </c>
      <c r="H246" s="29" t="s">
        <v>164</v>
      </c>
      <c r="I246" s="40">
        <v>2020170010062</v>
      </c>
      <c r="J246" s="17" t="s">
        <v>742</v>
      </c>
      <c r="K246" s="30" t="s">
        <v>743</v>
      </c>
      <c r="L246" s="31" t="s">
        <v>1275</v>
      </c>
      <c r="M246" s="32">
        <v>45097</v>
      </c>
      <c r="N246" s="33">
        <v>45291</v>
      </c>
      <c r="O246" s="34" t="s">
        <v>1196</v>
      </c>
      <c r="P246" s="35">
        <v>14358160</v>
      </c>
      <c r="Q246" s="36" t="s">
        <v>1209</v>
      </c>
    </row>
    <row r="247" spans="1:17" s="7" customFormat="1" ht="89.25">
      <c r="A247" s="23" t="s">
        <v>46</v>
      </c>
      <c r="B247" s="24" t="s">
        <v>704</v>
      </c>
      <c r="C247" s="25" t="s">
        <v>0</v>
      </c>
      <c r="D247" s="16" t="s">
        <v>396</v>
      </c>
      <c r="E247" s="26" t="s">
        <v>397</v>
      </c>
      <c r="F247" s="27">
        <v>26</v>
      </c>
      <c r="G247" s="28" t="s">
        <v>66</v>
      </c>
      <c r="H247" s="29" t="s">
        <v>164</v>
      </c>
      <c r="I247" s="40">
        <v>2020170010062</v>
      </c>
      <c r="J247" s="17" t="s">
        <v>742</v>
      </c>
      <c r="K247" s="30" t="s">
        <v>743</v>
      </c>
      <c r="L247" s="31" t="s">
        <v>1276</v>
      </c>
      <c r="M247" s="32">
        <v>45097</v>
      </c>
      <c r="N247" s="33">
        <v>45291</v>
      </c>
      <c r="O247" s="34" t="s">
        <v>1196</v>
      </c>
      <c r="P247" s="35">
        <v>915718246</v>
      </c>
      <c r="Q247" s="36" t="s">
        <v>1209</v>
      </c>
    </row>
    <row r="248" spans="1:17" s="7" customFormat="1" ht="89.25">
      <c r="A248" s="23" t="s">
        <v>46</v>
      </c>
      <c r="B248" s="24" t="s">
        <v>704</v>
      </c>
      <c r="C248" s="25" t="s">
        <v>0</v>
      </c>
      <c r="D248" s="16" t="s">
        <v>396</v>
      </c>
      <c r="E248" s="26" t="s">
        <v>397</v>
      </c>
      <c r="F248" s="27">
        <v>26</v>
      </c>
      <c r="G248" s="28" t="s">
        <v>66</v>
      </c>
      <c r="H248" s="29" t="s">
        <v>164</v>
      </c>
      <c r="I248" s="40">
        <v>2020170010062</v>
      </c>
      <c r="J248" s="17" t="s">
        <v>742</v>
      </c>
      <c r="K248" s="30" t="s">
        <v>743</v>
      </c>
      <c r="L248" s="31" t="s">
        <v>1277</v>
      </c>
      <c r="M248" s="32">
        <v>45097</v>
      </c>
      <c r="N248" s="33">
        <v>45291</v>
      </c>
      <c r="O248" s="34" t="s">
        <v>1196</v>
      </c>
      <c r="P248" s="35">
        <v>10000000</v>
      </c>
      <c r="Q248" s="36" t="s">
        <v>1209</v>
      </c>
    </row>
    <row r="249" spans="1:17" s="7" customFormat="1" ht="89.25">
      <c r="A249" s="23" t="s">
        <v>46</v>
      </c>
      <c r="B249" s="24" t="s">
        <v>704</v>
      </c>
      <c r="C249" s="25" t="s">
        <v>0</v>
      </c>
      <c r="D249" s="16" t="s">
        <v>396</v>
      </c>
      <c r="E249" s="26" t="s">
        <v>397</v>
      </c>
      <c r="F249" s="27">
        <v>26</v>
      </c>
      <c r="G249" s="28" t="s">
        <v>66</v>
      </c>
      <c r="H249" s="29" t="s">
        <v>164</v>
      </c>
      <c r="I249" s="40">
        <v>2020170010062</v>
      </c>
      <c r="J249" s="17" t="s">
        <v>742</v>
      </c>
      <c r="K249" s="30" t="s">
        <v>743</v>
      </c>
      <c r="L249" s="31" t="s">
        <v>1278</v>
      </c>
      <c r="M249" s="32">
        <v>45097</v>
      </c>
      <c r="N249" s="33">
        <v>45291</v>
      </c>
      <c r="O249" s="34" t="s">
        <v>1196</v>
      </c>
      <c r="P249" s="35">
        <v>682745653.374475</v>
      </c>
      <c r="Q249" s="36" t="s">
        <v>1209</v>
      </c>
    </row>
    <row r="250" spans="1:17" s="7" customFormat="1" ht="89.25">
      <c r="A250" s="23" t="s">
        <v>46</v>
      </c>
      <c r="B250" s="24" t="s">
        <v>704</v>
      </c>
      <c r="C250" s="25" t="s">
        <v>0</v>
      </c>
      <c r="D250" s="16" t="s">
        <v>396</v>
      </c>
      <c r="E250" s="26" t="s">
        <v>397</v>
      </c>
      <c r="F250" s="27">
        <v>26</v>
      </c>
      <c r="G250" s="28" t="s">
        <v>66</v>
      </c>
      <c r="H250" s="29" t="s">
        <v>164</v>
      </c>
      <c r="I250" s="40">
        <v>2020170010062</v>
      </c>
      <c r="J250" s="17" t="s">
        <v>742</v>
      </c>
      <c r="K250" s="30" t="s">
        <v>743</v>
      </c>
      <c r="L250" s="31" t="s">
        <v>1279</v>
      </c>
      <c r="M250" s="32">
        <v>45097</v>
      </c>
      <c r="N250" s="33">
        <v>45291</v>
      </c>
      <c r="O250" s="34" t="s">
        <v>1196</v>
      </c>
      <c r="P250" s="35">
        <v>281604673</v>
      </c>
      <c r="Q250" s="36" t="s">
        <v>1209</v>
      </c>
    </row>
    <row r="251" spans="1:17" s="7" customFormat="1" ht="89.25">
      <c r="A251" s="23" t="s">
        <v>46</v>
      </c>
      <c r="B251" s="24" t="s">
        <v>704</v>
      </c>
      <c r="C251" s="25" t="s">
        <v>0</v>
      </c>
      <c r="D251" s="16" t="s">
        <v>396</v>
      </c>
      <c r="E251" s="26" t="s">
        <v>397</v>
      </c>
      <c r="F251" s="27">
        <v>26</v>
      </c>
      <c r="G251" s="28" t="s">
        <v>66</v>
      </c>
      <c r="H251" s="29" t="s">
        <v>164</v>
      </c>
      <c r="I251" s="40">
        <v>2020170010062</v>
      </c>
      <c r="J251" s="17" t="s">
        <v>742</v>
      </c>
      <c r="K251" s="30" t="s">
        <v>743</v>
      </c>
      <c r="L251" s="31" t="s">
        <v>1280</v>
      </c>
      <c r="M251" s="32">
        <v>45097</v>
      </c>
      <c r="N251" s="33">
        <v>45291</v>
      </c>
      <c r="O251" s="34" t="s">
        <v>1196</v>
      </c>
      <c r="P251" s="35">
        <v>82500000</v>
      </c>
      <c r="Q251" s="36" t="s">
        <v>1209</v>
      </c>
    </row>
    <row r="252" spans="1:17" s="7" customFormat="1" ht="89.25">
      <c r="A252" s="23" t="s">
        <v>47</v>
      </c>
      <c r="B252" s="24" t="s">
        <v>1018</v>
      </c>
      <c r="C252" s="25" t="s">
        <v>0</v>
      </c>
      <c r="D252" s="16" t="s">
        <v>336</v>
      </c>
      <c r="E252" s="26" t="s">
        <v>339</v>
      </c>
      <c r="F252" s="27">
        <v>0.25</v>
      </c>
      <c r="G252" s="28" t="s">
        <v>62</v>
      </c>
      <c r="H252" s="29" t="s">
        <v>210</v>
      </c>
      <c r="I252" s="40">
        <v>2020170010021</v>
      </c>
      <c r="J252" s="17" t="s">
        <v>337</v>
      </c>
      <c r="K252" s="30" t="s">
        <v>338</v>
      </c>
      <c r="L252" s="31" t="s">
        <v>877</v>
      </c>
      <c r="M252" s="32">
        <v>43783</v>
      </c>
      <c r="N252" s="33">
        <v>43798</v>
      </c>
      <c r="O252" s="34" t="s">
        <v>1196</v>
      </c>
      <c r="P252" s="35">
        <v>15000000</v>
      </c>
      <c r="Q252" s="36" t="s">
        <v>31</v>
      </c>
    </row>
    <row r="253" spans="1:17" s="7" customFormat="1" ht="89.25">
      <c r="A253" s="23" t="s">
        <v>47</v>
      </c>
      <c r="B253" s="24" t="s">
        <v>1018</v>
      </c>
      <c r="C253" s="25" t="s">
        <v>0</v>
      </c>
      <c r="D253" s="16" t="s">
        <v>336</v>
      </c>
      <c r="E253" s="26" t="s">
        <v>339</v>
      </c>
      <c r="F253" s="27">
        <v>0.25</v>
      </c>
      <c r="G253" s="28" t="s">
        <v>62</v>
      </c>
      <c r="H253" s="29" t="s">
        <v>210</v>
      </c>
      <c r="I253" s="40">
        <v>2020170010021</v>
      </c>
      <c r="J253" s="17" t="s">
        <v>337</v>
      </c>
      <c r="K253" s="30" t="s">
        <v>338</v>
      </c>
      <c r="L253" s="31" t="s">
        <v>878</v>
      </c>
      <c r="M253" s="32">
        <v>43524</v>
      </c>
      <c r="N253" s="33">
        <v>43553</v>
      </c>
      <c r="O253" s="34" t="s">
        <v>1196</v>
      </c>
      <c r="P253" s="35">
        <v>30000000</v>
      </c>
      <c r="Q253" s="36" t="s">
        <v>31</v>
      </c>
    </row>
    <row r="254" spans="1:17" s="7" customFormat="1" ht="63.75">
      <c r="A254" s="23" t="s">
        <v>47</v>
      </c>
      <c r="B254" s="24" t="s">
        <v>1018</v>
      </c>
      <c r="C254" s="25" t="s">
        <v>0</v>
      </c>
      <c r="D254" s="16" t="s">
        <v>340</v>
      </c>
      <c r="E254" s="26" t="s">
        <v>341</v>
      </c>
      <c r="F254" s="27">
        <v>1</v>
      </c>
      <c r="G254" s="28" t="s">
        <v>62</v>
      </c>
      <c r="H254" s="29" t="s">
        <v>210</v>
      </c>
      <c r="I254" s="40">
        <v>2020170010021</v>
      </c>
      <c r="J254" s="17" t="s">
        <v>337</v>
      </c>
      <c r="K254" s="30" t="s">
        <v>338</v>
      </c>
      <c r="L254" s="31" t="s">
        <v>879</v>
      </c>
      <c r="M254" s="32">
        <v>43594</v>
      </c>
      <c r="N254" s="33">
        <v>43798</v>
      </c>
      <c r="O254" s="34" t="s">
        <v>1196</v>
      </c>
      <c r="P254" s="35">
        <v>15000000</v>
      </c>
      <c r="Q254" s="36" t="s">
        <v>31</v>
      </c>
    </row>
    <row r="255" spans="1:17" s="7" customFormat="1" ht="102">
      <c r="A255" s="23" t="s">
        <v>47</v>
      </c>
      <c r="B255" s="24" t="s">
        <v>1018</v>
      </c>
      <c r="C255" s="25" t="s">
        <v>0</v>
      </c>
      <c r="D255" s="16" t="s">
        <v>342</v>
      </c>
      <c r="E255" s="26" t="s">
        <v>343</v>
      </c>
      <c r="F255" s="27">
        <v>0.25</v>
      </c>
      <c r="G255" s="28" t="s">
        <v>62</v>
      </c>
      <c r="H255" s="29" t="s">
        <v>210</v>
      </c>
      <c r="I255" s="40">
        <v>2020170010021</v>
      </c>
      <c r="J255" s="17" t="s">
        <v>337</v>
      </c>
      <c r="K255" s="30" t="s">
        <v>338</v>
      </c>
      <c r="L255" s="31" t="s">
        <v>880</v>
      </c>
      <c r="M255" s="32">
        <v>43630</v>
      </c>
      <c r="N255" s="33">
        <v>43630</v>
      </c>
      <c r="O255" s="34" t="s">
        <v>1196</v>
      </c>
      <c r="P255" s="35">
        <v>15000000</v>
      </c>
      <c r="Q255" s="36" t="s">
        <v>31</v>
      </c>
    </row>
    <row r="256" spans="1:17" s="7" customFormat="1" ht="89.25">
      <c r="A256" s="23" t="s">
        <v>47</v>
      </c>
      <c r="B256" s="24" t="s">
        <v>1018</v>
      </c>
      <c r="C256" s="25" t="s">
        <v>0</v>
      </c>
      <c r="D256" s="16" t="s">
        <v>336</v>
      </c>
      <c r="E256" s="26" t="s">
        <v>339</v>
      </c>
      <c r="F256" s="27">
        <v>0.25</v>
      </c>
      <c r="G256" s="28" t="s">
        <v>62</v>
      </c>
      <c r="H256" s="29" t="s">
        <v>210</v>
      </c>
      <c r="I256" s="40">
        <v>2020170010021</v>
      </c>
      <c r="J256" s="17" t="s">
        <v>337</v>
      </c>
      <c r="K256" s="30" t="s">
        <v>338</v>
      </c>
      <c r="L256" s="31" t="s">
        <v>881</v>
      </c>
      <c r="M256" s="32">
        <v>43510</v>
      </c>
      <c r="N256" s="33">
        <v>43818</v>
      </c>
      <c r="O256" s="34" t="s">
        <v>1196</v>
      </c>
      <c r="P256" s="35">
        <v>340081428</v>
      </c>
      <c r="Q256" s="36" t="s">
        <v>31</v>
      </c>
    </row>
    <row r="257" spans="1:17" s="7" customFormat="1" ht="89.25">
      <c r="A257" s="23" t="s">
        <v>47</v>
      </c>
      <c r="B257" s="24" t="s">
        <v>1018</v>
      </c>
      <c r="C257" s="25" t="s">
        <v>0</v>
      </c>
      <c r="D257" s="16" t="s">
        <v>336</v>
      </c>
      <c r="E257" s="26" t="s">
        <v>339</v>
      </c>
      <c r="F257" s="27">
        <v>0.25</v>
      </c>
      <c r="G257" s="28" t="s">
        <v>62</v>
      </c>
      <c r="H257" s="29" t="s">
        <v>210</v>
      </c>
      <c r="I257" s="40">
        <v>2020170010021</v>
      </c>
      <c r="J257" s="17" t="s">
        <v>337</v>
      </c>
      <c r="K257" s="30" t="s">
        <v>338</v>
      </c>
      <c r="L257" s="31" t="s">
        <v>882</v>
      </c>
      <c r="M257" s="32">
        <v>43510</v>
      </c>
      <c r="N257" s="33">
        <v>43818</v>
      </c>
      <c r="O257" s="34" t="s">
        <v>1196</v>
      </c>
      <c r="P257" s="35">
        <v>43995000</v>
      </c>
      <c r="Q257" s="36" t="s">
        <v>31</v>
      </c>
    </row>
    <row r="258" spans="1:17" s="7" customFormat="1" ht="102">
      <c r="A258" s="23" t="s">
        <v>47</v>
      </c>
      <c r="B258" s="24" t="s">
        <v>1018</v>
      </c>
      <c r="C258" s="25" t="s">
        <v>0</v>
      </c>
      <c r="D258" s="16" t="s">
        <v>342</v>
      </c>
      <c r="E258" s="26" t="s">
        <v>343</v>
      </c>
      <c r="F258" s="27">
        <v>0.25</v>
      </c>
      <c r="G258" s="28" t="s">
        <v>62</v>
      </c>
      <c r="H258" s="29" t="s">
        <v>210</v>
      </c>
      <c r="I258" s="40">
        <v>2020170010021</v>
      </c>
      <c r="J258" s="17" t="s">
        <v>337</v>
      </c>
      <c r="K258" s="30" t="s">
        <v>338</v>
      </c>
      <c r="L258" s="31" t="s">
        <v>883</v>
      </c>
      <c r="M258" s="32">
        <v>43510</v>
      </c>
      <c r="N258" s="33">
        <v>43818</v>
      </c>
      <c r="O258" s="34" t="s">
        <v>1196</v>
      </c>
      <c r="P258" s="35">
        <v>150000000</v>
      </c>
      <c r="Q258" s="36" t="s">
        <v>31</v>
      </c>
    </row>
    <row r="259" spans="1:17" s="7" customFormat="1" ht="89.25">
      <c r="A259" s="23" t="s">
        <v>47</v>
      </c>
      <c r="B259" s="24" t="s">
        <v>1018</v>
      </c>
      <c r="C259" s="25" t="s">
        <v>0</v>
      </c>
      <c r="D259" s="16" t="s">
        <v>336</v>
      </c>
      <c r="E259" s="26" t="s">
        <v>339</v>
      </c>
      <c r="F259" s="27">
        <v>0.25</v>
      </c>
      <c r="G259" s="28" t="s">
        <v>62</v>
      </c>
      <c r="H259" s="29" t="s">
        <v>210</v>
      </c>
      <c r="I259" s="40">
        <v>2020170010021</v>
      </c>
      <c r="J259" s="17" t="s">
        <v>337</v>
      </c>
      <c r="K259" s="30" t="s">
        <v>338</v>
      </c>
      <c r="L259" s="31" t="s">
        <v>883</v>
      </c>
      <c r="M259" s="32">
        <v>43484</v>
      </c>
      <c r="N259" s="33">
        <v>43818</v>
      </c>
      <c r="O259" s="34" t="s">
        <v>1196</v>
      </c>
      <c r="P259" s="35">
        <v>621392250</v>
      </c>
      <c r="Q259" s="36" t="s">
        <v>31</v>
      </c>
    </row>
    <row r="260" spans="1:17" s="7" customFormat="1" ht="63.75">
      <c r="A260" s="23" t="s">
        <v>47</v>
      </c>
      <c r="B260" s="24" t="s">
        <v>1018</v>
      </c>
      <c r="C260" s="25" t="s">
        <v>0</v>
      </c>
      <c r="D260" s="16" t="s">
        <v>344</v>
      </c>
      <c r="E260" s="26" t="s">
        <v>345</v>
      </c>
      <c r="F260" s="27">
        <v>1</v>
      </c>
      <c r="G260" s="28" t="s">
        <v>62</v>
      </c>
      <c r="H260" s="29" t="s">
        <v>210</v>
      </c>
      <c r="I260" s="40">
        <v>2020170010021</v>
      </c>
      <c r="J260" s="17" t="s">
        <v>337</v>
      </c>
      <c r="K260" s="30" t="s">
        <v>338</v>
      </c>
      <c r="L260" s="31" t="s">
        <v>883</v>
      </c>
      <c r="M260" s="32">
        <v>43484</v>
      </c>
      <c r="N260" s="33">
        <v>43818</v>
      </c>
      <c r="O260" s="34" t="s">
        <v>1196</v>
      </c>
      <c r="P260" s="35">
        <v>130495000</v>
      </c>
      <c r="Q260" s="36" t="s">
        <v>31</v>
      </c>
    </row>
    <row r="261" spans="1:17" s="7" customFormat="1" ht="114.75">
      <c r="A261" s="23" t="s">
        <v>47</v>
      </c>
      <c r="B261" s="24" t="s">
        <v>1018</v>
      </c>
      <c r="C261" s="25" t="s">
        <v>0</v>
      </c>
      <c r="D261" s="16" t="s">
        <v>346</v>
      </c>
      <c r="E261" s="26" t="s">
        <v>347</v>
      </c>
      <c r="F261" s="27">
        <v>20</v>
      </c>
      <c r="G261" s="28" t="s">
        <v>62</v>
      </c>
      <c r="H261" s="29" t="s">
        <v>90</v>
      </c>
      <c r="I261" s="40">
        <v>2020170010021</v>
      </c>
      <c r="J261" s="17" t="s">
        <v>337</v>
      </c>
      <c r="K261" s="30" t="s">
        <v>338</v>
      </c>
      <c r="L261" s="31" t="s">
        <v>884</v>
      </c>
      <c r="M261" s="32">
        <v>43484</v>
      </c>
      <c r="N261" s="33">
        <v>43818</v>
      </c>
      <c r="O261" s="34" t="s">
        <v>1196</v>
      </c>
      <c r="P261" s="35">
        <v>182000000</v>
      </c>
      <c r="Q261" s="36" t="s">
        <v>31</v>
      </c>
    </row>
    <row r="262" spans="1:17" s="7" customFormat="1" ht="89.25">
      <c r="A262" s="23" t="s">
        <v>47</v>
      </c>
      <c r="B262" s="24" t="s">
        <v>1018</v>
      </c>
      <c r="C262" s="25"/>
      <c r="D262" s="16" t="s">
        <v>336</v>
      </c>
      <c r="E262" s="26" t="s">
        <v>339</v>
      </c>
      <c r="F262" s="27">
        <v>0.25</v>
      </c>
      <c r="G262" s="28" t="s">
        <v>62</v>
      </c>
      <c r="H262" s="29" t="s">
        <v>90</v>
      </c>
      <c r="I262" s="40">
        <v>2020170010021</v>
      </c>
      <c r="J262" s="17" t="s">
        <v>337</v>
      </c>
      <c r="K262" s="30" t="s">
        <v>338</v>
      </c>
      <c r="L262" s="31" t="s">
        <v>884</v>
      </c>
      <c r="M262" s="32">
        <v>43484</v>
      </c>
      <c r="N262" s="33">
        <v>43818</v>
      </c>
      <c r="O262" s="34" t="s">
        <v>1196</v>
      </c>
      <c r="P262" s="35">
        <v>120000000</v>
      </c>
      <c r="Q262" s="36" t="s">
        <v>31</v>
      </c>
    </row>
    <row r="263" spans="1:17" s="7" customFormat="1" ht="76.5">
      <c r="A263" s="23" t="s">
        <v>47</v>
      </c>
      <c r="B263" s="24" t="s">
        <v>1018</v>
      </c>
      <c r="C263" s="25"/>
      <c r="D263" s="16" t="s">
        <v>340</v>
      </c>
      <c r="E263" s="26" t="s">
        <v>341</v>
      </c>
      <c r="F263" s="27">
        <v>1</v>
      </c>
      <c r="G263" s="28" t="s">
        <v>62</v>
      </c>
      <c r="H263" s="29" t="s">
        <v>210</v>
      </c>
      <c r="I263" s="40">
        <v>2020170010021</v>
      </c>
      <c r="J263" s="17" t="s">
        <v>337</v>
      </c>
      <c r="K263" s="30" t="s">
        <v>338</v>
      </c>
      <c r="L263" s="31" t="s">
        <v>884</v>
      </c>
      <c r="M263" s="32">
        <v>43484</v>
      </c>
      <c r="N263" s="33">
        <v>43818</v>
      </c>
      <c r="O263" s="34" t="s">
        <v>1196</v>
      </c>
      <c r="P263" s="35">
        <v>154814000</v>
      </c>
      <c r="Q263" s="36" t="s">
        <v>31</v>
      </c>
    </row>
    <row r="264" spans="1:17" s="7" customFormat="1" ht="89.25">
      <c r="A264" s="23" t="s">
        <v>47</v>
      </c>
      <c r="B264" s="24" t="s">
        <v>1018</v>
      </c>
      <c r="C264" s="25" t="s">
        <v>0</v>
      </c>
      <c r="D264" s="16" t="s">
        <v>336</v>
      </c>
      <c r="E264" s="26" t="s">
        <v>339</v>
      </c>
      <c r="F264" s="27">
        <v>0.25</v>
      </c>
      <c r="G264" s="28" t="s">
        <v>62</v>
      </c>
      <c r="H264" s="29" t="s">
        <v>210</v>
      </c>
      <c r="I264" s="40">
        <v>2020170010021</v>
      </c>
      <c r="J264" s="17" t="s">
        <v>337</v>
      </c>
      <c r="K264" s="30" t="s">
        <v>338</v>
      </c>
      <c r="L264" s="31" t="s">
        <v>885</v>
      </c>
      <c r="M264" s="32">
        <v>43523</v>
      </c>
      <c r="N264" s="33">
        <v>43584</v>
      </c>
      <c r="O264" s="34" t="s">
        <v>1196</v>
      </c>
      <c r="P264" s="35">
        <v>50000000</v>
      </c>
      <c r="Q264" s="36" t="s">
        <v>31</v>
      </c>
    </row>
    <row r="265" spans="1:17" s="7" customFormat="1" ht="89.25">
      <c r="A265" s="23" t="s">
        <v>47</v>
      </c>
      <c r="B265" s="24" t="s">
        <v>1018</v>
      </c>
      <c r="C265" s="25" t="s">
        <v>0</v>
      </c>
      <c r="D265" s="16" t="s">
        <v>336</v>
      </c>
      <c r="E265" s="26" t="s">
        <v>339</v>
      </c>
      <c r="F265" s="27">
        <v>0.25</v>
      </c>
      <c r="G265" s="28" t="s">
        <v>62</v>
      </c>
      <c r="H265" s="29" t="s">
        <v>210</v>
      </c>
      <c r="I265" s="40">
        <v>2020170010021</v>
      </c>
      <c r="J265" s="17" t="s">
        <v>337</v>
      </c>
      <c r="K265" s="30" t="s">
        <v>338</v>
      </c>
      <c r="L265" s="31" t="s">
        <v>886</v>
      </c>
      <c r="M265" s="32">
        <v>43524</v>
      </c>
      <c r="N265" s="33">
        <v>43677</v>
      </c>
      <c r="O265" s="34" t="s">
        <v>1196</v>
      </c>
      <c r="P265" s="35">
        <v>220000000</v>
      </c>
      <c r="Q265" s="36" t="s">
        <v>31</v>
      </c>
    </row>
    <row r="266" spans="1:17" s="7" customFormat="1" ht="89.25">
      <c r="A266" s="23" t="s">
        <v>47</v>
      </c>
      <c r="B266" s="24" t="s">
        <v>1018</v>
      </c>
      <c r="C266" s="25" t="s">
        <v>0</v>
      </c>
      <c r="D266" s="16" t="s">
        <v>336</v>
      </c>
      <c r="E266" s="26" t="s">
        <v>339</v>
      </c>
      <c r="F266" s="27">
        <v>0.25</v>
      </c>
      <c r="G266" s="28" t="s">
        <v>62</v>
      </c>
      <c r="H266" s="29" t="s">
        <v>210</v>
      </c>
      <c r="I266" s="40">
        <v>2020170010021</v>
      </c>
      <c r="J266" s="17" t="s">
        <v>337</v>
      </c>
      <c r="K266" s="30" t="s">
        <v>338</v>
      </c>
      <c r="L266" s="31" t="s">
        <v>887</v>
      </c>
      <c r="M266" s="32">
        <v>43738</v>
      </c>
      <c r="N266" s="33">
        <v>43799</v>
      </c>
      <c r="O266" s="34" t="s">
        <v>1196</v>
      </c>
      <c r="P266" s="35">
        <v>30000000</v>
      </c>
      <c r="Q266" s="36" t="s">
        <v>31</v>
      </c>
    </row>
    <row r="267" spans="1:17" s="7" customFormat="1" ht="89.25">
      <c r="A267" s="23" t="s">
        <v>47</v>
      </c>
      <c r="B267" s="24" t="s">
        <v>1018</v>
      </c>
      <c r="C267" s="25" t="s">
        <v>0</v>
      </c>
      <c r="D267" s="16" t="s">
        <v>336</v>
      </c>
      <c r="E267" s="26" t="s">
        <v>339</v>
      </c>
      <c r="F267" s="27">
        <v>0.25</v>
      </c>
      <c r="G267" s="28" t="s">
        <v>62</v>
      </c>
      <c r="H267" s="29" t="s">
        <v>210</v>
      </c>
      <c r="I267" s="40">
        <v>2020170010021</v>
      </c>
      <c r="J267" s="17" t="s">
        <v>337</v>
      </c>
      <c r="K267" s="30" t="s">
        <v>338</v>
      </c>
      <c r="L267" s="31" t="s">
        <v>888</v>
      </c>
      <c r="M267" s="32">
        <v>43675</v>
      </c>
      <c r="N267" s="33">
        <v>43818</v>
      </c>
      <c r="O267" s="34" t="s">
        <v>1196</v>
      </c>
      <c r="P267" s="35">
        <v>62500000</v>
      </c>
      <c r="Q267" s="36" t="s">
        <v>31</v>
      </c>
    </row>
    <row r="268" spans="1:17" s="7" customFormat="1" ht="89.25">
      <c r="A268" s="23" t="s">
        <v>47</v>
      </c>
      <c r="B268" s="24" t="s">
        <v>1018</v>
      </c>
      <c r="C268" s="25" t="s">
        <v>0</v>
      </c>
      <c r="D268" s="16" t="s">
        <v>336</v>
      </c>
      <c r="E268" s="26" t="s">
        <v>339</v>
      </c>
      <c r="F268" s="27">
        <v>0.25</v>
      </c>
      <c r="G268" s="28" t="s">
        <v>62</v>
      </c>
      <c r="H268" s="29" t="s">
        <v>210</v>
      </c>
      <c r="I268" s="40">
        <v>2020170010021</v>
      </c>
      <c r="J268" s="17" t="s">
        <v>337</v>
      </c>
      <c r="K268" s="30" t="s">
        <v>338</v>
      </c>
      <c r="L268" s="31" t="s">
        <v>889</v>
      </c>
      <c r="M268" s="32">
        <v>43484</v>
      </c>
      <c r="N268" s="33">
        <v>43818</v>
      </c>
      <c r="O268" s="34" t="s">
        <v>1196</v>
      </c>
      <c r="P268" s="35">
        <v>38995000</v>
      </c>
      <c r="Q268" s="36" t="s">
        <v>31</v>
      </c>
    </row>
    <row r="269" spans="1:17" s="7" customFormat="1" ht="89.25">
      <c r="A269" s="23" t="s">
        <v>47</v>
      </c>
      <c r="B269" s="24" t="s">
        <v>1018</v>
      </c>
      <c r="C269" s="25" t="s">
        <v>0</v>
      </c>
      <c r="D269" s="16" t="s">
        <v>336</v>
      </c>
      <c r="E269" s="26" t="s">
        <v>339</v>
      </c>
      <c r="F269" s="27">
        <v>0.25</v>
      </c>
      <c r="G269" s="28" t="s">
        <v>62</v>
      </c>
      <c r="H269" s="29" t="s">
        <v>210</v>
      </c>
      <c r="I269" s="40">
        <v>2020170010021</v>
      </c>
      <c r="J269" s="17" t="s">
        <v>337</v>
      </c>
      <c r="K269" s="30" t="s">
        <v>338</v>
      </c>
      <c r="L269" s="31" t="s">
        <v>890</v>
      </c>
      <c r="M269" s="32">
        <v>43484</v>
      </c>
      <c r="N269" s="33">
        <v>43818</v>
      </c>
      <c r="O269" s="34" t="s">
        <v>1196</v>
      </c>
      <c r="P269" s="35">
        <v>61000000</v>
      </c>
      <c r="Q269" s="36" t="s">
        <v>31</v>
      </c>
    </row>
    <row r="270" spans="1:17" s="7" customFormat="1" ht="76.5">
      <c r="A270" s="23" t="s">
        <v>48</v>
      </c>
      <c r="B270" s="24" t="s">
        <v>587</v>
      </c>
      <c r="C270" s="25" t="s">
        <v>0</v>
      </c>
      <c r="D270" s="16" t="s">
        <v>595</v>
      </c>
      <c r="E270" s="26" t="s">
        <v>589</v>
      </c>
      <c r="F270" s="27">
        <v>50</v>
      </c>
      <c r="G270" s="28" t="s">
        <v>590</v>
      </c>
      <c r="H270" s="29" t="s">
        <v>591</v>
      </c>
      <c r="I270" s="40" t="s">
        <v>592</v>
      </c>
      <c r="J270" s="17" t="s">
        <v>593</v>
      </c>
      <c r="K270" s="30" t="s">
        <v>594</v>
      </c>
      <c r="L270" s="31" t="s">
        <v>1019</v>
      </c>
      <c r="M270" s="32">
        <v>44958</v>
      </c>
      <c r="N270" s="33">
        <v>45275</v>
      </c>
      <c r="O270" s="34" t="s">
        <v>1213</v>
      </c>
      <c r="P270" s="35">
        <v>615902295</v>
      </c>
      <c r="Q270" s="36" t="s">
        <v>31</v>
      </c>
    </row>
    <row r="271" spans="1:17" s="7" customFormat="1" ht="76.5">
      <c r="A271" s="23" t="s">
        <v>48</v>
      </c>
      <c r="B271" s="24" t="s">
        <v>587</v>
      </c>
      <c r="C271" s="25" t="s">
        <v>0</v>
      </c>
      <c r="D271" s="16" t="s">
        <v>588</v>
      </c>
      <c r="E271" s="26" t="s">
        <v>589</v>
      </c>
      <c r="F271" s="27">
        <v>50</v>
      </c>
      <c r="G271" s="28" t="s">
        <v>590</v>
      </c>
      <c r="H271" s="29" t="s">
        <v>591</v>
      </c>
      <c r="I271" s="40" t="s">
        <v>592</v>
      </c>
      <c r="J271" s="17" t="s">
        <v>593</v>
      </c>
      <c r="K271" s="30" t="s">
        <v>594</v>
      </c>
      <c r="L271" s="31" t="s">
        <v>1019</v>
      </c>
      <c r="M271" s="32">
        <v>44958</v>
      </c>
      <c r="N271" s="33">
        <v>45275</v>
      </c>
      <c r="O271" s="34" t="s">
        <v>1196</v>
      </c>
      <c r="P271" s="35">
        <v>157593828</v>
      </c>
      <c r="Q271" s="36" t="s">
        <v>31</v>
      </c>
    </row>
    <row r="272" spans="1:17" s="7" customFormat="1" ht="89.25">
      <c r="A272" s="23" t="s">
        <v>48</v>
      </c>
      <c r="B272" s="24" t="s">
        <v>587</v>
      </c>
      <c r="C272" s="25" t="s">
        <v>0</v>
      </c>
      <c r="D272" s="16" t="s">
        <v>588</v>
      </c>
      <c r="E272" s="26" t="s">
        <v>1227</v>
      </c>
      <c r="F272" s="27">
        <v>4</v>
      </c>
      <c r="G272" s="28" t="s">
        <v>590</v>
      </c>
      <c r="H272" s="29" t="s">
        <v>591</v>
      </c>
      <c r="I272" s="40" t="s">
        <v>592</v>
      </c>
      <c r="J272" s="17" t="s">
        <v>593</v>
      </c>
      <c r="K272" s="30" t="s">
        <v>594</v>
      </c>
      <c r="L272" s="31" t="s">
        <v>1019</v>
      </c>
      <c r="M272" s="32">
        <v>44958</v>
      </c>
      <c r="N272" s="33">
        <v>45275</v>
      </c>
      <c r="O272" s="34" t="s">
        <v>1196</v>
      </c>
      <c r="P272" s="35">
        <v>1000000</v>
      </c>
      <c r="Q272" s="36" t="s">
        <v>32</v>
      </c>
    </row>
    <row r="273" spans="1:17" s="7" customFormat="1" ht="51">
      <c r="A273" s="23" t="s">
        <v>48</v>
      </c>
      <c r="B273" s="24" t="s">
        <v>1020</v>
      </c>
      <c r="C273" s="25" t="s">
        <v>0</v>
      </c>
      <c r="D273" s="16" t="s">
        <v>596</v>
      </c>
      <c r="E273" s="26" t="s">
        <v>597</v>
      </c>
      <c r="F273" s="27">
        <v>2</v>
      </c>
      <c r="G273" s="28" t="s">
        <v>590</v>
      </c>
      <c r="H273" s="29" t="s">
        <v>591</v>
      </c>
      <c r="I273" s="40">
        <v>2020170010024</v>
      </c>
      <c r="J273" s="17" t="s">
        <v>598</v>
      </c>
      <c r="K273" s="30" t="s">
        <v>599</v>
      </c>
      <c r="L273" s="31" t="s">
        <v>1021</v>
      </c>
      <c r="M273" s="32">
        <v>44927</v>
      </c>
      <c r="N273" s="33">
        <v>45291</v>
      </c>
      <c r="O273" s="34" t="s">
        <v>1196</v>
      </c>
      <c r="P273" s="35">
        <v>85753000</v>
      </c>
      <c r="Q273" s="36" t="s">
        <v>31</v>
      </c>
    </row>
    <row r="274" spans="1:17" s="7" customFormat="1" ht="51">
      <c r="A274" s="23" t="s">
        <v>48</v>
      </c>
      <c r="B274" s="24" t="s">
        <v>1020</v>
      </c>
      <c r="C274" s="25" t="s">
        <v>0</v>
      </c>
      <c r="D274" s="16" t="s">
        <v>601</v>
      </c>
      <c r="E274" s="26" t="s">
        <v>602</v>
      </c>
      <c r="F274" s="27">
        <v>42</v>
      </c>
      <c r="G274" s="28" t="s">
        <v>590</v>
      </c>
      <c r="H274" s="29" t="s">
        <v>591</v>
      </c>
      <c r="I274" s="40">
        <v>2020170010024</v>
      </c>
      <c r="J274" s="17" t="s">
        <v>598</v>
      </c>
      <c r="K274" s="30" t="s">
        <v>599</v>
      </c>
      <c r="L274" s="31" t="s">
        <v>1228</v>
      </c>
      <c r="M274" s="32">
        <v>44927</v>
      </c>
      <c r="N274" s="33">
        <v>45291</v>
      </c>
      <c r="O274" s="34" t="s">
        <v>1196</v>
      </c>
      <c r="P274" s="35">
        <f>25000000-9000000</f>
        <v>16000000</v>
      </c>
      <c r="Q274" s="36" t="s">
        <v>31</v>
      </c>
    </row>
    <row r="275" spans="1:17" s="7" customFormat="1" ht="51">
      <c r="A275" s="23" t="s">
        <v>48</v>
      </c>
      <c r="B275" s="24" t="s">
        <v>1020</v>
      </c>
      <c r="C275" s="25" t="s">
        <v>0</v>
      </c>
      <c r="D275" s="16" t="s">
        <v>601</v>
      </c>
      <c r="E275" s="26" t="s">
        <v>602</v>
      </c>
      <c r="F275" s="27">
        <v>42</v>
      </c>
      <c r="G275" s="28" t="s">
        <v>590</v>
      </c>
      <c r="H275" s="29" t="s">
        <v>591</v>
      </c>
      <c r="I275" s="40">
        <v>2020170010024</v>
      </c>
      <c r="J275" s="17" t="s">
        <v>598</v>
      </c>
      <c r="K275" s="30" t="s">
        <v>599</v>
      </c>
      <c r="L275" s="31" t="s">
        <v>1022</v>
      </c>
      <c r="M275" s="32">
        <v>44927</v>
      </c>
      <c r="N275" s="33">
        <v>45291</v>
      </c>
      <c r="O275" s="34" t="s">
        <v>1196</v>
      </c>
      <c r="P275" s="35">
        <v>526462539</v>
      </c>
      <c r="Q275" s="36" t="s">
        <v>31</v>
      </c>
    </row>
    <row r="276" spans="1:17" s="7" customFormat="1" ht="51">
      <c r="A276" s="23" t="s">
        <v>48</v>
      </c>
      <c r="B276" s="24" t="s">
        <v>1020</v>
      </c>
      <c r="C276" s="25" t="s">
        <v>0</v>
      </c>
      <c r="D276" s="16" t="s">
        <v>601</v>
      </c>
      <c r="E276" s="26" t="s">
        <v>602</v>
      </c>
      <c r="F276" s="27">
        <v>42</v>
      </c>
      <c r="G276" s="28" t="s">
        <v>590</v>
      </c>
      <c r="H276" s="29" t="s">
        <v>591</v>
      </c>
      <c r="I276" s="40">
        <v>2020170010024</v>
      </c>
      <c r="J276" s="17" t="s">
        <v>598</v>
      </c>
      <c r="K276" s="30" t="s">
        <v>599</v>
      </c>
      <c r="L276" s="31" t="s">
        <v>1022</v>
      </c>
      <c r="M276" s="32">
        <v>44927</v>
      </c>
      <c r="N276" s="33">
        <v>45291</v>
      </c>
      <c r="O276" s="34" t="s">
        <v>1213</v>
      </c>
      <c r="P276" s="35">
        <v>265415819</v>
      </c>
      <c r="Q276" s="36" t="s">
        <v>31</v>
      </c>
    </row>
    <row r="277" spans="1:17" s="7" customFormat="1" ht="51">
      <c r="A277" s="23" t="s">
        <v>48</v>
      </c>
      <c r="B277" s="24" t="s">
        <v>1020</v>
      </c>
      <c r="C277" s="25" t="s">
        <v>0</v>
      </c>
      <c r="D277" s="16" t="s">
        <v>601</v>
      </c>
      <c r="E277" s="26" t="s">
        <v>602</v>
      </c>
      <c r="F277" s="27">
        <v>42</v>
      </c>
      <c r="G277" s="28" t="s">
        <v>590</v>
      </c>
      <c r="H277" s="29" t="s">
        <v>591</v>
      </c>
      <c r="I277" s="40">
        <v>2020170010024</v>
      </c>
      <c r="J277" s="17" t="s">
        <v>598</v>
      </c>
      <c r="K277" s="30" t="s">
        <v>599</v>
      </c>
      <c r="L277" s="31" t="s">
        <v>1022</v>
      </c>
      <c r="M277" s="32">
        <v>44927</v>
      </c>
      <c r="N277" s="33">
        <v>45291</v>
      </c>
      <c r="O277" s="34" t="s">
        <v>1219</v>
      </c>
      <c r="P277" s="35">
        <v>600000000</v>
      </c>
      <c r="Q277" s="36" t="s">
        <v>31</v>
      </c>
    </row>
    <row r="278" spans="1:17" s="7" customFormat="1" ht="51">
      <c r="A278" s="23" t="s">
        <v>48</v>
      </c>
      <c r="B278" s="24" t="s">
        <v>1020</v>
      </c>
      <c r="C278" s="25" t="s">
        <v>0</v>
      </c>
      <c r="D278" s="16" t="s">
        <v>601</v>
      </c>
      <c r="E278" s="26" t="s">
        <v>602</v>
      </c>
      <c r="F278" s="27">
        <v>42</v>
      </c>
      <c r="G278" s="28" t="s">
        <v>590</v>
      </c>
      <c r="H278" s="29" t="s">
        <v>591</v>
      </c>
      <c r="I278" s="40">
        <v>2020170010024</v>
      </c>
      <c r="J278" s="17" t="s">
        <v>598</v>
      </c>
      <c r="K278" s="30" t="s">
        <v>599</v>
      </c>
      <c r="L278" s="31" t="s">
        <v>1023</v>
      </c>
      <c r="M278" s="32">
        <v>44927</v>
      </c>
      <c r="N278" s="33">
        <v>45291</v>
      </c>
      <c r="O278" s="34" t="s">
        <v>1196</v>
      </c>
      <c r="P278" s="35">
        <v>208751329</v>
      </c>
      <c r="Q278" s="36" t="s">
        <v>31</v>
      </c>
    </row>
    <row r="279" spans="1:17" s="7" customFormat="1" ht="89.25">
      <c r="A279" s="23" t="s">
        <v>48</v>
      </c>
      <c r="B279" s="24" t="s">
        <v>1020</v>
      </c>
      <c r="C279" s="25" t="s">
        <v>0</v>
      </c>
      <c r="D279" s="16" t="s">
        <v>1229</v>
      </c>
      <c r="E279" s="26" t="s">
        <v>607</v>
      </c>
      <c r="F279" s="27">
        <v>18</v>
      </c>
      <c r="G279" s="28" t="s">
        <v>590</v>
      </c>
      <c r="H279" s="29" t="s">
        <v>591</v>
      </c>
      <c r="I279" s="40">
        <v>2020170010024</v>
      </c>
      <c r="J279" s="17" t="s">
        <v>598</v>
      </c>
      <c r="K279" s="30" t="s">
        <v>599</v>
      </c>
      <c r="L279" s="31" t="s">
        <v>1022</v>
      </c>
      <c r="M279" s="32">
        <v>44927</v>
      </c>
      <c r="N279" s="33">
        <v>45291</v>
      </c>
      <c r="O279" s="34" t="s">
        <v>1196</v>
      </c>
      <c r="P279" s="35">
        <v>164258689</v>
      </c>
      <c r="Q279" s="36" t="s">
        <v>31</v>
      </c>
    </row>
    <row r="280" spans="1:17" s="7" customFormat="1" ht="63.75">
      <c r="A280" s="23" t="s">
        <v>48</v>
      </c>
      <c r="B280" s="24" t="s">
        <v>1020</v>
      </c>
      <c r="C280" s="25" t="s">
        <v>0</v>
      </c>
      <c r="D280" s="16" t="s">
        <v>605</v>
      </c>
      <c r="E280" s="26" t="s">
        <v>603</v>
      </c>
      <c r="F280" s="27">
        <v>18</v>
      </c>
      <c r="G280" s="28" t="s">
        <v>590</v>
      </c>
      <c r="H280" s="29" t="s">
        <v>604</v>
      </c>
      <c r="I280" s="40">
        <v>2020170010024</v>
      </c>
      <c r="J280" s="17" t="s">
        <v>598</v>
      </c>
      <c r="K280" s="30" t="s">
        <v>599</v>
      </c>
      <c r="L280" s="31" t="s">
        <v>1022</v>
      </c>
      <c r="M280" s="32">
        <v>44927</v>
      </c>
      <c r="N280" s="33">
        <v>45291</v>
      </c>
      <c r="O280" s="34" t="s">
        <v>1196</v>
      </c>
      <c r="P280" s="35">
        <v>400000000</v>
      </c>
      <c r="Q280" s="36" t="s">
        <v>31</v>
      </c>
    </row>
    <row r="281" spans="1:17" s="7" customFormat="1" ht="51">
      <c r="A281" s="23" t="s">
        <v>48</v>
      </c>
      <c r="B281" s="24" t="s">
        <v>1020</v>
      </c>
      <c r="C281" s="25" t="s">
        <v>0</v>
      </c>
      <c r="D281" s="16" t="s">
        <v>1229</v>
      </c>
      <c r="E281" s="26" t="s">
        <v>602</v>
      </c>
      <c r="F281" s="27">
        <v>80</v>
      </c>
      <c r="G281" s="28" t="s">
        <v>590</v>
      </c>
      <c r="H281" s="29" t="s">
        <v>591</v>
      </c>
      <c r="I281" s="40">
        <v>2020170010024</v>
      </c>
      <c r="J281" s="17" t="s">
        <v>598</v>
      </c>
      <c r="K281" s="30" t="s">
        <v>599</v>
      </c>
      <c r="L281" s="31" t="s">
        <v>1230</v>
      </c>
      <c r="M281" s="32">
        <v>44927</v>
      </c>
      <c r="N281" s="33">
        <v>45291</v>
      </c>
      <c r="O281" s="34" t="s">
        <v>1196</v>
      </c>
      <c r="P281" s="35">
        <v>38493900</v>
      </c>
      <c r="Q281" s="36" t="s">
        <v>31</v>
      </c>
    </row>
    <row r="282" spans="1:17" s="7" customFormat="1" ht="89.25">
      <c r="A282" s="23" t="s">
        <v>48</v>
      </c>
      <c r="B282" s="24" t="s">
        <v>1020</v>
      </c>
      <c r="C282" s="25" t="s">
        <v>0</v>
      </c>
      <c r="D282" s="16" t="s">
        <v>606</v>
      </c>
      <c r="E282" s="26" t="s">
        <v>607</v>
      </c>
      <c r="F282" s="27">
        <v>80</v>
      </c>
      <c r="G282" s="28" t="s">
        <v>590</v>
      </c>
      <c r="H282" s="29" t="s">
        <v>591</v>
      </c>
      <c r="I282" s="40">
        <v>2020170010024</v>
      </c>
      <c r="J282" s="17" t="s">
        <v>598</v>
      </c>
      <c r="K282" s="30" t="s">
        <v>599</v>
      </c>
      <c r="L282" s="31" t="s">
        <v>1024</v>
      </c>
      <c r="M282" s="32">
        <v>44927</v>
      </c>
      <c r="N282" s="33">
        <v>45291</v>
      </c>
      <c r="O282" s="34" t="s">
        <v>1213</v>
      </c>
      <c r="P282" s="35">
        <v>17257</v>
      </c>
      <c r="Q282" s="36" t="s">
        <v>31</v>
      </c>
    </row>
    <row r="283" spans="1:17" s="7" customFormat="1" ht="89.25">
      <c r="A283" s="23" t="s">
        <v>48</v>
      </c>
      <c r="B283" s="24" t="s">
        <v>1020</v>
      </c>
      <c r="C283" s="25" t="s">
        <v>0</v>
      </c>
      <c r="D283" s="16" t="s">
        <v>606</v>
      </c>
      <c r="E283" s="26" t="s">
        <v>607</v>
      </c>
      <c r="F283" s="27">
        <v>80</v>
      </c>
      <c r="G283" s="28" t="s">
        <v>590</v>
      </c>
      <c r="H283" s="29" t="s">
        <v>591</v>
      </c>
      <c r="I283" s="40">
        <v>2020170010024</v>
      </c>
      <c r="J283" s="17" t="s">
        <v>598</v>
      </c>
      <c r="K283" s="30" t="s">
        <v>599</v>
      </c>
      <c r="L283" s="31" t="s">
        <v>1024</v>
      </c>
      <c r="M283" s="32">
        <v>44927</v>
      </c>
      <c r="N283" s="33">
        <v>45291</v>
      </c>
      <c r="O283" s="34" t="s">
        <v>1196</v>
      </c>
      <c r="P283" s="35">
        <f>165000000-P282</f>
        <v>164982743</v>
      </c>
      <c r="Q283" s="36" t="s">
        <v>31</v>
      </c>
    </row>
    <row r="284" spans="1:17" s="7" customFormat="1" ht="89.25">
      <c r="A284" s="23" t="s">
        <v>48</v>
      </c>
      <c r="B284" s="24" t="s">
        <v>614</v>
      </c>
      <c r="C284" s="25" t="s">
        <v>0</v>
      </c>
      <c r="D284" s="16" t="s">
        <v>349</v>
      </c>
      <c r="E284" s="26" t="s">
        <v>350</v>
      </c>
      <c r="F284" s="27">
        <v>1</v>
      </c>
      <c r="G284" s="28" t="s">
        <v>590</v>
      </c>
      <c r="H284" s="29" t="s">
        <v>351</v>
      </c>
      <c r="I284" s="40">
        <v>2020170010025</v>
      </c>
      <c r="J284" s="17" t="s">
        <v>609</v>
      </c>
      <c r="K284" s="30" t="s">
        <v>610</v>
      </c>
      <c r="L284" s="31" t="s">
        <v>1026</v>
      </c>
      <c r="M284" s="32">
        <v>44958</v>
      </c>
      <c r="N284" s="33">
        <v>45260</v>
      </c>
      <c r="O284" s="34" t="s">
        <v>1196</v>
      </c>
      <c r="P284" s="35">
        <v>401200000</v>
      </c>
      <c r="Q284" s="36" t="s">
        <v>31</v>
      </c>
    </row>
    <row r="285" spans="1:17" s="7" customFormat="1" ht="89.25">
      <c r="A285" s="23" t="s">
        <v>48</v>
      </c>
      <c r="B285" s="24" t="s">
        <v>614</v>
      </c>
      <c r="C285" s="25" t="s">
        <v>0</v>
      </c>
      <c r="D285" s="16" t="s">
        <v>611</v>
      </c>
      <c r="E285" s="26" t="s">
        <v>612</v>
      </c>
      <c r="F285" s="27">
        <v>100</v>
      </c>
      <c r="G285" s="28" t="s">
        <v>590</v>
      </c>
      <c r="H285" s="29" t="s">
        <v>591</v>
      </c>
      <c r="I285" s="40">
        <v>2020170010025</v>
      </c>
      <c r="J285" s="17" t="s">
        <v>609</v>
      </c>
      <c r="K285" s="30" t="s">
        <v>610</v>
      </c>
      <c r="L285" s="31" t="s">
        <v>1026</v>
      </c>
      <c r="M285" s="32">
        <v>44958</v>
      </c>
      <c r="N285" s="33">
        <v>45260</v>
      </c>
      <c r="O285" s="34" t="s">
        <v>1213</v>
      </c>
      <c r="P285" s="35">
        <v>58404884</v>
      </c>
      <c r="Q285" s="36" t="s">
        <v>31</v>
      </c>
    </row>
    <row r="286" spans="1:17" s="7" customFormat="1" ht="89.25">
      <c r="A286" s="23" t="s">
        <v>48</v>
      </c>
      <c r="B286" s="24" t="s">
        <v>614</v>
      </c>
      <c r="C286" s="25" t="s">
        <v>0</v>
      </c>
      <c r="D286" s="16" t="s">
        <v>611</v>
      </c>
      <c r="E286" s="26" t="s">
        <v>612</v>
      </c>
      <c r="F286" s="27">
        <v>100</v>
      </c>
      <c r="G286" s="28" t="s">
        <v>590</v>
      </c>
      <c r="H286" s="29" t="s">
        <v>591</v>
      </c>
      <c r="I286" s="40">
        <v>2020170010025</v>
      </c>
      <c r="J286" s="17" t="s">
        <v>609</v>
      </c>
      <c r="K286" s="30" t="s">
        <v>610</v>
      </c>
      <c r="L286" s="31" t="s">
        <v>1025</v>
      </c>
      <c r="M286" s="32">
        <v>44958</v>
      </c>
      <c r="N286" s="33">
        <v>45260</v>
      </c>
      <c r="O286" s="34" t="s">
        <v>1213</v>
      </c>
      <c r="P286" s="35">
        <v>33866200</v>
      </c>
      <c r="Q286" s="36" t="s">
        <v>31</v>
      </c>
    </row>
    <row r="287" spans="1:17" s="7" customFormat="1" ht="89.25">
      <c r="A287" s="23" t="s">
        <v>48</v>
      </c>
      <c r="B287" s="24" t="s">
        <v>614</v>
      </c>
      <c r="C287" s="25" t="s">
        <v>0</v>
      </c>
      <c r="D287" s="16" t="s">
        <v>349</v>
      </c>
      <c r="E287" s="26" t="s">
        <v>350</v>
      </c>
      <c r="F287" s="27">
        <v>1</v>
      </c>
      <c r="G287" s="28" t="s">
        <v>590</v>
      </c>
      <c r="H287" s="29" t="s">
        <v>351</v>
      </c>
      <c r="I287" s="40">
        <v>2020170010025</v>
      </c>
      <c r="J287" s="17" t="s">
        <v>609</v>
      </c>
      <c r="K287" s="30" t="s">
        <v>610</v>
      </c>
      <c r="L287" s="31" t="s">
        <v>1026</v>
      </c>
      <c r="M287" s="32">
        <v>44958</v>
      </c>
      <c r="N287" s="33">
        <v>45260</v>
      </c>
      <c r="O287" s="34" t="s">
        <v>1213</v>
      </c>
      <c r="P287" s="35">
        <f>60000000</f>
        <v>60000000</v>
      </c>
      <c r="Q287" s="36" t="s">
        <v>31</v>
      </c>
    </row>
    <row r="288" spans="1:17" s="7" customFormat="1" ht="89.25">
      <c r="A288" s="23" t="s">
        <v>48</v>
      </c>
      <c r="B288" s="24" t="s">
        <v>614</v>
      </c>
      <c r="C288" s="25" t="s">
        <v>0</v>
      </c>
      <c r="D288" s="16" t="s">
        <v>615</v>
      </c>
      <c r="E288" s="26" t="s">
        <v>616</v>
      </c>
      <c r="F288" s="27">
        <v>10</v>
      </c>
      <c r="G288" s="28" t="s">
        <v>590</v>
      </c>
      <c r="H288" s="29" t="s">
        <v>591</v>
      </c>
      <c r="I288" s="40">
        <v>2020170010025</v>
      </c>
      <c r="J288" s="17" t="s">
        <v>609</v>
      </c>
      <c r="K288" s="30" t="s">
        <v>610</v>
      </c>
      <c r="L288" s="31" t="s">
        <v>1027</v>
      </c>
      <c r="M288" s="32">
        <v>44958</v>
      </c>
      <c r="N288" s="33">
        <v>45260</v>
      </c>
      <c r="O288" s="34" t="s">
        <v>1196</v>
      </c>
      <c r="P288" s="35">
        <v>800000000</v>
      </c>
      <c r="Q288" s="36" t="s">
        <v>31</v>
      </c>
    </row>
    <row r="289" spans="1:17" s="7" customFormat="1" ht="63.75">
      <c r="A289" s="23" t="s">
        <v>48</v>
      </c>
      <c r="B289" s="24" t="s">
        <v>608</v>
      </c>
      <c r="C289" s="25" t="s">
        <v>0</v>
      </c>
      <c r="D289" s="16" t="s">
        <v>617</v>
      </c>
      <c r="E289" s="26" t="s">
        <v>618</v>
      </c>
      <c r="F289" s="27">
        <v>12000</v>
      </c>
      <c r="G289" s="28" t="s">
        <v>590</v>
      </c>
      <c r="H289" s="29" t="s">
        <v>591</v>
      </c>
      <c r="I289" s="40">
        <v>2020170010025</v>
      </c>
      <c r="J289" s="17" t="s">
        <v>609</v>
      </c>
      <c r="K289" s="30" t="s">
        <v>610</v>
      </c>
      <c r="L289" s="31" t="s">
        <v>1028</v>
      </c>
      <c r="M289" s="32">
        <v>44958</v>
      </c>
      <c r="N289" s="33">
        <v>45260</v>
      </c>
      <c r="O289" s="34" t="s">
        <v>1196</v>
      </c>
      <c r="P289" s="35">
        <v>12763539081.700001</v>
      </c>
      <c r="Q289" s="36" t="s">
        <v>31</v>
      </c>
    </row>
    <row r="290" spans="1:17" s="7" customFormat="1" ht="63.75">
      <c r="A290" s="23" t="s">
        <v>48</v>
      </c>
      <c r="B290" s="24" t="s">
        <v>608</v>
      </c>
      <c r="C290" s="25" t="s">
        <v>0</v>
      </c>
      <c r="D290" s="16" t="s">
        <v>617</v>
      </c>
      <c r="E290" s="26" t="s">
        <v>618</v>
      </c>
      <c r="F290" s="27">
        <v>12000</v>
      </c>
      <c r="G290" s="28" t="s">
        <v>590</v>
      </c>
      <c r="H290" s="29" t="s">
        <v>591</v>
      </c>
      <c r="I290" s="40">
        <v>2020170010025</v>
      </c>
      <c r="J290" s="17" t="s">
        <v>609</v>
      </c>
      <c r="K290" s="30" t="s">
        <v>610</v>
      </c>
      <c r="L290" s="31" t="s">
        <v>1028</v>
      </c>
      <c r="M290" s="32">
        <v>44958</v>
      </c>
      <c r="N290" s="33">
        <v>45260</v>
      </c>
      <c r="O290" s="34" t="s">
        <v>1213</v>
      </c>
      <c r="P290" s="35">
        <v>1015969861</v>
      </c>
      <c r="Q290" s="36"/>
    </row>
    <row r="291" spans="1:17" s="7" customFormat="1" ht="89.25">
      <c r="A291" s="23" t="s">
        <v>48</v>
      </c>
      <c r="B291" s="24" t="s">
        <v>608</v>
      </c>
      <c r="C291" s="25" t="s">
        <v>0</v>
      </c>
      <c r="D291" s="16" t="s">
        <v>619</v>
      </c>
      <c r="E291" s="26" t="s">
        <v>620</v>
      </c>
      <c r="F291" s="27">
        <v>47</v>
      </c>
      <c r="G291" s="28" t="s">
        <v>590</v>
      </c>
      <c r="H291" s="29" t="s">
        <v>591</v>
      </c>
      <c r="I291" s="40">
        <v>2020170010025</v>
      </c>
      <c r="J291" s="17" t="s">
        <v>609</v>
      </c>
      <c r="K291" s="30" t="s">
        <v>610</v>
      </c>
      <c r="L291" s="31" t="s">
        <v>1029</v>
      </c>
      <c r="M291" s="32">
        <v>44958</v>
      </c>
      <c r="N291" s="33">
        <v>45260</v>
      </c>
      <c r="O291" s="34" t="s">
        <v>1196</v>
      </c>
      <c r="P291" s="35">
        <v>270000000</v>
      </c>
      <c r="Q291" s="36" t="s">
        <v>31</v>
      </c>
    </row>
    <row r="292" spans="1:17" s="7" customFormat="1" ht="102">
      <c r="A292" s="23" t="s">
        <v>48</v>
      </c>
      <c r="B292" s="24" t="s">
        <v>614</v>
      </c>
      <c r="C292" s="25" t="s">
        <v>0</v>
      </c>
      <c r="D292" s="16" t="s">
        <v>622</v>
      </c>
      <c r="E292" s="26" t="s">
        <v>623</v>
      </c>
      <c r="F292" s="27">
        <v>2</v>
      </c>
      <c r="G292" s="28" t="s">
        <v>590</v>
      </c>
      <c r="H292" s="29" t="s">
        <v>591</v>
      </c>
      <c r="I292" s="40">
        <v>2020170010025</v>
      </c>
      <c r="J292" s="17" t="s">
        <v>609</v>
      </c>
      <c r="K292" s="30" t="s">
        <v>610</v>
      </c>
      <c r="L292" s="31" t="s">
        <v>624</v>
      </c>
      <c r="M292" s="32">
        <v>44958</v>
      </c>
      <c r="N292" s="33">
        <v>45260</v>
      </c>
      <c r="O292" s="34" t="s">
        <v>1196</v>
      </c>
      <c r="P292" s="35">
        <v>19000000</v>
      </c>
      <c r="Q292" s="36" t="s">
        <v>31</v>
      </c>
    </row>
    <row r="293" spans="1:17" s="7" customFormat="1" ht="89.25">
      <c r="A293" s="23" t="s">
        <v>48</v>
      </c>
      <c r="B293" s="24" t="s">
        <v>614</v>
      </c>
      <c r="C293" s="25" t="s">
        <v>0</v>
      </c>
      <c r="D293" s="16" t="s">
        <v>611</v>
      </c>
      <c r="E293" s="26" t="s">
        <v>612</v>
      </c>
      <c r="F293" s="27">
        <v>100</v>
      </c>
      <c r="G293" s="28" t="s">
        <v>590</v>
      </c>
      <c r="H293" s="29" t="s">
        <v>591</v>
      </c>
      <c r="I293" s="40">
        <v>2020170010025</v>
      </c>
      <c r="J293" s="17" t="s">
        <v>609</v>
      </c>
      <c r="K293" s="30" t="s">
        <v>610</v>
      </c>
      <c r="L293" s="31" t="s">
        <v>1030</v>
      </c>
      <c r="M293" s="32">
        <v>44958</v>
      </c>
      <c r="N293" s="33">
        <v>45260</v>
      </c>
      <c r="O293" s="34" t="s">
        <v>1196</v>
      </c>
      <c r="P293" s="35">
        <v>120000000</v>
      </c>
      <c r="Q293" s="36" t="s">
        <v>31</v>
      </c>
    </row>
    <row r="294" spans="1:17" s="7" customFormat="1" ht="89.25">
      <c r="A294" s="23" t="s">
        <v>48</v>
      </c>
      <c r="B294" s="24" t="s">
        <v>614</v>
      </c>
      <c r="C294" s="25" t="s">
        <v>0</v>
      </c>
      <c r="D294" s="16" t="s">
        <v>611</v>
      </c>
      <c r="E294" s="26" t="s">
        <v>612</v>
      </c>
      <c r="F294" s="27">
        <v>100</v>
      </c>
      <c r="G294" s="28" t="s">
        <v>590</v>
      </c>
      <c r="H294" s="29" t="s">
        <v>591</v>
      </c>
      <c r="I294" s="40">
        <v>2020170010025</v>
      </c>
      <c r="J294" s="17" t="s">
        <v>609</v>
      </c>
      <c r="K294" s="30" t="s">
        <v>610</v>
      </c>
      <c r="L294" s="31" t="s">
        <v>1030</v>
      </c>
      <c r="M294" s="32">
        <v>44958</v>
      </c>
      <c r="N294" s="33">
        <v>45260</v>
      </c>
      <c r="O294" s="34" t="s">
        <v>1213</v>
      </c>
      <c r="P294" s="35">
        <v>1273442942</v>
      </c>
      <c r="Q294" s="36" t="s">
        <v>31</v>
      </c>
    </row>
    <row r="295" spans="1:17" s="7" customFormat="1" ht="63.75">
      <c r="A295" s="23" t="s">
        <v>48</v>
      </c>
      <c r="B295" s="24" t="s">
        <v>614</v>
      </c>
      <c r="C295" s="25" t="s">
        <v>0</v>
      </c>
      <c r="D295" s="16" t="s">
        <v>1031</v>
      </c>
      <c r="E295" s="26" t="s">
        <v>1314</v>
      </c>
      <c r="F295" s="27">
        <v>77</v>
      </c>
      <c r="G295" s="28" t="s">
        <v>590</v>
      </c>
      <c r="H295" s="29" t="s">
        <v>591</v>
      </c>
      <c r="I295" s="40">
        <v>2020170010025</v>
      </c>
      <c r="J295" s="17" t="s">
        <v>609</v>
      </c>
      <c r="K295" s="30" t="s">
        <v>610</v>
      </c>
      <c r="L295" s="31" t="s">
        <v>1231</v>
      </c>
      <c r="M295" s="32">
        <v>44958</v>
      </c>
      <c r="N295" s="33">
        <v>45260</v>
      </c>
      <c r="O295" s="34" t="s">
        <v>1213</v>
      </c>
      <c r="P295" s="35">
        <v>344535972</v>
      </c>
      <c r="Q295" s="36" t="s">
        <v>31</v>
      </c>
    </row>
    <row r="296" spans="1:17" s="7" customFormat="1" ht="63.75">
      <c r="A296" s="23" t="s">
        <v>48</v>
      </c>
      <c r="B296" s="24" t="s">
        <v>614</v>
      </c>
      <c r="C296" s="25" t="s">
        <v>0</v>
      </c>
      <c r="D296" s="16" t="s">
        <v>628</v>
      </c>
      <c r="E296" s="26" t="s">
        <v>629</v>
      </c>
      <c r="F296" s="27">
        <v>1400</v>
      </c>
      <c r="G296" s="28" t="s">
        <v>590</v>
      </c>
      <c r="H296" s="29" t="s">
        <v>591</v>
      </c>
      <c r="I296" s="40">
        <v>2020170010025</v>
      </c>
      <c r="J296" s="17" t="s">
        <v>609</v>
      </c>
      <c r="K296" s="30" t="s">
        <v>610</v>
      </c>
      <c r="L296" s="31" t="s">
        <v>1030</v>
      </c>
      <c r="M296" s="32">
        <v>44958</v>
      </c>
      <c r="N296" s="33">
        <v>45260</v>
      </c>
      <c r="O296" s="34" t="s">
        <v>1196</v>
      </c>
      <c r="P296" s="35">
        <v>100000000</v>
      </c>
      <c r="Q296" s="36" t="s">
        <v>31</v>
      </c>
    </row>
    <row r="297" spans="1:17" s="7" customFormat="1" ht="63.75">
      <c r="A297" s="23" t="s">
        <v>48</v>
      </c>
      <c r="B297" s="24" t="s">
        <v>614</v>
      </c>
      <c r="C297" s="25" t="s">
        <v>0</v>
      </c>
      <c r="D297" s="16" t="s">
        <v>630</v>
      </c>
      <c r="E297" s="26" t="s">
        <v>631</v>
      </c>
      <c r="F297" s="27">
        <v>30</v>
      </c>
      <c r="G297" s="28" t="s">
        <v>590</v>
      </c>
      <c r="H297" s="29" t="s">
        <v>591</v>
      </c>
      <c r="I297" s="40">
        <v>2020170010025</v>
      </c>
      <c r="J297" s="17" t="s">
        <v>609</v>
      </c>
      <c r="K297" s="30" t="s">
        <v>610</v>
      </c>
      <c r="L297" s="31" t="s">
        <v>1030</v>
      </c>
      <c r="M297" s="32">
        <v>44958</v>
      </c>
      <c r="N297" s="33">
        <v>45260</v>
      </c>
      <c r="O297" s="34" t="s">
        <v>1196</v>
      </c>
      <c r="P297" s="35">
        <v>300000000</v>
      </c>
      <c r="Q297" s="36" t="s">
        <v>31</v>
      </c>
    </row>
    <row r="298" spans="1:17" s="7" customFormat="1" ht="63.75">
      <c r="A298" s="23" t="s">
        <v>48</v>
      </c>
      <c r="B298" s="24" t="s">
        <v>614</v>
      </c>
      <c r="C298" s="25" t="s">
        <v>0</v>
      </c>
      <c r="D298" s="16" t="s">
        <v>632</v>
      </c>
      <c r="E298" s="26" t="s">
        <v>633</v>
      </c>
      <c r="F298" s="27">
        <v>1150</v>
      </c>
      <c r="G298" s="28" t="s">
        <v>590</v>
      </c>
      <c r="H298" s="29" t="s">
        <v>591</v>
      </c>
      <c r="I298" s="40">
        <v>2020170010025</v>
      </c>
      <c r="J298" s="17" t="s">
        <v>609</v>
      </c>
      <c r="K298" s="30" t="s">
        <v>610</v>
      </c>
      <c r="L298" s="31" t="s">
        <v>1030</v>
      </c>
      <c r="M298" s="32">
        <v>44958</v>
      </c>
      <c r="N298" s="33">
        <v>45260</v>
      </c>
      <c r="O298" s="34" t="s">
        <v>1196</v>
      </c>
      <c r="P298" s="35">
        <v>180000000</v>
      </c>
      <c r="Q298" s="36" t="s">
        <v>31</v>
      </c>
    </row>
    <row r="299" spans="1:17" s="7" customFormat="1" ht="63.75">
      <c r="A299" s="23" t="s">
        <v>48</v>
      </c>
      <c r="B299" s="24" t="s">
        <v>614</v>
      </c>
      <c r="C299" s="25" t="s">
        <v>1</v>
      </c>
      <c r="D299" s="16" t="s">
        <v>628</v>
      </c>
      <c r="E299" s="26" t="s">
        <v>629</v>
      </c>
      <c r="F299" s="27">
        <v>1400</v>
      </c>
      <c r="G299" s="28" t="s">
        <v>590</v>
      </c>
      <c r="H299" s="29" t="s">
        <v>591</v>
      </c>
      <c r="I299" s="40">
        <v>2020170010025</v>
      </c>
      <c r="J299" s="17" t="s">
        <v>609</v>
      </c>
      <c r="K299" s="30" t="s">
        <v>610</v>
      </c>
      <c r="L299" s="31" t="s">
        <v>1030</v>
      </c>
      <c r="M299" s="32">
        <v>44958</v>
      </c>
      <c r="N299" s="33">
        <v>45260</v>
      </c>
      <c r="O299" s="34" t="s">
        <v>1196</v>
      </c>
      <c r="P299" s="35">
        <v>1000000000</v>
      </c>
      <c r="Q299" s="36" t="s">
        <v>31</v>
      </c>
    </row>
    <row r="300" spans="1:17" s="7" customFormat="1" ht="63.75">
      <c r="A300" s="23" t="s">
        <v>48</v>
      </c>
      <c r="B300" s="24" t="s">
        <v>614</v>
      </c>
      <c r="C300" s="25" t="s">
        <v>0</v>
      </c>
      <c r="D300" s="16" t="s">
        <v>634</v>
      </c>
      <c r="E300" s="26" t="s">
        <v>635</v>
      </c>
      <c r="F300" s="27">
        <v>200</v>
      </c>
      <c r="G300" s="28" t="s">
        <v>590</v>
      </c>
      <c r="H300" s="29" t="s">
        <v>591</v>
      </c>
      <c r="I300" s="40">
        <v>2020170010025</v>
      </c>
      <c r="J300" s="17" t="s">
        <v>609</v>
      </c>
      <c r="K300" s="30" t="s">
        <v>610</v>
      </c>
      <c r="L300" s="31" t="s">
        <v>1030</v>
      </c>
      <c r="M300" s="32">
        <v>44958</v>
      </c>
      <c r="N300" s="33">
        <v>45260</v>
      </c>
      <c r="O300" s="34" t="s">
        <v>1196</v>
      </c>
      <c r="P300" s="35">
        <v>200000000</v>
      </c>
      <c r="Q300" s="36" t="s">
        <v>31</v>
      </c>
    </row>
    <row r="301" spans="1:17" s="7" customFormat="1" ht="63.75">
      <c r="A301" s="23" t="s">
        <v>48</v>
      </c>
      <c r="B301" s="24" t="s">
        <v>608</v>
      </c>
      <c r="C301" s="25" t="s">
        <v>1</v>
      </c>
      <c r="D301" s="16" t="s">
        <v>626</v>
      </c>
      <c r="E301" s="26" t="s">
        <v>627</v>
      </c>
      <c r="F301" s="27">
        <v>81</v>
      </c>
      <c r="G301" s="28" t="s">
        <v>590</v>
      </c>
      <c r="H301" s="29" t="s">
        <v>591</v>
      </c>
      <c r="I301" s="40">
        <v>2020170010025</v>
      </c>
      <c r="J301" s="17" t="s">
        <v>609</v>
      </c>
      <c r="K301" s="30" t="s">
        <v>610</v>
      </c>
      <c r="L301" s="31" t="s">
        <v>1032</v>
      </c>
      <c r="M301" s="32">
        <v>44958</v>
      </c>
      <c r="N301" s="33">
        <v>45260</v>
      </c>
      <c r="O301" s="34" t="s">
        <v>1196</v>
      </c>
      <c r="P301" s="35">
        <v>2991183943</v>
      </c>
      <c r="Q301" s="36" t="s">
        <v>31</v>
      </c>
    </row>
    <row r="302" spans="1:17" s="7" customFormat="1" ht="63.75">
      <c r="A302" s="23" t="s">
        <v>48</v>
      </c>
      <c r="B302" s="24" t="s">
        <v>608</v>
      </c>
      <c r="C302" s="25" t="s">
        <v>1</v>
      </c>
      <c r="D302" s="16" t="s">
        <v>1232</v>
      </c>
      <c r="E302" s="26" t="s">
        <v>1233</v>
      </c>
      <c r="F302" s="27">
        <v>72</v>
      </c>
      <c r="G302" s="28" t="s">
        <v>590</v>
      </c>
      <c r="H302" s="29" t="s">
        <v>591</v>
      </c>
      <c r="I302" s="40">
        <v>2020170010025</v>
      </c>
      <c r="J302" s="17" t="s">
        <v>609</v>
      </c>
      <c r="K302" s="30" t="s">
        <v>610</v>
      </c>
      <c r="L302" s="31" t="s">
        <v>1032</v>
      </c>
      <c r="M302" s="32">
        <v>44958</v>
      </c>
      <c r="N302" s="33">
        <v>45260</v>
      </c>
      <c r="O302" s="34" t="s">
        <v>1196</v>
      </c>
      <c r="P302" s="35">
        <v>10000000</v>
      </c>
      <c r="Q302" s="36" t="s">
        <v>31</v>
      </c>
    </row>
    <row r="303" spans="1:17" s="7" customFormat="1" ht="63.75">
      <c r="A303" s="23" t="s">
        <v>48</v>
      </c>
      <c r="B303" s="24" t="s">
        <v>608</v>
      </c>
      <c r="C303" s="25" t="s">
        <v>1</v>
      </c>
      <c r="D303" s="16" t="s">
        <v>1234</v>
      </c>
      <c r="E303" s="26" t="s">
        <v>1235</v>
      </c>
      <c r="F303" s="27">
        <v>49</v>
      </c>
      <c r="G303" s="28" t="s">
        <v>590</v>
      </c>
      <c r="H303" s="29" t="s">
        <v>591</v>
      </c>
      <c r="I303" s="40">
        <v>2020170010025</v>
      </c>
      <c r="J303" s="17" t="s">
        <v>609</v>
      </c>
      <c r="K303" s="30" t="s">
        <v>610</v>
      </c>
      <c r="L303" s="31" t="s">
        <v>1032</v>
      </c>
      <c r="M303" s="32">
        <v>44958</v>
      </c>
      <c r="N303" s="33">
        <v>45260</v>
      </c>
      <c r="O303" s="34" t="s">
        <v>1196</v>
      </c>
      <c r="P303" s="35">
        <v>10000000</v>
      </c>
      <c r="Q303" s="36" t="s">
        <v>31</v>
      </c>
    </row>
    <row r="304" spans="1:17" s="7" customFormat="1" ht="76.5">
      <c r="A304" s="23" t="s">
        <v>48</v>
      </c>
      <c r="B304" s="24" t="s">
        <v>614</v>
      </c>
      <c r="C304" s="25" t="s">
        <v>1</v>
      </c>
      <c r="D304" s="16" t="s">
        <v>636</v>
      </c>
      <c r="E304" s="26" t="s">
        <v>637</v>
      </c>
      <c r="F304" s="27">
        <v>44</v>
      </c>
      <c r="G304" s="28" t="s">
        <v>590</v>
      </c>
      <c r="H304" s="29" t="s">
        <v>591</v>
      </c>
      <c r="I304" s="40">
        <v>2020170010025</v>
      </c>
      <c r="J304" s="17" t="s">
        <v>609</v>
      </c>
      <c r="K304" s="30" t="s">
        <v>610</v>
      </c>
      <c r="L304" s="31" t="s">
        <v>1030</v>
      </c>
      <c r="M304" s="32">
        <v>44958</v>
      </c>
      <c r="N304" s="33">
        <v>45260</v>
      </c>
      <c r="O304" s="34" t="s">
        <v>1196</v>
      </c>
      <c r="P304" s="35">
        <v>1095000000</v>
      </c>
      <c r="Q304" s="36" t="s">
        <v>31</v>
      </c>
    </row>
    <row r="305" spans="1:18" s="7" customFormat="1" ht="63.75">
      <c r="A305" s="23" t="s">
        <v>48</v>
      </c>
      <c r="B305" s="24" t="s">
        <v>614</v>
      </c>
      <c r="C305" s="25" t="s">
        <v>0</v>
      </c>
      <c r="D305" s="16" t="s">
        <v>601</v>
      </c>
      <c r="E305" s="26" t="s">
        <v>602</v>
      </c>
      <c r="F305" s="27">
        <v>42</v>
      </c>
      <c r="G305" s="28" t="s">
        <v>590</v>
      </c>
      <c r="H305" s="29" t="s">
        <v>591</v>
      </c>
      <c r="I305" s="40">
        <v>2020170010025</v>
      </c>
      <c r="J305" s="17" t="s">
        <v>609</v>
      </c>
      <c r="K305" s="30" t="s">
        <v>610</v>
      </c>
      <c r="L305" s="31" t="s">
        <v>1030</v>
      </c>
      <c r="M305" s="32">
        <v>44958</v>
      </c>
      <c r="N305" s="33">
        <v>45260</v>
      </c>
      <c r="O305" s="34" t="s">
        <v>1196</v>
      </c>
      <c r="P305" s="35">
        <v>1215000000</v>
      </c>
      <c r="Q305" s="36" t="s">
        <v>31</v>
      </c>
    </row>
    <row r="306" spans="1:18" s="7" customFormat="1" ht="51">
      <c r="A306" s="23" t="s">
        <v>48</v>
      </c>
      <c r="B306" s="24" t="s">
        <v>600</v>
      </c>
      <c r="C306" s="25" t="s">
        <v>0</v>
      </c>
      <c r="D306" s="16" t="s">
        <v>601</v>
      </c>
      <c r="E306" s="26" t="s">
        <v>602</v>
      </c>
      <c r="F306" s="27">
        <v>42</v>
      </c>
      <c r="G306" s="28" t="s">
        <v>590</v>
      </c>
      <c r="H306" s="29" t="s">
        <v>591</v>
      </c>
      <c r="I306" s="40">
        <v>2021170010072</v>
      </c>
      <c r="J306" s="17" t="s">
        <v>638</v>
      </c>
      <c r="K306" s="30" t="s">
        <v>639</v>
      </c>
      <c r="L306" s="31" t="s">
        <v>1033</v>
      </c>
      <c r="M306" s="32">
        <v>44927</v>
      </c>
      <c r="N306" s="33">
        <v>45291</v>
      </c>
      <c r="O306" s="34" t="s">
        <v>1196</v>
      </c>
      <c r="P306" s="35">
        <f>208577354615.196-P307</f>
        <v>1041878638.1960144</v>
      </c>
      <c r="Q306" s="36" t="s">
        <v>31</v>
      </c>
    </row>
    <row r="307" spans="1:18" s="7" customFormat="1" ht="51">
      <c r="A307" s="23" t="s">
        <v>48</v>
      </c>
      <c r="B307" s="24" t="s">
        <v>600</v>
      </c>
      <c r="C307" s="25" t="s">
        <v>0</v>
      </c>
      <c r="D307" s="16" t="s">
        <v>601</v>
      </c>
      <c r="E307" s="26" t="s">
        <v>602</v>
      </c>
      <c r="F307" s="27">
        <v>42</v>
      </c>
      <c r="G307" s="28" t="s">
        <v>590</v>
      </c>
      <c r="H307" s="29" t="s">
        <v>591</v>
      </c>
      <c r="I307" s="40">
        <v>2021170010072</v>
      </c>
      <c r="J307" s="17" t="s">
        <v>638</v>
      </c>
      <c r="K307" s="30" t="s">
        <v>639</v>
      </c>
      <c r="L307" s="31" t="s">
        <v>1033</v>
      </c>
      <c r="M307" s="32">
        <v>44927</v>
      </c>
      <c r="N307" s="33">
        <v>45291</v>
      </c>
      <c r="O307" s="34" t="s">
        <v>1213</v>
      </c>
      <c r="P307" s="35">
        <v>207535475977</v>
      </c>
      <c r="Q307" s="36" t="s">
        <v>31</v>
      </c>
    </row>
    <row r="308" spans="1:18" s="7" customFormat="1" ht="51">
      <c r="A308" s="23" t="s">
        <v>48</v>
      </c>
      <c r="B308" s="24" t="s">
        <v>600</v>
      </c>
      <c r="C308" s="25" t="s">
        <v>0</v>
      </c>
      <c r="D308" s="16" t="s">
        <v>601</v>
      </c>
      <c r="E308" s="26" t="s">
        <v>602</v>
      </c>
      <c r="F308" s="27">
        <v>42</v>
      </c>
      <c r="G308" s="28" t="s">
        <v>590</v>
      </c>
      <c r="H308" s="29" t="s">
        <v>591</v>
      </c>
      <c r="I308" s="40">
        <v>2021170010072</v>
      </c>
      <c r="J308" s="17" t="s">
        <v>638</v>
      </c>
      <c r="K308" s="30" t="s">
        <v>639</v>
      </c>
      <c r="L308" s="31" t="s">
        <v>1034</v>
      </c>
      <c r="M308" s="32">
        <v>44927</v>
      </c>
      <c r="N308" s="33">
        <v>45291</v>
      </c>
      <c r="O308" s="34" t="s">
        <v>1196</v>
      </c>
      <c r="P308" s="35">
        <v>200000000</v>
      </c>
      <c r="Q308" s="36" t="s">
        <v>31</v>
      </c>
    </row>
    <row r="309" spans="1:18" s="7" customFormat="1" ht="51">
      <c r="A309" s="23" t="s">
        <v>48</v>
      </c>
      <c r="B309" s="24" t="s">
        <v>600</v>
      </c>
      <c r="C309" s="25" t="s">
        <v>0</v>
      </c>
      <c r="D309" s="16" t="s">
        <v>601</v>
      </c>
      <c r="E309" s="26" t="s">
        <v>602</v>
      </c>
      <c r="F309" s="27">
        <v>42</v>
      </c>
      <c r="G309" s="28" t="s">
        <v>590</v>
      </c>
      <c r="H309" s="29" t="s">
        <v>591</v>
      </c>
      <c r="I309" s="40">
        <v>2021170010072</v>
      </c>
      <c r="J309" s="17" t="s">
        <v>638</v>
      </c>
      <c r="K309" s="30" t="s">
        <v>639</v>
      </c>
      <c r="L309" s="31" t="s">
        <v>1034</v>
      </c>
      <c r="M309" s="32">
        <v>44927</v>
      </c>
      <c r="N309" s="33">
        <v>45291</v>
      </c>
      <c r="O309" s="34" t="s">
        <v>1213</v>
      </c>
      <c r="P309" s="35">
        <v>300000000</v>
      </c>
      <c r="Q309" s="36" t="s">
        <v>31</v>
      </c>
    </row>
    <row r="310" spans="1:18" s="7" customFormat="1" ht="51">
      <c r="A310" s="23" t="s">
        <v>48</v>
      </c>
      <c r="B310" s="24" t="s">
        <v>600</v>
      </c>
      <c r="C310" s="25" t="s">
        <v>0</v>
      </c>
      <c r="D310" s="16" t="s">
        <v>601</v>
      </c>
      <c r="E310" s="26" t="s">
        <v>602</v>
      </c>
      <c r="F310" s="27">
        <v>42</v>
      </c>
      <c r="G310" s="28" t="s">
        <v>590</v>
      </c>
      <c r="H310" s="29" t="s">
        <v>591</v>
      </c>
      <c r="I310" s="40">
        <v>2021170010072</v>
      </c>
      <c r="J310" s="17" t="s">
        <v>638</v>
      </c>
      <c r="K310" s="30" t="s">
        <v>639</v>
      </c>
      <c r="L310" s="31" t="s">
        <v>1035</v>
      </c>
      <c r="M310" s="32">
        <v>44927</v>
      </c>
      <c r="N310" s="33">
        <v>45291</v>
      </c>
      <c r="O310" s="34" t="s">
        <v>1213</v>
      </c>
      <c r="P310" s="35">
        <v>2121072106.7700012</v>
      </c>
      <c r="Q310" s="36" t="s">
        <v>31</v>
      </c>
    </row>
    <row r="311" spans="1:18" s="7" customFormat="1" ht="102">
      <c r="A311" s="23" t="s">
        <v>48</v>
      </c>
      <c r="B311" s="24" t="s">
        <v>600</v>
      </c>
      <c r="C311" s="25" t="s">
        <v>0</v>
      </c>
      <c r="D311" s="16" t="s">
        <v>601</v>
      </c>
      <c r="E311" s="26" t="s">
        <v>602</v>
      </c>
      <c r="F311" s="27">
        <v>42</v>
      </c>
      <c r="G311" s="28" t="s">
        <v>590</v>
      </c>
      <c r="H311" s="29" t="s">
        <v>591</v>
      </c>
      <c r="I311" s="40">
        <v>2021170010072</v>
      </c>
      <c r="J311" s="17" t="s">
        <v>638</v>
      </c>
      <c r="K311" s="30" t="s">
        <v>639</v>
      </c>
      <c r="L311" s="31" t="s">
        <v>1036</v>
      </c>
      <c r="M311" s="32">
        <v>44927</v>
      </c>
      <c r="N311" s="33">
        <v>45291</v>
      </c>
      <c r="O311" s="34" t="s">
        <v>1196</v>
      </c>
      <c r="P311" s="35">
        <v>880883059.16000009</v>
      </c>
      <c r="Q311" s="36" t="s">
        <v>31</v>
      </c>
      <c r="R311" s="7" t="s">
        <v>613</v>
      </c>
    </row>
    <row r="312" spans="1:18" s="7" customFormat="1" ht="51">
      <c r="A312" s="23" t="s">
        <v>48</v>
      </c>
      <c r="B312" s="24" t="s">
        <v>600</v>
      </c>
      <c r="C312" s="25" t="s">
        <v>0</v>
      </c>
      <c r="D312" s="16" t="s">
        <v>601</v>
      </c>
      <c r="E312" s="26" t="s">
        <v>602</v>
      </c>
      <c r="F312" s="27">
        <v>42</v>
      </c>
      <c r="G312" s="28" t="s">
        <v>590</v>
      </c>
      <c r="H312" s="29" t="s">
        <v>591</v>
      </c>
      <c r="I312" s="40">
        <v>2021170010072</v>
      </c>
      <c r="J312" s="17" t="s">
        <v>638</v>
      </c>
      <c r="K312" s="30" t="s">
        <v>639</v>
      </c>
      <c r="L312" s="31" t="s">
        <v>1037</v>
      </c>
      <c r="M312" s="32">
        <v>44927</v>
      </c>
      <c r="N312" s="33">
        <v>45291</v>
      </c>
      <c r="O312" s="34" t="s">
        <v>1213</v>
      </c>
      <c r="P312" s="35">
        <v>3173809076.1599998</v>
      </c>
      <c r="Q312" s="36" t="s">
        <v>31</v>
      </c>
    </row>
    <row r="313" spans="1:18" s="7" customFormat="1" ht="51">
      <c r="A313" s="23" t="s">
        <v>48</v>
      </c>
      <c r="B313" s="24" t="s">
        <v>600</v>
      </c>
      <c r="C313" s="25" t="s">
        <v>0</v>
      </c>
      <c r="D313" s="16" t="s">
        <v>601</v>
      </c>
      <c r="E313" s="26" t="s">
        <v>602</v>
      </c>
      <c r="F313" s="27">
        <v>42</v>
      </c>
      <c r="G313" s="28" t="s">
        <v>590</v>
      </c>
      <c r="H313" s="29" t="s">
        <v>591</v>
      </c>
      <c r="I313" s="40">
        <v>2021170010072</v>
      </c>
      <c r="J313" s="17" t="s">
        <v>638</v>
      </c>
      <c r="K313" s="30" t="s">
        <v>639</v>
      </c>
      <c r="L313" s="31" t="s">
        <v>1038</v>
      </c>
      <c r="M313" s="32">
        <v>44927</v>
      </c>
      <c r="N313" s="33">
        <v>45291</v>
      </c>
      <c r="O313" s="34" t="s">
        <v>1213</v>
      </c>
      <c r="P313" s="35">
        <v>2204051994.1199999</v>
      </c>
      <c r="Q313" s="36" t="s">
        <v>31</v>
      </c>
    </row>
    <row r="314" spans="1:18" s="7" customFormat="1" ht="191.25">
      <c r="A314" s="23" t="s">
        <v>48</v>
      </c>
      <c r="B314" s="24" t="s">
        <v>600</v>
      </c>
      <c r="C314" s="25" t="s">
        <v>0</v>
      </c>
      <c r="D314" s="16" t="s">
        <v>601</v>
      </c>
      <c r="E314" s="26" t="s">
        <v>602</v>
      </c>
      <c r="F314" s="27">
        <v>42</v>
      </c>
      <c r="G314" s="28" t="s">
        <v>590</v>
      </c>
      <c r="H314" s="29" t="s">
        <v>591</v>
      </c>
      <c r="I314" s="40">
        <v>2021170010072</v>
      </c>
      <c r="J314" s="17" t="s">
        <v>638</v>
      </c>
      <c r="K314" s="30" t="s">
        <v>639</v>
      </c>
      <c r="L314" s="31" t="s">
        <v>1039</v>
      </c>
      <c r="M314" s="32">
        <v>44927</v>
      </c>
      <c r="N314" s="33">
        <v>45291</v>
      </c>
      <c r="O314" s="34" t="s">
        <v>1213</v>
      </c>
      <c r="P314" s="35">
        <v>3205733741.7600002</v>
      </c>
      <c r="Q314" s="36" t="s">
        <v>31</v>
      </c>
      <c r="R314" s="7" t="s">
        <v>621</v>
      </c>
    </row>
    <row r="315" spans="1:18" s="7" customFormat="1" ht="63.75">
      <c r="A315" s="23" t="s">
        <v>48</v>
      </c>
      <c r="B315" s="24" t="s">
        <v>600</v>
      </c>
      <c r="C315" s="25" t="s">
        <v>0</v>
      </c>
      <c r="D315" s="16" t="s">
        <v>601</v>
      </c>
      <c r="E315" s="26" t="s">
        <v>602</v>
      </c>
      <c r="F315" s="27">
        <v>42</v>
      </c>
      <c r="G315" s="28" t="s">
        <v>590</v>
      </c>
      <c r="H315" s="29" t="s">
        <v>591</v>
      </c>
      <c r="I315" s="40">
        <v>2021170010072</v>
      </c>
      <c r="J315" s="17" t="s">
        <v>638</v>
      </c>
      <c r="K315" s="30" t="s">
        <v>639</v>
      </c>
      <c r="L315" s="31" t="s">
        <v>1040</v>
      </c>
      <c r="M315" s="32">
        <v>44927</v>
      </c>
      <c r="N315" s="33">
        <v>45291</v>
      </c>
      <c r="O315" s="34" t="s">
        <v>1213</v>
      </c>
      <c r="P315" s="35">
        <v>601952601.18299997</v>
      </c>
      <c r="Q315" s="36" t="s">
        <v>31</v>
      </c>
    </row>
    <row r="316" spans="1:18" s="7" customFormat="1" ht="51">
      <c r="A316" s="23" t="s">
        <v>48</v>
      </c>
      <c r="B316" s="24" t="s">
        <v>600</v>
      </c>
      <c r="C316" s="25" t="s">
        <v>0</v>
      </c>
      <c r="D316" s="16" t="s">
        <v>601</v>
      </c>
      <c r="E316" s="26" t="s">
        <v>602</v>
      </c>
      <c r="F316" s="27">
        <v>42</v>
      </c>
      <c r="G316" s="28" t="s">
        <v>590</v>
      </c>
      <c r="H316" s="29" t="s">
        <v>591</v>
      </c>
      <c r="I316" s="40">
        <v>2021170010072</v>
      </c>
      <c r="J316" s="17" t="s">
        <v>638</v>
      </c>
      <c r="K316" s="30" t="s">
        <v>639</v>
      </c>
      <c r="L316" s="31" t="s">
        <v>1041</v>
      </c>
      <c r="M316" s="32">
        <v>44927</v>
      </c>
      <c r="N316" s="33">
        <v>45291</v>
      </c>
      <c r="O316" s="34" t="s">
        <v>1196</v>
      </c>
      <c r="P316" s="35">
        <v>250000000</v>
      </c>
      <c r="Q316" s="36" t="s">
        <v>31</v>
      </c>
    </row>
    <row r="317" spans="1:18" s="7" customFormat="1" ht="89.25">
      <c r="A317" s="23" t="s">
        <v>48</v>
      </c>
      <c r="B317" s="24" t="s">
        <v>600</v>
      </c>
      <c r="C317" s="25" t="s">
        <v>0</v>
      </c>
      <c r="D317" s="16" t="s">
        <v>601</v>
      </c>
      <c r="E317" s="26" t="s">
        <v>602</v>
      </c>
      <c r="F317" s="27">
        <v>42</v>
      </c>
      <c r="G317" s="28" t="s">
        <v>590</v>
      </c>
      <c r="H317" s="29" t="s">
        <v>591</v>
      </c>
      <c r="I317" s="40">
        <v>2021170010072</v>
      </c>
      <c r="J317" s="17" t="s">
        <v>638</v>
      </c>
      <c r="K317" s="30" t="s">
        <v>639</v>
      </c>
      <c r="L317" s="31" t="s">
        <v>1041</v>
      </c>
      <c r="M317" s="32">
        <v>44927</v>
      </c>
      <c r="N317" s="33">
        <v>45291</v>
      </c>
      <c r="O317" s="34" t="s">
        <v>1213</v>
      </c>
      <c r="P317" s="35">
        <v>1060000000</v>
      </c>
      <c r="Q317" s="36" t="s">
        <v>31</v>
      </c>
      <c r="R317" s="7" t="s">
        <v>625</v>
      </c>
    </row>
    <row r="318" spans="1:18" s="7" customFormat="1" ht="76.5">
      <c r="A318" s="23" t="s">
        <v>49</v>
      </c>
      <c r="B318" s="24" t="s">
        <v>348</v>
      </c>
      <c r="C318" s="25" t="s">
        <v>0</v>
      </c>
      <c r="D318" s="16" t="s">
        <v>349</v>
      </c>
      <c r="E318" s="26" t="s">
        <v>350</v>
      </c>
      <c r="F318" s="27">
        <v>1</v>
      </c>
      <c r="G318" s="28" t="s">
        <v>59</v>
      </c>
      <c r="H318" s="29" t="s">
        <v>351</v>
      </c>
      <c r="I318" s="40">
        <v>2020170010028</v>
      </c>
      <c r="J318" s="17" t="s">
        <v>352</v>
      </c>
      <c r="K318" s="30" t="s">
        <v>232</v>
      </c>
      <c r="L318" s="31" t="s">
        <v>764</v>
      </c>
      <c r="M318" s="32">
        <v>44927</v>
      </c>
      <c r="N318" s="33">
        <v>45275</v>
      </c>
      <c r="O318" s="34" t="s">
        <v>1196</v>
      </c>
      <c r="P318" s="35">
        <v>700000000</v>
      </c>
      <c r="Q318" s="36" t="s">
        <v>31</v>
      </c>
    </row>
    <row r="319" spans="1:18" s="7" customFormat="1" ht="51">
      <c r="A319" s="23" t="s">
        <v>49</v>
      </c>
      <c r="B319" s="24" t="s">
        <v>348</v>
      </c>
      <c r="C319" s="25" t="s">
        <v>0</v>
      </c>
      <c r="D319" s="16" t="s">
        <v>353</v>
      </c>
      <c r="E319" s="26" t="s">
        <v>354</v>
      </c>
      <c r="F319" s="27">
        <v>25</v>
      </c>
      <c r="G319" s="28" t="s">
        <v>62</v>
      </c>
      <c r="H319" s="29" t="s">
        <v>210</v>
      </c>
      <c r="I319" s="40">
        <v>2020170010028</v>
      </c>
      <c r="J319" s="17" t="s">
        <v>352</v>
      </c>
      <c r="K319" s="30" t="s">
        <v>232</v>
      </c>
      <c r="L319" s="31" t="s">
        <v>765</v>
      </c>
      <c r="M319" s="32">
        <v>44927</v>
      </c>
      <c r="N319" s="33">
        <v>45275</v>
      </c>
      <c r="O319" s="34" t="s">
        <v>1196</v>
      </c>
      <c r="P319" s="35">
        <v>330000000</v>
      </c>
      <c r="Q319" s="36" t="s">
        <v>31</v>
      </c>
    </row>
    <row r="320" spans="1:18" s="7" customFormat="1" ht="51">
      <c r="A320" s="23" t="s">
        <v>49</v>
      </c>
      <c r="B320" s="24" t="s">
        <v>348</v>
      </c>
      <c r="C320" s="25" t="s">
        <v>0</v>
      </c>
      <c r="D320" s="16" t="s">
        <v>355</v>
      </c>
      <c r="E320" s="26" t="s">
        <v>356</v>
      </c>
      <c r="F320" s="27">
        <v>25</v>
      </c>
      <c r="G320" s="28" t="s">
        <v>62</v>
      </c>
      <c r="H320" s="29" t="s">
        <v>210</v>
      </c>
      <c r="I320" s="40">
        <v>2020170010028</v>
      </c>
      <c r="J320" s="17" t="s">
        <v>352</v>
      </c>
      <c r="K320" s="30" t="s">
        <v>232</v>
      </c>
      <c r="L320" s="31" t="s">
        <v>766</v>
      </c>
      <c r="M320" s="32">
        <v>44927</v>
      </c>
      <c r="N320" s="33">
        <v>45275</v>
      </c>
      <c r="O320" s="34" t="s">
        <v>1196</v>
      </c>
      <c r="P320" s="35">
        <v>300000000</v>
      </c>
      <c r="Q320" s="36" t="s">
        <v>31</v>
      </c>
    </row>
    <row r="321" spans="1:17" s="7" customFormat="1" ht="51">
      <c r="A321" s="23" t="s">
        <v>49</v>
      </c>
      <c r="B321" s="24" t="s">
        <v>348</v>
      </c>
      <c r="C321" s="25" t="s">
        <v>0</v>
      </c>
      <c r="D321" s="16" t="s">
        <v>355</v>
      </c>
      <c r="E321" s="26" t="s">
        <v>356</v>
      </c>
      <c r="F321" s="27">
        <v>25</v>
      </c>
      <c r="G321" s="28" t="s">
        <v>62</v>
      </c>
      <c r="H321" s="29" t="s">
        <v>210</v>
      </c>
      <c r="I321" s="40">
        <v>2020170010028</v>
      </c>
      <c r="J321" s="17" t="s">
        <v>352</v>
      </c>
      <c r="K321" s="30" t="s">
        <v>232</v>
      </c>
      <c r="L321" s="31" t="s">
        <v>767</v>
      </c>
      <c r="M321" s="32">
        <v>44927</v>
      </c>
      <c r="N321" s="33">
        <v>45275</v>
      </c>
      <c r="O321" s="34" t="s">
        <v>1196</v>
      </c>
      <c r="P321" s="35">
        <v>200000000</v>
      </c>
      <c r="Q321" s="36" t="s">
        <v>31</v>
      </c>
    </row>
    <row r="322" spans="1:17" s="7" customFormat="1" ht="63.75">
      <c r="A322" s="23" t="s">
        <v>49</v>
      </c>
      <c r="B322" s="24" t="s">
        <v>348</v>
      </c>
      <c r="C322" s="25" t="s">
        <v>0</v>
      </c>
      <c r="D322" s="16" t="s">
        <v>355</v>
      </c>
      <c r="E322" s="26" t="s">
        <v>356</v>
      </c>
      <c r="F322" s="27">
        <v>25</v>
      </c>
      <c r="G322" s="28" t="s">
        <v>62</v>
      </c>
      <c r="H322" s="29" t="s">
        <v>210</v>
      </c>
      <c r="I322" s="40">
        <v>2020170010028</v>
      </c>
      <c r="J322" s="17" t="s">
        <v>352</v>
      </c>
      <c r="K322" s="30" t="s">
        <v>232</v>
      </c>
      <c r="L322" s="31" t="s">
        <v>768</v>
      </c>
      <c r="M322" s="32">
        <v>44927</v>
      </c>
      <c r="N322" s="33">
        <v>45275</v>
      </c>
      <c r="O322" s="34" t="s">
        <v>1196</v>
      </c>
      <c r="P322" s="35">
        <v>650000000</v>
      </c>
      <c r="Q322" s="36" t="s">
        <v>31</v>
      </c>
    </row>
    <row r="323" spans="1:17" s="7" customFormat="1" ht="63.75">
      <c r="A323" s="23" t="s">
        <v>49</v>
      </c>
      <c r="B323" s="24" t="s">
        <v>348</v>
      </c>
      <c r="C323" s="25" t="s">
        <v>0</v>
      </c>
      <c r="D323" s="16" t="s">
        <v>357</v>
      </c>
      <c r="E323" s="26" t="s">
        <v>358</v>
      </c>
      <c r="F323" s="27">
        <v>1</v>
      </c>
      <c r="G323" s="28" t="s">
        <v>62</v>
      </c>
      <c r="H323" s="29" t="s">
        <v>210</v>
      </c>
      <c r="I323" s="40">
        <v>2020170010028</v>
      </c>
      <c r="J323" s="17" t="s">
        <v>352</v>
      </c>
      <c r="K323" s="30" t="s">
        <v>232</v>
      </c>
      <c r="L323" s="31" t="s">
        <v>768</v>
      </c>
      <c r="M323" s="32">
        <v>44927</v>
      </c>
      <c r="N323" s="33">
        <v>45275</v>
      </c>
      <c r="O323" s="34" t="s">
        <v>1196</v>
      </c>
      <c r="P323" s="35">
        <v>60000000</v>
      </c>
      <c r="Q323" s="36" t="s">
        <v>31</v>
      </c>
    </row>
    <row r="324" spans="1:17" s="7" customFormat="1" ht="76.5">
      <c r="A324" s="23" t="s">
        <v>49</v>
      </c>
      <c r="B324" s="24" t="s">
        <v>348</v>
      </c>
      <c r="C324" s="25" t="s">
        <v>0</v>
      </c>
      <c r="D324" s="16" t="s">
        <v>359</v>
      </c>
      <c r="E324" s="26" t="s">
        <v>360</v>
      </c>
      <c r="F324" s="27">
        <v>1</v>
      </c>
      <c r="G324" s="28" t="s">
        <v>62</v>
      </c>
      <c r="H324" s="29" t="s">
        <v>210</v>
      </c>
      <c r="I324" s="40">
        <v>2020170010028</v>
      </c>
      <c r="J324" s="17" t="s">
        <v>352</v>
      </c>
      <c r="K324" s="30" t="s">
        <v>232</v>
      </c>
      <c r="L324" s="31" t="s">
        <v>768</v>
      </c>
      <c r="M324" s="32">
        <v>44927</v>
      </c>
      <c r="N324" s="33">
        <v>45275</v>
      </c>
      <c r="O324" s="34" t="s">
        <v>1196</v>
      </c>
      <c r="P324" s="35">
        <v>50000000</v>
      </c>
      <c r="Q324" s="36" t="s">
        <v>31</v>
      </c>
    </row>
    <row r="325" spans="1:17" s="7" customFormat="1" ht="89.25">
      <c r="A325" s="23" t="s">
        <v>49</v>
      </c>
      <c r="B325" s="24" t="s">
        <v>361</v>
      </c>
      <c r="C325" s="25" t="s">
        <v>0</v>
      </c>
      <c r="D325" s="16" t="s">
        <v>362</v>
      </c>
      <c r="E325" s="26" t="s">
        <v>363</v>
      </c>
      <c r="F325" s="27">
        <v>25</v>
      </c>
      <c r="G325" s="28" t="s">
        <v>62</v>
      </c>
      <c r="H325" s="29" t="s">
        <v>210</v>
      </c>
      <c r="I325" s="40">
        <v>2020170010027</v>
      </c>
      <c r="J325" s="17" t="s">
        <v>364</v>
      </c>
      <c r="K325" s="30" t="s">
        <v>365</v>
      </c>
      <c r="L325" s="31" t="s">
        <v>769</v>
      </c>
      <c r="M325" s="32">
        <v>45078</v>
      </c>
      <c r="N325" s="33">
        <v>45275</v>
      </c>
      <c r="O325" s="34" t="s">
        <v>1196</v>
      </c>
      <c r="P325" s="35">
        <v>85000000</v>
      </c>
      <c r="Q325" s="36" t="s">
        <v>31</v>
      </c>
    </row>
    <row r="326" spans="1:17" s="7" customFormat="1" ht="89.25">
      <c r="A326" s="23" t="s">
        <v>49</v>
      </c>
      <c r="B326" s="24" t="s">
        <v>361</v>
      </c>
      <c r="C326" s="25" t="s">
        <v>0</v>
      </c>
      <c r="D326" s="16" t="s">
        <v>366</v>
      </c>
      <c r="E326" s="26" t="s">
        <v>367</v>
      </c>
      <c r="F326" s="27">
        <v>25</v>
      </c>
      <c r="G326" s="28" t="s">
        <v>62</v>
      </c>
      <c r="H326" s="29" t="s">
        <v>210</v>
      </c>
      <c r="I326" s="40">
        <v>2020170010027</v>
      </c>
      <c r="J326" s="17" t="s">
        <v>364</v>
      </c>
      <c r="K326" s="30" t="s">
        <v>365</v>
      </c>
      <c r="L326" s="31" t="s">
        <v>770</v>
      </c>
      <c r="M326" s="32">
        <v>44927</v>
      </c>
      <c r="N326" s="33">
        <v>45275</v>
      </c>
      <c r="O326" s="34" t="s">
        <v>1196</v>
      </c>
      <c r="P326" s="35">
        <v>2771182645.9099998</v>
      </c>
      <c r="Q326" s="36" t="s">
        <v>31</v>
      </c>
    </row>
    <row r="327" spans="1:17" s="7" customFormat="1" ht="89.25">
      <c r="A327" s="23" t="s">
        <v>49</v>
      </c>
      <c r="B327" s="24" t="s">
        <v>361</v>
      </c>
      <c r="C327" s="25" t="s">
        <v>0</v>
      </c>
      <c r="D327" s="16" t="s">
        <v>368</v>
      </c>
      <c r="E327" s="26" t="s">
        <v>369</v>
      </c>
      <c r="F327" s="27">
        <v>4</v>
      </c>
      <c r="G327" s="28" t="s">
        <v>62</v>
      </c>
      <c r="H327" s="29" t="s">
        <v>210</v>
      </c>
      <c r="I327" s="40">
        <v>2020170010027</v>
      </c>
      <c r="J327" s="17" t="s">
        <v>364</v>
      </c>
      <c r="K327" s="30" t="s">
        <v>365</v>
      </c>
      <c r="L327" s="31" t="s">
        <v>771</v>
      </c>
      <c r="M327" s="32">
        <v>44927</v>
      </c>
      <c r="N327" s="33">
        <v>45275</v>
      </c>
      <c r="O327" s="34" t="s">
        <v>1196</v>
      </c>
      <c r="P327" s="35">
        <v>6231677092</v>
      </c>
      <c r="Q327" s="36" t="s">
        <v>31</v>
      </c>
    </row>
    <row r="328" spans="1:17" s="7" customFormat="1" ht="89.25">
      <c r="A328" s="23" t="s">
        <v>49</v>
      </c>
      <c r="B328" s="24" t="s">
        <v>361</v>
      </c>
      <c r="C328" s="25" t="s">
        <v>0</v>
      </c>
      <c r="D328" s="16" t="s">
        <v>370</v>
      </c>
      <c r="E328" s="26" t="s">
        <v>371</v>
      </c>
      <c r="F328" s="27">
        <v>39</v>
      </c>
      <c r="G328" s="28" t="s">
        <v>62</v>
      </c>
      <c r="H328" s="29" t="s">
        <v>210</v>
      </c>
      <c r="I328" s="40">
        <v>2020170010027</v>
      </c>
      <c r="J328" s="17" t="s">
        <v>364</v>
      </c>
      <c r="K328" s="30" t="s">
        <v>365</v>
      </c>
      <c r="L328" s="31" t="s">
        <v>772</v>
      </c>
      <c r="M328" s="32">
        <v>45078</v>
      </c>
      <c r="N328" s="33">
        <v>45275</v>
      </c>
      <c r="O328" s="34" t="s">
        <v>1196</v>
      </c>
      <c r="P328" s="35">
        <v>150000000</v>
      </c>
      <c r="Q328" s="36" t="s">
        <v>31</v>
      </c>
    </row>
    <row r="329" spans="1:17" s="7" customFormat="1" ht="140.25">
      <c r="A329" s="23" t="s">
        <v>49</v>
      </c>
      <c r="B329" s="24" t="s">
        <v>773</v>
      </c>
      <c r="C329" s="25" t="s">
        <v>0</v>
      </c>
      <c r="D329" s="16" t="s">
        <v>372</v>
      </c>
      <c r="E329" s="26" t="s">
        <v>373</v>
      </c>
      <c r="F329" s="27">
        <v>1</v>
      </c>
      <c r="G329" s="28" t="s">
        <v>62</v>
      </c>
      <c r="H329" s="29" t="s">
        <v>210</v>
      </c>
      <c r="I329" s="40">
        <v>2020170010027</v>
      </c>
      <c r="J329" s="17" t="s">
        <v>364</v>
      </c>
      <c r="K329" s="30" t="s">
        <v>365</v>
      </c>
      <c r="L329" s="31" t="s">
        <v>774</v>
      </c>
      <c r="M329" s="32">
        <v>44927</v>
      </c>
      <c r="N329" s="33" t="s">
        <v>775</v>
      </c>
      <c r="O329" s="34" t="s">
        <v>1196</v>
      </c>
      <c r="P329" s="35">
        <v>507959118</v>
      </c>
      <c r="Q329" s="36" t="s">
        <v>31</v>
      </c>
    </row>
    <row r="330" spans="1:17" s="7" customFormat="1" ht="140.25">
      <c r="A330" s="23" t="s">
        <v>49</v>
      </c>
      <c r="B330" s="24" t="s">
        <v>773</v>
      </c>
      <c r="C330" s="25" t="s">
        <v>0</v>
      </c>
      <c r="D330" s="16" t="s">
        <v>372</v>
      </c>
      <c r="E330" s="26" t="s">
        <v>373</v>
      </c>
      <c r="F330" s="27">
        <v>1</v>
      </c>
      <c r="G330" s="28" t="s">
        <v>62</v>
      </c>
      <c r="H330" s="29" t="s">
        <v>210</v>
      </c>
      <c r="I330" s="40">
        <v>2020170010027</v>
      </c>
      <c r="J330" s="17" t="s">
        <v>364</v>
      </c>
      <c r="K330" s="30" t="s">
        <v>365</v>
      </c>
      <c r="L330" s="31" t="s">
        <v>776</v>
      </c>
      <c r="M330" s="32">
        <v>44986</v>
      </c>
      <c r="N330" s="33" t="s">
        <v>775</v>
      </c>
      <c r="O330" s="34" t="s">
        <v>1196</v>
      </c>
      <c r="P330" s="35">
        <v>231733000</v>
      </c>
      <c r="Q330" s="36" t="s">
        <v>31</v>
      </c>
    </row>
    <row r="331" spans="1:17" s="7" customFormat="1" ht="140.25">
      <c r="A331" s="23" t="s">
        <v>49</v>
      </c>
      <c r="B331" s="24" t="s">
        <v>773</v>
      </c>
      <c r="C331" s="25" t="s">
        <v>0</v>
      </c>
      <c r="D331" s="16" t="s">
        <v>372</v>
      </c>
      <c r="E331" s="26" t="s">
        <v>373</v>
      </c>
      <c r="F331" s="27">
        <v>1</v>
      </c>
      <c r="G331" s="28" t="s">
        <v>62</v>
      </c>
      <c r="H331" s="29" t="s">
        <v>210</v>
      </c>
      <c r="I331" s="40">
        <v>2020170010027</v>
      </c>
      <c r="J331" s="17" t="s">
        <v>364</v>
      </c>
      <c r="K331" s="30" t="s">
        <v>365</v>
      </c>
      <c r="L331" s="31" t="s">
        <v>777</v>
      </c>
      <c r="M331" s="32">
        <v>45078</v>
      </c>
      <c r="N331" s="33" t="s">
        <v>775</v>
      </c>
      <c r="O331" s="34" t="s">
        <v>1196</v>
      </c>
      <c r="P331" s="35">
        <v>60168000</v>
      </c>
      <c r="Q331" s="36" t="s">
        <v>31</v>
      </c>
    </row>
    <row r="332" spans="1:17" s="7" customFormat="1" ht="89.25">
      <c r="A332" s="23" t="s">
        <v>49</v>
      </c>
      <c r="B332" s="24" t="s">
        <v>361</v>
      </c>
      <c r="C332" s="25" t="s">
        <v>0</v>
      </c>
      <c r="D332" s="16" t="s">
        <v>374</v>
      </c>
      <c r="E332" s="26" t="s">
        <v>375</v>
      </c>
      <c r="F332" s="27">
        <v>1</v>
      </c>
      <c r="G332" s="28" t="s">
        <v>62</v>
      </c>
      <c r="H332" s="29" t="s">
        <v>210</v>
      </c>
      <c r="I332" s="40">
        <v>2020170010029</v>
      </c>
      <c r="J332" s="17" t="s">
        <v>376</v>
      </c>
      <c r="K332" s="30" t="s">
        <v>377</v>
      </c>
      <c r="L332" s="31" t="s">
        <v>778</v>
      </c>
      <c r="M332" s="32">
        <v>44927</v>
      </c>
      <c r="N332" s="33" t="s">
        <v>775</v>
      </c>
      <c r="O332" s="34" t="s">
        <v>1196</v>
      </c>
      <c r="P332" s="35">
        <v>100000000</v>
      </c>
      <c r="Q332" s="36" t="s">
        <v>31</v>
      </c>
    </row>
    <row r="333" spans="1:17" s="7" customFormat="1" ht="89.25">
      <c r="A333" s="23" t="s">
        <v>49</v>
      </c>
      <c r="B333" s="24" t="s">
        <v>378</v>
      </c>
      <c r="C333" s="25" t="s">
        <v>0</v>
      </c>
      <c r="D333" s="16" t="s">
        <v>374</v>
      </c>
      <c r="E333" s="26" t="s">
        <v>375</v>
      </c>
      <c r="F333" s="27">
        <v>1</v>
      </c>
      <c r="G333" s="28" t="s">
        <v>56</v>
      </c>
      <c r="H333" s="29" t="s">
        <v>210</v>
      </c>
      <c r="I333" s="40">
        <v>2020170010029</v>
      </c>
      <c r="J333" s="17" t="s">
        <v>376</v>
      </c>
      <c r="K333" s="30" t="s">
        <v>377</v>
      </c>
      <c r="L333" s="31" t="s">
        <v>779</v>
      </c>
      <c r="M333" s="32">
        <v>44927</v>
      </c>
      <c r="N333" s="33" t="s">
        <v>775</v>
      </c>
      <c r="O333" s="34" t="s">
        <v>1196</v>
      </c>
      <c r="P333" s="35">
        <v>160000000</v>
      </c>
      <c r="Q333" s="36"/>
    </row>
    <row r="334" spans="1:17" s="7" customFormat="1" ht="51">
      <c r="A334" s="23" t="s">
        <v>49</v>
      </c>
      <c r="B334" s="24" t="s">
        <v>379</v>
      </c>
      <c r="C334" s="25" t="s">
        <v>0</v>
      </c>
      <c r="D334" s="16" t="s">
        <v>380</v>
      </c>
      <c r="E334" s="26" t="s">
        <v>381</v>
      </c>
      <c r="F334" s="27">
        <v>8</v>
      </c>
      <c r="G334" s="28" t="s">
        <v>56</v>
      </c>
      <c r="H334" s="29" t="s">
        <v>210</v>
      </c>
      <c r="I334" s="40">
        <v>2020170010029</v>
      </c>
      <c r="J334" s="17" t="s">
        <v>376</v>
      </c>
      <c r="K334" s="30" t="s">
        <v>377</v>
      </c>
      <c r="L334" s="31" t="s">
        <v>780</v>
      </c>
      <c r="M334" s="32">
        <v>44927</v>
      </c>
      <c r="N334" s="33" t="s">
        <v>775</v>
      </c>
      <c r="O334" s="34" t="s">
        <v>1196</v>
      </c>
      <c r="P334" s="35">
        <v>130000000</v>
      </c>
      <c r="Q334" s="36" t="s">
        <v>31</v>
      </c>
    </row>
    <row r="335" spans="1:17" s="7" customFormat="1" ht="51">
      <c r="A335" s="23" t="s">
        <v>49</v>
      </c>
      <c r="B335" s="24" t="s">
        <v>361</v>
      </c>
      <c r="C335" s="25" t="s">
        <v>0</v>
      </c>
      <c r="D335" s="16" t="s">
        <v>380</v>
      </c>
      <c r="E335" s="26" t="s">
        <v>381</v>
      </c>
      <c r="F335" s="27">
        <v>8</v>
      </c>
      <c r="G335" s="28" t="s">
        <v>56</v>
      </c>
      <c r="H335" s="29" t="s">
        <v>210</v>
      </c>
      <c r="I335" s="40">
        <v>2020170010029</v>
      </c>
      <c r="J335" s="17" t="s">
        <v>376</v>
      </c>
      <c r="K335" s="30" t="s">
        <v>377</v>
      </c>
      <c r="L335" s="31" t="s">
        <v>781</v>
      </c>
      <c r="M335" s="32">
        <v>44927</v>
      </c>
      <c r="N335" s="33" t="s">
        <v>775</v>
      </c>
      <c r="O335" s="34" t="s">
        <v>1196</v>
      </c>
      <c r="P335" s="35">
        <v>201250616</v>
      </c>
      <c r="Q335" s="36" t="s">
        <v>31</v>
      </c>
    </row>
    <row r="336" spans="1:17" s="7" customFormat="1" ht="51">
      <c r="A336" s="23" t="s">
        <v>49</v>
      </c>
      <c r="B336" s="24" t="s">
        <v>361</v>
      </c>
      <c r="C336" s="25" t="s">
        <v>0</v>
      </c>
      <c r="D336" s="16" t="s">
        <v>380</v>
      </c>
      <c r="E336" s="26" t="s">
        <v>381</v>
      </c>
      <c r="F336" s="27">
        <v>8</v>
      </c>
      <c r="G336" s="28" t="s">
        <v>56</v>
      </c>
      <c r="H336" s="29" t="s">
        <v>210</v>
      </c>
      <c r="I336" s="40">
        <v>2020170010029</v>
      </c>
      <c r="J336" s="17" t="s">
        <v>376</v>
      </c>
      <c r="K336" s="30" t="s">
        <v>377</v>
      </c>
      <c r="L336" s="31" t="s">
        <v>1222</v>
      </c>
      <c r="M336" s="32">
        <v>45061</v>
      </c>
      <c r="N336" s="33">
        <v>45275</v>
      </c>
      <c r="O336" s="34" t="s">
        <v>1196</v>
      </c>
      <c r="P336" s="35">
        <v>350000000</v>
      </c>
      <c r="Q336" s="36" t="s">
        <v>31</v>
      </c>
    </row>
    <row r="337" spans="1:17" s="7" customFormat="1" ht="51">
      <c r="A337" s="23" t="s">
        <v>49</v>
      </c>
      <c r="B337" s="24" t="s">
        <v>379</v>
      </c>
      <c r="C337" s="25" t="s">
        <v>0</v>
      </c>
      <c r="D337" s="16" t="s">
        <v>382</v>
      </c>
      <c r="E337" s="26" t="s">
        <v>383</v>
      </c>
      <c r="F337" s="27">
        <v>65</v>
      </c>
      <c r="G337" s="28" t="s">
        <v>56</v>
      </c>
      <c r="H337" s="29" t="s">
        <v>210</v>
      </c>
      <c r="I337" s="40">
        <v>2020170010029</v>
      </c>
      <c r="J337" s="17" t="s">
        <v>376</v>
      </c>
      <c r="K337" s="30" t="s">
        <v>377</v>
      </c>
      <c r="L337" s="31" t="s">
        <v>782</v>
      </c>
      <c r="M337" s="32">
        <v>44927</v>
      </c>
      <c r="N337" s="33" t="s">
        <v>775</v>
      </c>
      <c r="O337" s="34" t="s">
        <v>1196</v>
      </c>
      <c r="P337" s="35">
        <v>338749384</v>
      </c>
      <c r="Q337" s="36" t="s">
        <v>31</v>
      </c>
    </row>
    <row r="338" spans="1:17" s="7" customFormat="1" ht="76.5">
      <c r="A338" s="23" t="s">
        <v>49</v>
      </c>
      <c r="B338" s="24" t="s">
        <v>783</v>
      </c>
      <c r="C338" s="25" t="s">
        <v>0</v>
      </c>
      <c r="D338" s="16" t="s">
        <v>384</v>
      </c>
      <c r="E338" s="26" t="s">
        <v>385</v>
      </c>
      <c r="F338" s="27">
        <v>33</v>
      </c>
      <c r="G338" s="28" t="s">
        <v>62</v>
      </c>
      <c r="H338" s="29" t="s">
        <v>164</v>
      </c>
      <c r="I338" s="40">
        <v>2021170010075</v>
      </c>
      <c r="J338" s="17" t="s">
        <v>386</v>
      </c>
      <c r="K338" s="30" t="s">
        <v>387</v>
      </c>
      <c r="L338" s="31" t="s">
        <v>784</v>
      </c>
      <c r="M338" s="32">
        <v>44927</v>
      </c>
      <c r="N338" s="33" t="s">
        <v>775</v>
      </c>
      <c r="O338" s="34" t="s">
        <v>1196</v>
      </c>
      <c r="P338" s="35">
        <v>750000000</v>
      </c>
      <c r="Q338" s="36" t="s">
        <v>31</v>
      </c>
    </row>
    <row r="339" spans="1:17" s="7" customFormat="1" ht="102">
      <c r="A339" s="23" t="s">
        <v>49</v>
      </c>
      <c r="B339" s="24" t="s">
        <v>361</v>
      </c>
      <c r="C339" s="25" t="s">
        <v>0</v>
      </c>
      <c r="D339" s="16" t="s">
        <v>388</v>
      </c>
      <c r="E339" s="26" t="s">
        <v>389</v>
      </c>
      <c r="F339" s="27">
        <v>20</v>
      </c>
      <c r="G339" s="28" t="s">
        <v>62</v>
      </c>
      <c r="H339" s="29" t="s">
        <v>164</v>
      </c>
      <c r="I339" s="40">
        <v>2021170010075</v>
      </c>
      <c r="J339" s="17" t="s">
        <v>386</v>
      </c>
      <c r="K339" s="30" t="s">
        <v>387</v>
      </c>
      <c r="L339" s="31" t="s">
        <v>785</v>
      </c>
      <c r="M339" s="32">
        <v>44986</v>
      </c>
      <c r="N339" s="33">
        <v>45275</v>
      </c>
      <c r="O339" s="34" t="s">
        <v>1196</v>
      </c>
      <c r="P339" s="35">
        <v>900000000</v>
      </c>
      <c r="Q339" s="36" t="s">
        <v>31</v>
      </c>
    </row>
    <row r="340" spans="1:17" s="7" customFormat="1" ht="63.75">
      <c r="A340" s="23" t="s">
        <v>49</v>
      </c>
      <c r="B340" s="24" t="s">
        <v>783</v>
      </c>
      <c r="C340" s="25" t="s">
        <v>0</v>
      </c>
      <c r="D340" s="16" t="s">
        <v>390</v>
      </c>
      <c r="E340" s="26" t="s">
        <v>391</v>
      </c>
      <c r="F340" s="27">
        <v>400000</v>
      </c>
      <c r="G340" s="28" t="s">
        <v>62</v>
      </c>
      <c r="H340" s="29" t="s">
        <v>164</v>
      </c>
      <c r="I340" s="40">
        <v>2021170010075</v>
      </c>
      <c r="J340" s="17" t="s">
        <v>386</v>
      </c>
      <c r="K340" s="30" t="s">
        <v>387</v>
      </c>
      <c r="L340" s="31" t="s">
        <v>786</v>
      </c>
      <c r="M340" s="32">
        <v>44927</v>
      </c>
      <c r="N340" s="33" t="s">
        <v>787</v>
      </c>
      <c r="O340" s="34" t="s">
        <v>1196</v>
      </c>
      <c r="P340" s="35">
        <v>120000000</v>
      </c>
      <c r="Q340" s="36" t="s">
        <v>32</v>
      </c>
    </row>
    <row r="341" spans="1:17" s="7" customFormat="1" ht="76.5">
      <c r="A341" s="23" t="s">
        <v>49</v>
      </c>
      <c r="B341" s="24" t="s">
        <v>783</v>
      </c>
      <c r="C341" s="25" t="s">
        <v>0</v>
      </c>
      <c r="D341" s="16" t="s">
        <v>392</v>
      </c>
      <c r="E341" s="26" t="s">
        <v>393</v>
      </c>
      <c r="F341" s="27">
        <v>1</v>
      </c>
      <c r="G341" s="28" t="s">
        <v>62</v>
      </c>
      <c r="H341" s="29" t="s">
        <v>164</v>
      </c>
      <c r="I341" s="40">
        <v>2021170010075</v>
      </c>
      <c r="J341" s="17" t="s">
        <v>386</v>
      </c>
      <c r="K341" s="30" t="s">
        <v>387</v>
      </c>
      <c r="L341" s="31" t="s">
        <v>788</v>
      </c>
      <c r="M341" s="32">
        <v>44927</v>
      </c>
      <c r="N341" s="33" t="s">
        <v>787</v>
      </c>
      <c r="O341" s="34" t="s">
        <v>1196</v>
      </c>
      <c r="P341" s="35">
        <v>550000000</v>
      </c>
      <c r="Q341" s="36" t="s">
        <v>32</v>
      </c>
    </row>
    <row r="342" spans="1:17" s="7" customFormat="1" ht="76.5">
      <c r="A342" s="23" t="s">
        <v>49</v>
      </c>
      <c r="B342" s="24" t="s">
        <v>783</v>
      </c>
      <c r="C342" s="25" t="s">
        <v>0</v>
      </c>
      <c r="D342" s="16" t="s">
        <v>392</v>
      </c>
      <c r="E342" s="26" t="s">
        <v>393</v>
      </c>
      <c r="F342" s="27">
        <v>1</v>
      </c>
      <c r="G342" s="28" t="s">
        <v>62</v>
      </c>
      <c r="H342" s="29" t="s">
        <v>164</v>
      </c>
      <c r="I342" s="40">
        <v>2021170010075</v>
      </c>
      <c r="J342" s="17" t="s">
        <v>386</v>
      </c>
      <c r="K342" s="30" t="s">
        <v>387</v>
      </c>
      <c r="L342" s="31" t="s">
        <v>789</v>
      </c>
      <c r="M342" s="32">
        <v>44927</v>
      </c>
      <c r="N342" s="33" t="s">
        <v>787</v>
      </c>
      <c r="O342" s="34" t="s">
        <v>1196</v>
      </c>
      <c r="P342" s="35">
        <v>625000000</v>
      </c>
      <c r="Q342" s="36" t="s">
        <v>32</v>
      </c>
    </row>
    <row r="343" spans="1:17" s="7" customFormat="1" ht="63.75">
      <c r="A343" s="23" t="s">
        <v>49</v>
      </c>
      <c r="B343" s="24" t="s">
        <v>783</v>
      </c>
      <c r="C343" s="25" t="s">
        <v>0</v>
      </c>
      <c r="D343" s="16" t="s">
        <v>394</v>
      </c>
      <c r="E343" s="26" t="s">
        <v>395</v>
      </c>
      <c r="F343" s="27">
        <v>1</v>
      </c>
      <c r="G343" s="28" t="s">
        <v>62</v>
      </c>
      <c r="H343" s="29" t="s">
        <v>146</v>
      </c>
      <c r="I343" s="40">
        <v>2021170010075</v>
      </c>
      <c r="J343" s="17" t="s">
        <v>386</v>
      </c>
      <c r="K343" s="30" t="s">
        <v>387</v>
      </c>
      <c r="L343" s="31" t="s">
        <v>790</v>
      </c>
      <c r="M343" s="32">
        <v>45078</v>
      </c>
      <c r="N343" s="33">
        <v>45291</v>
      </c>
      <c r="O343" s="34" t="s">
        <v>1196</v>
      </c>
      <c r="P343" s="35">
        <v>1197000000</v>
      </c>
      <c r="Q343" s="36" t="s">
        <v>31</v>
      </c>
    </row>
    <row r="344" spans="1:17" s="7" customFormat="1" ht="63.75">
      <c r="A344" s="23" t="s">
        <v>49</v>
      </c>
      <c r="B344" s="24" t="s">
        <v>783</v>
      </c>
      <c r="C344" s="25" t="s">
        <v>0</v>
      </c>
      <c r="D344" s="16" t="s">
        <v>396</v>
      </c>
      <c r="E344" s="26" t="s">
        <v>397</v>
      </c>
      <c r="F344" s="27">
        <v>26</v>
      </c>
      <c r="G344" s="28" t="s">
        <v>62</v>
      </c>
      <c r="H344" s="29" t="s">
        <v>164</v>
      </c>
      <c r="I344" s="40">
        <v>2021170010077</v>
      </c>
      <c r="J344" s="17" t="s">
        <v>398</v>
      </c>
      <c r="K344" s="30" t="s">
        <v>399</v>
      </c>
      <c r="L344" s="31" t="s">
        <v>791</v>
      </c>
      <c r="M344" s="32">
        <v>44927</v>
      </c>
      <c r="N344" s="33" t="s">
        <v>787</v>
      </c>
      <c r="O344" s="34" t="s">
        <v>1196</v>
      </c>
      <c r="P344" s="35">
        <v>226000000</v>
      </c>
      <c r="Q344" s="36" t="s">
        <v>31</v>
      </c>
    </row>
    <row r="345" spans="1:17" s="7" customFormat="1" ht="63.75">
      <c r="A345" s="23" t="s">
        <v>49</v>
      </c>
      <c r="B345" s="24" t="s">
        <v>783</v>
      </c>
      <c r="C345" s="25" t="s">
        <v>0</v>
      </c>
      <c r="D345" s="16" t="s">
        <v>792</v>
      </c>
      <c r="E345" s="26" t="s">
        <v>397</v>
      </c>
      <c r="F345" s="27">
        <v>26</v>
      </c>
      <c r="G345" s="28" t="s">
        <v>62</v>
      </c>
      <c r="H345" s="29" t="s">
        <v>164</v>
      </c>
      <c r="I345" s="40">
        <v>2021170010077</v>
      </c>
      <c r="J345" s="17" t="s">
        <v>398</v>
      </c>
      <c r="K345" s="30" t="s">
        <v>399</v>
      </c>
      <c r="L345" s="31" t="s">
        <v>793</v>
      </c>
      <c r="M345" s="32">
        <v>44927</v>
      </c>
      <c r="N345" s="33" t="s">
        <v>787</v>
      </c>
      <c r="O345" s="34" t="s">
        <v>1196</v>
      </c>
      <c r="P345" s="35">
        <v>510001281</v>
      </c>
      <c r="Q345" s="36" t="s">
        <v>31</v>
      </c>
    </row>
    <row r="346" spans="1:17" s="7" customFormat="1" ht="51">
      <c r="A346" s="23" t="s">
        <v>50</v>
      </c>
      <c r="B346" s="24" t="s">
        <v>945</v>
      </c>
      <c r="C346" s="25" t="s">
        <v>0</v>
      </c>
      <c r="D346" s="16" t="s">
        <v>443</v>
      </c>
      <c r="E346" s="26" t="s">
        <v>444</v>
      </c>
      <c r="F346" s="27">
        <v>2</v>
      </c>
      <c r="G346" s="28" t="s">
        <v>67</v>
      </c>
      <c r="H346" s="29" t="s">
        <v>273</v>
      </c>
      <c r="I346" s="40">
        <v>2021170010067</v>
      </c>
      <c r="J346" s="17" t="s">
        <v>440</v>
      </c>
      <c r="K346" s="30" t="s">
        <v>440</v>
      </c>
      <c r="L346" s="31" t="s">
        <v>1191</v>
      </c>
      <c r="M346" s="32">
        <v>44972</v>
      </c>
      <c r="N346" s="33">
        <v>45280</v>
      </c>
      <c r="O346" s="34" t="s">
        <v>1196</v>
      </c>
      <c r="P346" s="35">
        <v>800000000</v>
      </c>
      <c r="Q346" s="36" t="s">
        <v>1209</v>
      </c>
    </row>
    <row r="347" spans="1:17" s="7" customFormat="1" ht="51">
      <c r="A347" s="23" t="s">
        <v>50</v>
      </c>
      <c r="B347" s="24" t="s">
        <v>945</v>
      </c>
      <c r="C347" s="25" t="s">
        <v>0</v>
      </c>
      <c r="D347" s="16" t="s">
        <v>443</v>
      </c>
      <c r="E347" s="26" t="s">
        <v>444</v>
      </c>
      <c r="F347" s="27">
        <v>2</v>
      </c>
      <c r="G347" s="28" t="s">
        <v>67</v>
      </c>
      <c r="H347" s="29" t="s">
        <v>273</v>
      </c>
      <c r="I347" s="40">
        <v>2021170010067</v>
      </c>
      <c r="J347" s="17" t="s">
        <v>440</v>
      </c>
      <c r="K347" s="30" t="s">
        <v>440</v>
      </c>
      <c r="L347" s="31" t="s">
        <v>1192</v>
      </c>
      <c r="M347" s="32">
        <v>45015</v>
      </c>
      <c r="N347" s="33">
        <v>45280</v>
      </c>
      <c r="O347" s="34" t="s">
        <v>1196</v>
      </c>
      <c r="P347" s="35">
        <v>20000000</v>
      </c>
      <c r="Q347" s="36" t="s">
        <v>1209</v>
      </c>
    </row>
    <row r="348" spans="1:17" s="7" customFormat="1" ht="51">
      <c r="A348" s="23" t="s">
        <v>50</v>
      </c>
      <c r="B348" s="24" t="s">
        <v>945</v>
      </c>
      <c r="C348" s="25" t="s">
        <v>0</v>
      </c>
      <c r="D348" s="16" t="s">
        <v>443</v>
      </c>
      <c r="E348" s="26" t="s">
        <v>444</v>
      </c>
      <c r="F348" s="27">
        <v>2</v>
      </c>
      <c r="G348" s="28" t="s">
        <v>67</v>
      </c>
      <c r="H348" s="29" t="s">
        <v>273</v>
      </c>
      <c r="I348" s="40">
        <v>2021170010067</v>
      </c>
      <c r="J348" s="17" t="s">
        <v>440</v>
      </c>
      <c r="K348" s="30" t="s">
        <v>440</v>
      </c>
      <c r="L348" s="31" t="s">
        <v>946</v>
      </c>
      <c r="M348" s="32">
        <v>44972</v>
      </c>
      <c r="N348" s="33">
        <v>45280</v>
      </c>
      <c r="O348" s="34" t="s">
        <v>1196</v>
      </c>
      <c r="P348" s="35">
        <v>30000000</v>
      </c>
      <c r="Q348" s="36" t="s">
        <v>1209</v>
      </c>
    </row>
    <row r="349" spans="1:17" s="7" customFormat="1" ht="51">
      <c r="A349" s="23" t="s">
        <v>50</v>
      </c>
      <c r="B349" s="24" t="s">
        <v>945</v>
      </c>
      <c r="C349" s="25" t="s">
        <v>0</v>
      </c>
      <c r="D349" s="16" t="s">
        <v>443</v>
      </c>
      <c r="E349" s="26" t="s">
        <v>444</v>
      </c>
      <c r="F349" s="27">
        <v>2</v>
      </c>
      <c r="G349" s="28" t="s">
        <v>67</v>
      </c>
      <c r="H349" s="29" t="s">
        <v>273</v>
      </c>
      <c r="I349" s="40">
        <v>2021170010067</v>
      </c>
      <c r="J349" s="17" t="s">
        <v>440</v>
      </c>
      <c r="K349" s="30" t="s">
        <v>440</v>
      </c>
      <c r="L349" s="31" t="s">
        <v>947</v>
      </c>
      <c r="M349" s="32">
        <v>44954</v>
      </c>
      <c r="N349" s="33">
        <v>45280</v>
      </c>
      <c r="O349" s="34" t="s">
        <v>1196</v>
      </c>
      <c r="P349" s="35">
        <v>655780000</v>
      </c>
      <c r="Q349" s="36" t="s">
        <v>1209</v>
      </c>
    </row>
    <row r="350" spans="1:17" s="7" customFormat="1" ht="51">
      <c r="A350" s="23" t="s">
        <v>50</v>
      </c>
      <c r="B350" s="24" t="s">
        <v>945</v>
      </c>
      <c r="C350" s="25" t="s">
        <v>0</v>
      </c>
      <c r="D350" s="16" t="s">
        <v>443</v>
      </c>
      <c r="E350" s="26" t="s">
        <v>444</v>
      </c>
      <c r="F350" s="27">
        <v>2</v>
      </c>
      <c r="G350" s="28" t="s">
        <v>67</v>
      </c>
      <c r="H350" s="29" t="s">
        <v>273</v>
      </c>
      <c r="I350" s="40">
        <v>2021170010067</v>
      </c>
      <c r="J350" s="17" t="s">
        <v>440</v>
      </c>
      <c r="K350" s="30" t="s">
        <v>440</v>
      </c>
      <c r="L350" s="31" t="s">
        <v>947</v>
      </c>
      <c r="M350" s="32">
        <v>44936</v>
      </c>
      <c r="N350" s="33">
        <v>45280</v>
      </c>
      <c r="O350" s="34" t="s">
        <v>1196</v>
      </c>
      <c r="P350" s="35">
        <v>61134851</v>
      </c>
      <c r="Q350" s="36" t="s">
        <v>1209</v>
      </c>
    </row>
    <row r="351" spans="1:17" s="7" customFormat="1" ht="51">
      <c r="A351" s="23" t="s">
        <v>50</v>
      </c>
      <c r="B351" s="24" t="s">
        <v>945</v>
      </c>
      <c r="C351" s="25" t="s">
        <v>0</v>
      </c>
      <c r="D351" s="16" t="s">
        <v>443</v>
      </c>
      <c r="E351" s="26" t="s">
        <v>444</v>
      </c>
      <c r="F351" s="27">
        <v>2</v>
      </c>
      <c r="G351" s="28" t="s">
        <v>67</v>
      </c>
      <c r="H351" s="29" t="s">
        <v>273</v>
      </c>
      <c r="I351" s="40">
        <v>2021170010067</v>
      </c>
      <c r="J351" s="17" t="s">
        <v>440</v>
      </c>
      <c r="K351" s="30" t="s">
        <v>440</v>
      </c>
      <c r="L351" s="31" t="s">
        <v>948</v>
      </c>
      <c r="M351" s="32">
        <v>44985</v>
      </c>
      <c r="N351" s="33">
        <v>45280</v>
      </c>
      <c r="O351" s="34" t="s">
        <v>1196</v>
      </c>
      <c r="P351" s="35">
        <v>50000000</v>
      </c>
      <c r="Q351" s="36" t="s">
        <v>1209</v>
      </c>
    </row>
    <row r="352" spans="1:17" s="7" customFormat="1" ht="63.75">
      <c r="A352" s="23" t="s">
        <v>50</v>
      </c>
      <c r="B352" s="24" t="s">
        <v>945</v>
      </c>
      <c r="C352" s="25" t="s">
        <v>0</v>
      </c>
      <c r="D352" s="16" t="s">
        <v>439</v>
      </c>
      <c r="E352" s="26" t="s">
        <v>1195</v>
      </c>
      <c r="F352" s="27">
        <v>150</v>
      </c>
      <c r="G352" s="28" t="s">
        <v>57</v>
      </c>
      <c r="H352" s="29" t="s">
        <v>949</v>
      </c>
      <c r="I352" s="40">
        <v>2021170010067</v>
      </c>
      <c r="J352" s="17" t="s">
        <v>440</v>
      </c>
      <c r="K352" s="30" t="s">
        <v>441</v>
      </c>
      <c r="L352" s="31" t="s">
        <v>950</v>
      </c>
      <c r="M352" s="32">
        <v>45087</v>
      </c>
      <c r="N352" s="33">
        <v>45280</v>
      </c>
      <c r="O352" s="34" t="s">
        <v>1196</v>
      </c>
      <c r="P352" s="35">
        <v>20000000</v>
      </c>
      <c r="Q352" s="36" t="s">
        <v>1209</v>
      </c>
    </row>
    <row r="353" spans="1:17" s="7" customFormat="1" ht="63.75">
      <c r="A353" s="23" t="s">
        <v>50</v>
      </c>
      <c r="B353" s="24" t="s">
        <v>945</v>
      </c>
      <c r="C353" s="25" t="s">
        <v>0</v>
      </c>
      <c r="D353" s="16" t="s">
        <v>439</v>
      </c>
      <c r="E353" s="26" t="s">
        <v>1195</v>
      </c>
      <c r="F353" s="27">
        <v>150</v>
      </c>
      <c r="G353" s="28" t="s">
        <v>57</v>
      </c>
      <c r="H353" s="29" t="s">
        <v>949</v>
      </c>
      <c r="I353" s="40">
        <v>2021170010067</v>
      </c>
      <c r="J353" s="17" t="s">
        <v>440</v>
      </c>
      <c r="K353" s="30" t="s">
        <v>441</v>
      </c>
      <c r="L353" s="31" t="s">
        <v>951</v>
      </c>
      <c r="M353" s="32">
        <v>45047</v>
      </c>
      <c r="N353" s="33">
        <v>45280</v>
      </c>
      <c r="O353" s="34" t="s">
        <v>1196</v>
      </c>
      <c r="P353" s="35">
        <v>106000000</v>
      </c>
      <c r="Q353" s="36" t="s">
        <v>1209</v>
      </c>
    </row>
    <row r="354" spans="1:17" s="7" customFormat="1" ht="63.75">
      <c r="A354" s="23" t="s">
        <v>50</v>
      </c>
      <c r="B354" s="24" t="s">
        <v>945</v>
      </c>
      <c r="C354" s="25" t="s">
        <v>0</v>
      </c>
      <c r="D354" s="16" t="s">
        <v>439</v>
      </c>
      <c r="E354" s="26" t="s">
        <v>1195</v>
      </c>
      <c r="F354" s="27">
        <v>150</v>
      </c>
      <c r="G354" s="28" t="s">
        <v>57</v>
      </c>
      <c r="H354" s="29" t="s">
        <v>949</v>
      </c>
      <c r="I354" s="40">
        <v>2021170010067</v>
      </c>
      <c r="J354" s="17" t="s">
        <v>440</v>
      </c>
      <c r="K354" s="30" t="s">
        <v>441</v>
      </c>
      <c r="L354" s="31" t="s">
        <v>948</v>
      </c>
      <c r="M354" s="32">
        <v>45015</v>
      </c>
      <c r="N354" s="33">
        <v>45280</v>
      </c>
      <c r="O354" s="34" t="s">
        <v>1196</v>
      </c>
      <c r="P354" s="35">
        <v>8000000</v>
      </c>
      <c r="Q354" s="36" t="s">
        <v>1209</v>
      </c>
    </row>
    <row r="355" spans="1:17" s="7" customFormat="1" ht="63.75">
      <c r="A355" s="23" t="s">
        <v>50</v>
      </c>
      <c r="B355" s="24" t="s">
        <v>945</v>
      </c>
      <c r="C355" s="25" t="s">
        <v>0</v>
      </c>
      <c r="D355" s="16" t="s">
        <v>439</v>
      </c>
      <c r="E355" s="26" t="s">
        <v>1195</v>
      </c>
      <c r="F355" s="27">
        <v>150</v>
      </c>
      <c r="G355" s="28" t="s">
        <v>57</v>
      </c>
      <c r="H355" s="29" t="s">
        <v>949</v>
      </c>
      <c r="I355" s="40">
        <v>2021170010067</v>
      </c>
      <c r="J355" s="17" t="s">
        <v>440</v>
      </c>
      <c r="K355" s="30" t="s">
        <v>441</v>
      </c>
      <c r="L355" s="31" t="s">
        <v>948</v>
      </c>
      <c r="M355" s="32">
        <v>45015</v>
      </c>
      <c r="N355" s="33">
        <v>45280</v>
      </c>
      <c r="O355" s="34" t="s">
        <v>1196</v>
      </c>
      <c r="P355" s="35">
        <v>420000000</v>
      </c>
      <c r="Q355" s="36" t="s">
        <v>1209</v>
      </c>
    </row>
    <row r="356" spans="1:17" s="7" customFormat="1" ht="63.75">
      <c r="A356" s="23" t="s">
        <v>50</v>
      </c>
      <c r="B356" s="24" t="s">
        <v>945</v>
      </c>
      <c r="C356" s="25" t="s">
        <v>0</v>
      </c>
      <c r="D356" s="16" t="s">
        <v>439</v>
      </c>
      <c r="E356" s="26" t="s">
        <v>1195</v>
      </c>
      <c r="F356" s="27">
        <v>150</v>
      </c>
      <c r="G356" s="28" t="s">
        <v>57</v>
      </c>
      <c r="H356" s="29" t="s">
        <v>949</v>
      </c>
      <c r="I356" s="40">
        <v>2021170010067</v>
      </c>
      <c r="J356" s="17" t="s">
        <v>440</v>
      </c>
      <c r="K356" s="30" t="s">
        <v>441</v>
      </c>
      <c r="L356" s="31" t="s">
        <v>1193</v>
      </c>
      <c r="M356" s="32">
        <v>45015</v>
      </c>
      <c r="N356" s="33">
        <v>45280</v>
      </c>
      <c r="O356" s="34" t="s">
        <v>1196</v>
      </c>
      <c r="P356" s="35">
        <v>40125149</v>
      </c>
      <c r="Q356" s="36" t="s">
        <v>1209</v>
      </c>
    </row>
    <row r="357" spans="1:17" s="7" customFormat="1" ht="63.75">
      <c r="A357" s="23" t="s">
        <v>50</v>
      </c>
      <c r="B357" s="24" t="s">
        <v>945</v>
      </c>
      <c r="C357" s="25" t="s">
        <v>0</v>
      </c>
      <c r="D357" s="16" t="s">
        <v>439</v>
      </c>
      <c r="E357" s="26" t="s">
        <v>1195</v>
      </c>
      <c r="F357" s="27">
        <v>150</v>
      </c>
      <c r="G357" s="28" t="s">
        <v>57</v>
      </c>
      <c r="H357" s="29" t="s">
        <v>949</v>
      </c>
      <c r="I357" s="40">
        <v>2021170010067</v>
      </c>
      <c r="J357" s="17" t="s">
        <v>440</v>
      </c>
      <c r="K357" s="30" t="s">
        <v>441</v>
      </c>
      <c r="L357" s="31" t="s">
        <v>1193</v>
      </c>
      <c r="M357" s="32">
        <v>44954</v>
      </c>
      <c r="N357" s="33">
        <v>45280</v>
      </c>
      <c r="O357" s="34" t="s">
        <v>1196</v>
      </c>
      <c r="P357" s="35">
        <v>3000000</v>
      </c>
      <c r="Q357" s="36" t="s">
        <v>1209</v>
      </c>
    </row>
    <row r="358" spans="1:17" s="7" customFormat="1" ht="63.75">
      <c r="A358" s="23" t="s">
        <v>50</v>
      </c>
      <c r="B358" s="24" t="s">
        <v>945</v>
      </c>
      <c r="C358" s="25" t="s">
        <v>0</v>
      </c>
      <c r="D358" s="16" t="s">
        <v>439</v>
      </c>
      <c r="E358" s="26" t="s">
        <v>1195</v>
      </c>
      <c r="F358" s="27">
        <v>150</v>
      </c>
      <c r="G358" s="28" t="s">
        <v>57</v>
      </c>
      <c r="H358" s="29" t="s">
        <v>949</v>
      </c>
      <c r="I358" s="40">
        <v>2021170010067</v>
      </c>
      <c r="J358" s="17" t="s">
        <v>440</v>
      </c>
      <c r="K358" s="30" t="s">
        <v>441</v>
      </c>
      <c r="L358" s="31" t="s">
        <v>1194</v>
      </c>
      <c r="M358" s="32">
        <v>44972</v>
      </c>
      <c r="N358" s="33">
        <v>45280</v>
      </c>
      <c r="O358" s="34" t="s">
        <v>1196</v>
      </c>
      <c r="P358" s="35">
        <v>100000000</v>
      </c>
      <c r="Q358" s="36" t="s">
        <v>1209</v>
      </c>
    </row>
    <row r="359" spans="1:17" s="7" customFormat="1" ht="76.5">
      <c r="A359" s="23" t="s">
        <v>50</v>
      </c>
      <c r="B359" s="24" t="s">
        <v>945</v>
      </c>
      <c r="C359" s="25" t="s">
        <v>0</v>
      </c>
      <c r="D359" s="16" t="s">
        <v>445</v>
      </c>
      <c r="E359" s="26" t="s">
        <v>446</v>
      </c>
      <c r="F359" s="27">
        <v>3</v>
      </c>
      <c r="G359" s="28" t="s">
        <v>57</v>
      </c>
      <c r="H359" s="29" t="s">
        <v>447</v>
      </c>
      <c r="I359" s="40">
        <v>2021170010067</v>
      </c>
      <c r="J359" s="17" t="s">
        <v>440</v>
      </c>
      <c r="K359" s="30" t="s">
        <v>441</v>
      </c>
      <c r="L359" s="31" t="s">
        <v>947</v>
      </c>
      <c r="M359" s="32">
        <v>44954</v>
      </c>
      <c r="N359" s="33">
        <v>45280</v>
      </c>
      <c r="O359" s="34" t="s">
        <v>1196</v>
      </c>
      <c r="P359" s="35">
        <v>551433</v>
      </c>
      <c r="Q359" s="36" t="s">
        <v>1209</v>
      </c>
    </row>
    <row r="360" spans="1:17" s="7" customFormat="1" ht="51">
      <c r="A360" s="23" t="s">
        <v>50</v>
      </c>
      <c r="B360" s="24" t="s">
        <v>945</v>
      </c>
      <c r="C360" s="25" t="s">
        <v>0</v>
      </c>
      <c r="D360" s="16" t="s">
        <v>443</v>
      </c>
      <c r="E360" s="26" t="s">
        <v>444</v>
      </c>
      <c r="F360" s="27">
        <v>2</v>
      </c>
      <c r="G360" s="28" t="s">
        <v>67</v>
      </c>
      <c r="H360" s="29" t="s">
        <v>273</v>
      </c>
      <c r="I360" s="40">
        <v>2021170010067</v>
      </c>
      <c r="J360" s="17" t="s">
        <v>440</v>
      </c>
      <c r="K360" s="30" t="s">
        <v>440</v>
      </c>
      <c r="L360" s="31" t="s">
        <v>947</v>
      </c>
      <c r="M360" s="32">
        <v>44954</v>
      </c>
      <c r="N360" s="33">
        <v>45280</v>
      </c>
      <c r="O360" s="34" t="s">
        <v>1196</v>
      </c>
      <c r="P360" s="35">
        <v>1448567</v>
      </c>
      <c r="Q360" s="36" t="s">
        <v>1209</v>
      </c>
    </row>
    <row r="361" spans="1:17" s="7" customFormat="1" ht="76.5">
      <c r="A361" s="23" t="s">
        <v>50</v>
      </c>
      <c r="B361" s="24" t="s">
        <v>945</v>
      </c>
      <c r="C361" s="25" t="s">
        <v>0</v>
      </c>
      <c r="D361" s="16" t="s">
        <v>442</v>
      </c>
      <c r="E361" s="26" t="s">
        <v>952</v>
      </c>
      <c r="F361" s="27">
        <v>17</v>
      </c>
      <c r="G361" s="28" t="s">
        <v>57</v>
      </c>
      <c r="H361" s="29" t="s">
        <v>949</v>
      </c>
      <c r="I361" s="40">
        <v>2021170010067</v>
      </c>
      <c r="J361" s="17" t="s">
        <v>440</v>
      </c>
      <c r="K361" s="30" t="s">
        <v>441</v>
      </c>
      <c r="L361" s="31" t="s">
        <v>953</v>
      </c>
      <c r="M361" s="32">
        <v>45031</v>
      </c>
      <c r="N361" s="33">
        <v>45280</v>
      </c>
      <c r="O361" s="34" t="s">
        <v>1196</v>
      </c>
      <c r="P361" s="35">
        <v>70000000</v>
      </c>
      <c r="Q361" s="36" t="s">
        <v>1209</v>
      </c>
    </row>
    <row r="362" spans="1:17" s="7" customFormat="1" ht="63.75">
      <c r="A362" s="23" t="s">
        <v>50</v>
      </c>
      <c r="B362" s="24" t="s">
        <v>945</v>
      </c>
      <c r="C362" s="25" t="s">
        <v>0</v>
      </c>
      <c r="D362" s="16" t="s">
        <v>448</v>
      </c>
      <c r="E362" s="26" t="s">
        <v>956</v>
      </c>
      <c r="F362" s="27">
        <v>3</v>
      </c>
      <c r="G362" s="28" t="s">
        <v>57</v>
      </c>
      <c r="H362" s="29" t="s">
        <v>949</v>
      </c>
      <c r="I362" s="40">
        <v>2022170010084</v>
      </c>
      <c r="J362" s="17" t="s">
        <v>954</v>
      </c>
      <c r="K362" s="30" t="s">
        <v>955</v>
      </c>
      <c r="L362" s="31" t="s">
        <v>957</v>
      </c>
      <c r="M362" s="32">
        <v>44959</v>
      </c>
      <c r="N362" s="33">
        <v>45280</v>
      </c>
      <c r="O362" s="34" t="s">
        <v>1196</v>
      </c>
      <c r="P362" s="35">
        <v>20000000</v>
      </c>
      <c r="Q362" s="36" t="s">
        <v>1209</v>
      </c>
    </row>
    <row r="363" spans="1:17" s="7" customFormat="1" ht="63.75">
      <c r="A363" s="23" t="s">
        <v>50</v>
      </c>
      <c r="B363" s="24" t="s">
        <v>945</v>
      </c>
      <c r="C363" s="25" t="s">
        <v>0</v>
      </c>
      <c r="D363" s="16" t="s">
        <v>448</v>
      </c>
      <c r="E363" s="26" t="s">
        <v>956</v>
      </c>
      <c r="F363" s="27">
        <v>3</v>
      </c>
      <c r="G363" s="28" t="s">
        <v>57</v>
      </c>
      <c r="H363" s="29" t="s">
        <v>949</v>
      </c>
      <c r="I363" s="40">
        <v>2022170010084</v>
      </c>
      <c r="J363" s="17" t="s">
        <v>954</v>
      </c>
      <c r="K363" s="30" t="s">
        <v>955</v>
      </c>
      <c r="L363" s="31" t="s">
        <v>958</v>
      </c>
      <c r="M363" s="32">
        <v>44972</v>
      </c>
      <c r="N363" s="33">
        <v>45280</v>
      </c>
      <c r="O363" s="34" t="s">
        <v>1196</v>
      </c>
      <c r="P363" s="35">
        <v>150960000</v>
      </c>
      <c r="Q363" s="36" t="s">
        <v>1209</v>
      </c>
    </row>
    <row r="364" spans="1:17" s="7" customFormat="1" ht="63.75">
      <c r="A364" s="23" t="s">
        <v>50</v>
      </c>
      <c r="B364" s="24" t="s">
        <v>945</v>
      </c>
      <c r="C364" s="25" t="s">
        <v>0</v>
      </c>
      <c r="D364" s="16" t="s">
        <v>448</v>
      </c>
      <c r="E364" s="26" t="s">
        <v>956</v>
      </c>
      <c r="F364" s="27">
        <v>3</v>
      </c>
      <c r="G364" s="28" t="s">
        <v>57</v>
      </c>
      <c r="H364" s="29" t="s">
        <v>949</v>
      </c>
      <c r="I364" s="40">
        <v>2022170010084</v>
      </c>
      <c r="J364" s="17" t="s">
        <v>954</v>
      </c>
      <c r="K364" s="30" t="s">
        <v>955</v>
      </c>
      <c r="L364" s="31" t="s">
        <v>958</v>
      </c>
      <c r="M364" s="32">
        <v>44954</v>
      </c>
      <c r="N364" s="33">
        <v>45280</v>
      </c>
      <c r="O364" s="34" t="s">
        <v>1196</v>
      </c>
      <c r="P364" s="35">
        <v>4000000</v>
      </c>
      <c r="Q364" s="36" t="s">
        <v>1209</v>
      </c>
    </row>
    <row r="365" spans="1:17" s="7" customFormat="1" ht="63.75">
      <c r="A365" s="23" t="s">
        <v>50</v>
      </c>
      <c r="B365" s="24" t="s">
        <v>945</v>
      </c>
      <c r="C365" s="25" t="s">
        <v>0</v>
      </c>
      <c r="D365" s="16" t="s">
        <v>448</v>
      </c>
      <c r="E365" s="26" t="s">
        <v>956</v>
      </c>
      <c r="F365" s="27">
        <v>3</v>
      </c>
      <c r="G365" s="28" t="s">
        <v>57</v>
      </c>
      <c r="H365" s="29" t="s">
        <v>949</v>
      </c>
      <c r="I365" s="40">
        <v>2022170010084</v>
      </c>
      <c r="J365" s="17" t="s">
        <v>954</v>
      </c>
      <c r="K365" s="30" t="s">
        <v>955</v>
      </c>
      <c r="L365" s="31" t="s">
        <v>957</v>
      </c>
      <c r="M365" s="32">
        <v>45061</v>
      </c>
      <c r="N365" s="33">
        <v>45280</v>
      </c>
      <c r="O365" s="34" t="s">
        <v>1196</v>
      </c>
      <c r="P365" s="35">
        <v>15000000</v>
      </c>
      <c r="Q365" s="36" t="s">
        <v>1209</v>
      </c>
    </row>
    <row r="366" spans="1:17" s="7" customFormat="1" ht="63.75">
      <c r="A366" s="23" t="s">
        <v>50</v>
      </c>
      <c r="B366" s="24" t="s">
        <v>945</v>
      </c>
      <c r="C366" s="25" t="s">
        <v>0</v>
      </c>
      <c r="D366" s="16" t="s">
        <v>448</v>
      </c>
      <c r="E366" s="26" t="s">
        <v>956</v>
      </c>
      <c r="F366" s="27">
        <v>3</v>
      </c>
      <c r="G366" s="28" t="s">
        <v>57</v>
      </c>
      <c r="H366" s="29" t="s">
        <v>949</v>
      </c>
      <c r="I366" s="40">
        <v>2022170010084</v>
      </c>
      <c r="J366" s="17" t="s">
        <v>954</v>
      </c>
      <c r="K366" s="30" t="s">
        <v>955</v>
      </c>
      <c r="L366" s="31" t="s">
        <v>957</v>
      </c>
      <c r="M366" s="32">
        <v>45031</v>
      </c>
      <c r="N366" s="33">
        <v>45280</v>
      </c>
      <c r="O366" s="34" t="s">
        <v>1196</v>
      </c>
      <c r="P366" s="35">
        <v>21000000</v>
      </c>
      <c r="Q366" s="36" t="s">
        <v>1209</v>
      </c>
    </row>
    <row r="367" spans="1:17" s="7" customFormat="1" ht="76.5">
      <c r="A367" s="23" t="s">
        <v>54</v>
      </c>
      <c r="B367" s="24" t="s">
        <v>449</v>
      </c>
      <c r="C367" s="25" t="s">
        <v>0</v>
      </c>
      <c r="D367" s="16" t="s">
        <v>453</v>
      </c>
      <c r="E367" s="26" t="s">
        <v>454</v>
      </c>
      <c r="F367" s="27">
        <v>1</v>
      </c>
      <c r="G367" s="28" t="s">
        <v>70</v>
      </c>
      <c r="H367" s="29" t="s">
        <v>450</v>
      </c>
      <c r="I367" s="40">
        <v>2021170010073</v>
      </c>
      <c r="J367" s="17" t="s">
        <v>451</v>
      </c>
      <c r="K367" s="30" t="s">
        <v>452</v>
      </c>
      <c r="L367" s="31" t="s">
        <v>1055</v>
      </c>
      <c r="M367" s="32">
        <v>44927</v>
      </c>
      <c r="N367" s="33">
        <v>45275</v>
      </c>
      <c r="O367" s="34" t="s">
        <v>1196</v>
      </c>
      <c r="P367" s="35">
        <v>330000000</v>
      </c>
      <c r="Q367" s="36" t="s">
        <v>31</v>
      </c>
    </row>
    <row r="368" spans="1:17" s="7" customFormat="1" ht="51">
      <c r="A368" s="23" t="s">
        <v>54</v>
      </c>
      <c r="B368" s="24" t="s">
        <v>449</v>
      </c>
      <c r="C368" s="25" t="s">
        <v>0</v>
      </c>
      <c r="D368" s="16" t="s">
        <v>455</v>
      </c>
      <c r="E368" s="26" t="s">
        <v>456</v>
      </c>
      <c r="F368" s="27">
        <v>50</v>
      </c>
      <c r="G368" s="28" t="s">
        <v>70</v>
      </c>
      <c r="H368" s="29" t="s">
        <v>450</v>
      </c>
      <c r="I368" s="40">
        <v>2021170010073</v>
      </c>
      <c r="J368" s="17" t="s">
        <v>451</v>
      </c>
      <c r="K368" s="30" t="s">
        <v>452</v>
      </c>
      <c r="L368" s="31" t="s">
        <v>1056</v>
      </c>
      <c r="M368" s="32">
        <v>44959</v>
      </c>
      <c r="N368" s="33">
        <v>45275</v>
      </c>
      <c r="O368" s="34" t="s">
        <v>1219</v>
      </c>
      <c r="P368" s="35">
        <v>7800149319.7700005</v>
      </c>
      <c r="Q368" s="36" t="s">
        <v>31</v>
      </c>
    </row>
    <row r="369" spans="1:17" s="7" customFormat="1" ht="102">
      <c r="A369" s="23" t="s">
        <v>54</v>
      </c>
      <c r="B369" s="24" t="s">
        <v>449</v>
      </c>
      <c r="C369" s="25" t="s">
        <v>0</v>
      </c>
      <c r="D369" s="16" t="s">
        <v>457</v>
      </c>
      <c r="E369" s="26" t="s">
        <v>458</v>
      </c>
      <c r="F369" s="27">
        <v>3</v>
      </c>
      <c r="G369" s="28" t="s">
        <v>70</v>
      </c>
      <c r="H369" s="29" t="s">
        <v>450</v>
      </c>
      <c r="I369" s="40">
        <v>2021170010073</v>
      </c>
      <c r="J369" s="17" t="s">
        <v>451</v>
      </c>
      <c r="K369" s="30" t="s">
        <v>452</v>
      </c>
      <c r="L369" s="31" t="s">
        <v>1057</v>
      </c>
      <c r="M369" s="32">
        <v>44958</v>
      </c>
      <c r="N369" s="33">
        <v>45275</v>
      </c>
      <c r="O369" s="34" t="s">
        <v>1196</v>
      </c>
      <c r="P369" s="35">
        <v>300000000</v>
      </c>
      <c r="Q369" s="36" t="s">
        <v>31</v>
      </c>
    </row>
    <row r="370" spans="1:17" s="7" customFormat="1" ht="51">
      <c r="A370" s="23" t="s">
        <v>54</v>
      </c>
      <c r="B370" s="24" t="s">
        <v>449</v>
      </c>
      <c r="C370" s="25" t="s">
        <v>0</v>
      </c>
      <c r="D370" s="16" t="s">
        <v>459</v>
      </c>
      <c r="E370" s="26" t="s">
        <v>460</v>
      </c>
      <c r="F370" s="27">
        <v>1</v>
      </c>
      <c r="G370" s="28" t="s">
        <v>70</v>
      </c>
      <c r="H370" s="29" t="s">
        <v>450</v>
      </c>
      <c r="I370" s="40">
        <v>2021170010073</v>
      </c>
      <c r="J370" s="17" t="s">
        <v>451</v>
      </c>
      <c r="K370" s="30" t="s">
        <v>452</v>
      </c>
      <c r="L370" s="31" t="s">
        <v>1058</v>
      </c>
      <c r="M370" s="32">
        <v>44958</v>
      </c>
      <c r="N370" s="33">
        <v>45291</v>
      </c>
      <c r="O370" s="34" t="s">
        <v>1196</v>
      </c>
      <c r="P370" s="35">
        <v>1845861296</v>
      </c>
      <c r="Q370" s="36" t="s">
        <v>31</v>
      </c>
    </row>
    <row r="371" spans="1:17" s="7" customFormat="1" ht="51">
      <c r="A371" s="23" t="s">
        <v>54</v>
      </c>
      <c r="B371" s="24" t="s">
        <v>449</v>
      </c>
      <c r="C371" s="25" t="s">
        <v>0</v>
      </c>
      <c r="D371" s="16" t="s">
        <v>459</v>
      </c>
      <c r="E371" s="26" t="s">
        <v>460</v>
      </c>
      <c r="F371" s="27">
        <v>1</v>
      </c>
      <c r="G371" s="28" t="s">
        <v>70</v>
      </c>
      <c r="H371" s="29" t="s">
        <v>450</v>
      </c>
      <c r="I371" s="40">
        <v>2021170010073</v>
      </c>
      <c r="J371" s="17" t="s">
        <v>451</v>
      </c>
      <c r="K371" s="30" t="s">
        <v>452</v>
      </c>
      <c r="L371" s="31" t="s">
        <v>1059</v>
      </c>
      <c r="M371" s="32">
        <v>44927</v>
      </c>
      <c r="N371" s="33">
        <v>45275</v>
      </c>
      <c r="O371" s="34" t="s">
        <v>1196</v>
      </c>
      <c r="P371" s="35">
        <v>373248700</v>
      </c>
      <c r="Q371" s="36" t="s">
        <v>31</v>
      </c>
    </row>
    <row r="372" spans="1:17" s="7" customFormat="1" ht="51">
      <c r="A372" s="23" t="s">
        <v>54</v>
      </c>
      <c r="B372" s="24" t="s">
        <v>449</v>
      </c>
      <c r="C372" s="25" t="s">
        <v>0</v>
      </c>
      <c r="D372" s="16" t="s">
        <v>459</v>
      </c>
      <c r="E372" s="26" t="s">
        <v>460</v>
      </c>
      <c r="F372" s="27">
        <v>1</v>
      </c>
      <c r="G372" s="28" t="s">
        <v>70</v>
      </c>
      <c r="H372" s="29" t="s">
        <v>450</v>
      </c>
      <c r="I372" s="40">
        <v>2021170010073</v>
      </c>
      <c r="J372" s="17" t="s">
        <v>451</v>
      </c>
      <c r="K372" s="30" t="s">
        <v>452</v>
      </c>
      <c r="L372" s="31" t="s">
        <v>1060</v>
      </c>
      <c r="M372" s="32">
        <v>44927</v>
      </c>
      <c r="N372" s="33">
        <v>45275</v>
      </c>
      <c r="O372" s="34" t="s">
        <v>1196</v>
      </c>
      <c r="P372" s="35">
        <v>3721485738</v>
      </c>
      <c r="Q372" s="36" t="s">
        <v>31</v>
      </c>
    </row>
    <row r="373" spans="1:17" s="7" customFormat="1" ht="51">
      <c r="A373" s="23" t="s">
        <v>54</v>
      </c>
      <c r="B373" s="24" t="s">
        <v>449</v>
      </c>
      <c r="C373" s="25" t="s">
        <v>0</v>
      </c>
      <c r="D373" s="16" t="s">
        <v>459</v>
      </c>
      <c r="E373" s="26" t="s">
        <v>460</v>
      </c>
      <c r="F373" s="27">
        <v>1</v>
      </c>
      <c r="G373" s="28" t="s">
        <v>70</v>
      </c>
      <c r="H373" s="29" t="s">
        <v>450</v>
      </c>
      <c r="I373" s="40">
        <v>2021170010073</v>
      </c>
      <c r="J373" s="17" t="s">
        <v>451</v>
      </c>
      <c r="K373" s="30" t="s">
        <v>452</v>
      </c>
      <c r="L373" s="31" t="s">
        <v>1061</v>
      </c>
      <c r="M373" s="32">
        <v>44927</v>
      </c>
      <c r="N373" s="33">
        <v>45261</v>
      </c>
      <c r="O373" s="34" t="s">
        <v>1196</v>
      </c>
      <c r="P373" s="35">
        <v>478046396.99999988</v>
      </c>
      <c r="Q373" s="36" t="s">
        <v>31</v>
      </c>
    </row>
    <row r="374" spans="1:17" s="7" customFormat="1" ht="76.5">
      <c r="A374" s="23" t="s">
        <v>54</v>
      </c>
      <c r="B374" s="24" t="s">
        <v>449</v>
      </c>
      <c r="C374" s="25" t="s">
        <v>0</v>
      </c>
      <c r="D374" s="16" t="s">
        <v>461</v>
      </c>
      <c r="E374" s="26" t="s">
        <v>462</v>
      </c>
      <c r="F374" s="27">
        <v>1</v>
      </c>
      <c r="G374" s="28" t="s">
        <v>70</v>
      </c>
      <c r="H374" s="29" t="s">
        <v>450</v>
      </c>
      <c r="I374" s="40">
        <v>2021170010073</v>
      </c>
      <c r="J374" s="17" t="s">
        <v>451</v>
      </c>
      <c r="K374" s="30" t="s">
        <v>452</v>
      </c>
      <c r="L374" s="31" t="s">
        <v>1062</v>
      </c>
      <c r="M374" s="32">
        <v>44927</v>
      </c>
      <c r="N374" s="33">
        <v>45275</v>
      </c>
      <c r="O374" s="34" t="s">
        <v>1196</v>
      </c>
      <c r="P374" s="35">
        <v>105208133</v>
      </c>
      <c r="Q374" s="36" t="s">
        <v>31</v>
      </c>
    </row>
    <row r="375" spans="1:17" s="7" customFormat="1" ht="107.25" customHeight="1">
      <c r="A375" s="23" t="s">
        <v>54</v>
      </c>
      <c r="B375" s="24" t="s">
        <v>449</v>
      </c>
      <c r="C375" s="25" t="s">
        <v>0</v>
      </c>
      <c r="D375" s="16" t="s">
        <v>1063</v>
      </c>
      <c r="E375" s="26" t="s">
        <v>464</v>
      </c>
      <c r="F375" s="27">
        <v>1</v>
      </c>
      <c r="G375" s="28" t="s">
        <v>70</v>
      </c>
      <c r="H375" s="29" t="s">
        <v>450</v>
      </c>
      <c r="I375" s="40">
        <v>2021170010073</v>
      </c>
      <c r="J375" s="17" t="s">
        <v>451</v>
      </c>
      <c r="K375" s="30" t="s">
        <v>452</v>
      </c>
      <c r="L375" s="31" t="s">
        <v>1064</v>
      </c>
      <c r="M375" s="32">
        <v>44927</v>
      </c>
      <c r="N375" s="33">
        <v>45275</v>
      </c>
      <c r="O375" s="34" t="s">
        <v>1196</v>
      </c>
      <c r="P375" s="35">
        <v>476932000</v>
      </c>
      <c r="Q375" s="36" t="s">
        <v>31</v>
      </c>
    </row>
    <row r="376" spans="1:17" s="7" customFormat="1" ht="76.5">
      <c r="A376" s="23" t="s">
        <v>54</v>
      </c>
      <c r="B376" s="24" t="s">
        <v>449</v>
      </c>
      <c r="C376" s="25" t="s">
        <v>0</v>
      </c>
      <c r="D376" s="16" t="s">
        <v>465</v>
      </c>
      <c r="E376" s="26" t="s">
        <v>466</v>
      </c>
      <c r="F376" s="27">
        <v>1</v>
      </c>
      <c r="G376" s="28" t="s">
        <v>70</v>
      </c>
      <c r="H376" s="29" t="s">
        <v>450</v>
      </c>
      <c r="I376" s="40">
        <v>2021170010073</v>
      </c>
      <c r="J376" s="17" t="s">
        <v>451</v>
      </c>
      <c r="K376" s="30" t="s">
        <v>452</v>
      </c>
      <c r="L376" s="31" t="s">
        <v>1065</v>
      </c>
      <c r="M376" s="32">
        <v>44927</v>
      </c>
      <c r="N376" s="33">
        <v>45275</v>
      </c>
      <c r="O376" s="34" t="s">
        <v>1196</v>
      </c>
      <c r="P376" s="35">
        <v>68400000</v>
      </c>
      <c r="Q376" s="36" t="s">
        <v>31</v>
      </c>
    </row>
    <row r="377" spans="1:17" s="7" customFormat="1" ht="63.75">
      <c r="A377" s="23" t="s">
        <v>54</v>
      </c>
      <c r="B377" s="24" t="s">
        <v>449</v>
      </c>
      <c r="C377" s="25" t="s">
        <v>0</v>
      </c>
      <c r="D377" s="16" t="s">
        <v>1068</v>
      </c>
      <c r="E377" s="26" t="s">
        <v>1069</v>
      </c>
      <c r="F377" s="27">
        <v>1</v>
      </c>
      <c r="G377" s="28" t="s">
        <v>70</v>
      </c>
      <c r="H377" s="29" t="s">
        <v>450</v>
      </c>
      <c r="I377" s="40">
        <v>2021170010073</v>
      </c>
      <c r="J377" s="17" t="s">
        <v>451</v>
      </c>
      <c r="K377" s="30" t="s">
        <v>452</v>
      </c>
      <c r="L377" s="31" t="s">
        <v>1070</v>
      </c>
      <c r="M377" s="32">
        <v>44959</v>
      </c>
      <c r="N377" s="33">
        <v>45275</v>
      </c>
      <c r="O377" s="34" t="s">
        <v>1196</v>
      </c>
      <c r="P377" s="35">
        <v>50000000</v>
      </c>
      <c r="Q377" s="36" t="s">
        <v>31</v>
      </c>
    </row>
    <row r="378" spans="1:17" s="7" customFormat="1" ht="63.75">
      <c r="A378" s="23" t="s">
        <v>54</v>
      </c>
      <c r="B378" s="24" t="s">
        <v>449</v>
      </c>
      <c r="C378" s="25" t="s">
        <v>0</v>
      </c>
      <c r="D378" s="16" t="s">
        <v>463</v>
      </c>
      <c r="E378" s="26" t="s">
        <v>1071</v>
      </c>
      <c r="F378" s="27">
        <v>1</v>
      </c>
      <c r="G378" s="28" t="s">
        <v>70</v>
      </c>
      <c r="H378" s="29" t="s">
        <v>450</v>
      </c>
      <c r="I378" s="40">
        <v>2021170010073</v>
      </c>
      <c r="J378" s="17" t="s">
        <v>451</v>
      </c>
      <c r="K378" s="30" t="s">
        <v>452</v>
      </c>
      <c r="L378" s="31" t="s">
        <v>1070</v>
      </c>
      <c r="M378" s="32">
        <v>44959</v>
      </c>
      <c r="N378" s="33">
        <v>45275</v>
      </c>
      <c r="O378" s="34" t="s">
        <v>1196</v>
      </c>
      <c r="P378" s="35">
        <v>109000000</v>
      </c>
      <c r="Q378" s="36" t="s">
        <v>31</v>
      </c>
    </row>
    <row r="379" spans="1:17" s="7" customFormat="1" ht="63.75">
      <c r="A379" s="23" t="s">
        <v>54</v>
      </c>
      <c r="B379" s="24" t="s">
        <v>449</v>
      </c>
      <c r="C379" s="25" t="s">
        <v>0</v>
      </c>
      <c r="D379" s="16" t="s">
        <v>1066</v>
      </c>
      <c r="E379" s="26" t="s">
        <v>1067</v>
      </c>
      <c r="F379" s="27">
        <v>1</v>
      </c>
      <c r="G379" s="28" t="s">
        <v>70</v>
      </c>
      <c r="H379" s="29" t="s">
        <v>450</v>
      </c>
      <c r="I379" s="40">
        <v>2021170010073</v>
      </c>
      <c r="J379" s="17" t="s">
        <v>451</v>
      </c>
      <c r="K379" s="30" t="s">
        <v>452</v>
      </c>
      <c r="L379" s="31" t="s">
        <v>1070</v>
      </c>
      <c r="M379" s="32">
        <v>45069</v>
      </c>
      <c r="N379" s="33">
        <v>45275</v>
      </c>
      <c r="O379" s="34" t="s">
        <v>1196</v>
      </c>
      <c r="P379" s="35">
        <v>45000000</v>
      </c>
      <c r="Q379" s="36" t="s">
        <v>31</v>
      </c>
    </row>
    <row r="380" spans="1:17" s="7" customFormat="1" ht="51">
      <c r="A380" s="23" t="s">
        <v>54</v>
      </c>
      <c r="B380" s="24" t="s">
        <v>449</v>
      </c>
      <c r="C380" s="25" t="s">
        <v>0</v>
      </c>
      <c r="D380" s="16" t="s">
        <v>467</v>
      </c>
      <c r="E380" s="26" t="s">
        <v>468</v>
      </c>
      <c r="F380" s="27">
        <v>1</v>
      </c>
      <c r="G380" s="28" t="s">
        <v>70</v>
      </c>
      <c r="H380" s="29" t="s">
        <v>450</v>
      </c>
      <c r="I380" s="40">
        <v>2021170010073</v>
      </c>
      <c r="J380" s="17" t="s">
        <v>451</v>
      </c>
      <c r="K380" s="30" t="s">
        <v>452</v>
      </c>
      <c r="L380" s="31" t="s">
        <v>1072</v>
      </c>
      <c r="M380" s="32">
        <v>44959</v>
      </c>
      <c r="N380" s="33">
        <v>45275</v>
      </c>
      <c r="O380" s="34" t="s">
        <v>1196</v>
      </c>
      <c r="P380" s="35">
        <v>109947287.06999999</v>
      </c>
      <c r="Q380" s="36" t="s">
        <v>31</v>
      </c>
    </row>
    <row r="381" spans="1:17" s="7" customFormat="1" ht="51">
      <c r="A381" s="23" t="s">
        <v>54</v>
      </c>
      <c r="B381" s="24" t="s">
        <v>449</v>
      </c>
      <c r="C381" s="25" t="s">
        <v>0</v>
      </c>
      <c r="D381" s="16" t="s">
        <v>467</v>
      </c>
      <c r="E381" s="26" t="s">
        <v>468</v>
      </c>
      <c r="F381" s="27">
        <v>1</v>
      </c>
      <c r="G381" s="28" t="s">
        <v>70</v>
      </c>
      <c r="H381" s="29" t="s">
        <v>450</v>
      </c>
      <c r="I381" s="40">
        <v>2021170010073</v>
      </c>
      <c r="J381" s="17" t="s">
        <v>451</v>
      </c>
      <c r="K381" s="30" t="s">
        <v>452</v>
      </c>
      <c r="L381" s="31" t="s">
        <v>1073</v>
      </c>
      <c r="M381" s="32">
        <v>44959</v>
      </c>
      <c r="N381" s="33">
        <v>45275</v>
      </c>
      <c r="O381" s="34" t="s">
        <v>1196</v>
      </c>
      <c r="P381" s="35">
        <v>262484174</v>
      </c>
      <c r="Q381" s="36" t="s">
        <v>31</v>
      </c>
    </row>
    <row r="382" spans="1:17" s="7" customFormat="1" ht="102">
      <c r="A382" s="23" t="s">
        <v>51</v>
      </c>
      <c r="B382" s="24" t="s">
        <v>1300</v>
      </c>
      <c r="C382" s="25" t="s">
        <v>0</v>
      </c>
      <c r="D382" s="16" t="s">
        <v>292</v>
      </c>
      <c r="E382" s="26" t="s">
        <v>293</v>
      </c>
      <c r="F382" s="27">
        <v>1</v>
      </c>
      <c r="G382" s="28" t="s">
        <v>64</v>
      </c>
      <c r="H382" s="29" t="s">
        <v>294</v>
      </c>
      <c r="I382" s="40">
        <v>2020170010033</v>
      </c>
      <c r="J382" s="17" t="s">
        <v>295</v>
      </c>
      <c r="K382" s="30" t="s">
        <v>296</v>
      </c>
      <c r="L382" s="31" t="s">
        <v>297</v>
      </c>
      <c r="M382" s="32">
        <v>44941</v>
      </c>
      <c r="N382" s="33">
        <v>45291</v>
      </c>
      <c r="O382" s="34" t="s">
        <v>1196</v>
      </c>
      <c r="P382" s="35">
        <v>400000000</v>
      </c>
      <c r="Q382" s="36" t="s">
        <v>31</v>
      </c>
    </row>
    <row r="383" spans="1:17" s="7" customFormat="1" ht="102">
      <c r="A383" s="23" t="s">
        <v>51</v>
      </c>
      <c r="B383" s="24" t="s">
        <v>1300</v>
      </c>
      <c r="C383" s="25" t="s">
        <v>0</v>
      </c>
      <c r="D383" s="16" t="s">
        <v>292</v>
      </c>
      <c r="E383" s="26" t="s">
        <v>293</v>
      </c>
      <c r="F383" s="27">
        <v>1</v>
      </c>
      <c r="G383" s="28" t="s">
        <v>64</v>
      </c>
      <c r="H383" s="29" t="s">
        <v>294</v>
      </c>
      <c r="I383" s="40">
        <v>2020170010033</v>
      </c>
      <c r="J383" s="17" t="s">
        <v>295</v>
      </c>
      <c r="K383" s="30" t="s">
        <v>296</v>
      </c>
      <c r="L383" s="31" t="s">
        <v>729</v>
      </c>
      <c r="M383" s="32">
        <v>44941</v>
      </c>
      <c r="N383" s="33">
        <v>45291</v>
      </c>
      <c r="O383" s="34" t="s">
        <v>1196</v>
      </c>
      <c r="P383" s="35">
        <v>133360000</v>
      </c>
      <c r="Q383" s="36" t="s">
        <v>31</v>
      </c>
    </row>
    <row r="384" spans="1:17" s="7" customFormat="1" ht="102">
      <c r="A384" s="23" t="s">
        <v>51</v>
      </c>
      <c r="B384" s="24" t="s">
        <v>1300</v>
      </c>
      <c r="C384" s="25" t="s">
        <v>0</v>
      </c>
      <c r="D384" s="16" t="s">
        <v>722</v>
      </c>
      <c r="E384" s="26" t="s">
        <v>723</v>
      </c>
      <c r="F384" s="27">
        <v>1</v>
      </c>
      <c r="G384" s="28" t="s">
        <v>64</v>
      </c>
      <c r="H384" s="29" t="s">
        <v>294</v>
      </c>
      <c r="I384" s="40">
        <v>2020170010033</v>
      </c>
      <c r="J384" s="17" t="s">
        <v>295</v>
      </c>
      <c r="K384" s="30" t="s">
        <v>296</v>
      </c>
      <c r="L384" s="31" t="s">
        <v>730</v>
      </c>
      <c r="M384" s="32">
        <v>44941</v>
      </c>
      <c r="N384" s="33">
        <v>45122</v>
      </c>
      <c r="O384" s="34" t="s">
        <v>1196</v>
      </c>
      <c r="P384" s="35">
        <f>18000000+22210000-3350000+50000+5000000</f>
        <v>41910000</v>
      </c>
      <c r="Q384" s="36" t="s">
        <v>31</v>
      </c>
    </row>
    <row r="385" spans="1:17" s="7" customFormat="1" ht="89.25">
      <c r="A385" s="23" t="s">
        <v>51</v>
      </c>
      <c r="B385" s="24" t="s">
        <v>1300</v>
      </c>
      <c r="C385" s="25" t="s">
        <v>0</v>
      </c>
      <c r="D385" s="16" t="s">
        <v>298</v>
      </c>
      <c r="E385" s="26" t="s">
        <v>299</v>
      </c>
      <c r="F385" s="27">
        <v>1</v>
      </c>
      <c r="G385" s="28" t="s">
        <v>64</v>
      </c>
      <c r="H385" s="29" t="s">
        <v>294</v>
      </c>
      <c r="I385" s="40">
        <v>2020170010033</v>
      </c>
      <c r="J385" s="17" t="s">
        <v>295</v>
      </c>
      <c r="K385" s="30" t="s">
        <v>296</v>
      </c>
      <c r="L385" s="31" t="s">
        <v>304</v>
      </c>
      <c r="M385" s="32">
        <v>44941</v>
      </c>
      <c r="N385" s="33">
        <v>45291</v>
      </c>
      <c r="O385" s="34" t="s">
        <v>1196</v>
      </c>
      <c r="P385" s="35">
        <v>72000000</v>
      </c>
      <c r="Q385" s="36" t="s">
        <v>31</v>
      </c>
    </row>
    <row r="386" spans="1:17" s="7" customFormat="1" ht="76.5">
      <c r="A386" s="23" t="s">
        <v>51</v>
      </c>
      <c r="B386" s="24" t="s">
        <v>1300</v>
      </c>
      <c r="C386" s="25" t="s">
        <v>0</v>
      </c>
      <c r="D386" s="16" t="s">
        <v>300</v>
      </c>
      <c r="E386" s="26" t="s">
        <v>301</v>
      </c>
      <c r="F386" s="27">
        <v>1</v>
      </c>
      <c r="G386" s="28" t="s">
        <v>64</v>
      </c>
      <c r="H386" s="29" t="s">
        <v>294</v>
      </c>
      <c r="I386" s="40">
        <v>2020170010033</v>
      </c>
      <c r="J386" s="17" t="s">
        <v>295</v>
      </c>
      <c r="K386" s="30" t="s">
        <v>296</v>
      </c>
      <c r="L386" s="31" t="s">
        <v>304</v>
      </c>
      <c r="M386" s="32">
        <v>44941</v>
      </c>
      <c r="N386" s="33">
        <v>45291</v>
      </c>
      <c r="O386" s="34" t="s">
        <v>1196</v>
      </c>
      <c r="P386" s="35">
        <v>7029424</v>
      </c>
      <c r="Q386" s="36" t="s">
        <v>31</v>
      </c>
    </row>
    <row r="387" spans="1:17" s="7" customFormat="1" ht="89.25">
      <c r="A387" s="23" t="s">
        <v>51</v>
      </c>
      <c r="B387" s="24" t="s">
        <v>1300</v>
      </c>
      <c r="C387" s="25" t="s">
        <v>0</v>
      </c>
      <c r="D387" s="16" t="s">
        <v>302</v>
      </c>
      <c r="E387" s="26" t="s">
        <v>303</v>
      </c>
      <c r="F387" s="27">
        <v>1</v>
      </c>
      <c r="G387" s="28" t="s">
        <v>64</v>
      </c>
      <c r="H387" s="29" t="s">
        <v>294</v>
      </c>
      <c r="I387" s="40">
        <v>2020170010033</v>
      </c>
      <c r="J387" s="17" t="s">
        <v>295</v>
      </c>
      <c r="K387" s="30" t="s">
        <v>296</v>
      </c>
      <c r="L387" s="31" t="s">
        <v>304</v>
      </c>
      <c r="M387" s="32">
        <v>44941</v>
      </c>
      <c r="N387" s="33">
        <v>45291</v>
      </c>
      <c r="O387" s="34" t="s">
        <v>1196</v>
      </c>
      <c r="P387" s="35">
        <v>52800000</v>
      </c>
      <c r="Q387" s="36" t="s">
        <v>31</v>
      </c>
    </row>
    <row r="388" spans="1:17" s="7" customFormat="1" ht="76.5">
      <c r="A388" s="23" t="s">
        <v>51</v>
      </c>
      <c r="B388" s="24" t="s">
        <v>1300</v>
      </c>
      <c r="C388" s="25" t="s">
        <v>0</v>
      </c>
      <c r="D388" s="16" t="s">
        <v>724</v>
      </c>
      <c r="E388" s="26" t="s">
        <v>254</v>
      </c>
      <c r="F388" s="27">
        <v>10</v>
      </c>
      <c r="G388" s="28" t="s">
        <v>63</v>
      </c>
      <c r="H388" s="29" t="s">
        <v>155</v>
      </c>
      <c r="I388" s="40">
        <v>2021170010078</v>
      </c>
      <c r="J388" s="17" t="s">
        <v>255</v>
      </c>
      <c r="K388" s="30" t="s">
        <v>731</v>
      </c>
      <c r="L388" s="31" t="s">
        <v>256</v>
      </c>
      <c r="M388" s="32">
        <v>44941</v>
      </c>
      <c r="N388" s="33">
        <v>45291</v>
      </c>
      <c r="O388" s="34" t="s">
        <v>1196</v>
      </c>
      <c r="P388" s="35">
        <v>51656000</v>
      </c>
      <c r="Q388" s="36" t="s">
        <v>31</v>
      </c>
    </row>
    <row r="389" spans="1:17" s="7" customFormat="1" ht="63.75">
      <c r="A389" s="23" t="s">
        <v>51</v>
      </c>
      <c r="B389" s="24" t="s">
        <v>1300</v>
      </c>
      <c r="C389" s="25" t="s">
        <v>0</v>
      </c>
      <c r="D389" s="16" t="s">
        <v>257</v>
      </c>
      <c r="E389" s="26" t="s">
        <v>258</v>
      </c>
      <c r="F389" s="27">
        <v>1</v>
      </c>
      <c r="G389" s="28" t="s">
        <v>63</v>
      </c>
      <c r="H389" s="29" t="s">
        <v>90</v>
      </c>
      <c r="I389" s="40">
        <v>2021170010078</v>
      </c>
      <c r="J389" s="17" t="s">
        <v>255</v>
      </c>
      <c r="K389" s="30" t="s">
        <v>731</v>
      </c>
      <c r="L389" s="31" t="s">
        <v>259</v>
      </c>
      <c r="M389" s="32">
        <v>44941</v>
      </c>
      <c r="N389" s="33">
        <v>45291</v>
      </c>
      <c r="O389" s="34" t="s">
        <v>1196</v>
      </c>
      <c r="P389" s="35">
        <v>70000000</v>
      </c>
      <c r="Q389" s="36" t="s">
        <v>31</v>
      </c>
    </row>
    <row r="390" spans="1:17" s="7" customFormat="1" ht="102">
      <c r="A390" s="23" t="s">
        <v>51</v>
      </c>
      <c r="B390" s="24" t="s">
        <v>1300</v>
      </c>
      <c r="C390" s="25" t="s">
        <v>0</v>
      </c>
      <c r="D390" s="16" t="s">
        <v>260</v>
      </c>
      <c r="E390" s="26" t="s">
        <v>261</v>
      </c>
      <c r="F390" s="27">
        <v>1200</v>
      </c>
      <c r="G390" s="28" t="s">
        <v>63</v>
      </c>
      <c r="H390" s="29" t="s">
        <v>90</v>
      </c>
      <c r="I390" s="40">
        <v>2021170010078</v>
      </c>
      <c r="J390" s="17" t="s">
        <v>255</v>
      </c>
      <c r="K390" s="30" t="s">
        <v>731</v>
      </c>
      <c r="L390" s="31" t="s">
        <v>1301</v>
      </c>
      <c r="M390" s="32">
        <v>44941</v>
      </c>
      <c r="N390" s="33">
        <v>45122</v>
      </c>
      <c r="O390" s="34" t="s">
        <v>1196</v>
      </c>
      <c r="P390" s="35">
        <v>407400000</v>
      </c>
      <c r="Q390" s="36" t="s">
        <v>31</v>
      </c>
    </row>
    <row r="391" spans="1:17" s="7" customFormat="1" ht="102">
      <c r="A391" s="23" t="s">
        <v>51</v>
      </c>
      <c r="B391" s="24" t="s">
        <v>1300</v>
      </c>
      <c r="C391" s="25" t="s">
        <v>0</v>
      </c>
      <c r="D391" s="16" t="s">
        <v>260</v>
      </c>
      <c r="E391" s="26" t="s">
        <v>261</v>
      </c>
      <c r="F391" s="27">
        <v>1200</v>
      </c>
      <c r="G391" s="28" t="s">
        <v>63</v>
      </c>
      <c r="H391" s="29" t="s">
        <v>90</v>
      </c>
      <c r="I391" s="40">
        <v>2021170010078</v>
      </c>
      <c r="J391" s="17" t="s">
        <v>255</v>
      </c>
      <c r="K391" s="30" t="s">
        <v>731</v>
      </c>
      <c r="L391" s="31" t="s">
        <v>1302</v>
      </c>
      <c r="M391" s="32">
        <v>44941</v>
      </c>
      <c r="N391" s="33">
        <v>45291</v>
      </c>
      <c r="O391" s="34" t="s">
        <v>1196</v>
      </c>
      <c r="P391" s="35">
        <v>184000000</v>
      </c>
      <c r="Q391" s="36" t="s">
        <v>31</v>
      </c>
    </row>
    <row r="392" spans="1:17" s="7" customFormat="1" ht="102">
      <c r="A392" s="23" t="s">
        <v>51</v>
      </c>
      <c r="B392" s="24" t="s">
        <v>1300</v>
      </c>
      <c r="C392" s="25" t="s">
        <v>0</v>
      </c>
      <c r="D392" s="16" t="s">
        <v>260</v>
      </c>
      <c r="E392" s="26" t="s">
        <v>261</v>
      </c>
      <c r="F392" s="27">
        <v>1200</v>
      </c>
      <c r="G392" s="28" t="s">
        <v>63</v>
      </c>
      <c r="H392" s="29" t="s">
        <v>90</v>
      </c>
      <c r="I392" s="40">
        <v>2021170010078</v>
      </c>
      <c r="J392" s="17" t="s">
        <v>255</v>
      </c>
      <c r="K392" s="30" t="s">
        <v>731</v>
      </c>
      <c r="L392" s="31" t="s">
        <v>263</v>
      </c>
      <c r="M392" s="32">
        <v>44941</v>
      </c>
      <c r="N392" s="33">
        <v>45291</v>
      </c>
      <c r="O392" s="34" t="s">
        <v>1196</v>
      </c>
      <c r="P392" s="35">
        <v>100000000</v>
      </c>
      <c r="Q392" s="36" t="s">
        <v>31</v>
      </c>
    </row>
    <row r="393" spans="1:17" s="7" customFormat="1" ht="102">
      <c r="A393" s="23" t="s">
        <v>51</v>
      </c>
      <c r="B393" s="24" t="s">
        <v>1300</v>
      </c>
      <c r="C393" s="25" t="s">
        <v>0</v>
      </c>
      <c r="D393" s="16" t="s">
        <v>260</v>
      </c>
      <c r="E393" s="26" t="s">
        <v>261</v>
      </c>
      <c r="F393" s="27">
        <v>1200</v>
      </c>
      <c r="G393" s="28" t="s">
        <v>63</v>
      </c>
      <c r="H393" s="29" t="s">
        <v>90</v>
      </c>
      <c r="I393" s="40">
        <v>2021170010078</v>
      </c>
      <c r="J393" s="17" t="s">
        <v>255</v>
      </c>
      <c r="K393" s="30" t="s">
        <v>731</v>
      </c>
      <c r="L393" s="31" t="s">
        <v>264</v>
      </c>
      <c r="M393" s="32">
        <v>44941</v>
      </c>
      <c r="N393" s="33">
        <v>45291</v>
      </c>
      <c r="O393" s="34" t="s">
        <v>1196</v>
      </c>
      <c r="P393" s="35">
        <v>175920000</v>
      </c>
      <c r="Q393" s="36" t="s">
        <v>31</v>
      </c>
    </row>
    <row r="394" spans="1:17" s="7" customFormat="1" ht="102">
      <c r="A394" s="23" t="s">
        <v>51</v>
      </c>
      <c r="B394" s="24" t="s">
        <v>1300</v>
      </c>
      <c r="C394" s="25" t="s">
        <v>0</v>
      </c>
      <c r="D394" s="16" t="s">
        <v>260</v>
      </c>
      <c r="E394" s="26" t="s">
        <v>261</v>
      </c>
      <c r="F394" s="27">
        <v>1200</v>
      </c>
      <c r="G394" s="28" t="s">
        <v>63</v>
      </c>
      <c r="H394" s="29" t="s">
        <v>90</v>
      </c>
      <c r="I394" s="40">
        <v>2021170010078</v>
      </c>
      <c r="J394" s="17" t="s">
        <v>255</v>
      </c>
      <c r="K394" s="30" t="s">
        <v>731</v>
      </c>
      <c r="L394" s="31" t="s">
        <v>262</v>
      </c>
      <c r="M394" s="32">
        <v>44941</v>
      </c>
      <c r="N394" s="33">
        <v>45291</v>
      </c>
      <c r="O394" s="34" t="s">
        <v>1196</v>
      </c>
      <c r="P394" s="35">
        <v>242600000</v>
      </c>
      <c r="Q394" s="36" t="s">
        <v>31</v>
      </c>
    </row>
    <row r="395" spans="1:17" s="7" customFormat="1" ht="76.5">
      <c r="A395" s="23" t="s">
        <v>51</v>
      </c>
      <c r="B395" s="24" t="s">
        <v>1300</v>
      </c>
      <c r="C395" s="25" t="s">
        <v>0</v>
      </c>
      <c r="D395" s="16" t="s">
        <v>265</v>
      </c>
      <c r="E395" s="26" t="s">
        <v>266</v>
      </c>
      <c r="F395" s="27">
        <v>1</v>
      </c>
      <c r="G395" s="28" t="s">
        <v>63</v>
      </c>
      <c r="H395" s="29" t="s">
        <v>90</v>
      </c>
      <c r="I395" s="40">
        <v>2021170010078</v>
      </c>
      <c r="J395" s="17" t="s">
        <v>255</v>
      </c>
      <c r="K395" s="30" t="s">
        <v>731</v>
      </c>
      <c r="L395" s="31" t="s">
        <v>267</v>
      </c>
      <c r="M395" s="32">
        <v>44941</v>
      </c>
      <c r="N395" s="33">
        <v>45122</v>
      </c>
      <c r="O395" s="34" t="s">
        <v>1196</v>
      </c>
      <c r="P395" s="35">
        <v>51656000</v>
      </c>
      <c r="Q395" s="36" t="s">
        <v>31</v>
      </c>
    </row>
    <row r="396" spans="1:17" s="7" customFormat="1" ht="76.5">
      <c r="A396" s="23" t="s">
        <v>51</v>
      </c>
      <c r="B396" s="24" t="s">
        <v>1300</v>
      </c>
      <c r="C396" s="25" t="s">
        <v>0</v>
      </c>
      <c r="D396" s="16" t="s">
        <v>268</v>
      </c>
      <c r="E396" s="26" t="s">
        <v>269</v>
      </c>
      <c r="F396" s="27">
        <v>1</v>
      </c>
      <c r="G396" s="28" t="s">
        <v>63</v>
      </c>
      <c r="H396" s="29" t="s">
        <v>90</v>
      </c>
      <c r="I396" s="40">
        <v>2021170010078</v>
      </c>
      <c r="J396" s="17" t="s">
        <v>255</v>
      </c>
      <c r="K396" s="30" t="s">
        <v>731</v>
      </c>
      <c r="L396" s="31" t="s">
        <v>270</v>
      </c>
      <c r="M396" s="32">
        <v>44941</v>
      </c>
      <c r="N396" s="33">
        <v>45291</v>
      </c>
      <c r="O396" s="34" t="s">
        <v>1196</v>
      </c>
      <c r="P396" s="35">
        <v>150000000</v>
      </c>
      <c r="Q396" s="36" t="s">
        <v>31</v>
      </c>
    </row>
    <row r="397" spans="1:17" s="7" customFormat="1" ht="63.75">
      <c r="A397" s="23" t="s">
        <v>51</v>
      </c>
      <c r="B397" s="24" t="s">
        <v>1300</v>
      </c>
      <c r="C397" s="25" t="s">
        <v>0</v>
      </c>
      <c r="D397" s="16" t="s">
        <v>271</v>
      </c>
      <c r="E397" s="26" t="s">
        <v>272</v>
      </c>
      <c r="F397" s="27">
        <v>3</v>
      </c>
      <c r="G397" s="28" t="s">
        <v>72</v>
      </c>
      <c r="H397" s="29" t="s">
        <v>273</v>
      </c>
      <c r="I397" s="40">
        <v>2021170010078</v>
      </c>
      <c r="J397" s="17" t="s">
        <v>255</v>
      </c>
      <c r="K397" s="30" t="s">
        <v>731</v>
      </c>
      <c r="L397" s="31" t="s">
        <v>1303</v>
      </c>
      <c r="M397" s="32">
        <v>44941</v>
      </c>
      <c r="N397" s="33">
        <v>45291</v>
      </c>
      <c r="O397" s="34" t="s">
        <v>1196</v>
      </c>
      <c r="P397" s="35">
        <v>18450000</v>
      </c>
      <c r="Q397" s="36" t="s">
        <v>31</v>
      </c>
    </row>
    <row r="398" spans="1:17" s="7" customFormat="1" ht="63.75">
      <c r="A398" s="23" t="s">
        <v>51</v>
      </c>
      <c r="B398" s="24" t="s">
        <v>1300</v>
      </c>
      <c r="C398" s="25" t="s">
        <v>0</v>
      </c>
      <c r="D398" s="16" t="s">
        <v>271</v>
      </c>
      <c r="E398" s="26" t="s">
        <v>272</v>
      </c>
      <c r="F398" s="27">
        <v>3</v>
      </c>
      <c r="G398" s="28" t="s">
        <v>72</v>
      </c>
      <c r="H398" s="29" t="s">
        <v>273</v>
      </c>
      <c r="I398" s="40">
        <v>2021170010078</v>
      </c>
      <c r="J398" s="17" t="s">
        <v>255</v>
      </c>
      <c r="K398" s="30" t="s">
        <v>731</v>
      </c>
      <c r="L398" s="31" t="s">
        <v>274</v>
      </c>
      <c r="M398" s="32">
        <v>44941</v>
      </c>
      <c r="N398" s="33">
        <v>45291</v>
      </c>
      <c r="O398" s="34" t="s">
        <v>1196</v>
      </c>
      <c r="P398" s="35">
        <v>29520000</v>
      </c>
      <c r="Q398" s="36" t="s">
        <v>31</v>
      </c>
    </row>
    <row r="399" spans="1:17" s="7" customFormat="1" ht="76.5">
      <c r="A399" s="23" t="s">
        <v>51</v>
      </c>
      <c r="B399" s="24" t="s">
        <v>1300</v>
      </c>
      <c r="C399" s="25" t="s">
        <v>0</v>
      </c>
      <c r="D399" s="16" t="s">
        <v>275</v>
      </c>
      <c r="E399" s="26" t="s">
        <v>276</v>
      </c>
      <c r="F399" s="27">
        <v>40</v>
      </c>
      <c r="G399" s="28" t="s">
        <v>63</v>
      </c>
      <c r="H399" s="29" t="s">
        <v>273</v>
      </c>
      <c r="I399" s="40">
        <v>2021170010078</v>
      </c>
      <c r="J399" s="17" t="s">
        <v>255</v>
      </c>
      <c r="K399" s="30" t="s">
        <v>731</v>
      </c>
      <c r="L399" s="31" t="s">
        <v>256</v>
      </c>
      <c r="M399" s="32">
        <v>44941</v>
      </c>
      <c r="N399" s="33">
        <v>45291</v>
      </c>
      <c r="O399" s="34" t="s">
        <v>1196</v>
      </c>
      <c r="P399" s="35">
        <v>51656000</v>
      </c>
      <c r="Q399" s="36" t="s">
        <v>31</v>
      </c>
    </row>
    <row r="400" spans="1:17" s="7" customFormat="1" ht="63.75">
      <c r="A400" s="23" t="s">
        <v>51</v>
      </c>
      <c r="B400" s="24" t="s">
        <v>1300</v>
      </c>
      <c r="C400" s="25" t="s">
        <v>0</v>
      </c>
      <c r="D400" s="16" t="s">
        <v>279</v>
      </c>
      <c r="E400" s="26" t="s">
        <v>280</v>
      </c>
      <c r="F400" s="27">
        <v>1</v>
      </c>
      <c r="G400" s="28" t="s">
        <v>63</v>
      </c>
      <c r="H400" s="29" t="s">
        <v>273</v>
      </c>
      <c r="I400" s="40">
        <v>2021170010078</v>
      </c>
      <c r="J400" s="17" t="s">
        <v>255</v>
      </c>
      <c r="K400" s="30" t="s">
        <v>731</v>
      </c>
      <c r="L400" s="31" t="s">
        <v>274</v>
      </c>
      <c r="M400" s="32">
        <v>44941</v>
      </c>
      <c r="N400" s="33">
        <v>45291</v>
      </c>
      <c r="O400" s="34" t="s">
        <v>1196</v>
      </c>
      <c r="P400" s="35">
        <v>87740000</v>
      </c>
      <c r="Q400" s="36" t="s">
        <v>31</v>
      </c>
    </row>
    <row r="401" spans="1:17" s="7" customFormat="1" ht="76.5">
      <c r="A401" s="23" t="s">
        <v>51</v>
      </c>
      <c r="B401" s="24" t="s">
        <v>1300</v>
      </c>
      <c r="C401" s="25" t="s">
        <v>0</v>
      </c>
      <c r="D401" s="16" t="s">
        <v>282</v>
      </c>
      <c r="E401" s="26" t="s">
        <v>283</v>
      </c>
      <c r="F401" s="27">
        <v>1</v>
      </c>
      <c r="G401" s="28" t="s">
        <v>63</v>
      </c>
      <c r="H401" s="29" t="s">
        <v>273</v>
      </c>
      <c r="I401" s="40">
        <v>2021170010078</v>
      </c>
      <c r="J401" s="17" t="s">
        <v>255</v>
      </c>
      <c r="K401" s="30" t="s">
        <v>731</v>
      </c>
      <c r="L401" s="31" t="s">
        <v>732</v>
      </c>
      <c r="M401" s="32">
        <v>44941</v>
      </c>
      <c r="N401" s="33">
        <v>45291</v>
      </c>
      <c r="O401" s="34" t="s">
        <v>1196</v>
      </c>
      <c r="P401" s="35">
        <v>116896000</v>
      </c>
      <c r="Q401" s="36" t="s">
        <v>31</v>
      </c>
    </row>
    <row r="402" spans="1:17" s="7" customFormat="1" ht="89.25">
      <c r="A402" s="23" t="s">
        <v>51</v>
      </c>
      <c r="B402" s="24" t="s">
        <v>1300</v>
      </c>
      <c r="C402" s="25" t="s">
        <v>0</v>
      </c>
      <c r="D402" s="16" t="s">
        <v>725</v>
      </c>
      <c r="E402" s="26" t="s">
        <v>726</v>
      </c>
      <c r="F402" s="27">
        <v>1</v>
      </c>
      <c r="G402" s="28" t="s">
        <v>64</v>
      </c>
      <c r="H402" s="29" t="s">
        <v>284</v>
      </c>
      <c r="I402" s="40">
        <v>2021170010078</v>
      </c>
      <c r="J402" s="17" t="s">
        <v>255</v>
      </c>
      <c r="K402" s="30" t="s">
        <v>731</v>
      </c>
      <c r="L402" s="31" t="s">
        <v>733</v>
      </c>
      <c r="M402" s="32">
        <v>44941</v>
      </c>
      <c r="N402" s="33">
        <v>45291</v>
      </c>
      <c r="O402" s="34" t="s">
        <v>1196</v>
      </c>
      <c r="P402" s="35">
        <v>23312000</v>
      </c>
      <c r="Q402" s="36" t="s">
        <v>31</v>
      </c>
    </row>
    <row r="403" spans="1:17" s="7" customFormat="1" ht="89.25">
      <c r="A403" s="23" t="s">
        <v>51</v>
      </c>
      <c r="B403" s="24" t="s">
        <v>1300</v>
      </c>
      <c r="C403" s="25" t="s">
        <v>0</v>
      </c>
      <c r="D403" s="16" t="s">
        <v>285</v>
      </c>
      <c r="E403" s="26" t="s">
        <v>286</v>
      </c>
      <c r="F403" s="27">
        <v>1</v>
      </c>
      <c r="G403" s="28" t="s">
        <v>64</v>
      </c>
      <c r="H403" s="29" t="s">
        <v>284</v>
      </c>
      <c r="I403" s="40">
        <v>2021170010078</v>
      </c>
      <c r="J403" s="17" t="s">
        <v>255</v>
      </c>
      <c r="K403" s="30" t="s">
        <v>731</v>
      </c>
      <c r="L403" s="31" t="s">
        <v>733</v>
      </c>
      <c r="M403" s="32">
        <v>44941</v>
      </c>
      <c r="N403" s="33">
        <v>45291</v>
      </c>
      <c r="O403" s="34" t="s">
        <v>1196</v>
      </c>
      <c r="P403" s="35">
        <v>120000000</v>
      </c>
      <c r="Q403" s="36" t="s">
        <v>31</v>
      </c>
    </row>
    <row r="404" spans="1:17" s="7" customFormat="1" ht="102">
      <c r="A404" s="23" t="s">
        <v>51</v>
      </c>
      <c r="B404" s="24" t="s">
        <v>1300</v>
      </c>
      <c r="C404" s="25" t="s">
        <v>0</v>
      </c>
      <c r="D404" s="16" t="s">
        <v>727</v>
      </c>
      <c r="E404" s="26" t="s">
        <v>728</v>
      </c>
      <c r="F404" s="27">
        <v>100</v>
      </c>
      <c r="G404" s="28" t="s">
        <v>63</v>
      </c>
      <c r="H404" s="29" t="s">
        <v>289</v>
      </c>
      <c r="I404" s="40">
        <v>2021170010078</v>
      </c>
      <c r="J404" s="17" t="s">
        <v>255</v>
      </c>
      <c r="K404" s="30" t="s">
        <v>731</v>
      </c>
      <c r="L404" s="31" t="s">
        <v>1304</v>
      </c>
      <c r="M404" s="32">
        <v>44941</v>
      </c>
      <c r="N404" s="33">
        <v>45291</v>
      </c>
      <c r="O404" s="34" t="s">
        <v>1196</v>
      </c>
      <c r="P404" s="35">
        <v>92240000</v>
      </c>
      <c r="Q404" s="36" t="s">
        <v>31</v>
      </c>
    </row>
    <row r="405" spans="1:17" s="7" customFormat="1" ht="63.75">
      <c r="A405" s="23" t="s">
        <v>51</v>
      </c>
      <c r="B405" s="24" t="s">
        <v>1300</v>
      </c>
      <c r="C405" s="25" t="s">
        <v>0</v>
      </c>
      <c r="D405" s="16" t="s">
        <v>287</v>
      </c>
      <c r="E405" s="26" t="s">
        <v>288</v>
      </c>
      <c r="F405" s="27">
        <v>200</v>
      </c>
      <c r="G405" s="28" t="s">
        <v>63</v>
      </c>
      <c r="H405" s="29" t="s">
        <v>289</v>
      </c>
      <c r="I405" s="40">
        <v>2021170010078</v>
      </c>
      <c r="J405" s="17" t="s">
        <v>255</v>
      </c>
      <c r="K405" s="30" t="s">
        <v>731</v>
      </c>
      <c r="L405" s="31" t="s">
        <v>1305</v>
      </c>
      <c r="M405" s="32">
        <v>44941</v>
      </c>
      <c r="N405" s="33">
        <v>45122</v>
      </c>
      <c r="O405" s="34" t="s">
        <v>1196</v>
      </c>
      <c r="P405" s="35">
        <v>346832000</v>
      </c>
      <c r="Q405" s="36" t="s">
        <v>31</v>
      </c>
    </row>
    <row r="406" spans="1:17" s="7" customFormat="1" ht="63.75">
      <c r="A406" s="23" t="s">
        <v>51</v>
      </c>
      <c r="B406" s="24" t="s">
        <v>1300</v>
      </c>
      <c r="C406" s="25" t="s">
        <v>0</v>
      </c>
      <c r="D406" s="16" t="s">
        <v>287</v>
      </c>
      <c r="E406" s="26" t="s">
        <v>288</v>
      </c>
      <c r="F406" s="27">
        <v>200</v>
      </c>
      <c r="G406" s="28" t="s">
        <v>63</v>
      </c>
      <c r="H406" s="29" t="s">
        <v>289</v>
      </c>
      <c r="I406" s="40">
        <v>2021170010078</v>
      </c>
      <c r="J406" s="17" t="s">
        <v>255</v>
      </c>
      <c r="K406" s="30" t="s">
        <v>731</v>
      </c>
      <c r="L406" s="31" t="s">
        <v>1305</v>
      </c>
      <c r="M406" s="32">
        <v>44941</v>
      </c>
      <c r="N406" s="33">
        <v>45291</v>
      </c>
      <c r="O406" s="34" t="s">
        <v>1196</v>
      </c>
      <c r="P406" s="35">
        <v>30000000</v>
      </c>
      <c r="Q406" s="36" t="s">
        <v>31</v>
      </c>
    </row>
    <row r="407" spans="1:17" s="7" customFormat="1" ht="63.75">
      <c r="A407" s="23" t="s">
        <v>51</v>
      </c>
      <c r="B407" s="24" t="s">
        <v>1300</v>
      </c>
      <c r="C407" s="25" t="s">
        <v>0</v>
      </c>
      <c r="D407" s="16" t="s">
        <v>287</v>
      </c>
      <c r="E407" s="26" t="s">
        <v>288</v>
      </c>
      <c r="F407" s="27">
        <v>200</v>
      </c>
      <c r="G407" s="28" t="s">
        <v>63</v>
      </c>
      <c r="H407" s="29" t="s">
        <v>289</v>
      </c>
      <c r="I407" s="40">
        <v>2021170010078</v>
      </c>
      <c r="J407" s="17" t="s">
        <v>255</v>
      </c>
      <c r="K407" s="30" t="s">
        <v>731</v>
      </c>
      <c r="L407" s="31" t="s">
        <v>1305</v>
      </c>
      <c r="M407" s="32">
        <v>44941</v>
      </c>
      <c r="N407" s="33">
        <v>45291</v>
      </c>
      <c r="O407" s="34" t="s">
        <v>1196</v>
      </c>
      <c r="P407" s="35">
        <v>425099026</v>
      </c>
      <c r="Q407" s="36" t="s">
        <v>31</v>
      </c>
    </row>
    <row r="408" spans="1:17" s="7" customFormat="1" ht="63.75">
      <c r="A408" s="23" t="s">
        <v>51</v>
      </c>
      <c r="B408" s="24" t="s">
        <v>1300</v>
      </c>
      <c r="C408" s="25" t="s">
        <v>0</v>
      </c>
      <c r="D408" s="16" t="s">
        <v>287</v>
      </c>
      <c r="E408" s="26" t="s">
        <v>288</v>
      </c>
      <c r="F408" s="27">
        <v>200</v>
      </c>
      <c r="G408" s="28" t="s">
        <v>63</v>
      </c>
      <c r="H408" s="29" t="s">
        <v>289</v>
      </c>
      <c r="I408" s="40">
        <v>2021170010078</v>
      </c>
      <c r="J408" s="17" t="s">
        <v>255</v>
      </c>
      <c r="K408" s="30" t="s">
        <v>731</v>
      </c>
      <c r="L408" s="31" t="s">
        <v>1305</v>
      </c>
      <c r="M408" s="32">
        <v>44941</v>
      </c>
      <c r="N408" s="33">
        <v>45291</v>
      </c>
      <c r="O408" s="34" t="s">
        <v>1196</v>
      </c>
      <c r="P408" s="35">
        <v>41510000</v>
      </c>
      <c r="Q408" s="36" t="s">
        <v>31</v>
      </c>
    </row>
    <row r="409" spans="1:17" s="7" customFormat="1" ht="63.75">
      <c r="A409" s="23" t="s">
        <v>51</v>
      </c>
      <c r="B409" s="24" t="s">
        <v>1300</v>
      </c>
      <c r="C409" s="25" t="s">
        <v>0</v>
      </c>
      <c r="D409" s="16" t="s">
        <v>287</v>
      </c>
      <c r="E409" s="26" t="s">
        <v>288</v>
      </c>
      <c r="F409" s="27">
        <v>200</v>
      </c>
      <c r="G409" s="28" t="s">
        <v>63</v>
      </c>
      <c r="H409" s="29" t="s">
        <v>289</v>
      </c>
      <c r="I409" s="40">
        <v>2021170010078</v>
      </c>
      <c r="J409" s="17" t="s">
        <v>255</v>
      </c>
      <c r="K409" s="30" t="s">
        <v>731</v>
      </c>
      <c r="L409" s="31" t="s">
        <v>1305</v>
      </c>
      <c r="M409" s="32">
        <v>44941</v>
      </c>
      <c r="N409" s="33">
        <v>45291</v>
      </c>
      <c r="O409" s="34" t="s">
        <v>1196</v>
      </c>
      <c r="P409" s="35">
        <v>16290000</v>
      </c>
      <c r="Q409" s="36" t="s">
        <v>31</v>
      </c>
    </row>
    <row r="410" spans="1:17" s="7" customFormat="1" ht="63.75">
      <c r="A410" s="23" t="s">
        <v>51</v>
      </c>
      <c r="B410" s="24" t="s">
        <v>1300</v>
      </c>
      <c r="C410" s="25" t="s">
        <v>0</v>
      </c>
      <c r="D410" s="16" t="s">
        <v>287</v>
      </c>
      <c r="E410" s="26" t="s">
        <v>288</v>
      </c>
      <c r="F410" s="27">
        <v>200</v>
      </c>
      <c r="G410" s="28" t="s">
        <v>63</v>
      </c>
      <c r="H410" s="29" t="s">
        <v>289</v>
      </c>
      <c r="I410" s="40">
        <v>2021170010078</v>
      </c>
      <c r="J410" s="17" t="s">
        <v>255</v>
      </c>
      <c r="K410" s="30" t="s">
        <v>731</v>
      </c>
      <c r="L410" s="31" t="s">
        <v>1305</v>
      </c>
      <c r="M410" s="32">
        <v>44941</v>
      </c>
      <c r="N410" s="33">
        <v>45291</v>
      </c>
      <c r="O410" s="34" t="s">
        <v>1196</v>
      </c>
      <c r="P410" s="35">
        <v>27670000</v>
      </c>
      <c r="Q410" s="36" t="s">
        <v>31</v>
      </c>
    </row>
    <row r="411" spans="1:17" s="7" customFormat="1" ht="89.25">
      <c r="A411" s="23" t="s">
        <v>51</v>
      </c>
      <c r="B411" s="24" t="s">
        <v>1300</v>
      </c>
      <c r="C411" s="25" t="s">
        <v>0</v>
      </c>
      <c r="D411" s="16" t="s">
        <v>1309</v>
      </c>
      <c r="E411" s="26" t="s">
        <v>1310</v>
      </c>
      <c r="F411" s="27">
        <v>1</v>
      </c>
      <c r="G411" s="28" t="s">
        <v>63</v>
      </c>
      <c r="H411" s="29" t="s">
        <v>289</v>
      </c>
      <c r="I411" s="40">
        <v>2021170010078</v>
      </c>
      <c r="J411" s="17" t="s">
        <v>255</v>
      </c>
      <c r="K411" s="30" t="s">
        <v>731</v>
      </c>
      <c r="L411" s="31" t="s">
        <v>1311</v>
      </c>
      <c r="M411" s="32">
        <v>44941</v>
      </c>
      <c r="N411" s="33">
        <v>45291</v>
      </c>
      <c r="O411" s="34" t="s">
        <v>1196</v>
      </c>
      <c r="P411" s="35">
        <v>10480775</v>
      </c>
      <c r="Q411" s="36" t="s">
        <v>31</v>
      </c>
    </row>
    <row r="412" spans="1:17" s="7" customFormat="1" ht="63.75">
      <c r="A412" s="23" t="s">
        <v>51</v>
      </c>
      <c r="B412" s="24" t="s">
        <v>1300</v>
      </c>
      <c r="C412" s="25" t="s">
        <v>0</v>
      </c>
      <c r="D412" s="16" t="s">
        <v>1312</v>
      </c>
      <c r="E412" s="26" t="s">
        <v>1313</v>
      </c>
      <c r="F412" s="27">
        <v>1</v>
      </c>
      <c r="G412" s="28" t="s">
        <v>63</v>
      </c>
      <c r="H412" s="29" t="s">
        <v>289</v>
      </c>
      <c r="I412" s="40">
        <v>2021170010078</v>
      </c>
      <c r="J412" s="17" t="s">
        <v>255</v>
      </c>
      <c r="K412" s="30" t="s">
        <v>731</v>
      </c>
      <c r="L412" s="31" t="s">
        <v>1311</v>
      </c>
      <c r="M412" s="32">
        <v>44941</v>
      </c>
      <c r="N412" s="33">
        <v>45291</v>
      </c>
      <c r="O412" s="34" t="s">
        <v>1196</v>
      </c>
      <c r="P412" s="35">
        <v>10480775</v>
      </c>
      <c r="Q412" s="36" t="s">
        <v>31</v>
      </c>
    </row>
    <row r="413" spans="1:17" s="7" customFormat="1" ht="102">
      <c r="A413" s="23" t="s">
        <v>51</v>
      </c>
      <c r="B413" s="24" t="s">
        <v>1300</v>
      </c>
      <c r="C413" s="25" t="s">
        <v>0</v>
      </c>
      <c r="D413" s="16" t="s">
        <v>290</v>
      </c>
      <c r="E413" s="26" t="s">
        <v>291</v>
      </c>
      <c r="F413" s="27">
        <v>1</v>
      </c>
      <c r="G413" s="28" t="s">
        <v>63</v>
      </c>
      <c r="H413" s="29" t="s">
        <v>289</v>
      </c>
      <c r="I413" s="40">
        <v>2021170010078</v>
      </c>
      <c r="J413" s="17" t="s">
        <v>255</v>
      </c>
      <c r="K413" s="30" t="s">
        <v>731</v>
      </c>
      <c r="L413" s="31" t="s">
        <v>1304</v>
      </c>
      <c r="M413" s="32">
        <v>44941</v>
      </c>
      <c r="N413" s="33">
        <v>45122</v>
      </c>
      <c r="O413" s="34" t="s">
        <v>1196</v>
      </c>
      <c r="P413" s="35">
        <v>221312000</v>
      </c>
      <c r="Q413" s="36" t="s">
        <v>31</v>
      </c>
    </row>
    <row r="414" spans="1:17" s="7" customFormat="1" ht="76.5">
      <c r="A414" s="23" t="s">
        <v>51</v>
      </c>
      <c r="B414" s="24" t="s">
        <v>1300</v>
      </c>
      <c r="C414" s="25" t="s">
        <v>0</v>
      </c>
      <c r="D414" s="16" t="s">
        <v>1183</v>
      </c>
      <c r="E414" s="26" t="s">
        <v>1184</v>
      </c>
      <c r="F414" s="27">
        <v>1</v>
      </c>
      <c r="G414" s="28" t="s">
        <v>63</v>
      </c>
      <c r="H414" s="29" t="s">
        <v>289</v>
      </c>
      <c r="I414" s="40">
        <v>2021170010078</v>
      </c>
      <c r="J414" s="17" t="s">
        <v>255</v>
      </c>
      <c r="K414" s="30" t="s">
        <v>731</v>
      </c>
      <c r="L414" s="31" t="s">
        <v>1306</v>
      </c>
      <c r="M414" s="32">
        <v>44941</v>
      </c>
      <c r="N414" s="33">
        <v>45291</v>
      </c>
      <c r="O414" s="34" t="s">
        <v>1196</v>
      </c>
      <c r="P414" s="35">
        <v>9220000</v>
      </c>
      <c r="Q414" s="36" t="s">
        <v>31</v>
      </c>
    </row>
    <row r="415" spans="1:17" s="7" customFormat="1" ht="76.5">
      <c r="A415" s="23" t="s">
        <v>51</v>
      </c>
      <c r="B415" s="24" t="s">
        <v>1300</v>
      </c>
      <c r="C415" s="25" t="s">
        <v>0</v>
      </c>
      <c r="D415" s="16" t="s">
        <v>1185</v>
      </c>
      <c r="E415" s="26" t="s">
        <v>1186</v>
      </c>
      <c r="F415" s="27">
        <v>5</v>
      </c>
      <c r="G415" s="28" t="s">
        <v>63</v>
      </c>
      <c r="H415" s="29" t="s">
        <v>289</v>
      </c>
      <c r="I415" s="40">
        <v>2021170010078</v>
      </c>
      <c r="J415" s="17" t="s">
        <v>255</v>
      </c>
      <c r="K415" s="30" t="s">
        <v>731</v>
      </c>
      <c r="L415" s="31" t="s">
        <v>1306</v>
      </c>
      <c r="M415" s="32">
        <v>44941</v>
      </c>
      <c r="N415" s="33">
        <v>45291</v>
      </c>
      <c r="O415" s="34" t="s">
        <v>1196</v>
      </c>
      <c r="P415" s="35">
        <v>30000000</v>
      </c>
      <c r="Q415" s="36" t="s">
        <v>31</v>
      </c>
    </row>
    <row r="416" spans="1:17" s="7" customFormat="1" ht="114.75">
      <c r="A416" s="23" t="s">
        <v>51</v>
      </c>
      <c r="B416" s="24" t="s">
        <v>305</v>
      </c>
      <c r="C416" s="25" t="s">
        <v>0</v>
      </c>
      <c r="D416" s="16" t="s">
        <v>306</v>
      </c>
      <c r="E416" s="26" t="s">
        <v>281</v>
      </c>
      <c r="F416" s="27">
        <v>10</v>
      </c>
      <c r="G416" s="28" t="s">
        <v>64</v>
      </c>
      <c r="H416" s="29" t="s">
        <v>273</v>
      </c>
      <c r="I416" s="40" t="s">
        <v>307</v>
      </c>
      <c r="J416" s="17" t="s">
        <v>308</v>
      </c>
      <c r="K416" s="30" t="s">
        <v>309</v>
      </c>
      <c r="L416" s="31" t="s">
        <v>734</v>
      </c>
      <c r="M416" s="32">
        <v>44928</v>
      </c>
      <c r="N416" s="33">
        <v>45291</v>
      </c>
      <c r="O416" s="34" t="s">
        <v>1196</v>
      </c>
      <c r="P416" s="35">
        <v>2300000000</v>
      </c>
      <c r="Q416" s="36" t="s">
        <v>31</v>
      </c>
    </row>
    <row r="417" spans="1:17" s="7" customFormat="1" ht="63.75">
      <c r="A417" s="23" t="s">
        <v>51</v>
      </c>
      <c r="B417" s="24" t="s">
        <v>305</v>
      </c>
      <c r="C417" s="25" t="s">
        <v>0</v>
      </c>
      <c r="D417" s="16" t="s">
        <v>277</v>
      </c>
      <c r="E417" s="26" t="s">
        <v>278</v>
      </c>
      <c r="F417" s="27">
        <v>25</v>
      </c>
      <c r="G417" s="28" t="s">
        <v>64</v>
      </c>
      <c r="H417" s="29" t="s">
        <v>273</v>
      </c>
      <c r="I417" s="40" t="s">
        <v>307</v>
      </c>
      <c r="J417" s="17" t="s">
        <v>308</v>
      </c>
      <c r="K417" s="30" t="s">
        <v>309</v>
      </c>
      <c r="L417" s="31" t="s">
        <v>661</v>
      </c>
      <c r="M417" s="32">
        <v>44986</v>
      </c>
      <c r="N417" s="33">
        <v>45291</v>
      </c>
      <c r="O417" s="34" t="s">
        <v>1196</v>
      </c>
      <c r="P417" s="35">
        <v>700000000</v>
      </c>
      <c r="Q417" s="36" t="s">
        <v>31</v>
      </c>
    </row>
    <row r="418" spans="1:17" s="7" customFormat="1" ht="51">
      <c r="A418" s="23" t="s">
        <v>49</v>
      </c>
      <c r="B418" s="24" t="s">
        <v>647</v>
      </c>
      <c r="C418" s="25" t="s">
        <v>0</v>
      </c>
      <c r="D418" s="16" t="s">
        <v>648</v>
      </c>
      <c r="E418" s="26" t="s">
        <v>649</v>
      </c>
      <c r="F418" s="27">
        <v>2</v>
      </c>
      <c r="G418" s="28" t="s">
        <v>59</v>
      </c>
      <c r="H418" s="29" t="s">
        <v>1223</v>
      </c>
      <c r="I418" s="40" t="s">
        <v>650</v>
      </c>
      <c r="J418" s="17" t="s">
        <v>651</v>
      </c>
      <c r="K418" s="30" t="s">
        <v>652</v>
      </c>
      <c r="L418" s="31" t="s">
        <v>1074</v>
      </c>
      <c r="M418" s="32">
        <v>45108</v>
      </c>
      <c r="N418" s="33">
        <v>45275</v>
      </c>
      <c r="O418" s="34" t="s">
        <v>1196</v>
      </c>
      <c r="P418" s="35">
        <v>30000000</v>
      </c>
      <c r="Q418" s="36" t="s">
        <v>32</v>
      </c>
    </row>
    <row r="419" spans="1:17" s="7" customFormat="1" ht="76.5">
      <c r="A419" s="23" t="s">
        <v>49</v>
      </c>
      <c r="B419" s="24" t="s">
        <v>653</v>
      </c>
      <c r="C419" s="25" t="s">
        <v>0</v>
      </c>
      <c r="D419" s="16" t="s">
        <v>654</v>
      </c>
      <c r="E419" s="26" t="s">
        <v>655</v>
      </c>
      <c r="F419" s="27">
        <v>4</v>
      </c>
      <c r="G419" s="28" t="s">
        <v>59</v>
      </c>
      <c r="H419" s="29" t="s">
        <v>1223</v>
      </c>
      <c r="I419" s="40" t="s">
        <v>650</v>
      </c>
      <c r="J419" s="17" t="s">
        <v>651</v>
      </c>
      <c r="K419" s="30" t="s">
        <v>656</v>
      </c>
      <c r="L419" s="31" t="s">
        <v>1075</v>
      </c>
      <c r="M419" s="32">
        <v>45170</v>
      </c>
      <c r="N419" s="33">
        <v>45275</v>
      </c>
      <c r="O419" s="34" t="s">
        <v>1196</v>
      </c>
      <c r="P419" s="35">
        <v>10000000</v>
      </c>
      <c r="Q419" s="36" t="s">
        <v>32</v>
      </c>
    </row>
    <row r="420" spans="1:17" s="7" customFormat="1" ht="63.75">
      <c r="A420" s="23" t="s">
        <v>49</v>
      </c>
      <c r="B420" s="24" t="s">
        <v>657</v>
      </c>
      <c r="C420" s="25" t="s">
        <v>0</v>
      </c>
      <c r="D420" s="16" t="s">
        <v>658</v>
      </c>
      <c r="E420" s="26" t="s">
        <v>659</v>
      </c>
      <c r="F420" s="27">
        <v>0.25</v>
      </c>
      <c r="G420" s="28" t="s">
        <v>59</v>
      </c>
      <c r="H420" s="29" t="s">
        <v>1223</v>
      </c>
      <c r="I420" s="40" t="s">
        <v>650</v>
      </c>
      <c r="J420" s="17" t="s">
        <v>651</v>
      </c>
      <c r="K420" s="30" t="s">
        <v>660</v>
      </c>
      <c r="L420" s="31" t="s">
        <v>661</v>
      </c>
      <c r="M420" s="32">
        <v>45139</v>
      </c>
      <c r="N420" s="33">
        <v>45275</v>
      </c>
      <c r="O420" s="34" t="s">
        <v>1196</v>
      </c>
      <c r="P420" s="35">
        <v>402119555</v>
      </c>
      <c r="Q420" s="36" t="s">
        <v>32</v>
      </c>
    </row>
    <row r="421" spans="1:17" s="7" customFormat="1" ht="63.75">
      <c r="A421" s="23" t="s">
        <v>49</v>
      </c>
      <c r="B421" s="24" t="s">
        <v>657</v>
      </c>
      <c r="C421" s="25" t="s">
        <v>0</v>
      </c>
      <c r="D421" s="16" t="s">
        <v>662</v>
      </c>
      <c r="E421" s="26" t="s">
        <v>663</v>
      </c>
      <c r="F421" s="27">
        <v>0.3</v>
      </c>
      <c r="G421" s="28" t="s">
        <v>59</v>
      </c>
      <c r="H421" s="29" t="s">
        <v>1223</v>
      </c>
      <c r="I421" s="40" t="s">
        <v>650</v>
      </c>
      <c r="J421" s="17" t="s">
        <v>651</v>
      </c>
      <c r="K421" s="30" t="s">
        <v>656</v>
      </c>
      <c r="L421" s="31" t="s">
        <v>663</v>
      </c>
      <c r="M421" s="32">
        <v>44927</v>
      </c>
      <c r="N421" s="33">
        <v>45275</v>
      </c>
      <c r="O421" s="34" t="s">
        <v>1196</v>
      </c>
      <c r="P421" s="35">
        <v>104500000</v>
      </c>
      <c r="Q421" s="36" t="s">
        <v>32</v>
      </c>
    </row>
    <row r="422" spans="1:17" s="7" customFormat="1" ht="63.75">
      <c r="A422" s="23" t="s">
        <v>49</v>
      </c>
      <c r="B422" s="24" t="s">
        <v>657</v>
      </c>
      <c r="C422" s="25" t="s">
        <v>0</v>
      </c>
      <c r="D422" s="16" t="s">
        <v>662</v>
      </c>
      <c r="E422" s="26" t="s">
        <v>663</v>
      </c>
      <c r="F422" s="27">
        <v>0.3</v>
      </c>
      <c r="G422" s="28" t="s">
        <v>59</v>
      </c>
      <c r="H422" s="29" t="s">
        <v>1223</v>
      </c>
      <c r="I422" s="40" t="s">
        <v>650</v>
      </c>
      <c r="J422" s="17" t="s">
        <v>651</v>
      </c>
      <c r="K422" s="30" t="s">
        <v>656</v>
      </c>
      <c r="L422" s="31" t="s">
        <v>1076</v>
      </c>
      <c r="M422" s="32">
        <v>44927</v>
      </c>
      <c r="N422" s="33">
        <v>45275</v>
      </c>
      <c r="O422" s="34" t="s">
        <v>1196</v>
      </c>
      <c r="P422" s="35">
        <f>503130125-P423</f>
        <v>267299645</v>
      </c>
      <c r="Q422" s="36" t="s">
        <v>31</v>
      </c>
    </row>
    <row r="423" spans="1:17" s="7" customFormat="1" ht="63.75">
      <c r="A423" s="23" t="s">
        <v>49</v>
      </c>
      <c r="B423" s="24" t="s">
        <v>657</v>
      </c>
      <c r="C423" s="25" t="s">
        <v>0</v>
      </c>
      <c r="D423" s="16" t="s">
        <v>662</v>
      </c>
      <c r="E423" s="26" t="s">
        <v>663</v>
      </c>
      <c r="F423" s="27">
        <v>0.3</v>
      </c>
      <c r="G423" s="28" t="s">
        <v>59</v>
      </c>
      <c r="H423" s="29" t="s">
        <v>1223</v>
      </c>
      <c r="I423" s="40" t="s">
        <v>650</v>
      </c>
      <c r="J423" s="17" t="s">
        <v>651</v>
      </c>
      <c r="K423" s="30" t="s">
        <v>656</v>
      </c>
      <c r="L423" s="31" t="s">
        <v>1076</v>
      </c>
      <c r="M423" s="32">
        <v>44927</v>
      </c>
      <c r="N423" s="33">
        <v>45275</v>
      </c>
      <c r="O423" s="34" t="s">
        <v>1213</v>
      </c>
      <c r="P423" s="35">
        <v>235830480</v>
      </c>
      <c r="Q423" s="36"/>
    </row>
    <row r="424" spans="1:17" s="7" customFormat="1" ht="63.75">
      <c r="A424" s="23" t="s">
        <v>49</v>
      </c>
      <c r="B424" s="24" t="s">
        <v>664</v>
      </c>
      <c r="C424" s="25" t="s">
        <v>0</v>
      </c>
      <c r="D424" s="16" t="s">
        <v>662</v>
      </c>
      <c r="E424" s="26" t="s">
        <v>663</v>
      </c>
      <c r="F424" s="27">
        <v>0.3</v>
      </c>
      <c r="G424" s="28" t="s">
        <v>59</v>
      </c>
      <c r="H424" s="29" t="s">
        <v>1223</v>
      </c>
      <c r="I424" s="40" t="s">
        <v>650</v>
      </c>
      <c r="J424" s="17" t="s">
        <v>651</v>
      </c>
      <c r="K424" s="30" t="s">
        <v>656</v>
      </c>
      <c r="L424" s="31" t="s">
        <v>1077</v>
      </c>
      <c r="M424" s="32">
        <v>45108</v>
      </c>
      <c r="N424" s="33">
        <v>45275</v>
      </c>
      <c r="O424" s="34" t="s">
        <v>1196</v>
      </c>
      <c r="P424" s="35">
        <v>54400000</v>
      </c>
      <c r="Q424" s="36" t="s">
        <v>31</v>
      </c>
    </row>
    <row r="425" spans="1:17" s="7" customFormat="1" ht="102">
      <c r="A425" s="23" t="s">
        <v>49</v>
      </c>
      <c r="B425" s="24" t="s">
        <v>657</v>
      </c>
      <c r="C425" s="25" t="s">
        <v>0</v>
      </c>
      <c r="D425" s="16" t="s">
        <v>666</v>
      </c>
      <c r="E425" s="26" t="s">
        <v>665</v>
      </c>
      <c r="F425" s="27">
        <v>85</v>
      </c>
      <c r="G425" s="28" t="s">
        <v>59</v>
      </c>
      <c r="H425" s="29" t="s">
        <v>1223</v>
      </c>
      <c r="I425" s="40" t="s">
        <v>650</v>
      </c>
      <c r="J425" s="17" t="s">
        <v>651</v>
      </c>
      <c r="K425" s="30" t="s">
        <v>656</v>
      </c>
      <c r="L425" s="31" t="s">
        <v>1078</v>
      </c>
      <c r="M425" s="32">
        <v>44927</v>
      </c>
      <c r="N425" s="33">
        <v>45275</v>
      </c>
      <c r="O425" s="34" t="s">
        <v>1196</v>
      </c>
      <c r="P425" s="35">
        <v>129364000</v>
      </c>
      <c r="Q425" s="36" t="s">
        <v>31</v>
      </c>
    </row>
    <row r="426" spans="1:17" s="7" customFormat="1" ht="127.5">
      <c r="A426" s="23" t="s">
        <v>49</v>
      </c>
      <c r="B426" s="24" t="s">
        <v>657</v>
      </c>
      <c r="C426" s="25" t="s">
        <v>0</v>
      </c>
      <c r="D426" s="16" t="s">
        <v>666</v>
      </c>
      <c r="E426" s="26" t="s">
        <v>1224</v>
      </c>
      <c r="F426" s="27">
        <v>0.4</v>
      </c>
      <c r="G426" s="28" t="s">
        <v>59</v>
      </c>
      <c r="H426" s="29" t="s">
        <v>1223</v>
      </c>
      <c r="I426" s="40" t="s">
        <v>650</v>
      </c>
      <c r="J426" s="17" t="s">
        <v>651</v>
      </c>
      <c r="K426" s="30" t="s">
        <v>656</v>
      </c>
      <c r="L426" s="31" t="s">
        <v>1079</v>
      </c>
      <c r="M426" s="32">
        <v>44927</v>
      </c>
      <c r="N426" s="33">
        <v>45275</v>
      </c>
      <c r="O426" s="34" t="s">
        <v>1196</v>
      </c>
      <c r="P426" s="35">
        <v>40000000</v>
      </c>
      <c r="Q426" s="36" t="s">
        <v>31</v>
      </c>
    </row>
    <row r="427" spans="1:17" s="7" customFormat="1" ht="102">
      <c r="A427" s="23" t="s">
        <v>49</v>
      </c>
      <c r="B427" s="24" t="s">
        <v>657</v>
      </c>
      <c r="C427" s="25" t="s">
        <v>0</v>
      </c>
      <c r="D427" s="16" t="s">
        <v>667</v>
      </c>
      <c r="E427" s="26" t="s">
        <v>668</v>
      </c>
      <c r="F427" s="27">
        <v>150</v>
      </c>
      <c r="G427" s="28" t="s">
        <v>59</v>
      </c>
      <c r="H427" s="29" t="s">
        <v>1223</v>
      </c>
      <c r="I427" s="40" t="s">
        <v>650</v>
      </c>
      <c r="J427" s="17" t="s">
        <v>651</v>
      </c>
      <c r="K427" s="30" t="s">
        <v>656</v>
      </c>
      <c r="L427" s="31" t="s">
        <v>1080</v>
      </c>
      <c r="M427" s="32">
        <v>44927</v>
      </c>
      <c r="N427" s="33">
        <v>45275</v>
      </c>
      <c r="O427" s="34" t="s">
        <v>1196</v>
      </c>
      <c r="P427" s="35">
        <v>40000000</v>
      </c>
      <c r="Q427" s="36" t="s">
        <v>31</v>
      </c>
    </row>
    <row r="428" spans="1:17" s="7" customFormat="1" ht="63.75">
      <c r="A428" s="23" t="s">
        <v>49</v>
      </c>
      <c r="B428" s="24" t="s">
        <v>657</v>
      </c>
      <c r="C428" s="25" t="s">
        <v>0</v>
      </c>
      <c r="D428" s="16" t="s">
        <v>667</v>
      </c>
      <c r="E428" s="26" t="s">
        <v>1225</v>
      </c>
      <c r="F428" s="27">
        <v>1</v>
      </c>
      <c r="G428" s="28" t="s">
        <v>59</v>
      </c>
      <c r="H428" s="29" t="s">
        <v>1223</v>
      </c>
      <c r="I428" s="40" t="s">
        <v>650</v>
      </c>
      <c r="J428" s="17" t="s">
        <v>651</v>
      </c>
      <c r="K428" s="30" t="s">
        <v>656</v>
      </c>
      <c r="L428" s="31" t="s">
        <v>1225</v>
      </c>
      <c r="M428" s="32">
        <v>45078</v>
      </c>
      <c r="N428" s="33">
        <v>45275</v>
      </c>
      <c r="O428" s="34" t="s">
        <v>1196</v>
      </c>
      <c r="P428" s="35">
        <v>45000000</v>
      </c>
      <c r="Q428" s="36"/>
    </row>
    <row r="429" spans="1:17" s="7" customFormat="1" ht="63.75">
      <c r="A429" s="23" t="s">
        <v>49</v>
      </c>
      <c r="B429" s="24" t="s">
        <v>669</v>
      </c>
      <c r="C429" s="25" t="s">
        <v>0</v>
      </c>
      <c r="D429" s="16" t="s">
        <v>670</v>
      </c>
      <c r="E429" s="26" t="s">
        <v>671</v>
      </c>
      <c r="F429" s="27">
        <v>156000</v>
      </c>
      <c r="G429" s="28" t="s">
        <v>59</v>
      </c>
      <c r="H429" s="29" t="s">
        <v>1223</v>
      </c>
      <c r="I429" s="40" t="s">
        <v>650</v>
      </c>
      <c r="J429" s="17" t="s">
        <v>651</v>
      </c>
      <c r="K429" s="30" t="s">
        <v>672</v>
      </c>
      <c r="L429" s="31" t="s">
        <v>1081</v>
      </c>
      <c r="M429" s="32">
        <v>44927</v>
      </c>
      <c r="N429" s="33">
        <v>45275</v>
      </c>
      <c r="O429" s="34" t="s">
        <v>1196</v>
      </c>
      <c r="P429" s="35">
        <v>463349000</v>
      </c>
      <c r="Q429" s="36" t="s">
        <v>31</v>
      </c>
    </row>
    <row r="430" spans="1:17" s="7" customFormat="1" ht="63.75">
      <c r="A430" s="23" t="s">
        <v>49</v>
      </c>
      <c r="B430" s="24"/>
      <c r="C430" s="25" t="s">
        <v>0</v>
      </c>
      <c r="D430" s="16" t="s">
        <v>670</v>
      </c>
      <c r="E430" s="26" t="s">
        <v>671</v>
      </c>
      <c r="F430" s="27">
        <v>156000</v>
      </c>
      <c r="G430" s="28" t="s">
        <v>59</v>
      </c>
      <c r="H430" s="29" t="s">
        <v>1223</v>
      </c>
      <c r="I430" s="40" t="s">
        <v>650</v>
      </c>
      <c r="J430" s="17" t="s">
        <v>651</v>
      </c>
      <c r="K430" s="30" t="s">
        <v>672</v>
      </c>
      <c r="L430" s="31" t="s">
        <v>1082</v>
      </c>
      <c r="M430" s="32">
        <v>44927</v>
      </c>
      <c r="N430" s="33">
        <v>45275</v>
      </c>
      <c r="O430" s="34" t="s">
        <v>1213</v>
      </c>
      <c r="P430" s="35">
        <v>288000000</v>
      </c>
      <c r="Q430" s="36" t="s">
        <v>31</v>
      </c>
    </row>
    <row r="431" spans="1:17" s="7" customFormat="1" ht="63.75">
      <c r="A431" s="23" t="s">
        <v>49</v>
      </c>
      <c r="B431" s="24"/>
      <c r="C431" s="25" t="s">
        <v>0</v>
      </c>
      <c r="D431" s="16" t="s">
        <v>670</v>
      </c>
      <c r="E431" s="26" t="s">
        <v>671</v>
      </c>
      <c r="F431" s="27">
        <v>156000</v>
      </c>
      <c r="G431" s="28" t="s">
        <v>59</v>
      </c>
      <c r="H431" s="29" t="s">
        <v>1223</v>
      </c>
      <c r="I431" s="40" t="s">
        <v>650</v>
      </c>
      <c r="J431" s="17" t="s">
        <v>651</v>
      </c>
      <c r="K431" s="30" t="s">
        <v>672</v>
      </c>
      <c r="L431" s="31" t="s">
        <v>1082</v>
      </c>
      <c r="M431" s="32">
        <v>44927</v>
      </c>
      <c r="N431" s="33">
        <v>45275</v>
      </c>
      <c r="O431" s="34" t="s">
        <v>1196</v>
      </c>
      <c r="P431" s="35">
        <v>173474699</v>
      </c>
      <c r="Q431" s="36"/>
    </row>
    <row r="432" spans="1:17" s="7" customFormat="1" ht="76.5">
      <c r="A432" s="23" t="s">
        <v>49</v>
      </c>
      <c r="B432" s="24" t="s">
        <v>669</v>
      </c>
      <c r="C432" s="25" t="s">
        <v>0</v>
      </c>
      <c r="D432" s="16" t="s">
        <v>673</v>
      </c>
      <c r="E432" s="26" t="s">
        <v>674</v>
      </c>
      <c r="F432" s="27">
        <v>1</v>
      </c>
      <c r="G432" s="28" t="s">
        <v>59</v>
      </c>
      <c r="H432" s="29" t="s">
        <v>1223</v>
      </c>
      <c r="I432" s="40" t="s">
        <v>650</v>
      </c>
      <c r="J432" s="17" t="s">
        <v>651</v>
      </c>
      <c r="K432" s="30" t="s">
        <v>672</v>
      </c>
      <c r="L432" s="31" t="s">
        <v>1083</v>
      </c>
      <c r="M432" s="32">
        <v>45170</v>
      </c>
      <c r="N432" s="33">
        <v>45275</v>
      </c>
      <c r="O432" s="34" t="s">
        <v>1196</v>
      </c>
      <c r="P432" s="35">
        <v>20000000</v>
      </c>
      <c r="Q432" s="36" t="s">
        <v>31</v>
      </c>
    </row>
    <row r="433" spans="1:17" s="7" customFormat="1" ht="63.75">
      <c r="A433" s="23" t="s">
        <v>49</v>
      </c>
      <c r="B433" s="24"/>
      <c r="C433" s="25" t="s">
        <v>0</v>
      </c>
      <c r="D433" s="16" t="s">
        <v>675</v>
      </c>
      <c r="E433" s="26" t="s">
        <v>676</v>
      </c>
      <c r="F433" s="27">
        <v>1</v>
      </c>
      <c r="G433" s="28" t="s">
        <v>59</v>
      </c>
      <c r="H433" s="29" t="s">
        <v>1223</v>
      </c>
      <c r="I433" s="40" t="s">
        <v>650</v>
      </c>
      <c r="J433" s="17" t="s">
        <v>651</v>
      </c>
      <c r="K433" s="30" t="s">
        <v>672</v>
      </c>
      <c r="L433" s="31" t="s">
        <v>1084</v>
      </c>
      <c r="M433" s="32">
        <v>45170</v>
      </c>
      <c r="N433" s="33">
        <v>45275</v>
      </c>
      <c r="O433" s="34" t="s">
        <v>1196</v>
      </c>
      <c r="P433" s="35">
        <v>55000000</v>
      </c>
      <c r="Q433" s="36" t="s">
        <v>31</v>
      </c>
    </row>
    <row r="434" spans="1:17" s="7" customFormat="1" ht="51">
      <c r="A434" s="23" t="s">
        <v>49</v>
      </c>
      <c r="B434" s="24" t="s">
        <v>664</v>
      </c>
      <c r="C434" s="25" t="s">
        <v>0</v>
      </c>
      <c r="D434" s="16" t="s">
        <v>677</v>
      </c>
      <c r="E434" s="26" t="s">
        <v>678</v>
      </c>
      <c r="F434" s="27">
        <v>1</v>
      </c>
      <c r="G434" s="28" t="s">
        <v>59</v>
      </c>
      <c r="H434" s="29" t="s">
        <v>1223</v>
      </c>
      <c r="I434" s="40" t="s">
        <v>650</v>
      </c>
      <c r="J434" s="17" t="s">
        <v>651</v>
      </c>
      <c r="K434" s="30" t="s">
        <v>679</v>
      </c>
      <c r="L434" s="31" t="s">
        <v>1085</v>
      </c>
      <c r="M434" s="32">
        <v>44927</v>
      </c>
      <c r="N434" s="33">
        <v>45275</v>
      </c>
      <c r="O434" s="34" t="s">
        <v>1196</v>
      </c>
      <c r="P434" s="35">
        <f>577200000-P435</f>
        <v>220979760</v>
      </c>
      <c r="Q434" s="36" t="s">
        <v>31</v>
      </c>
    </row>
    <row r="435" spans="1:17" s="7" customFormat="1" ht="51">
      <c r="A435" s="23" t="s">
        <v>49</v>
      </c>
      <c r="B435" s="24" t="s">
        <v>664</v>
      </c>
      <c r="C435" s="25" t="s">
        <v>0</v>
      </c>
      <c r="D435" s="16" t="s">
        <v>677</v>
      </c>
      <c r="E435" s="26" t="s">
        <v>678</v>
      </c>
      <c r="F435" s="27">
        <v>1</v>
      </c>
      <c r="G435" s="28" t="s">
        <v>59</v>
      </c>
      <c r="H435" s="29" t="s">
        <v>1223</v>
      </c>
      <c r="I435" s="40" t="s">
        <v>650</v>
      </c>
      <c r="J435" s="17" t="s">
        <v>651</v>
      </c>
      <c r="K435" s="30" t="s">
        <v>679</v>
      </c>
      <c r="L435" s="31" t="s">
        <v>1085</v>
      </c>
      <c r="M435" s="32">
        <v>44927</v>
      </c>
      <c r="N435" s="33">
        <v>45275</v>
      </c>
      <c r="O435" s="34" t="s">
        <v>1213</v>
      </c>
      <c r="P435" s="35">
        <f>'[1]CULTURA 52'!$W$51+'[1]CULTURA 52'!$W$53</f>
        <v>356220240</v>
      </c>
      <c r="Q435" s="36"/>
    </row>
    <row r="436" spans="1:17" s="7" customFormat="1" ht="51">
      <c r="A436" s="23" t="s">
        <v>49</v>
      </c>
      <c r="B436" s="24"/>
      <c r="C436" s="25" t="s">
        <v>0</v>
      </c>
      <c r="D436" s="16" t="s">
        <v>680</v>
      </c>
      <c r="E436" s="26" t="s">
        <v>681</v>
      </c>
      <c r="F436" s="27">
        <v>90</v>
      </c>
      <c r="G436" s="28" t="s">
        <v>59</v>
      </c>
      <c r="H436" s="29" t="s">
        <v>1223</v>
      </c>
      <c r="I436" s="40" t="s">
        <v>650</v>
      </c>
      <c r="J436" s="17" t="s">
        <v>651</v>
      </c>
      <c r="K436" s="30" t="s">
        <v>679</v>
      </c>
      <c r="L436" s="31" t="s">
        <v>1086</v>
      </c>
      <c r="M436" s="32">
        <v>44927</v>
      </c>
      <c r="N436" s="33">
        <v>45275</v>
      </c>
      <c r="O436" s="34" t="s">
        <v>1196</v>
      </c>
      <c r="P436" s="35">
        <v>45000000</v>
      </c>
      <c r="Q436" s="36" t="s">
        <v>31</v>
      </c>
    </row>
    <row r="437" spans="1:17" s="7" customFormat="1" ht="51">
      <c r="A437" s="23" t="s">
        <v>49</v>
      </c>
      <c r="B437" s="24" t="s">
        <v>682</v>
      </c>
      <c r="C437" s="25" t="s">
        <v>0</v>
      </c>
      <c r="D437" s="16" t="s">
        <v>683</v>
      </c>
      <c r="E437" s="26" t="s">
        <v>684</v>
      </c>
      <c r="F437" s="27">
        <v>1</v>
      </c>
      <c r="G437" s="28" t="s">
        <v>59</v>
      </c>
      <c r="H437" s="29" t="s">
        <v>1223</v>
      </c>
      <c r="I437" s="40" t="s">
        <v>650</v>
      </c>
      <c r="J437" s="17" t="s">
        <v>651</v>
      </c>
      <c r="K437" s="30" t="s">
        <v>672</v>
      </c>
      <c r="L437" s="31" t="s">
        <v>1087</v>
      </c>
      <c r="M437" s="32">
        <v>44927</v>
      </c>
      <c r="N437" s="33">
        <v>45275</v>
      </c>
      <c r="O437" s="34" t="s">
        <v>1196</v>
      </c>
      <c r="P437" s="35">
        <v>56000000</v>
      </c>
      <c r="Q437" s="36" t="s">
        <v>31</v>
      </c>
    </row>
    <row r="438" spans="1:17" s="7" customFormat="1" ht="63.75">
      <c r="A438" s="23" t="s">
        <v>49</v>
      </c>
      <c r="B438" s="24" t="s">
        <v>685</v>
      </c>
      <c r="C438" s="25" t="s">
        <v>0</v>
      </c>
      <c r="D438" s="16" t="s">
        <v>686</v>
      </c>
      <c r="E438" s="26" t="s">
        <v>687</v>
      </c>
      <c r="F438" s="27">
        <v>1</v>
      </c>
      <c r="G438" s="28" t="s">
        <v>59</v>
      </c>
      <c r="H438" s="29" t="s">
        <v>1223</v>
      </c>
      <c r="I438" s="40" t="s">
        <v>650</v>
      </c>
      <c r="J438" s="17" t="s">
        <v>651</v>
      </c>
      <c r="K438" s="30" t="s">
        <v>672</v>
      </c>
      <c r="L438" s="31" t="s">
        <v>1088</v>
      </c>
      <c r="M438" s="32">
        <v>45170</v>
      </c>
      <c r="N438" s="33">
        <v>45275</v>
      </c>
      <c r="O438" s="34" t="s">
        <v>1196</v>
      </c>
      <c r="P438" s="35">
        <f>'[1]CULTURA 52'!$W$64+'[1]CULTURA 52'!$W$65</f>
        <v>143343644</v>
      </c>
      <c r="Q438" s="36" t="s">
        <v>31</v>
      </c>
    </row>
    <row r="439" spans="1:17" s="7" customFormat="1" ht="63.75">
      <c r="A439" s="23" t="s">
        <v>49</v>
      </c>
      <c r="B439" s="24" t="s">
        <v>669</v>
      </c>
      <c r="C439" s="25" t="s">
        <v>0</v>
      </c>
      <c r="D439" s="16" t="s">
        <v>686</v>
      </c>
      <c r="E439" s="26" t="s">
        <v>687</v>
      </c>
      <c r="F439" s="27">
        <v>1</v>
      </c>
      <c r="G439" s="28" t="s">
        <v>59</v>
      </c>
      <c r="H439" s="29" t="s">
        <v>1223</v>
      </c>
      <c r="I439" s="40" t="s">
        <v>650</v>
      </c>
      <c r="J439" s="17" t="s">
        <v>651</v>
      </c>
      <c r="K439" s="30" t="s">
        <v>672</v>
      </c>
      <c r="L439" s="31" t="s">
        <v>1089</v>
      </c>
      <c r="M439" s="32">
        <v>44927</v>
      </c>
      <c r="N439" s="33">
        <v>45230</v>
      </c>
      <c r="O439" s="34" t="s">
        <v>1213</v>
      </c>
      <c r="P439" s="35">
        <v>150000000</v>
      </c>
      <c r="Q439" s="36" t="s">
        <v>31</v>
      </c>
    </row>
    <row r="440" spans="1:17" s="7" customFormat="1" ht="63.75">
      <c r="A440" s="23" t="s">
        <v>49</v>
      </c>
      <c r="B440" s="24" t="s">
        <v>669</v>
      </c>
      <c r="C440" s="25" t="s">
        <v>0</v>
      </c>
      <c r="D440" s="16" t="s">
        <v>686</v>
      </c>
      <c r="E440" s="26" t="s">
        <v>687</v>
      </c>
      <c r="F440" s="27">
        <v>1</v>
      </c>
      <c r="G440" s="28" t="s">
        <v>59</v>
      </c>
      <c r="H440" s="29" t="s">
        <v>1223</v>
      </c>
      <c r="I440" s="40" t="s">
        <v>650</v>
      </c>
      <c r="J440" s="17" t="s">
        <v>651</v>
      </c>
      <c r="K440" s="30" t="s">
        <v>672</v>
      </c>
      <c r="L440" s="31" t="s">
        <v>1089</v>
      </c>
      <c r="M440" s="32">
        <v>44927</v>
      </c>
      <c r="N440" s="33">
        <v>45230</v>
      </c>
      <c r="O440" s="34" t="s">
        <v>1196</v>
      </c>
      <c r="P440" s="35">
        <f>'[1]CULTURA 52'!$W$67+'[1]CULTURA 52'!$W$68</f>
        <v>1679821991</v>
      </c>
      <c r="Q440" s="36"/>
    </row>
    <row r="441" spans="1:17" s="7" customFormat="1" ht="89.25">
      <c r="A441" s="23" t="s">
        <v>49</v>
      </c>
      <c r="B441" s="24" t="s">
        <v>669</v>
      </c>
      <c r="C441" s="25" t="s">
        <v>0</v>
      </c>
      <c r="D441" s="16" t="s">
        <v>688</v>
      </c>
      <c r="E441" s="26" t="s">
        <v>689</v>
      </c>
      <c r="F441" s="27">
        <v>1</v>
      </c>
      <c r="G441" s="28" t="s">
        <v>59</v>
      </c>
      <c r="H441" s="29" t="s">
        <v>1223</v>
      </c>
      <c r="I441" s="40" t="s">
        <v>650</v>
      </c>
      <c r="J441" s="17" t="s">
        <v>651</v>
      </c>
      <c r="K441" s="30" t="s">
        <v>690</v>
      </c>
      <c r="L441" s="31" t="s">
        <v>1090</v>
      </c>
      <c r="M441" s="32">
        <v>45170</v>
      </c>
      <c r="N441" s="33">
        <v>45275</v>
      </c>
      <c r="O441" s="34" t="s">
        <v>1196</v>
      </c>
      <c r="P441" s="35">
        <f>'[1]CULTURA 52'!$K$69</f>
        <v>116800000</v>
      </c>
      <c r="Q441" s="36" t="s">
        <v>31</v>
      </c>
    </row>
    <row r="442" spans="1:17" s="7" customFormat="1" ht="76.5">
      <c r="A442" s="23" t="s">
        <v>49</v>
      </c>
      <c r="B442" s="24" t="s">
        <v>669</v>
      </c>
      <c r="C442" s="25" t="s">
        <v>0</v>
      </c>
      <c r="D442" s="16" t="s">
        <v>691</v>
      </c>
      <c r="E442" s="26" t="s">
        <v>692</v>
      </c>
      <c r="F442" s="27">
        <v>1</v>
      </c>
      <c r="G442" s="28" t="s">
        <v>59</v>
      </c>
      <c r="H442" s="29" t="s">
        <v>1223</v>
      </c>
      <c r="I442" s="40" t="s">
        <v>650</v>
      </c>
      <c r="J442" s="17" t="s">
        <v>651</v>
      </c>
      <c r="K442" s="30" t="s">
        <v>690</v>
      </c>
      <c r="L442" s="31" t="s">
        <v>1091</v>
      </c>
      <c r="M442" s="32">
        <v>45170</v>
      </c>
      <c r="N442" s="33">
        <v>45275</v>
      </c>
      <c r="O442" s="34" t="s">
        <v>1196</v>
      </c>
      <c r="P442" s="35">
        <v>60000000</v>
      </c>
      <c r="Q442" s="36" t="s">
        <v>31</v>
      </c>
    </row>
    <row r="443" spans="1:17" s="7" customFormat="1" ht="51">
      <c r="A443" s="23" t="s">
        <v>49</v>
      </c>
      <c r="B443" s="24" t="s">
        <v>669</v>
      </c>
      <c r="C443" s="25" t="s">
        <v>0</v>
      </c>
      <c r="D443" s="16" t="s">
        <v>693</v>
      </c>
      <c r="E443" s="26" t="s">
        <v>694</v>
      </c>
      <c r="F443" s="27">
        <v>40</v>
      </c>
      <c r="G443" s="28" t="s">
        <v>59</v>
      </c>
      <c r="H443" s="29" t="s">
        <v>1223</v>
      </c>
      <c r="I443" s="40" t="s">
        <v>650</v>
      </c>
      <c r="J443" s="17" t="s">
        <v>651</v>
      </c>
      <c r="K443" s="30" t="s">
        <v>679</v>
      </c>
      <c r="L443" s="31" t="s">
        <v>1226</v>
      </c>
      <c r="M443" s="32">
        <v>44927</v>
      </c>
      <c r="N443" s="33">
        <v>45275</v>
      </c>
      <c r="O443" s="34" t="s">
        <v>1213</v>
      </c>
      <c r="P443" s="35">
        <f>'[1]CULTURA 52'!$W$73+'[1]CULTURA 52'!$W$77</f>
        <v>477615979</v>
      </c>
      <c r="Q443" s="36" t="s">
        <v>31</v>
      </c>
    </row>
    <row r="444" spans="1:17" s="7" customFormat="1" ht="51">
      <c r="A444" s="23" t="s">
        <v>49</v>
      </c>
      <c r="B444" s="24" t="s">
        <v>669</v>
      </c>
      <c r="C444" s="25" t="s">
        <v>0</v>
      </c>
      <c r="D444" s="16" t="s">
        <v>693</v>
      </c>
      <c r="E444" s="26" t="s">
        <v>694</v>
      </c>
      <c r="F444" s="27">
        <v>40</v>
      </c>
      <c r="G444" s="28" t="s">
        <v>59</v>
      </c>
      <c r="H444" s="29" t="s">
        <v>1223</v>
      </c>
      <c r="I444" s="40" t="s">
        <v>650</v>
      </c>
      <c r="J444" s="17" t="s">
        <v>651</v>
      </c>
      <c r="K444" s="30" t="s">
        <v>679</v>
      </c>
      <c r="L444" s="31" t="s">
        <v>1226</v>
      </c>
      <c r="M444" s="32">
        <v>44927</v>
      </c>
      <c r="N444" s="33">
        <v>45275</v>
      </c>
      <c r="O444" s="34" t="s">
        <v>1196</v>
      </c>
      <c r="P444" s="35">
        <f>'[1]CULTURA 52'!$W$75+'[1]CULTURA 52'!$W$76+'[1]CULTURA 52'!$W$78+'[1]CULTURA 52'!$W$72+'[1]CULTURA 52'!$W$74</f>
        <v>2771506119</v>
      </c>
      <c r="Q444" s="36" t="s">
        <v>31</v>
      </c>
    </row>
    <row r="445" spans="1:17" s="7" customFormat="1" ht="63.75">
      <c r="A445" s="23" t="s">
        <v>52</v>
      </c>
      <c r="B445" s="24" t="s">
        <v>1210</v>
      </c>
      <c r="C445" s="25" t="s">
        <v>0</v>
      </c>
      <c r="D445" s="16" t="s">
        <v>794</v>
      </c>
      <c r="E445" s="26" t="s">
        <v>1211</v>
      </c>
      <c r="F445" s="27">
        <v>1</v>
      </c>
      <c r="G445" s="28" t="s">
        <v>58</v>
      </c>
      <c r="H445" s="29" t="s">
        <v>1212</v>
      </c>
      <c r="I445" s="40" t="s">
        <v>400</v>
      </c>
      <c r="J445" s="17" t="s">
        <v>401</v>
      </c>
      <c r="K445" s="30" t="s">
        <v>402</v>
      </c>
      <c r="L445" s="31" t="s">
        <v>795</v>
      </c>
      <c r="M445" s="32">
        <v>44958</v>
      </c>
      <c r="N445" s="33">
        <v>45260</v>
      </c>
      <c r="O445" s="34" t="s">
        <v>1196</v>
      </c>
      <c r="P445" s="35">
        <v>360000000</v>
      </c>
      <c r="Q445" s="36" t="s">
        <v>32</v>
      </c>
    </row>
    <row r="446" spans="1:17" s="7" customFormat="1" ht="63.75">
      <c r="A446" s="23" t="s">
        <v>52</v>
      </c>
      <c r="B446" s="24" t="s">
        <v>1210</v>
      </c>
      <c r="C446" s="25" t="s">
        <v>0</v>
      </c>
      <c r="D446" s="16" t="s">
        <v>794</v>
      </c>
      <c r="E446" s="26" t="s">
        <v>1211</v>
      </c>
      <c r="F446" s="27">
        <v>1</v>
      </c>
      <c r="G446" s="28" t="s">
        <v>58</v>
      </c>
      <c r="H446" s="29" t="s">
        <v>1212</v>
      </c>
      <c r="I446" s="40" t="s">
        <v>400</v>
      </c>
      <c r="J446" s="17" t="s">
        <v>401</v>
      </c>
      <c r="K446" s="30" t="s">
        <v>402</v>
      </c>
      <c r="L446" s="31" t="s">
        <v>795</v>
      </c>
      <c r="M446" s="32">
        <v>44958</v>
      </c>
      <c r="N446" s="33">
        <v>45260</v>
      </c>
      <c r="O446" s="34" t="s">
        <v>1213</v>
      </c>
      <c r="P446" s="35">
        <v>40500000</v>
      </c>
      <c r="Q446" s="36" t="s">
        <v>32</v>
      </c>
    </row>
    <row r="447" spans="1:17" s="7" customFormat="1" ht="63.75">
      <c r="A447" s="23" t="s">
        <v>52</v>
      </c>
      <c r="B447" s="24" t="s">
        <v>1210</v>
      </c>
      <c r="C447" s="25" t="s">
        <v>0</v>
      </c>
      <c r="D447" s="16" t="s">
        <v>794</v>
      </c>
      <c r="E447" s="26" t="s">
        <v>1214</v>
      </c>
      <c r="F447" s="27">
        <v>1</v>
      </c>
      <c r="G447" s="28" t="s">
        <v>58</v>
      </c>
      <c r="H447" s="29" t="s">
        <v>1212</v>
      </c>
      <c r="I447" s="40" t="s">
        <v>400</v>
      </c>
      <c r="J447" s="17" t="s">
        <v>401</v>
      </c>
      <c r="K447" s="30" t="s">
        <v>402</v>
      </c>
      <c r="L447" s="31" t="s">
        <v>795</v>
      </c>
      <c r="M447" s="32">
        <v>44958</v>
      </c>
      <c r="N447" s="33">
        <v>45260</v>
      </c>
      <c r="O447" s="34" t="s">
        <v>1196</v>
      </c>
      <c r="P447" s="35">
        <v>44400000</v>
      </c>
      <c r="Q447" s="36" t="s">
        <v>32</v>
      </c>
    </row>
    <row r="448" spans="1:17" s="7" customFormat="1" ht="63.75">
      <c r="A448" s="23" t="s">
        <v>52</v>
      </c>
      <c r="B448" s="24" t="s">
        <v>1210</v>
      </c>
      <c r="C448" s="25" t="s">
        <v>0</v>
      </c>
      <c r="D448" s="16" t="s">
        <v>796</v>
      </c>
      <c r="E448" s="26" t="s">
        <v>404</v>
      </c>
      <c r="F448" s="27">
        <v>4</v>
      </c>
      <c r="G448" s="28" t="s">
        <v>58</v>
      </c>
      <c r="H448" s="29" t="s">
        <v>1212</v>
      </c>
      <c r="I448" s="40" t="s">
        <v>400</v>
      </c>
      <c r="J448" s="17" t="s">
        <v>401</v>
      </c>
      <c r="K448" s="30" t="s">
        <v>402</v>
      </c>
      <c r="L448" s="31" t="s">
        <v>795</v>
      </c>
      <c r="M448" s="32">
        <v>44958</v>
      </c>
      <c r="N448" s="33">
        <v>45260</v>
      </c>
      <c r="O448" s="34" t="s">
        <v>1196</v>
      </c>
      <c r="P448" s="35">
        <v>200000000</v>
      </c>
      <c r="Q448" s="36" t="s">
        <v>32</v>
      </c>
    </row>
    <row r="449" spans="1:17" s="7" customFormat="1" ht="63.75">
      <c r="A449" s="23" t="s">
        <v>52</v>
      </c>
      <c r="B449" s="24" t="s">
        <v>1210</v>
      </c>
      <c r="C449" s="25" t="s">
        <v>0</v>
      </c>
      <c r="D449" s="16" t="s">
        <v>796</v>
      </c>
      <c r="E449" s="26" t="s">
        <v>404</v>
      </c>
      <c r="F449" s="27">
        <v>4</v>
      </c>
      <c r="G449" s="28" t="s">
        <v>58</v>
      </c>
      <c r="H449" s="29" t="s">
        <v>1212</v>
      </c>
      <c r="I449" s="40" t="s">
        <v>400</v>
      </c>
      <c r="J449" s="17" t="s">
        <v>401</v>
      </c>
      <c r="K449" s="30" t="s">
        <v>402</v>
      </c>
      <c r="L449" s="31" t="s">
        <v>797</v>
      </c>
      <c r="M449" s="32">
        <v>44927</v>
      </c>
      <c r="N449" s="33">
        <v>45275</v>
      </c>
      <c r="O449" s="34" t="s">
        <v>1196</v>
      </c>
      <c r="P449" s="35">
        <f>724864048-P450</f>
        <v>650000000</v>
      </c>
      <c r="Q449" s="36" t="s">
        <v>31</v>
      </c>
    </row>
    <row r="450" spans="1:17" s="7" customFormat="1" ht="63.75">
      <c r="A450" s="23" t="s">
        <v>52</v>
      </c>
      <c r="B450" s="24" t="s">
        <v>1210</v>
      </c>
      <c r="C450" s="25" t="s">
        <v>0</v>
      </c>
      <c r="D450" s="16" t="s">
        <v>796</v>
      </c>
      <c r="E450" s="26" t="s">
        <v>404</v>
      </c>
      <c r="F450" s="27">
        <v>4</v>
      </c>
      <c r="G450" s="28" t="s">
        <v>58</v>
      </c>
      <c r="H450" s="29" t="s">
        <v>1212</v>
      </c>
      <c r="I450" s="40" t="s">
        <v>400</v>
      </c>
      <c r="J450" s="17" t="s">
        <v>401</v>
      </c>
      <c r="K450" s="30" t="s">
        <v>402</v>
      </c>
      <c r="L450" s="31" t="s">
        <v>797</v>
      </c>
      <c r="M450" s="32">
        <v>44927</v>
      </c>
      <c r="N450" s="33">
        <v>45275</v>
      </c>
      <c r="O450" s="34" t="s">
        <v>1213</v>
      </c>
      <c r="P450" s="35">
        <v>74864048</v>
      </c>
      <c r="Q450" s="36" t="s">
        <v>31</v>
      </c>
    </row>
    <row r="451" spans="1:17" s="7" customFormat="1" ht="63.75">
      <c r="A451" s="23" t="s">
        <v>52</v>
      </c>
      <c r="B451" s="24" t="s">
        <v>1210</v>
      </c>
      <c r="C451" s="25" t="s">
        <v>0</v>
      </c>
      <c r="D451" s="16" t="s">
        <v>798</v>
      </c>
      <c r="E451" s="26" t="s">
        <v>1215</v>
      </c>
      <c r="F451" s="27">
        <v>4</v>
      </c>
      <c r="G451" s="28" t="s">
        <v>58</v>
      </c>
      <c r="H451" s="29" t="s">
        <v>1212</v>
      </c>
      <c r="I451" s="40" t="s">
        <v>400</v>
      </c>
      <c r="J451" s="17" t="s">
        <v>401</v>
      </c>
      <c r="K451" s="30" t="s">
        <v>402</v>
      </c>
      <c r="L451" s="31" t="s">
        <v>797</v>
      </c>
      <c r="M451" s="32">
        <v>44927</v>
      </c>
      <c r="N451" s="33">
        <v>45275</v>
      </c>
      <c r="O451" s="34" t="s">
        <v>1196</v>
      </c>
      <c r="P451" s="35">
        <v>155135952</v>
      </c>
      <c r="Q451" s="36" t="s">
        <v>31</v>
      </c>
    </row>
    <row r="452" spans="1:17" s="7" customFormat="1" ht="63.75">
      <c r="A452" s="23" t="s">
        <v>52</v>
      </c>
      <c r="B452" s="24" t="s">
        <v>1210</v>
      </c>
      <c r="C452" s="25" t="s">
        <v>0</v>
      </c>
      <c r="D452" s="16" t="s">
        <v>796</v>
      </c>
      <c r="E452" s="26" t="s">
        <v>404</v>
      </c>
      <c r="F452" s="27">
        <v>4</v>
      </c>
      <c r="G452" s="28" t="s">
        <v>58</v>
      </c>
      <c r="H452" s="29" t="s">
        <v>1212</v>
      </c>
      <c r="I452" s="40" t="s">
        <v>400</v>
      </c>
      <c r="J452" s="17" t="s">
        <v>401</v>
      </c>
      <c r="K452" s="30" t="s">
        <v>402</v>
      </c>
      <c r="L452" s="31" t="s">
        <v>799</v>
      </c>
      <c r="M452" s="32">
        <v>44928</v>
      </c>
      <c r="N452" s="33">
        <v>44941</v>
      </c>
      <c r="O452" s="34" t="s">
        <v>1196</v>
      </c>
      <c r="P452" s="35">
        <v>920000000</v>
      </c>
      <c r="Q452" s="36" t="s">
        <v>31</v>
      </c>
    </row>
    <row r="453" spans="1:17" s="7" customFormat="1" ht="63.75">
      <c r="A453" s="23" t="s">
        <v>52</v>
      </c>
      <c r="B453" s="24" t="s">
        <v>1210</v>
      </c>
      <c r="C453" s="25" t="s">
        <v>0</v>
      </c>
      <c r="D453" s="16" t="s">
        <v>800</v>
      </c>
      <c r="E453" s="26" t="s">
        <v>403</v>
      </c>
      <c r="F453" s="27">
        <v>4</v>
      </c>
      <c r="G453" s="28" t="s">
        <v>58</v>
      </c>
      <c r="H453" s="29" t="s">
        <v>1212</v>
      </c>
      <c r="I453" s="40" t="s">
        <v>400</v>
      </c>
      <c r="J453" s="17" t="s">
        <v>401</v>
      </c>
      <c r="K453" s="30" t="s">
        <v>402</v>
      </c>
      <c r="L453" s="31" t="s">
        <v>801</v>
      </c>
      <c r="M453" s="32">
        <v>44958</v>
      </c>
      <c r="N453" s="33">
        <v>45275</v>
      </c>
      <c r="O453" s="34" t="s">
        <v>1196</v>
      </c>
      <c r="P453" s="35">
        <v>250790410.16</v>
      </c>
      <c r="Q453" s="36" t="s">
        <v>31</v>
      </c>
    </row>
    <row r="454" spans="1:17" s="7" customFormat="1" ht="63.75">
      <c r="A454" s="23" t="s">
        <v>52</v>
      </c>
      <c r="B454" s="24" t="s">
        <v>1210</v>
      </c>
      <c r="C454" s="25" t="s">
        <v>0</v>
      </c>
      <c r="D454" s="16" t="s">
        <v>796</v>
      </c>
      <c r="E454" s="26" t="s">
        <v>404</v>
      </c>
      <c r="F454" s="27">
        <v>4</v>
      </c>
      <c r="G454" s="28" t="s">
        <v>58</v>
      </c>
      <c r="H454" s="29" t="s">
        <v>1212</v>
      </c>
      <c r="I454" s="40" t="s">
        <v>400</v>
      </c>
      <c r="J454" s="17" t="s">
        <v>401</v>
      </c>
      <c r="K454" s="30" t="s">
        <v>402</v>
      </c>
      <c r="L454" s="31" t="s">
        <v>802</v>
      </c>
      <c r="M454" s="32">
        <v>45078</v>
      </c>
      <c r="N454" s="33">
        <v>45275</v>
      </c>
      <c r="O454" s="34" t="s">
        <v>1196</v>
      </c>
      <c r="P454" s="35">
        <f>334626985-P455</f>
        <v>265000000</v>
      </c>
      <c r="Q454" s="36" t="s">
        <v>31</v>
      </c>
    </row>
    <row r="455" spans="1:17" s="7" customFormat="1" ht="63.75">
      <c r="A455" s="23" t="s">
        <v>52</v>
      </c>
      <c r="B455" s="24" t="s">
        <v>1210</v>
      </c>
      <c r="C455" s="25" t="s">
        <v>0</v>
      </c>
      <c r="D455" s="16" t="s">
        <v>796</v>
      </c>
      <c r="E455" s="26" t="s">
        <v>404</v>
      </c>
      <c r="F455" s="27">
        <v>4</v>
      </c>
      <c r="G455" s="28" t="s">
        <v>58</v>
      </c>
      <c r="H455" s="29" t="s">
        <v>1212</v>
      </c>
      <c r="I455" s="40" t="s">
        <v>400</v>
      </c>
      <c r="J455" s="17" t="s">
        <v>401</v>
      </c>
      <c r="K455" s="30" t="s">
        <v>402</v>
      </c>
      <c r="L455" s="31" t="s">
        <v>802</v>
      </c>
      <c r="M455" s="32">
        <v>45078</v>
      </c>
      <c r="N455" s="33">
        <v>45275</v>
      </c>
      <c r="O455" s="34" t="s">
        <v>1213</v>
      </c>
      <c r="P455" s="35">
        <v>69626985</v>
      </c>
      <c r="Q455" s="36" t="s">
        <v>31</v>
      </c>
    </row>
    <row r="456" spans="1:17" s="7" customFormat="1" ht="63.75">
      <c r="A456" s="23" t="s">
        <v>52</v>
      </c>
      <c r="B456" s="24" t="s">
        <v>1210</v>
      </c>
      <c r="C456" s="25" t="s">
        <v>0</v>
      </c>
      <c r="D456" s="16" t="s">
        <v>796</v>
      </c>
      <c r="E456" s="26" t="s">
        <v>404</v>
      </c>
      <c r="F456" s="27">
        <v>4</v>
      </c>
      <c r="G456" s="28" t="s">
        <v>58</v>
      </c>
      <c r="H456" s="29" t="s">
        <v>1212</v>
      </c>
      <c r="I456" s="40" t="s">
        <v>400</v>
      </c>
      <c r="J456" s="17" t="s">
        <v>401</v>
      </c>
      <c r="K456" s="30" t="s">
        <v>402</v>
      </c>
      <c r="L456" s="31" t="s">
        <v>803</v>
      </c>
      <c r="M456" s="32">
        <v>44972</v>
      </c>
      <c r="N456" s="33">
        <v>45229</v>
      </c>
      <c r="O456" s="34" t="s">
        <v>1196</v>
      </c>
      <c r="P456" s="35">
        <v>300000000</v>
      </c>
      <c r="Q456" s="36" t="s">
        <v>31</v>
      </c>
    </row>
    <row r="457" spans="1:17" s="7" customFormat="1" ht="63.75">
      <c r="A457" s="23" t="s">
        <v>52</v>
      </c>
      <c r="B457" s="24" t="s">
        <v>1210</v>
      </c>
      <c r="C457" s="25" t="s">
        <v>0</v>
      </c>
      <c r="D457" s="16" t="s">
        <v>796</v>
      </c>
      <c r="E457" s="26" t="s">
        <v>404</v>
      </c>
      <c r="F457" s="27">
        <v>4</v>
      </c>
      <c r="G457" s="28" t="s">
        <v>58</v>
      </c>
      <c r="H457" s="29" t="s">
        <v>1212</v>
      </c>
      <c r="I457" s="40" t="s">
        <v>400</v>
      </c>
      <c r="J457" s="17" t="s">
        <v>401</v>
      </c>
      <c r="K457" s="30" t="s">
        <v>402</v>
      </c>
      <c r="L457" s="31" t="s">
        <v>803</v>
      </c>
      <c r="M457" s="32">
        <v>44972</v>
      </c>
      <c r="N457" s="33">
        <v>45229</v>
      </c>
      <c r="O457" s="34" t="s">
        <v>1213</v>
      </c>
      <c r="P457" s="35">
        <v>140000000</v>
      </c>
      <c r="Q457" s="36" t="s">
        <v>31</v>
      </c>
    </row>
    <row r="458" spans="1:17" s="7" customFormat="1" ht="63.75">
      <c r="A458" s="23" t="s">
        <v>52</v>
      </c>
      <c r="B458" s="24" t="s">
        <v>1210</v>
      </c>
      <c r="C458" s="25" t="s">
        <v>0</v>
      </c>
      <c r="D458" s="16" t="s">
        <v>798</v>
      </c>
      <c r="E458" s="26" t="s">
        <v>1215</v>
      </c>
      <c r="F458" s="27">
        <v>4</v>
      </c>
      <c r="G458" s="28" t="s">
        <v>58</v>
      </c>
      <c r="H458" s="29" t="s">
        <v>1212</v>
      </c>
      <c r="I458" s="40" t="s">
        <v>400</v>
      </c>
      <c r="J458" s="17" t="s">
        <v>401</v>
      </c>
      <c r="K458" s="30" t="s">
        <v>402</v>
      </c>
      <c r="L458" s="31" t="s">
        <v>803</v>
      </c>
      <c r="M458" s="32">
        <v>44972</v>
      </c>
      <c r="N458" s="33">
        <v>45229</v>
      </c>
      <c r="O458" s="34" t="s">
        <v>1196</v>
      </c>
      <c r="P458" s="35">
        <v>100000000</v>
      </c>
      <c r="Q458" s="36" t="s">
        <v>31</v>
      </c>
    </row>
    <row r="459" spans="1:17" s="7" customFormat="1" ht="63.75">
      <c r="A459" s="23" t="s">
        <v>52</v>
      </c>
      <c r="B459" s="24" t="s">
        <v>1210</v>
      </c>
      <c r="C459" s="25" t="s">
        <v>0</v>
      </c>
      <c r="D459" s="16" t="s">
        <v>804</v>
      </c>
      <c r="E459" s="26" t="s">
        <v>1216</v>
      </c>
      <c r="F459" s="27">
        <v>2</v>
      </c>
      <c r="G459" s="28" t="s">
        <v>58</v>
      </c>
      <c r="H459" s="29" t="s">
        <v>1212</v>
      </c>
      <c r="I459" s="40" t="s">
        <v>400</v>
      </c>
      <c r="J459" s="17" t="s">
        <v>401</v>
      </c>
      <c r="K459" s="30" t="s">
        <v>402</v>
      </c>
      <c r="L459" s="31" t="s">
        <v>805</v>
      </c>
      <c r="M459" s="32">
        <v>44941</v>
      </c>
      <c r="N459" s="33">
        <v>45275</v>
      </c>
      <c r="O459" s="34" t="s">
        <v>1196</v>
      </c>
      <c r="P459" s="35">
        <v>144864048</v>
      </c>
      <c r="Q459" s="36" t="s">
        <v>31</v>
      </c>
    </row>
    <row r="460" spans="1:17" s="7" customFormat="1" ht="102">
      <c r="A460" s="23" t="s">
        <v>52</v>
      </c>
      <c r="B460" s="24" t="s">
        <v>1210</v>
      </c>
      <c r="C460" s="25" t="s">
        <v>0</v>
      </c>
      <c r="D460" s="16" t="s">
        <v>806</v>
      </c>
      <c r="E460" s="26" t="s">
        <v>1217</v>
      </c>
      <c r="F460" s="27">
        <v>3</v>
      </c>
      <c r="G460" s="28" t="s">
        <v>58</v>
      </c>
      <c r="H460" s="29" t="s">
        <v>1212</v>
      </c>
      <c r="I460" s="40" t="s">
        <v>400</v>
      </c>
      <c r="J460" s="17" t="s">
        <v>401</v>
      </c>
      <c r="K460" s="30" t="s">
        <v>402</v>
      </c>
      <c r="L460" s="31" t="s">
        <v>807</v>
      </c>
      <c r="M460" s="32">
        <v>44958</v>
      </c>
      <c r="N460" s="33">
        <v>45275</v>
      </c>
      <c r="O460" s="34" t="s">
        <v>1196</v>
      </c>
      <c r="P460" s="35">
        <v>50850000</v>
      </c>
      <c r="Q460" s="36" t="s">
        <v>31</v>
      </c>
    </row>
    <row r="461" spans="1:17" s="7" customFormat="1" ht="102">
      <c r="A461" s="23" t="s">
        <v>52</v>
      </c>
      <c r="B461" s="24" t="s">
        <v>1210</v>
      </c>
      <c r="C461" s="25" t="s">
        <v>0</v>
      </c>
      <c r="D461" s="16" t="s">
        <v>806</v>
      </c>
      <c r="E461" s="26" t="s">
        <v>1217</v>
      </c>
      <c r="F461" s="27">
        <v>3</v>
      </c>
      <c r="G461" s="28" t="s">
        <v>58</v>
      </c>
      <c r="H461" s="29" t="s">
        <v>1212</v>
      </c>
      <c r="I461" s="40" t="s">
        <v>400</v>
      </c>
      <c r="J461" s="17" t="s">
        <v>401</v>
      </c>
      <c r="K461" s="30" t="s">
        <v>402</v>
      </c>
      <c r="L461" s="31" t="s">
        <v>807</v>
      </c>
      <c r="M461" s="32">
        <v>44958</v>
      </c>
      <c r="N461" s="33">
        <v>45275</v>
      </c>
      <c r="O461" s="34" t="s">
        <v>1213</v>
      </c>
      <c r="P461" s="35">
        <v>100000000</v>
      </c>
      <c r="Q461" s="36" t="s">
        <v>31</v>
      </c>
    </row>
    <row r="462" spans="1:17" s="7" customFormat="1" ht="102">
      <c r="A462" s="23" t="s">
        <v>52</v>
      </c>
      <c r="B462" s="24" t="s">
        <v>1210</v>
      </c>
      <c r="C462" s="25" t="s">
        <v>0</v>
      </c>
      <c r="D462" s="16" t="s">
        <v>806</v>
      </c>
      <c r="E462" s="26" t="s">
        <v>1217</v>
      </c>
      <c r="F462" s="27">
        <v>3</v>
      </c>
      <c r="G462" s="28" t="s">
        <v>58</v>
      </c>
      <c r="H462" s="29" t="s">
        <v>1212</v>
      </c>
      <c r="I462" s="40" t="s">
        <v>400</v>
      </c>
      <c r="J462" s="17" t="s">
        <v>401</v>
      </c>
      <c r="K462" s="30" t="s">
        <v>402</v>
      </c>
      <c r="L462" s="31" t="s">
        <v>808</v>
      </c>
      <c r="M462" s="32">
        <v>44941</v>
      </c>
      <c r="N462" s="33">
        <v>45275</v>
      </c>
      <c r="O462" s="34" t="s">
        <v>1213</v>
      </c>
      <c r="P462" s="35">
        <v>1002547387.4</v>
      </c>
      <c r="Q462" s="36" t="s">
        <v>31</v>
      </c>
    </row>
    <row r="463" spans="1:17" s="7" customFormat="1" ht="63.75">
      <c r="A463" s="23" t="s">
        <v>52</v>
      </c>
      <c r="B463" s="24" t="s">
        <v>1210</v>
      </c>
      <c r="C463" s="25" t="s">
        <v>0</v>
      </c>
      <c r="D463" s="16" t="s">
        <v>798</v>
      </c>
      <c r="E463" s="26" t="s">
        <v>1215</v>
      </c>
      <c r="F463" s="27">
        <v>4</v>
      </c>
      <c r="G463" s="28" t="s">
        <v>58</v>
      </c>
      <c r="H463" s="29" t="s">
        <v>1212</v>
      </c>
      <c r="I463" s="40" t="s">
        <v>400</v>
      </c>
      <c r="J463" s="17" t="s">
        <v>401</v>
      </c>
      <c r="K463" s="30" t="s">
        <v>402</v>
      </c>
      <c r="L463" s="31" t="s">
        <v>809</v>
      </c>
      <c r="M463" s="32">
        <v>44958</v>
      </c>
      <c r="N463" s="33">
        <v>45170</v>
      </c>
      <c r="O463" s="34" t="s">
        <v>1196</v>
      </c>
      <c r="P463" s="35">
        <v>149150000</v>
      </c>
      <c r="Q463" s="36" t="s">
        <v>31</v>
      </c>
    </row>
    <row r="464" spans="1:17" s="7" customFormat="1" ht="63.75">
      <c r="A464" s="23" t="s">
        <v>52</v>
      </c>
      <c r="B464" s="24" t="s">
        <v>1210</v>
      </c>
      <c r="C464" s="25" t="s">
        <v>0</v>
      </c>
      <c r="D464" s="16" t="s">
        <v>800</v>
      </c>
      <c r="E464" s="26" t="s">
        <v>403</v>
      </c>
      <c r="F464" s="27">
        <v>0.6</v>
      </c>
      <c r="G464" s="28" t="s">
        <v>58</v>
      </c>
      <c r="H464" s="29" t="s">
        <v>1212</v>
      </c>
      <c r="I464" s="40" t="s">
        <v>400</v>
      </c>
      <c r="J464" s="17" t="s">
        <v>401</v>
      </c>
      <c r="K464" s="30" t="s">
        <v>402</v>
      </c>
      <c r="L464" s="31" t="s">
        <v>809</v>
      </c>
      <c r="M464" s="32">
        <v>44958</v>
      </c>
      <c r="N464" s="33">
        <v>45170</v>
      </c>
      <c r="O464" s="34" t="s">
        <v>1196</v>
      </c>
      <c r="P464" s="35">
        <v>300000000</v>
      </c>
      <c r="Q464" s="36" t="s">
        <v>31</v>
      </c>
    </row>
    <row r="465" spans="1:17" s="7" customFormat="1" ht="102">
      <c r="A465" s="23" t="s">
        <v>52</v>
      </c>
      <c r="B465" s="24" t="s">
        <v>1210</v>
      </c>
      <c r="C465" s="25" t="s">
        <v>0</v>
      </c>
      <c r="D465" s="16" t="s">
        <v>806</v>
      </c>
      <c r="E465" s="26" t="s">
        <v>1217</v>
      </c>
      <c r="F465" s="27">
        <v>3</v>
      </c>
      <c r="G465" s="28" t="s">
        <v>58</v>
      </c>
      <c r="H465" s="29" t="s">
        <v>1212</v>
      </c>
      <c r="I465" s="40" t="s">
        <v>400</v>
      </c>
      <c r="J465" s="17" t="s">
        <v>401</v>
      </c>
      <c r="K465" s="30" t="s">
        <v>402</v>
      </c>
      <c r="L465" s="31" t="s">
        <v>810</v>
      </c>
      <c r="M465" s="32">
        <v>44941</v>
      </c>
      <c r="N465" s="33">
        <v>45275</v>
      </c>
      <c r="O465" s="34" t="s">
        <v>1213</v>
      </c>
      <c r="P465" s="35">
        <v>50000000</v>
      </c>
      <c r="Q465" s="36" t="s">
        <v>31</v>
      </c>
    </row>
    <row r="466" spans="1:17" s="7" customFormat="1" ht="102">
      <c r="A466" s="23" t="s">
        <v>52</v>
      </c>
      <c r="B466" s="24" t="s">
        <v>1210</v>
      </c>
      <c r="C466" s="25" t="s">
        <v>0</v>
      </c>
      <c r="D466" s="16" t="s">
        <v>806</v>
      </c>
      <c r="E466" s="26" t="s">
        <v>1217</v>
      </c>
      <c r="F466" s="27">
        <v>3</v>
      </c>
      <c r="G466" s="28" t="s">
        <v>58</v>
      </c>
      <c r="H466" s="29" t="s">
        <v>1212</v>
      </c>
      <c r="I466" s="40" t="s">
        <v>400</v>
      </c>
      <c r="J466" s="17" t="s">
        <v>401</v>
      </c>
      <c r="K466" s="30" t="s">
        <v>402</v>
      </c>
      <c r="L466" s="31" t="s">
        <v>811</v>
      </c>
      <c r="M466" s="32">
        <v>44941</v>
      </c>
      <c r="N466" s="33">
        <v>45275</v>
      </c>
      <c r="O466" s="34" t="s">
        <v>1196</v>
      </c>
      <c r="P466" s="35">
        <v>485600000</v>
      </c>
      <c r="Q466" s="36" t="s">
        <v>31</v>
      </c>
    </row>
    <row r="467" spans="1:17" s="7" customFormat="1" ht="102">
      <c r="A467" s="23" t="s">
        <v>52</v>
      </c>
      <c r="B467" s="24" t="s">
        <v>1210</v>
      </c>
      <c r="C467" s="25" t="s">
        <v>0</v>
      </c>
      <c r="D467" s="16" t="s">
        <v>806</v>
      </c>
      <c r="E467" s="26" t="s">
        <v>1217</v>
      </c>
      <c r="F467" s="27">
        <v>3</v>
      </c>
      <c r="G467" s="28" t="s">
        <v>58</v>
      </c>
      <c r="H467" s="29" t="s">
        <v>1212</v>
      </c>
      <c r="I467" s="40" t="s">
        <v>400</v>
      </c>
      <c r="J467" s="17" t="s">
        <v>401</v>
      </c>
      <c r="K467" s="30" t="s">
        <v>402</v>
      </c>
      <c r="L467" s="31" t="s">
        <v>811</v>
      </c>
      <c r="M467" s="32">
        <v>44941</v>
      </c>
      <c r="N467" s="33">
        <v>45275</v>
      </c>
      <c r="O467" s="34" t="s">
        <v>1213</v>
      </c>
      <c r="P467" s="35">
        <v>139500000</v>
      </c>
      <c r="Q467" s="36" t="s">
        <v>31</v>
      </c>
    </row>
    <row r="468" spans="1:17" s="7" customFormat="1" ht="63.75">
      <c r="A468" s="23" t="s">
        <v>52</v>
      </c>
      <c r="B468" s="24" t="s">
        <v>1210</v>
      </c>
      <c r="C468" s="25" t="s">
        <v>0</v>
      </c>
      <c r="D468" s="16" t="s">
        <v>798</v>
      </c>
      <c r="E468" s="26" t="s">
        <v>1215</v>
      </c>
      <c r="F468" s="27">
        <v>4</v>
      </c>
      <c r="G468" s="28" t="s">
        <v>58</v>
      </c>
      <c r="H468" s="29" t="s">
        <v>1212</v>
      </c>
      <c r="I468" s="40" t="s">
        <v>400</v>
      </c>
      <c r="J468" s="17" t="s">
        <v>401</v>
      </c>
      <c r="K468" s="30" t="s">
        <v>402</v>
      </c>
      <c r="L468" s="31" t="s">
        <v>812</v>
      </c>
      <c r="M468" s="32">
        <v>44972</v>
      </c>
      <c r="N468" s="33">
        <v>45275</v>
      </c>
      <c r="O468" s="34" t="s">
        <v>1213</v>
      </c>
      <c r="P468" s="35">
        <v>200000000</v>
      </c>
      <c r="Q468" s="36" t="s">
        <v>31</v>
      </c>
    </row>
    <row r="469" spans="1:17" s="7" customFormat="1" ht="102">
      <c r="A469" s="23" t="s">
        <v>52</v>
      </c>
      <c r="B469" s="24" t="s">
        <v>1210</v>
      </c>
      <c r="C469" s="25" t="s">
        <v>0</v>
      </c>
      <c r="D469" s="16" t="s">
        <v>806</v>
      </c>
      <c r="E469" s="26" t="s">
        <v>1217</v>
      </c>
      <c r="F469" s="27">
        <v>2</v>
      </c>
      <c r="G469" s="28" t="s">
        <v>58</v>
      </c>
      <c r="H469" s="29" t="s">
        <v>1212</v>
      </c>
      <c r="I469" s="40" t="s">
        <v>400</v>
      </c>
      <c r="J469" s="17" t="s">
        <v>401</v>
      </c>
      <c r="K469" s="30" t="s">
        <v>402</v>
      </c>
      <c r="L469" s="31" t="s">
        <v>813</v>
      </c>
      <c r="M469" s="32">
        <v>44927</v>
      </c>
      <c r="N469" s="33">
        <v>45275</v>
      </c>
      <c r="O469" s="34" t="s">
        <v>1196</v>
      </c>
      <c r="P469" s="35">
        <v>270000000</v>
      </c>
      <c r="Q469" s="36" t="s">
        <v>31</v>
      </c>
    </row>
    <row r="470" spans="1:17" s="7" customFormat="1" ht="63.75">
      <c r="A470" s="23" t="s">
        <v>52</v>
      </c>
      <c r="B470" s="24" t="s">
        <v>1210</v>
      </c>
      <c r="C470" s="25" t="s">
        <v>0</v>
      </c>
      <c r="D470" s="16" t="s">
        <v>695</v>
      </c>
      <c r="E470" s="26" t="s">
        <v>696</v>
      </c>
      <c r="F470" s="27">
        <v>2</v>
      </c>
      <c r="G470" s="28" t="s">
        <v>58</v>
      </c>
      <c r="H470" s="29" t="s">
        <v>1212</v>
      </c>
      <c r="I470" s="40" t="s">
        <v>697</v>
      </c>
      <c r="J470" s="17" t="s">
        <v>401</v>
      </c>
      <c r="K470" s="30" t="s">
        <v>402</v>
      </c>
      <c r="L470" s="31" t="s">
        <v>814</v>
      </c>
      <c r="M470" s="32">
        <v>44927</v>
      </c>
      <c r="N470" s="33">
        <v>45275</v>
      </c>
      <c r="O470" s="34" t="s">
        <v>1196</v>
      </c>
      <c r="P470" s="35">
        <v>10000000</v>
      </c>
      <c r="Q470" s="36" t="s">
        <v>31</v>
      </c>
    </row>
    <row r="471" spans="1:17" s="7" customFormat="1" ht="63.75">
      <c r="A471" s="23" t="s">
        <v>52</v>
      </c>
      <c r="B471" s="24" t="s">
        <v>1210</v>
      </c>
      <c r="C471" s="25" t="s">
        <v>0</v>
      </c>
      <c r="D471" s="16" t="s">
        <v>695</v>
      </c>
      <c r="E471" s="26" t="s">
        <v>696</v>
      </c>
      <c r="F471" s="27">
        <v>2</v>
      </c>
      <c r="G471" s="28" t="s">
        <v>58</v>
      </c>
      <c r="H471" s="29" t="s">
        <v>1212</v>
      </c>
      <c r="I471" s="40" t="s">
        <v>697</v>
      </c>
      <c r="J471" s="17" t="s">
        <v>698</v>
      </c>
      <c r="K471" s="30" t="s">
        <v>699</v>
      </c>
      <c r="L471" s="31" t="s">
        <v>815</v>
      </c>
      <c r="M471" s="32">
        <v>44927</v>
      </c>
      <c r="N471" s="33">
        <v>45275</v>
      </c>
      <c r="O471" s="34" t="s">
        <v>1196</v>
      </c>
      <c r="P471" s="35">
        <f>8317727622-P472</f>
        <v>2224383392</v>
      </c>
      <c r="Q471" s="36" t="s">
        <v>31</v>
      </c>
    </row>
    <row r="472" spans="1:17" s="7" customFormat="1" ht="63.75">
      <c r="A472" s="23" t="s">
        <v>52</v>
      </c>
      <c r="B472" s="24" t="s">
        <v>1210</v>
      </c>
      <c r="C472" s="25" t="s">
        <v>0</v>
      </c>
      <c r="D472" s="16" t="s">
        <v>695</v>
      </c>
      <c r="E472" s="26" t="s">
        <v>696</v>
      </c>
      <c r="F472" s="27">
        <v>2</v>
      </c>
      <c r="G472" s="28" t="s">
        <v>58</v>
      </c>
      <c r="H472" s="29" t="s">
        <v>1212</v>
      </c>
      <c r="I472" s="40" t="s">
        <v>697</v>
      </c>
      <c r="J472" s="17" t="s">
        <v>698</v>
      </c>
      <c r="K472" s="30" t="s">
        <v>699</v>
      </c>
      <c r="L472" s="31" t="s">
        <v>815</v>
      </c>
      <c r="M472" s="32">
        <v>44927</v>
      </c>
      <c r="N472" s="33">
        <v>45275</v>
      </c>
      <c r="O472" s="34" t="s">
        <v>1219</v>
      </c>
      <c r="P472" s="35">
        <v>6093344230</v>
      </c>
      <c r="Q472" s="36" t="s">
        <v>31</v>
      </c>
    </row>
    <row r="473" spans="1:17" s="7" customFormat="1" ht="63.75">
      <c r="A473" s="23" t="s">
        <v>52</v>
      </c>
      <c r="B473" s="24" t="s">
        <v>1210</v>
      </c>
      <c r="C473" s="25" t="s">
        <v>0</v>
      </c>
      <c r="D473" s="16" t="s">
        <v>695</v>
      </c>
      <c r="E473" s="26" t="s">
        <v>696</v>
      </c>
      <c r="F473" s="27">
        <v>2</v>
      </c>
      <c r="G473" s="28" t="s">
        <v>58</v>
      </c>
      <c r="H473" s="29" t="s">
        <v>1212</v>
      </c>
      <c r="I473" s="40" t="s">
        <v>697</v>
      </c>
      <c r="J473" s="17" t="s">
        <v>698</v>
      </c>
      <c r="K473" s="30" t="s">
        <v>699</v>
      </c>
      <c r="L473" s="31" t="s">
        <v>816</v>
      </c>
      <c r="M473" s="32">
        <v>44927</v>
      </c>
      <c r="N473" s="33">
        <v>45275</v>
      </c>
      <c r="O473" s="34" t="s">
        <v>1196</v>
      </c>
      <c r="P473" s="35">
        <v>100000000</v>
      </c>
      <c r="Q473" s="36" t="s">
        <v>31</v>
      </c>
    </row>
    <row r="474" spans="1:17" s="7" customFormat="1" ht="63.75">
      <c r="A474" s="23" t="s">
        <v>52</v>
      </c>
      <c r="B474" s="24" t="s">
        <v>1210</v>
      </c>
      <c r="C474" s="25" t="s">
        <v>0</v>
      </c>
      <c r="D474" s="16" t="s">
        <v>695</v>
      </c>
      <c r="E474" s="26" t="s">
        <v>696</v>
      </c>
      <c r="F474" s="27">
        <v>2</v>
      </c>
      <c r="G474" s="28" t="s">
        <v>58</v>
      </c>
      <c r="H474" s="29" t="s">
        <v>1212</v>
      </c>
      <c r="I474" s="40" t="s">
        <v>697</v>
      </c>
      <c r="J474" s="17" t="s">
        <v>698</v>
      </c>
      <c r="K474" s="30" t="s">
        <v>699</v>
      </c>
      <c r="L474" s="31" t="s">
        <v>817</v>
      </c>
      <c r="M474" s="32">
        <v>44927</v>
      </c>
      <c r="N474" s="33">
        <v>45275</v>
      </c>
      <c r="O474" s="34" t="s">
        <v>1196</v>
      </c>
      <c r="P474" s="35">
        <v>680000000</v>
      </c>
      <c r="Q474" s="36" t="s">
        <v>31</v>
      </c>
    </row>
    <row r="475" spans="1:17" s="7" customFormat="1" ht="63.75">
      <c r="A475" s="23" t="s">
        <v>52</v>
      </c>
      <c r="B475" s="24" t="s">
        <v>1210</v>
      </c>
      <c r="C475" s="25" t="s">
        <v>0</v>
      </c>
      <c r="D475" s="16" t="s">
        <v>695</v>
      </c>
      <c r="E475" s="26" t="s">
        <v>696</v>
      </c>
      <c r="F475" s="27">
        <v>2</v>
      </c>
      <c r="G475" s="28" t="s">
        <v>58</v>
      </c>
      <c r="H475" s="29" t="s">
        <v>1212</v>
      </c>
      <c r="I475" s="40" t="s">
        <v>697</v>
      </c>
      <c r="J475" s="17" t="s">
        <v>698</v>
      </c>
      <c r="K475" s="30" t="s">
        <v>699</v>
      </c>
      <c r="L475" s="31" t="s">
        <v>818</v>
      </c>
      <c r="M475" s="32">
        <v>44927</v>
      </c>
      <c r="N475" s="33">
        <v>45275</v>
      </c>
      <c r="O475" s="34" t="s">
        <v>1196</v>
      </c>
      <c r="P475" s="35">
        <v>4351195</v>
      </c>
      <c r="Q475" s="36" t="s">
        <v>32</v>
      </c>
    </row>
    <row r="476" spans="1:17" s="7" customFormat="1" ht="102">
      <c r="A476" s="23" t="s">
        <v>52</v>
      </c>
      <c r="B476" s="24" t="s">
        <v>1210</v>
      </c>
      <c r="C476" s="25" t="s">
        <v>1</v>
      </c>
      <c r="D476" s="16" t="s">
        <v>700</v>
      </c>
      <c r="E476" s="26" t="s">
        <v>701</v>
      </c>
      <c r="F476" s="27">
        <v>1</v>
      </c>
      <c r="G476" s="28" t="s">
        <v>58</v>
      </c>
      <c r="H476" s="29" t="s">
        <v>1212</v>
      </c>
      <c r="I476" s="40" t="s">
        <v>697</v>
      </c>
      <c r="J476" s="17" t="s">
        <v>698</v>
      </c>
      <c r="K476" s="30" t="s">
        <v>699</v>
      </c>
      <c r="L476" s="31" t="s">
        <v>819</v>
      </c>
      <c r="M476" s="32">
        <v>44927</v>
      </c>
      <c r="N476" s="33">
        <v>45275</v>
      </c>
      <c r="O476" s="34" t="s">
        <v>1196</v>
      </c>
      <c r="P476" s="35">
        <v>414000000</v>
      </c>
      <c r="Q476" s="36" t="s">
        <v>31</v>
      </c>
    </row>
    <row r="477" spans="1:17" s="7" customFormat="1" ht="102">
      <c r="A477" s="23" t="s">
        <v>52</v>
      </c>
      <c r="B477" s="24" t="s">
        <v>1210</v>
      </c>
      <c r="C477" s="25" t="s">
        <v>1</v>
      </c>
      <c r="D477" s="16" t="s">
        <v>700</v>
      </c>
      <c r="E477" s="26" t="s">
        <v>701</v>
      </c>
      <c r="F477" s="27">
        <v>1</v>
      </c>
      <c r="G477" s="28" t="s">
        <v>58</v>
      </c>
      <c r="H477" s="29" t="s">
        <v>1212</v>
      </c>
      <c r="I477" s="40" t="s">
        <v>697</v>
      </c>
      <c r="J477" s="17" t="s">
        <v>698</v>
      </c>
      <c r="K477" s="30" t="s">
        <v>699</v>
      </c>
      <c r="L477" s="31" t="s">
        <v>820</v>
      </c>
      <c r="M477" s="32">
        <v>44927</v>
      </c>
      <c r="N477" s="33">
        <v>45275</v>
      </c>
      <c r="O477" s="34" t="s">
        <v>1196</v>
      </c>
      <c r="P477" s="35">
        <v>327561728.31</v>
      </c>
      <c r="Q477" s="36" t="s">
        <v>31</v>
      </c>
    </row>
    <row r="478" spans="1:17" s="7" customFormat="1" ht="102">
      <c r="A478" s="23" t="s">
        <v>52</v>
      </c>
      <c r="B478" s="24" t="s">
        <v>1210</v>
      </c>
      <c r="C478" s="25" t="s">
        <v>1</v>
      </c>
      <c r="D478" s="16" t="s">
        <v>700</v>
      </c>
      <c r="E478" s="26" t="s">
        <v>701</v>
      </c>
      <c r="F478" s="27">
        <v>1</v>
      </c>
      <c r="G478" s="28" t="s">
        <v>58</v>
      </c>
      <c r="H478" s="29" t="s">
        <v>1212</v>
      </c>
      <c r="I478" s="40" t="s">
        <v>697</v>
      </c>
      <c r="J478" s="17" t="s">
        <v>698</v>
      </c>
      <c r="K478" s="30" t="s">
        <v>699</v>
      </c>
      <c r="L478" s="31" t="s">
        <v>821</v>
      </c>
      <c r="M478" s="32">
        <v>44927</v>
      </c>
      <c r="N478" s="33">
        <v>45275</v>
      </c>
      <c r="O478" s="34" t="s">
        <v>1196</v>
      </c>
      <c r="P478" s="35">
        <v>700000000</v>
      </c>
      <c r="Q478" s="36" t="s">
        <v>32</v>
      </c>
    </row>
    <row r="479" spans="1:17" s="7" customFormat="1" ht="102">
      <c r="A479" s="23" t="s">
        <v>52</v>
      </c>
      <c r="B479" s="24" t="s">
        <v>1210</v>
      </c>
      <c r="C479" s="25" t="s">
        <v>1</v>
      </c>
      <c r="D479" s="16" t="s">
        <v>700</v>
      </c>
      <c r="E479" s="26" t="s">
        <v>701</v>
      </c>
      <c r="F479" s="27">
        <v>1</v>
      </c>
      <c r="G479" s="28" t="s">
        <v>58</v>
      </c>
      <c r="H479" s="29" t="s">
        <v>1212</v>
      </c>
      <c r="I479" s="40" t="s">
        <v>697</v>
      </c>
      <c r="J479" s="17" t="s">
        <v>698</v>
      </c>
      <c r="K479" s="30" t="s">
        <v>699</v>
      </c>
      <c r="L479" s="31" t="s">
        <v>822</v>
      </c>
      <c r="M479" s="32">
        <v>44927</v>
      </c>
      <c r="N479" s="33">
        <v>45275</v>
      </c>
      <c r="O479" s="34" t="s">
        <v>1196</v>
      </c>
      <c r="P479" s="35">
        <v>540403175</v>
      </c>
      <c r="Q479" s="36" t="s">
        <v>31</v>
      </c>
    </row>
    <row r="480" spans="1:17" s="7" customFormat="1" ht="102">
      <c r="A480" s="23" t="s">
        <v>52</v>
      </c>
      <c r="B480" s="24" t="s">
        <v>1210</v>
      </c>
      <c r="C480" s="25" t="s">
        <v>1</v>
      </c>
      <c r="D480" s="16" t="s">
        <v>700</v>
      </c>
      <c r="E480" s="26" t="s">
        <v>701</v>
      </c>
      <c r="F480" s="27">
        <v>1</v>
      </c>
      <c r="G480" s="28" t="s">
        <v>58</v>
      </c>
      <c r="H480" s="29" t="s">
        <v>1212</v>
      </c>
      <c r="I480" s="40" t="s">
        <v>697</v>
      </c>
      <c r="J480" s="17" t="s">
        <v>698</v>
      </c>
      <c r="K480" s="30" t="s">
        <v>699</v>
      </c>
      <c r="L480" s="31" t="s">
        <v>823</v>
      </c>
      <c r="M480" s="32">
        <v>44927</v>
      </c>
      <c r="N480" s="33">
        <v>45275</v>
      </c>
      <c r="O480" s="34" t="s">
        <v>1196</v>
      </c>
      <c r="P480" s="35">
        <v>157608575</v>
      </c>
      <c r="Q480" s="36" t="s">
        <v>31</v>
      </c>
    </row>
    <row r="481" spans="1:17" s="7" customFormat="1" ht="102">
      <c r="A481" s="23" t="s">
        <v>52</v>
      </c>
      <c r="B481" s="24" t="s">
        <v>1210</v>
      </c>
      <c r="C481" s="25" t="s">
        <v>1</v>
      </c>
      <c r="D481" s="16" t="s">
        <v>700</v>
      </c>
      <c r="E481" s="26" t="s">
        <v>701</v>
      </c>
      <c r="F481" s="27">
        <v>1</v>
      </c>
      <c r="G481" s="28" t="s">
        <v>58</v>
      </c>
      <c r="H481" s="29" t="s">
        <v>1212</v>
      </c>
      <c r="I481" s="40" t="s">
        <v>697</v>
      </c>
      <c r="J481" s="17" t="s">
        <v>698</v>
      </c>
      <c r="K481" s="30" t="s">
        <v>699</v>
      </c>
      <c r="L481" s="31" t="s">
        <v>824</v>
      </c>
      <c r="M481" s="32">
        <v>44927</v>
      </c>
      <c r="N481" s="33">
        <v>45275</v>
      </c>
      <c r="O481" s="34" t="s">
        <v>1196</v>
      </c>
      <c r="P481" s="35">
        <v>570000000</v>
      </c>
      <c r="Q481" s="36" t="s">
        <v>31</v>
      </c>
    </row>
    <row r="482" spans="1:17" s="7" customFormat="1" ht="76.5">
      <c r="A482" s="23" t="s">
        <v>52</v>
      </c>
      <c r="B482" s="24" t="s">
        <v>1210</v>
      </c>
      <c r="C482" s="25" t="s">
        <v>0</v>
      </c>
      <c r="D482" s="16" t="s">
        <v>703</v>
      </c>
      <c r="E482" s="26" t="s">
        <v>702</v>
      </c>
      <c r="F482" s="27">
        <v>1</v>
      </c>
      <c r="G482" s="28" t="s">
        <v>58</v>
      </c>
      <c r="H482" s="29" t="s">
        <v>1212</v>
      </c>
      <c r="I482" s="40" t="s">
        <v>697</v>
      </c>
      <c r="J482" s="17" t="s">
        <v>698</v>
      </c>
      <c r="K482" s="30" t="s">
        <v>699</v>
      </c>
      <c r="L482" s="31" t="s">
        <v>825</v>
      </c>
      <c r="M482" s="32">
        <v>44927</v>
      </c>
      <c r="N482" s="33">
        <v>45275</v>
      </c>
      <c r="O482" s="34" t="s">
        <v>1196</v>
      </c>
      <c r="P482" s="35">
        <v>730000000</v>
      </c>
      <c r="Q482" s="36" t="s">
        <v>31</v>
      </c>
    </row>
    <row r="483" spans="1:17" s="7" customFormat="1" ht="76.5">
      <c r="A483" s="23" t="s">
        <v>52</v>
      </c>
      <c r="B483" s="24" t="s">
        <v>1210</v>
      </c>
      <c r="C483" s="25" t="s">
        <v>0</v>
      </c>
      <c r="D483" s="16" t="s">
        <v>703</v>
      </c>
      <c r="E483" s="26" t="s">
        <v>702</v>
      </c>
      <c r="F483" s="27">
        <v>1</v>
      </c>
      <c r="G483" s="28" t="s">
        <v>58</v>
      </c>
      <c r="H483" s="29" t="s">
        <v>1212</v>
      </c>
      <c r="I483" s="40" t="s">
        <v>697</v>
      </c>
      <c r="J483" s="17" t="s">
        <v>698</v>
      </c>
      <c r="K483" s="30" t="s">
        <v>699</v>
      </c>
      <c r="L483" s="31" t="s">
        <v>826</v>
      </c>
      <c r="M483" s="32">
        <v>44927</v>
      </c>
      <c r="N483" s="33">
        <v>45275</v>
      </c>
      <c r="O483" s="34" t="s">
        <v>1196</v>
      </c>
      <c r="P483" s="35">
        <v>70000000</v>
      </c>
      <c r="Q483" s="36" t="s">
        <v>31</v>
      </c>
    </row>
    <row r="484" spans="1:17" s="7" customFormat="1" ht="76.5">
      <c r="A484" s="23" t="s">
        <v>52</v>
      </c>
      <c r="B484" s="24" t="s">
        <v>1210</v>
      </c>
      <c r="C484" s="25" t="s">
        <v>0</v>
      </c>
      <c r="D484" s="16" t="s">
        <v>703</v>
      </c>
      <c r="E484" s="26" t="s">
        <v>702</v>
      </c>
      <c r="F484" s="27">
        <v>1</v>
      </c>
      <c r="G484" s="28" t="s">
        <v>58</v>
      </c>
      <c r="H484" s="29" t="s">
        <v>1212</v>
      </c>
      <c r="I484" s="40" t="s">
        <v>697</v>
      </c>
      <c r="J484" s="17" t="s">
        <v>698</v>
      </c>
      <c r="K484" s="30" t="s">
        <v>699</v>
      </c>
      <c r="L484" s="31" t="s">
        <v>827</v>
      </c>
      <c r="M484" s="32">
        <v>44927</v>
      </c>
      <c r="N484" s="33">
        <v>45275</v>
      </c>
      <c r="O484" s="34" t="s">
        <v>1196</v>
      </c>
      <c r="P484" s="35">
        <v>40000000</v>
      </c>
      <c r="Q484" s="36" t="s">
        <v>31</v>
      </c>
    </row>
    <row r="485" spans="1:17" s="7" customFormat="1" ht="76.5">
      <c r="A485" s="23" t="s">
        <v>52</v>
      </c>
      <c r="B485" s="24" t="s">
        <v>1210</v>
      </c>
      <c r="C485" s="25" t="s">
        <v>0</v>
      </c>
      <c r="D485" s="16" t="s">
        <v>703</v>
      </c>
      <c r="E485" s="26" t="s">
        <v>702</v>
      </c>
      <c r="F485" s="27">
        <v>1</v>
      </c>
      <c r="G485" s="28" t="s">
        <v>58</v>
      </c>
      <c r="H485" s="29" t="s">
        <v>1212</v>
      </c>
      <c r="I485" s="40" t="s">
        <v>697</v>
      </c>
      <c r="J485" s="17" t="s">
        <v>698</v>
      </c>
      <c r="K485" s="30" t="s">
        <v>699</v>
      </c>
      <c r="L485" s="31" t="s">
        <v>828</v>
      </c>
      <c r="M485" s="32">
        <v>44927</v>
      </c>
      <c r="N485" s="33">
        <v>45275</v>
      </c>
      <c r="O485" s="34" t="s">
        <v>1196</v>
      </c>
      <c r="P485" s="35">
        <v>40000000</v>
      </c>
      <c r="Q485" s="36" t="s">
        <v>31</v>
      </c>
    </row>
    <row r="486" spans="1:17" s="7" customFormat="1" ht="89.25">
      <c r="A486" s="23" t="s">
        <v>52</v>
      </c>
      <c r="B486" s="24" t="s">
        <v>1210</v>
      </c>
      <c r="C486" s="25" t="s">
        <v>0</v>
      </c>
      <c r="D486" s="16" t="s">
        <v>695</v>
      </c>
      <c r="E486" s="26" t="s">
        <v>696</v>
      </c>
      <c r="F486" s="27">
        <v>2</v>
      </c>
      <c r="G486" s="28" t="s">
        <v>58</v>
      </c>
      <c r="H486" s="29" t="s">
        <v>1212</v>
      </c>
      <c r="I486" s="40" t="s">
        <v>1218</v>
      </c>
      <c r="J486" s="17" t="s">
        <v>829</v>
      </c>
      <c r="K486" s="30" t="s">
        <v>830</v>
      </c>
      <c r="L486" s="31" t="s">
        <v>831</v>
      </c>
      <c r="M486" s="32">
        <v>44927</v>
      </c>
      <c r="N486" s="33">
        <v>45275</v>
      </c>
      <c r="O486" s="34" t="s">
        <v>1196</v>
      </c>
      <c r="P486" s="35">
        <v>1489812447</v>
      </c>
      <c r="Q486" s="36" t="s">
        <v>31</v>
      </c>
    </row>
    <row r="487" spans="1:17" s="7" customFormat="1" ht="89.25">
      <c r="A487" s="23" t="s">
        <v>52</v>
      </c>
      <c r="B487" s="24" t="s">
        <v>1210</v>
      </c>
      <c r="C487" s="25" t="s">
        <v>0</v>
      </c>
      <c r="D487" s="16" t="s">
        <v>695</v>
      </c>
      <c r="E487" s="26" t="s">
        <v>696</v>
      </c>
      <c r="F487" s="27">
        <v>2</v>
      </c>
      <c r="G487" s="28" t="s">
        <v>58</v>
      </c>
      <c r="H487" s="29" t="s">
        <v>1212</v>
      </c>
      <c r="I487" s="40" t="s">
        <v>1218</v>
      </c>
      <c r="J487" s="17" t="s">
        <v>829</v>
      </c>
      <c r="K487" s="30" t="s">
        <v>830</v>
      </c>
      <c r="L487" s="31" t="s">
        <v>832</v>
      </c>
      <c r="M487" s="32">
        <v>44927</v>
      </c>
      <c r="N487" s="33">
        <v>45275</v>
      </c>
      <c r="O487" s="34" t="s">
        <v>1196</v>
      </c>
      <c r="P487" s="35">
        <v>5971302</v>
      </c>
      <c r="Q487" s="36" t="s">
        <v>31</v>
      </c>
    </row>
    <row r="488" spans="1:17" s="7" customFormat="1" ht="89.25">
      <c r="A488" s="23" t="s">
        <v>52</v>
      </c>
      <c r="B488" s="24" t="s">
        <v>1210</v>
      </c>
      <c r="C488" s="25" t="s">
        <v>0</v>
      </c>
      <c r="D488" s="16" t="s">
        <v>695</v>
      </c>
      <c r="E488" s="26" t="s">
        <v>696</v>
      </c>
      <c r="F488" s="27">
        <v>2</v>
      </c>
      <c r="G488" s="28" t="s">
        <v>58</v>
      </c>
      <c r="H488" s="29" t="s">
        <v>1212</v>
      </c>
      <c r="I488" s="40" t="s">
        <v>1218</v>
      </c>
      <c r="J488" s="17" t="s">
        <v>829</v>
      </c>
      <c r="K488" s="30" t="s">
        <v>830</v>
      </c>
      <c r="L488" s="31" t="s">
        <v>833</v>
      </c>
      <c r="M488" s="32">
        <v>44927</v>
      </c>
      <c r="N488" s="33">
        <v>45275</v>
      </c>
      <c r="O488" s="34" t="s">
        <v>1196</v>
      </c>
      <c r="P488" s="35">
        <v>27394235</v>
      </c>
      <c r="Q488" s="36" t="s">
        <v>31</v>
      </c>
    </row>
    <row r="489" spans="1:17" s="7" customFormat="1" ht="89.25">
      <c r="A489" s="23" t="s">
        <v>52</v>
      </c>
      <c r="B489" s="24" t="s">
        <v>1210</v>
      </c>
      <c r="C489" s="25" t="s">
        <v>0</v>
      </c>
      <c r="D489" s="16" t="s">
        <v>695</v>
      </c>
      <c r="E489" s="26" t="s">
        <v>696</v>
      </c>
      <c r="F489" s="27">
        <v>2</v>
      </c>
      <c r="G489" s="28" t="s">
        <v>58</v>
      </c>
      <c r="H489" s="29" t="s">
        <v>1212</v>
      </c>
      <c r="I489" s="40" t="s">
        <v>1218</v>
      </c>
      <c r="J489" s="17" t="s">
        <v>829</v>
      </c>
      <c r="K489" s="30" t="s">
        <v>830</v>
      </c>
      <c r="L489" s="31" t="s">
        <v>834</v>
      </c>
      <c r="M489" s="32">
        <v>44927</v>
      </c>
      <c r="N489" s="33">
        <v>45275</v>
      </c>
      <c r="O489" s="34" t="s">
        <v>1196</v>
      </c>
      <c r="P489" s="35">
        <v>550180431</v>
      </c>
      <c r="Q489" s="36" t="s">
        <v>31</v>
      </c>
    </row>
    <row r="490" spans="1:17" s="7" customFormat="1" ht="89.25">
      <c r="A490" s="23" t="s">
        <v>52</v>
      </c>
      <c r="B490" s="24" t="s">
        <v>1210</v>
      </c>
      <c r="C490" s="25" t="s">
        <v>0</v>
      </c>
      <c r="D490" s="16" t="s">
        <v>695</v>
      </c>
      <c r="E490" s="26" t="s">
        <v>696</v>
      </c>
      <c r="F490" s="27">
        <v>2</v>
      </c>
      <c r="G490" s="28" t="s">
        <v>58</v>
      </c>
      <c r="H490" s="29" t="s">
        <v>1212</v>
      </c>
      <c r="I490" s="40" t="s">
        <v>1218</v>
      </c>
      <c r="J490" s="17" t="s">
        <v>829</v>
      </c>
      <c r="K490" s="30" t="s">
        <v>830</v>
      </c>
      <c r="L490" s="31" t="s">
        <v>835</v>
      </c>
      <c r="M490" s="32">
        <v>44927</v>
      </c>
      <c r="N490" s="33">
        <v>45275</v>
      </c>
      <c r="O490" s="34" t="s">
        <v>1196</v>
      </c>
      <c r="P490" s="35">
        <v>261392724</v>
      </c>
      <c r="Q490" s="36" t="s">
        <v>31</v>
      </c>
    </row>
    <row r="491" spans="1:17" s="7" customFormat="1" ht="89.25">
      <c r="A491" s="23" t="s">
        <v>52</v>
      </c>
      <c r="B491" s="24" t="s">
        <v>1210</v>
      </c>
      <c r="C491" s="25" t="s">
        <v>0</v>
      </c>
      <c r="D491" s="16" t="s">
        <v>695</v>
      </c>
      <c r="E491" s="26" t="s">
        <v>696</v>
      </c>
      <c r="F491" s="27">
        <v>2</v>
      </c>
      <c r="G491" s="28" t="s">
        <v>58</v>
      </c>
      <c r="H491" s="29" t="s">
        <v>1212</v>
      </c>
      <c r="I491" s="40" t="s">
        <v>1218</v>
      </c>
      <c r="J491" s="17" t="s">
        <v>829</v>
      </c>
      <c r="K491" s="30" t="s">
        <v>830</v>
      </c>
      <c r="L491" s="31" t="s">
        <v>836</v>
      </c>
      <c r="M491" s="32">
        <v>44927</v>
      </c>
      <c r="N491" s="33">
        <v>45275</v>
      </c>
      <c r="O491" s="34" t="s">
        <v>1196</v>
      </c>
      <c r="P491" s="35">
        <v>686931231</v>
      </c>
      <c r="Q491" s="36" t="s">
        <v>31</v>
      </c>
    </row>
    <row r="492" spans="1:17" s="7" customFormat="1" ht="89.25">
      <c r="A492" s="23" t="s">
        <v>52</v>
      </c>
      <c r="B492" s="24" t="s">
        <v>1210</v>
      </c>
      <c r="C492" s="25" t="s">
        <v>0</v>
      </c>
      <c r="D492" s="16" t="s">
        <v>695</v>
      </c>
      <c r="E492" s="26" t="s">
        <v>696</v>
      </c>
      <c r="F492" s="27">
        <v>2</v>
      </c>
      <c r="G492" s="28" t="s">
        <v>58</v>
      </c>
      <c r="H492" s="29" t="s">
        <v>1212</v>
      </c>
      <c r="I492" s="40" t="s">
        <v>1218</v>
      </c>
      <c r="J492" s="17" t="s">
        <v>829</v>
      </c>
      <c r="K492" s="30" t="s">
        <v>830</v>
      </c>
      <c r="L492" s="31" t="s">
        <v>837</v>
      </c>
      <c r="M492" s="32">
        <v>44927</v>
      </c>
      <c r="N492" s="33">
        <v>45275</v>
      </c>
      <c r="O492" s="34" t="s">
        <v>1196</v>
      </c>
      <c r="P492" s="35">
        <v>1335888493</v>
      </c>
      <c r="Q492" s="36" t="s">
        <v>31</v>
      </c>
    </row>
    <row r="493" spans="1:17" s="7" customFormat="1" ht="89.25">
      <c r="A493" s="23" t="s">
        <v>52</v>
      </c>
      <c r="B493" s="24" t="s">
        <v>1210</v>
      </c>
      <c r="C493" s="25" t="s">
        <v>0</v>
      </c>
      <c r="D493" s="16" t="s">
        <v>695</v>
      </c>
      <c r="E493" s="26" t="s">
        <v>696</v>
      </c>
      <c r="F493" s="27">
        <v>2</v>
      </c>
      <c r="G493" s="28" t="s">
        <v>58</v>
      </c>
      <c r="H493" s="29" t="s">
        <v>1212</v>
      </c>
      <c r="I493" s="40" t="s">
        <v>1218</v>
      </c>
      <c r="J493" s="17" t="s">
        <v>829</v>
      </c>
      <c r="K493" s="30" t="s">
        <v>830</v>
      </c>
      <c r="L493" s="31" t="s">
        <v>838</v>
      </c>
      <c r="M493" s="32">
        <v>44927</v>
      </c>
      <c r="N493" s="33">
        <v>45275</v>
      </c>
      <c r="O493" s="34" t="s">
        <v>1196</v>
      </c>
      <c r="P493" s="35">
        <v>104160656</v>
      </c>
      <c r="Q493" s="36" t="s">
        <v>31</v>
      </c>
    </row>
    <row r="494" spans="1:17" s="7" customFormat="1" ht="89.25">
      <c r="A494" s="23" t="s">
        <v>52</v>
      </c>
      <c r="B494" s="24" t="s">
        <v>1210</v>
      </c>
      <c r="C494" s="25" t="s">
        <v>0</v>
      </c>
      <c r="D494" s="16" t="s">
        <v>695</v>
      </c>
      <c r="E494" s="26" t="s">
        <v>696</v>
      </c>
      <c r="F494" s="27">
        <v>2</v>
      </c>
      <c r="G494" s="28" t="s">
        <v>58</v>
      </c>
      <c r="H494" s="29" t="s">
        <v>1212</v>
      </c>
      <c r="I494" s="40" t="s">
        <v>1218</v>
      </c>
      <c r="J494" s="17" t="s">
        <v>829</v>
      </c>
      <c r="K494" s="30" t="s">
        <v>830</v>
      </c>
      <c r="L494" s="31" t="s">
        <v>839</v>
      </c>
      <c r="M494" s="32">
        <v>44927</v>
      </c>
      <c r="N494" s="33">
        <v>45275</v>
      </c>
      <c r="O494" s="34" t="s">
        <v>1196</v>
      </c>
      <c r="P494" s="35">
        <v>418197257</v>
      </c>
      <c r="Q494" s="36" t="s">
        <v>31</v>
      </c>
    </row>
    <row r="495" spans="1:17" s="7" customFormat="1" ht="89.25">
      <c r="A495" s="23" t="s">
        <v>52</v>
      </c>
      <c r="B495" s="24" t="s">
        <v>1210</v>
      </c>
      <c r="C495" s="25" t="s">
        <v>0</v>
      </c>
      <c r="D495" s="16" t="s">
        <v>695</v>
      </c>
      <c r="E495" s="26" t="s">
        <v>696</v>
      </c>
      <c r="F495" s="27">
        <v>2</v>
      </c>
      <c r="G495" s="28" t="s">
        <v>58</v>
      </c>
      <c r="H495" s="29" t="s">
        <v>1212</v>
      </c>
      <c r="I495" s="40" t="s">
        <v>1218</v>
      </c>
      <c r="J495" s="17" t="s">
        <v>829</v>
      </c>
      <c r="K495" s="30" t="s">
        <v>830</v>
      </c>
      <c r="L495" s="31" t="s">
        <v>840</v>
      </c>
      <c r="M495" s="32">
        <v>44927</v>
      </c>
      <c r="N495" s="33">
        <v>45275</v>
      </c>
      <c r="O495" s="34" t="s">
        <v>1196</v>
      </c>
      <c r="P495" s="35">
        <v>58466504</v>
      </c>
      <c r="Q495" s="36" t="s">
        <v>31</v>
      </c>
    </row>
    <row r="496" spans="1:17" s="7" customFormat="1" ht="89.25">
      <c r="A496" s="23" t="s">
        <v>52</v>
      </c>
      <c r="B496" s="24" t="s">
        <v>1210</v>
      </c>
      <c r="C496" s="25" t="s">
        <v>0</v>
      </c>
      <c r="D496" s="16" t="s">
        <v>695</v>
      </c>
      <c r="E496" s="26" t="s">
        <v>696</v>
      </c>
      <c r="F496" s="27">
        <v>2</v>
      </c>
      <c r="G496" s="28" t="s">
        <v>58</v>
      </c>
      <c r="H496" s="29" t="s">
        <v>1212</v>
      </c>
      <c r="I496" s="40" t="s">
        <v>1218</v>
      </c>
      <c r="J496" s="17" t="s">
        <v>829</v>
      </c>
      <c r="K496" s="30" t="s">
        <v>830</v>
      </c>
      <c r="L496" s="31" t="s">
        <v>841</v>
      </c>
      <c r="M496" s="32">
        <v>44927</v>
      </c>
      <c r="N496" s="33">
        <v>45275</v>
      </c>
      <c r="O496" s="34" t="s">
        <v>1196</v>
      </c>
      <c r="P496" s="35">
        <v>55554151</v>
      </c>
      <c r="Q496" s="36" t="s">
        <v>31</v>
      </c>
    </row>
    <row r="497" spans="1:17" s="7" customFormat="1" ht="89.25">
      <c r="A497" s="23" t="s">
        <v>52</v>
      </c>
      <c r="B497" s="24" t="s">
        <v>1210</v>
      </c>
      <c r="C497" s="25" t="s">
        <v>0</v>
      </c>
      <c r="D497" s="16" t="s">
        <v>695</v>
      </c>
      <c r="E497" s="26" t="s">
        <v>696</v>
      </c>
      <c r="F497" s="27">
        <v>2</v>
      </c>
      <c r="G497" s="28" t="s">
        <v>58</v>
      </c>
      <c r="H497" s="29" t="s">
        <v>1212</v>
      </c>
      <c r="I497" s="40" t="s">
        <v>1218</v>
      </c>
      <c r="J497" s="17" t="s">
        <v>829</v>
      </c>
      <c r="K497" s="30" t="s">
        <v>830</v>
      </c>
      <c r="L497" s="31" t="s">
        <v>842</v>
      </c>
      <c r="M497" s="32">
        <v>44927</v>
      </c>
      <c r="N497" s="33">
        <v>45275</v>
      </c>
      <c r="O497" s="34" t="s">
        <v>1196</v>
      </c>
      <c r="P497" s="35">
        <v>142801433</v>
      </c>
      <c r="Q497" s="36" t="s">
        <v>31</v>
      </c>
    </row>
    <row r="498" spans="1:17" s="7" customFormat="1" ht="89.25">
      <c r="A498" s="23" t="s">
        <v>52</v>
      </c>
      <c r="B498" s="24" t="s">
        <v>1210</v>
      </c>
      <c r="C498" s="25" t="s">
        <v>0</v>
      </c>
      <c r="D498" s="16" t="s">
        <v>695</v>
      </c>
      <c r="E498" s="26" t="s">
        <v>696</v>
      </c>
      <c r="F498" s="27">
        <v>2</v>
      </c>
      <c r="G498" s="28" t="s">
        <v>58</v>
      </c>
      <c r="H498" s="29" t="s">
        <v>1212</v>
      </c>
      <c r="I498" s="40" t="s">
        <v>1218</v>
      </c>
      <c r="J498" s="17" t="s">
        <v>829</v>
      </c>
      <c r="K498" s="30" t="s">
        <v>830</v>
      </c>
      <c r="L498" s="31" t="s">
        <v>843</v>
      </c>
      <c r="M498" s="32">
        <v>44927</v>
      </c>
      <c r="N498" s="33">
        <v>45275</v>
      </c>
      <c r="O498" s="34" t="s">
        <v>1196</v>
      </c>
      <c r="P498" s="35">
        <v>196613200</v>
      </c>
      <c r="Q498" s="36" t="s">
        <v>31</v>
      </c>
    </row>
    <row r="499" spans="1:17" s="7" customFormat="1" ht="89.25">
      <c r="A499" s="23" t="s">
        <v>52</v>
      </c>
      <c r="B499" s="24" t="s">
        <v>1210</v>
      </c>
      <c r="C499" s="25" t="s">
        <v>0</v>
      </c>
      <c r="D499" s="16" t="s">
        <v>695</v>
      </c>
      <c r="E499" s="26" t="s">
        <v>696</v>
      </c>
      <c r="F499" s="27">
        <v>2</v>
      </c>
      <c r="G499" s="28" t="s">
        <v>58</v>
      </c>
      <c r="H499" s="29" t="s">
        <v>1212</v>
      </c>
      <c r="I499" s="40" t="s">
        <v>1218</v>
      </c>
      <c r="J499" s="17" t="s">
        <v>829</v>
      </c>
      <c r="K499" s="30" t="s">
        <v>830</v>
      </c>
      <c r="L499" s="31" t="s">
        <v>844</v>
      </c>
      <c r="M499" s="32">
        <v>44927</v>
      </c>
      <c r="N499" s="33">
        <v>45275</v>
      </c>
      <c r="O499" s="34" t="s">
        <v>1196</v>
      </c>
      <c r="P499" s="35">
        <v>165588293</v>
      </c>
      <c r="Q499" s="36" t="s">
        <v>31</v>
      </c>
    </row>
    <row r="500" spans="1:17" s="7" customFormat="1" ht="89.25">
      <c r="A500" s="23" t="s">
        <v>52</v>
      </c>
      <c r="B500" s="24" t="s">
        <v>1210</v>
      </c>
      <c r="C500" s="25" t="s">
        <v>0</v>
      </c>
      <c r="D500" s="16" t="s">
        <v>695</v>
      </c>
      <c r="E500" s="26" t="s">
        <v>696</v>
      </c>
      <c r="F500" s="27">
        <v>2</v>
      </c>
      <c r="G500" s="28" t="s">
        <v>58</v>
      </c>
      <c r="H500" s="29" t="s">
        <v>1212</v>
      </c>
      <c r="I500" s="40" t="s">
        <v>1218</v>
      </c>
      <c r="J500" s="17" t="s">
        <v>829</v>
      </c>
      <c r="K500" s="30" t="s">
        <v>830</v>
      </c>
      <c r="L500" s="31" t="s">
        <v>845</v>
      </c>
      <c r="M500" s="32">
        <v>44927</v>
      </c>
      <c r="N500" s="33">
        <v>45275</v>
      </c>
      <c r="O500" s="34" t="s">
        <v>1196</v>
      </c>
      <c r="P500" s="35">
        <v>1604193498</v>
      </c>
      <c r="Q500" s="36" t="s">
        <v>31</v>
      </c>
    </row>
    <row r="501" spans="1:17" s="7" customFormat="1" ht="89.25">
      <c r="A501" s="23" t="s">
        <v>52</v>
      </c>
      <c r="B501" s="24" t="s">
        <v>1210</v>
      </c>
      <c r="C501" s="25" t="s">
        <v>0</v>
      </c>
      <c r="D501" s="16" t="s">
        <v>695</v>
      </c>
      <c r="E501" s="26" t="s">
        <v>696</v>
      </c>
      <c r="F501" s="27">
        <v>2</v>
      </c>
      <c r="G501" s="28" t="s">
        <v>58</v>
      </c>
      <c r="H501" s="29" t="s">
        <v>1212</v>
      </c>
      <c r="I501" s="40" t="s">
        <v>1220</v>
      </c>
      <c r="J501" s="17" t="s">
        <v>846</v>
      </c>
      <c r="K501" s="30" t="s">
        <v>847</v>
      </c>
      <c r="L501" s="31" t="s">
        <v>848</v>
      </c>
      <c r="M501" s="32">
        <v>44927</v>
      </c>
      <c r="N501" s="33">
        <v>45275</v>
      </c>
      <c r="O501" s="34" t="s">
        <v>1196</v>
      </c>
      <c r="P501" s="35">
        <v>284945246</v>
      </c>
      <c r="Q501" s="36" t="s">
        <v>31</v>
      </c>
    </row>
    <row r="502" spans="1:17" s="7" customFormat="1" ht="89.25">
      <c r="A502" s="23" t="s">
        <v>52</v>
      </c>
      <c r="B502" s="24" t="s">
        <v>1210</v>
      </c>
      <c r="C502" s="25" t="s">
        <v>0</v>
      </c>
      <c r="D502" s="16" t="s">
        <v>695</v>
      </c>
      <c r="E502" s="26" t="s">
        <v>696</v>
      </c>
      <c r="F502" s="27">
        <v>2</v>
      </c>
      <c r="G502" s="28" t="s">
        <v>58</v>
      </c>
      <c r="H502" s="29" t="s">
        <v>1212</v>
      </c>
      <c r="I502" s="40" t="s">
        <v>1220</v>
      </c>
      <c r="J502" s="17" t="s">
        <v>846</v>
      </c>
      <c r="K502" s="30" t="s">
        <v>847</v>
      </c>
      <c r="L502" s="31" t="s">
        <v>849</v>
      </c>
      <c r="M502" s="32">
        <v>44927</v>
      </c>
      <c r="N502" s="33">
        <v>45275</v>
      </c>
      <c r="O502" s="34" t="s">
        <v>1196</v>
      </c>
      <c r="P502" s="35">
        <v>166256475</v>
      </c>
      <c r="Q502" s="36" t="s">
        <v>31</v>
      </c>
    </row>
    <row r="503" spans="1:17" s="7" customFormat="1" ht="89.25">
      <c r="A503" s="23" t="s">
        <v>52</v>
      </c>
      <c r="B503" s="24" t="s">
        <v>1210</v>
      </c>
      <c r="C503" s="25" t="s">
        <v>0</v>
      </c>
      <c r="D503" s="16" t="s">
        <v>695</v>
      </c>
      <c r="E503" s="26" t="s">
        <v>696</v>
      </c>
      <c r="F503" s="27">
        <v>2</v>
      </c>
      <c r="G503" s="28" t="s">
        <v>58</v>
      </c>
      <c r="H503" s="29" t="s">
        <v>1212</v>
      </c>
      <c r="I503" s="40" t="s">
        <v>1220</v>
      </c>
      <c r="J503" s="17" t="s">
        <v>846</v>
      </c>
      <c r="K503" s="30" t="s">
        <v>847</v>
      </c>
      <c r="L503" s="31" t="s">
        <v>850</v>
      </c>
      <c r="M503" s="32">
        <v>44927</v>
      </c>
      <c r="N503" s="33">
        <v>45275</v>
      </c>
      <c r="O503" s="34" t="s">
        <v>1196</v>
      </c>
      <c r="P503" s="35">
        <v>348334276</v>
      </c>
      <c r="Q503" s="36" t="s">
        <v>31</v>
      </c>
    </row>
    <row r="504" spans="1:17" s="7" customFormat="1" ht="89.25">
      <c r="A504" s="23" t="s">
        <v>52</v>
      </c>
      <c r="B504" s="24" t="s">
        <v>1210</v>
      </c>
      <c r="C504" s="25" t="s">
        <v>0</v>
      </c>
      <c r="D504" s="16" t="s">
        <v>695</v>
      </c>
      <c r="E504" s="26" t="s">
        <v>696</v>
      </c>
      <c r="F504" s="27">
        <v>2</v>
      </c>
      <c r="G504" s="28" t="s">
        <v>58</v>
      </c>
      <c r="H504" s="29" t="s">
        <v>1212</v>
      </c>
      <c r="I504" s="40" t="s">
        <v>1220</v>
      </c>
      <c r="J504" s="17" t="s">
        <v>846</v>
      </c>
      <c r="K504" s="30" t="s">
        <v>847</v>
      </c>
      <c r="L504" s="31" t="s">
        <v>850</v>
      </c>
      <c r="M504" s="32">
        <v>44927</v>
      </c>
      <c r="N504" s="33">
        <v>45275</v>
      </c>
      <c r="O504" s="39" t="s">
        <v>1219</v>
      </c>
      <c r="P504" s="35">
        <v>500000000</v>
      </c>
      <c r="Q504" s="36" t="s">
        <v>31</v>
      </c>
    </row>
    <row r="505" spans="1:17" s="7" customFormat="1" ht="89.25">
      <c r="A505" s="23" t="s">
        <v>52</v>
      </c>
      <c r="B505" s="24" t="s">
        <v>1210</v>
      </c>
      <c r="C505" s="25" t="s">
        <v>0</v>
      </c>
      <c r="D505" s="16" t="s">
        <v>695</v>
      </c>
      <c r="E505" s="26" t="s">
        <v>696</v>
      </c>
      <c r="F505" s="27">
        <v>2</v>
      </c>
      <c r="G505" s="28" t="s">
        <v>58</v>
      </c>
      <c r="H505" s="29" t="s">
        <v>1212</v>
      </c>
      <c r="I505" s="40" t="s">
        <v>1220</v>
      </c>
      <c r="J505" s="17" t="s">
        <v>846</v>
      </c>
      <c r="K505" s="30" t="s">
        <v>847</v>
      </c>
      <c r="L505" s="31" t="s">
        <v>851</v>
      </c>
      <c r="M505" s="32">
        <v>44927</v>
      </c>
      <c r="N505" s="33">
        <v>45275</v>
      </c>
      <c r="O505" s="34" t="s">
        <v>1196</v>
      </c>
      <c r="P505" s="35">
        <v>1978002247</v>
      </c>
      <c r="Q505" s="36" t="s">
        <v>31</v>
      </c>
    </row>
    <row r="506" spans="1:17" s="7" customFormat="1" ht="89.25">
      <c r="A506" s="23" t="s">
        <v>52</v>
      </c>
      <c r="B506" s="24" t="s">
        <v>1210</v>
      </c>
      <c r="C506" s="25" t="s">
        <v>0</v>
      </c>
      <c r="D506" s="16" t="s">
        <v>695</v>
      </c>
      <c r="E506" s="26" t="s">
        <v>696</v>
      </c>
      <c r="F506" s="27">
        <v>2</v>
      </c>
      <c r="G506" s="28" t="s">
        <v>58</v>
      </c>
      <c r="H506" s="29" t="s">
        <v>1212</v>
      </c>
      <c r="I506" s="40" t="s">
        <v>1220</v>
      </c>
      <c r="J506" s="17" t="s">
        <v>846</v>
      </c>
      <c r="K506" s="30" t="s">
        <v>847</v>
      </c>
      <c r="L506" s="31" t="s">
        <v>851</v>
      </c>
      <c r="M506" s="32">
        <v>44927</v>
      </c>
      <c r="N506" s="33">
        <v>45275</v>
      </c>
      <c r="O506" s="39" t="s">
        <v>1219</v>
      </c>
      <c r="P506" s="35">
        <v>500000000</v>
      </c>
      <c r="Q506" s="36" t="s">
        <v>31</v>
      </c>
    </row>
    <row r="507" spans="1:17" s="7" customFormat="1" ht="89.25">
      <c r="A507" s="23" t="s">
        <v>52</v>
      </c>
      <c r="B507" s="24" t="s">
        <v>1210</v>
      </c>
      <c r="C507" s="25" t="s">
        <v>0</v>
      </c>
      <c r="D507" s="16" t="s">
        <v>695</v>
      </c>
      <c r="E507" s="26" t="s">
        <v>696</v>
      </c>
      <c r="F507" s="27">
        <v>2</v>
      </c>
      <c r="G507" s="28" t="s">
        <v>58</v>
      </c>
      <c r="H507" s="29" t="s">
        <v>1212</v>
      </c>
      <c r="I507" s="40" t="s">
        <v>1220</v>
      </c>
      <c r="J507" s="17" t="s">
        <v>846</v>
      </c>
      <c r="K507" s="30" t="s">
        <v>847</v>
      </c>
      <c r="L507" s="31" t="s">
        <v>852</v>
      </c>
      <c r="M507" s="32">
        <v>44927</v>
      </c>
      <c r="N507" s="33">
        <v>45275</v>
      </c>
      <c r="O507" s="34" t="s">
        <v>1196</v>
      </c>
      <c r="P507" s="35">
        <v>888189529</v>
      </c>
      <c r="Q507" s="36" t="s">
        <v>31</v>
      </c>
    </row>
    <row r="508" spans="1:17" s="7" customFormat="1" ht="89.25">
      <c r="A508" s="23" t="s">
        <v>52</v>
      </c>
      <c r="B508" s="24" t="s">
        <v>1210</v>
      </c>
      <c r="C508" s="25" t="s">
        <v>0</v>
      </c>
      <c r="D508" s="16" t="s">
        <v>695</v>
      </c>
      <c r="E508" s="26" t="s">
        <v>696</v>
      </c>
      <c r="F508" s="27">
        <v>2</v>
      </c>
      <c r="G508" s="28" t="s">
        <v>58</v>
      </c>
      <c r="H508" s="29" t="s">
        <v>1212</v>
      </c>
      <c r="I508" s="40" t="s">
        <v>1220</v>
      </c>
      <c r="J508" s="17" t="s">
        <v>846</v>
      </c>
      <c r="K508" s="30" t="s">
        <v>847</v>
      </c>
      <c r="L508" s="31" t="s">
        <v>853</v>
      </c>
      <c r="M508" s="32">
        <v>44927</v>
      </c>
      <c r="N508" s="33">
        <v>45275</v>
      </c>
      <c r="O508" s="34" t="s">
        <v>1196</v>
      </c>
      <c r="P508" s="35">
        <v>418757185</v>
      </c>
      <c r="Q508" s="36" t="s">
        <v>31</v>
      </c>
    </row>
    <row r="509" spans="1:17" s="7" customFormat="1" ht="89.25">
      <c r="A509" s="23" t="s">
        <v>52</v>
      </c>
      <c r="B509" s="24" t="s">
        <v>1210</v>
      </c>
      <c r="C509" s="25" t="s">
        <v>0</v>
      </c>
      <c r="D509" s="16" t="s">
        <v>695</v>
      </c>
      <c r="E509" s="26" t="s">
        <v>696</v>
      </c>
      <c r="F509" s="27">
        <v>2</v>
      </c>
      <c r="G509" s="28" t="s">
        <v>58</v>
      </c>
      <c r="H509" s="29" t="s">
        <v>1212</v>
      </c>
      <c r="I509" s="40" t="s">
        <v>1220</v>
      </c>
      <c r="J509" s="17" t="s">
        <v>846</v>
      </c>
      <c r="K509" s="30" t="s">
        <v>847</v>
      </c>
      <c r="L509" s="31" t="s">
        <v>854</v>
      </c>
      <c r="M509" s="32">
        <v>44927</v>
      </c>
      <c r="N509" s="33">
        <v>45275</v>
      </c>
      <c r="O509" s="34" t="s">
        <v>1196</v>
      </c>
      <c r="P509" s="35">
        <v>222716766</v>
      </c>
      <c r="Q509" s="36" t="s">
        <v>31</v>
      </c>
    </row>
    <row r="510" spans="1:17" s="7" customFormat="1" ht="89.25">
      <c r="A510" s="23" t="s">
        <v>52</v>
      </c>
      <c r="B510" s="24" t="s">
        <v>1210</v>
      </c>
      <c r="C510" s="25" t="s">
        <v>0</v>
      </c>
      <c r="D510" s="16" t="s">
        <v>695</v>
      </c>
      <c r="E510" s="26" t="s">
        <v>696</v>
      </c>
      <c r="F510" s="27">
        <v>2</v>
      </c>
      <c r="G510" s="28" t="s">
        <v>58</v>
      </c>
      <c r="H510" s="29" t="s">
        <v>1212</v>
      </c>
      <c r="I510" s="40" t="s">
        <v>1220</v>
      </c>
      <c r="J510" s="17" t="s">
        <v>846</v>
      </c>
      <c r="K510" s="30" t="s">
        <v>847</v>
      </c>
      <c r="L510" s="31" t="s">
        <v>855</v>
      </c>
      <c r="M510" s="32">
        <v>44927</v>
      </c>
      <c r="N510" s="33">
        <v>45275</v>
      </c>
      <c r="O510" s="34" t="s">
        <v>1196</v>
      </c>
      <c r="P510" s="35">
        <f>851267296-P511</f>
        <v>630179973</v>
      </c>
      <c r="Q510" s="36" t="s">
        <v>31</v>
      </c>
    </row>
    <row r="511" spans="1:17" s="7" customFormat="1" ht="89.25">
      <c r="A511" s="23" t="s">
        <v>52</v>
      </c>
      <c r="B511" s="24" t="s">
        <v>1210</v>
      </c>
      <c r="C511" s="25" t="s">
        <v>0</v>
      </c>
      <c r="D511" s="16" t="s">
        <v>695</v>
      </c>
      <c r="E511" s="26" t="s">
        <v>696</v>
      </c>
      <c r="F511" s="27">
        <v>2</v>
      </c>
      <c r="G511" s="28" t="s">
        <v>58</v>
      </c>
      <c r="H511" s="29" t="s">
        <v>1212</v>
      </c>
      <c r="I511" s="40" t="s">
        <v>1220</v>
      </c>
      <c r="J511" s="17" t="s">
        <v>846</v>
      </c>
      <c r="K511" s="30" t="s">
        <v>847</v>
      </c>
      <c r="L511" s="31" t="s">
        <v>855</v>
      </c>
      <c r="M511" s="32">
        <v>44927</v>
      </c>
      <c r="N511" s="33">
        <v>45275</v>
      </c>
      <c r="O511" s="39" t="s">
        <v>1219</v>
      </c>
      <c r="P511" s="35">
        <v>221087323</v>
      </c>
      <c r="Q511" s="36" t="s">
        <v>31</v>
      </c>
    </row>
    <row r="512" spans="1:17" s="7" customFormat="1" ht="89.25">
      <c r="A512" s="23" t="s">
        <v>52</v>
      </c>
      <c r="B512" s="24" t="s">
        <v>1210</v>
      </c>
      <c r="C512" s="25" t="s">
        <v>0</v>
      </c>
      <c r="D512" s="16" t="s">
        <v>695</v>
      </c>
      <c r="E512" s="26" t="s">
        <v>696</v>
      </c>
      <c r="F512" s="27">
        <v>2</v>
      </c>
      <c r="G512" s="28" t="s">
        <v>58</v>
      </c>
      <c r="H512" s="29" t="s">
        <v>1212</v>
      </c>
      <c r="I512" s="40" t="s">
        <v>1220</v>
      </c>
      <c r="J512" s="17" t="s">
        <v>846</v>
      </c>
      <c r="K512" s="30" t="s">
        <v>847</v>
      </c>
      <c r="L512" s="31" t="s">
        <v>856</v>
      </c>
      <c r="M512" s="32">
        <v>44927</v>
      </c>
      <c r="N512" s="33">
        <v>45275</v>
      </c>
      <c r="O512" s="34" t="s">
        <v>1196</v>
      </c>
      <c r="P512" s="35">
        <v>1153556931</v>
      </c>
      <c r="Q512" s="36" t="s">
        <v>31</v>
      </c>
    </row>
    <row r="513" spans="1:17" s="7" customFormat="1" ht="89.25">
      <c r="A513" s="23" t="s">
        <v>52</v>
      </c>
      <c r="B513" s="24" t="s">
        <v>1210</v>
      </c>
      <c r="C513" s="25" t="s">
        <v>0</v>
      </c>
      <c r="D513" s="16" t="s">
        <v>695</v>
      </c>
      <c r="E513" s="26" t="s">
        <v>696</v>
      </c>
      <c r="F513" s="27">
        <v>2</v>
      </c>
      <c r="G513" s="28" t="s">
        <v>58</v>
      </c>
      <c r="H513" s="29" t="s">
        <v>1212</v>
      </c>
      <c r="I513" s="40" t="s">
        <v>1220</v>
      </c>
      <c r="J513" s="17" t="s">
        <v>846</v>
      </c>
      <c r="K513" s="30" t="s">
        <v>847</v>
      </c>
      <c r="L513" s="31" t="s">
        <v>857</v>
      </c>
      <c r="M513" s="32">
        <v>44927</v>
      </c>
      <c r="N513" s="33">
        <v>45275</v>
      </c>
      <c r="O513" s="34" t="s">
        <v>1196</v>
      </c>
      <c r="P513" s="35">
        <v>1667195403</v>
      </c>
      <c r="Q513" s="36" t="s">
        <v>31</v>
      </c>
    </row>
    <row r="514" spans="1:17" s="7" customFormat="1" ht="89.25">
      <c r="A514" s="23" t="s">
        <v>52</v>
      </c>
      <c r="B514" s="24" t="s">
        <v>1210</v>
      </c>
      <c r="C514" s="25" t="s">
        <v>0</v>
      </c>
      <c r="D514" s="16" t="s">
        <v>695</v>
      </c>
      <c r="E514" s="26" t="s">
        <v>696</v>
      </c>
      <c r="F514" s="27">
        <v>2</v>
      </c>
      <c r="G514" s="28" t="s">
        <v>58</v>
      </c>
      <c r="H514" s="29" t="s">
        <v>1212</v>
      </c>
      <c r="I514" s="40" t="s">
        <v>1220</v>
      </c>
      <c r="J514" s="17" t="s">
        <v>846</v>
      </c>
      <c r="K514" s="30" t="s">
        <v>847</v>
      </c>
      <c r="L514" s="31" t="s">
        <v>1221</v>
      </c>
      <c r="M514" s="32">
        <v>44927</v>
      </c>
      <c r="N514" s="33">
        <v>45275</v>
      </c>
      <c r="O514" s="34" t="s">
        <v>1196</v>
      </c>
      <c r="P514" s="35">
        <v>1166079703</v>
      </c>
      <c r="Q514" s="36" t="s">
        <v>31</v>
      </c>
    </row>
    <row r="515" spans="1:17" s="7" customFormat="1" ht="89.25">
      <c r="A515" s="23" t="s">
        <v>52</v>
      </c>
      <c r="B515" s="24" t="s">
        <v>1210</v>
      </c>
      <c r="C515" s="25" t="s">
        <v>0</v>
      </c>
      <c r="D515" s="16" t="s">
        <v>695</v>
      </c>
      <c r="E515" s="26" t="s">
        <v>696</v>
      </c>
      <c r="F515" s="27">
        <v>2</v>
      </c>
      <c r="G515" s="28" t="s">
        <v>58</v>
      </c>
      <c r="H515" s="29" t="s">
        <v>1212</v>
      </c>
      <c r="I515" s="40" t="s">
        <v>1220</v>
      </c>
      <c r="J515" s="17" t="s">
        <v>846</v>
      </c>
      <c r="K515" s="30" t="s">
        <v>847</v>
      </c>
      <c r="L515" s="31" t="s">
        <v>858</v>
      </c>
      <c r="M515" s="32">
        <v>44927</v>
      </c>
      <c r="N515" s="33">
        <v>45275</v>
      </c>
      <c r="O515" s="34" t="s">
        <v>1196</v>
      </c>
      <c r="P515" s="35">
        <v>23895100</v>
      </c>
      <c r="Q515" s="36" t="s">
        <v>31</v>
      </c>
    </row>
    <row r="516" spans="1:17" s="7" customFormat="1" ht="89.25">
      <c r="A516" s="23" t="s">
        <v>52</v>
      </c>
      <c r="B516" s="24" t="s">
        <v>1210</v>
      </c>
      <c r="C516" s="25" t="s">
        <v>0</v>
      </c>
      <c r="D516" s="16" t="s">
        <v>695</v>
      </c>
      <c r="E516" s="26" t="s">
        <v>696</v>
      </c>
      <c r="F516" s="27">
        <v>2</v>
      </c>
      <c r="G516" s="28" t="s">
        <v>58</v>
      </c>
      <c r="H516" s="29" t="s">
        <v>1212</v>
      </c>
      <c r="I516" s="40" t="s">
        <v>1220</v>
      </c>
      <c r="J516" s="17" t="s">
        <v>846</v>
      </c>
      <c r="K516" s="30" t="s">
        <v>847</v>
      </c>
      <c r="L516" s="31" t="s">
        <v>859</v>
      </c>
      <c r="M516" s="32">
        <v>44927</v>
      </c>
      <c r="N516" s="33">
        <v>45275</v>
      </c>
      <c r="O516" s="34" t="s">
        <v>1196</v>
      </c>
      <c r="P516" s="35">
        <v>5971302</v>
      </c>
      <c r="Q516" s="36" t="s">
        <v>31</v>
      </c>
    </row>
    <row r="517" spans="1:17" s="7" customFormat="1" ht="89.25">
      <c r="A517" s="23" t="s">
        <v>53</v>
      </c>
      <c r="B517" s="24" t="s">
        <v>469</v>
      </c>
      <c r="C517" s="25" t="s">
        <v>0</v>
      </c>
      <c r="D517" s="16" t="s">
        <v>470</v>
      </c>
      <c r="E517" s="26" t="s">
        <v>471</v>
      </c>
      <c r="F517" s="27">
        <v>1</v>
      </c>
      <c r="G517" s="28" t="s">
        <v>58</v>
      </c>
      <c r="H517" s="29" t="s">
        <v>472</v>
      </c>
      <c r="I517" s="40">
        <v>2020170010036</v>
      </c>
      <c r="J517" s="17" t="s">
        <v>473</v>
      </c>
      <c r="K517" s="30" t="s">
        <v>474</v>
      </c>
      <c r="L517" s="31" t="s">
        <v>1095</v>
      </c>
      <c r="M517" s="32">
        <v>44927</v>
      </c>
      <c r="N517" s="33">
        <v>45290</v>
      </c>
      <c r="O517" s="34" t="s">
        <v>1196</v>
      </c>
      <c r="P517" s="35">
        <v>3627702611</v>
      </c>
      <c r="Q517" s="36" t="s">
        <v>31</v>
      </c>
    </row>
    <row r="518" spans="1:17" s="7" customFormat="1" ht="114.75">
      <c r="A518" s="23" t="s">
        <v>53</v>
      </c>
      <c r="B518" s="24" t="s">
        <v>475</v>
      </c>
      <c r="C518" s="25" t="s">
        <v>0</v>
      </c>
      <c r="D518" s="16" t="s">
        <v>479</v>
      </c>
      <c r="E518" s="26" t="s">
        <v>480</v>
      </c>
      <c r="F518" s="27">
        <v>1</v>
      </c>
      <c r="G518" s="28" t="s">
        <v>58</v>
      </c>
      <c r="H518" s="29" t="s">
        <v>472</v>
      </c>
      <c r="I518" s="40">
        <v>2020170010038</v>
      </c>
      <c r="J518" s="17" t="s">
        <v>477</v>
      </c>
      <c r="K518" s="30" t="s">
        <v>478</v>
      </c>
      <c r="L518" s="31" t="s">
        <v>1096</v>
      </c>
      <c r="M518" s="32">
        <v>44927</v>
      </c>
      <c r="N518" s="33">
        <v>45290</v>
      </c>
      <c r="O518" s="34" t="s">
        <v>1196</v>
      </c>
      <c r="P518" s="35">
        <v>7000000</v>
      </c>
      <c r="Q518" s="36" t="s">
        <v>31</v>
      </c>
    </row>
    <row r="519" spans="1:17" s="7" customFormat="1" ht="114.75">
      <c r="A519" s="23" t="s">
        <v>53</v>
      </c>
      <c r="B519" s="24" t="s">
        <v>475</v>
      </c>
      <c r="C519" s="25" t="s">
        <v>0</v>
      </c>
      <c r="D519" s="16" t="s">
        <v>479</v>
      </c>
      <c r="E519" s="26" t="s">
        <v>480</v>
      </c>
      <c r="F519" s="27">
        <v>1</v>
      </c>
      <c r="G519" s="28" t="s">
        <v>58</v>
      </c>
      <c r="H519" s="29" t="s">
        <v>472</v>
      </c>
      <c r="I519" s="40">
        <v>2020170010038</v>
      </c>
      <c r="J519" s="17" t="s">
        <v>477</v>
      </c>
      <c r="K519" s="30" t="s">
        <v>478</v>
      </c>
      <c r="L519" s="31" t="s">
        <v>1097</v>
      </c>
      <c r="M519" s="32">
        <v>44927</v>
      </c>
      <c r="N519" s="33">
        <v>45290</v>
      </c>
      <c r="O519" s="34" t="s">
        <v>1196</v>
      </c>
      <c r="P519" s="35">
        <v>70000000</v>
      </c>
      <c r="Q519" s="36" t="s">
        <v>31</v>
      </c>
    </row>
    <row r="520" spans="1:17" s="7" customFormat="1" ht="89.25">
      <c r="A520" s="23" t="s">
        <v>53</v>
      </c>
      <c r="B520" s="24" t="s">
        <v>475</v>
      </c>
      <c r="C520" s="25" t="s">
        <v>0</v>
      </c>
      <c r="D520" s="16" t="s">
        <v>479</v>
      </c>
      <c r="E520" s="26" t="s">
        <v>480</v>
      </c>
      <c r="F520" s="27">
        <v>1</v>
      </c>
      <c r="G520" s="28" t="s">
        <v>58</v>
      </c>
      <c r="H520" s="29" t="s">
        <v>472</v>
      </c>
      <c r="I520" s="40">
        <v>2020170010038</v>
      </c>
      <c r="J520" s="17" t="s">
        <v>477</v>
      </c>
      <c r="K520" s="30" t="s">
        <v>478</v>
      </c>
      <c r="L520" s="31" t="s">
        <v>1098</v>
      </c>
      <c r="M520" s="32">
        <v>44927</v>
      </c>
      <c r="N520" s="33">
        <v>45290</v>
      </c>
      <c r="O520" s="34" t="s">
        <v>1196</v>
      </c>
      <c r="P520" s="35">
        <v>20000000</v>
      </c>
      <c r="Q520" s="36" t="s">
        <v>31</v>
      </c>
    </row>
    <row r="521" spans="1:17" s="7" customFormat="1" ht="89.25">
      <c r="A521" s="23" t="s">
        <v>53</v>
      </c>
      <c r="B521" s="24" t="s">
        <v>475</v>
      </c>
      <c r="C521" s="25" t="s">
        <v>0</v>
      </c>
      <c r="D521" s="16" t="s">
        <v>476</v>
      </c>
      <c r="E521" s="26" t="s">
        <v>1283</v>
      </c>
      <c r="F521" s="27">
        <v>1</v>
      </c>
      <c r="G521" s="28" t="s">
        <v>58</v>
      </c>
      <c r="H521" s="29" t="s">
        <v>472</v>
      </c>
      <c r="I521" s="40">
        <v>2020170010038</v>
      </c>
      <c r="J521" s="17" t="s">
        <v>477</v>
      </c>
      <c r="K521" s="30" t="s">
        <v>478</v>
      </c>
      <c r="L521" s="31" t="s">
        <v>1098</v>
      </c>
      <c r="M521" s="32">
        <v>44927</v>
      </c>
      <c r="N521" s="33">
        <v>45290</v>
      </c>
      <c r="O521" s="34" t="s">
        <v>1213</v>
      </c>
      <c r="P521" s="35">
        <v>10000000</v>
      </c>
      <c r="Q521" s="36" t="s">
        <v>31</v>
      </c>
    </row>
    <row r="522" spans="1:17" s="7" customFormat="1" ht="114.75">
      <c r="A522" s="23" t="s">
        <v>53</v>
      </c>
      <c r="B522" s="24" t="s">
        <v>475</v>
      </c>
      <c r="C522" s="25" t="s">
        <v>0</v>
      </c>
      <c r="D522" s="16" t="s">
        <v>479</v>
      </c>
      <c r="E522" s="26" t="s">
        <v>480</v>
      </c>
      <c r="F522" s="27">
        <v>1</v>
      </c>
      <c r="G522" s="28" t="s">
        <v>58</v>
      </c>
      <c r="H522" s="29" t="s">
        <v>472</v>
      </c>
      <c r="I522" s="40">
        <v>2020170010038</v>
      </c>
      <c r="J522" s="17" t="s">
        <v>477</v>
      </c>
      <c r="K522" s="30" t="s">
        <v>478</v>
      </c>
      <c r="L522" s="31" t="s">
        <v>1099</v>
      </c>
      <c r="M522" s="32">
        <v>44927</v>
      </c>
      <c r="N522" s="33">
        <v>45290</v>
      </c>
      <c r="O522" s="34" t="s">
        <v>1196</v>
      </c>
      <c r="P522" s="35">
        <v>10437021</v>
      </c>
      <c r="Q522" s="36" t="s">
        <v>31</v>
      </c>
    </row>
    <row r="523" spans="1:17" s="7" customFormat="1" ht="89.25">
      <c r="A523" s="23" t="s">
        <v>53</v>
      </c>
      <c r="B523" s="24" t="s">
        <v>475</v>
      </c>
      <c r="C523" s="25" t="s">
        <v>1</v>
      </c>
      <c r="D523" s="16" t="s">
        <v>483</v>
      </c>
      <c r="E523" s="26" t="s">
        <v>484</v>
      </c>
      <c r="F523" s="27">
        <v>1</v>
      </c>
      <c r="G523" s="28" t="s">
        <v>58</v>
      </c>
      <c r="H523" s="29" t="s">
        <v>472</v>
      </c>
      <c r="I523" s="40">
        <v>2020170010038</v>
      </c>
      <c r="J523" s="17" t="s">
        <v>477</v>
      </c>
      <c r="K523" s="30" t="s">
        <v>478</v>
      </c>
      <c r="L523" s="31" t="s">
        <v>1100</v>
      </c>
      <c r="M523" s="32">
        <v>44927</v>
      </c>
      <c r="N523" s="33">
        <v>45290</v>
      </c>
      <c r="O523" s="34" t="s">
        <v>1196</v>
      </c>
      <c r="P523" s="35">
        <v>10000000</v>
      </c>
      <c r="Q523" s="36" t="s">
        <v>31</v>
      </c>
    </row>
    <row r="524" spans="1:17" s="7" customFormat="1" ht="102">
      <c r="A524" s="23" t="s">
        <v>53</v>
      </c>
      <c r="B524" s="24" t="s">
        <v>475</v>
      </c>
      <c r="C524" s="25" t="s">
        <v>0</v>
      </c>
      <c r="D524" s="16" t="s">
        <v>479</v>
      </c>
      <c r="E524" s="26" t="s">
        <v>480</v>
      </c>
      <c r="F524" s="27">
        <v>1</v>
      </c>
      <c r="G524" s="28" t="s">
        <v>58</v>
      </c>
      <c r="H524" s="29" t="s">
        <v>472</v>
      </c>
      <c r="I524" s="40">
        <v>2020170010038</v>
      </c>
      <c r="J524" s="17" t="s">
        <v>477</v>
      </c>
      <c r="K524" s="30" t="s">
        <v>478</v>
      </c>
      <c r="L524" s="31" t="s">
        <v>1101</v>
      </c>
      <c r="M524" s="32">
        <v>44927</v>
      </c>
      <c r="N524" s="33">
        <v>45290</v>
      </c>
      <c r="O524" s="34" t="s">
        <v>1213</v>
      </c>
      <c r="P524" s="35">
        <v>148807951</v>
      </c>
      <c r="Q524" s="36" t="s">
        <v>31</v>
      </c>
    </row>
    <row r="525" spans="1:17" s="7" customFormat="1" ht="89.25">
      <c r="A525" s="23" t="s">
        <v>53</v>
      </c>
      <c r="B525" s="24" t="s">
        <v>475</v>
      </c>
      <c r="C525" s="25" t="s">
        <v>0</v>
      </c>
      <c r="D525" s="16" t="s">
        <v>479</v>
      </c>
      <c r="E525" s="26" t="s">
        <v>480</v>
      </c>
      <c r="F525" s="27">
        <v>1</v>
      </c>
      <c r="G525" s="28" t="s">
        <v>58</v>
      </c>
      <c r="H525" s="29" t="s">
        <v>472</v>
      </c>
      <c r="I525" s="40">
        <v>2020170010038</v>
      </c>
      <c r="J525" s="17" t="s">
        <v>477</v>
      </c>
      <c r="K525" s="30" t="s">
        <v>478</v>
      </c>
      <c r="L525" s="31" t="s">
        <v>1102</v>
      </c>
      <c r="M525" s="32">
        <v>44927</v>
      </c>
      <c r="N525" s="33">
        <v>45290</v>
      </c>
      <c r="O525" s="34" t="s">
        <v>1196</v>
      </c>
      <c r="P525" s="35">
        <v>43236452</v>
      </c>
      <c r="Q525" s="36" t="s">
        <v>31</v>
      </c>
    </row>
    <row r="526" spans="1:17" s="7" customFormat="1" ht="89.25">
      <c r="A526" s="23" t="s">
        <v>53</v>
      </c>
      <c r="B526" s="24" t="s">
        <v>475</v>
      </c>
      <c r="C526" s="25" t="s">
        <v>0</v>
      </c>
      <c r="D526" s="16" t="s">
        <v>479</v>
      </c>
      <c r="E526" s="26" t="s">
        <v>480</v>
      </c>
      <c r="F526" s="27">
        <v>1</v>
      </c>
      <c r="G526" s="28" t="s">
        <v>58</v>
      </c>
      <c r="H526" s="29" t="s">
        <v>472</v>
      </c>
      <c r="I526" s="40">
        <v>2020170010038</v>
      </c>
      <c r="J526" s="17" t="s">
        <v>477</v>
      </c>
      <c r="K526" s="30" t="s">
        <v>478</v>
      </c>
      <c r="L526" s="31" t="s">
        <v>1102</v>
      </c>
      <c r="M526" s="32">
        <v>44927</v>
      </c>
      <c r="N526" s="33">
        <v>45290</v>
      </c>
      <c r="O526" s="34" t="s">
        <v>1213</v>
      </c>
      <c r="P526" s="35">
        <v>226710740</v>
      </c>
      <c r="Q526" s="36" t="s">
        <v>31</v>
      </c>
    </row>
    <row r="527" spans="1:17" s="7" customFormat="1" ht="114.75">
      <c r="A527" s="23" t="s">
        <v>53</v>
      </c>
      <c r="B527" s="24" t="s">
        <v>475</v>
      </c>
      <c r="C527" s="25" t="s">
        <v>0</v>
      </c>
      <c r="D527" s="16" t="s">
        <v>481</v>
      </c>
      <c r="E527" s="26" t="s">
        <v>482</v>
      </c>
      <c r="F527" s="27">
        <v>1</v>
      </c>
      <c r="G527" s="28" t="s">
        <v>58</v>
      </c>
      <c r="H527" s="29" t="s">
        <v>472</v>
      </c>
      <c r="I527" s="40">
        <v>2020170010038</v>
      </c>
      <c r="J527" s="17" t="s">
        <v>477</v>
      </c>
      <c r="K527" s="30" t="s">
        <v>478</v>
      </c>
      <c r="L527" s="31" t="s">
        <v>1097</v>
      </c>
      <c r="M527" s="32">
        <v>44927</v>
      </c>
      <c r="N527" s="33">
        <v>45290</v>
      </c>
      <c r="O527" s="34" t="s">
        <v>1213</v>
      </c>
      <c r="P527" s="35">
        <v>90000000</v>
      </c>
      <c r="Q527" s="36" t="s">
        <v>31</v>
      </c>
    </row>
    <row r="528" spans="1:17" s="7" customFormat="1" ht="114.75">
      <c r="A528" s="23" t="s">
        <v>53</v>
      </c>
      <c r="B528" s="24" t="s">
        <v>475</v>
      </c>
      <c r="C528" s="25" t="s">
        <v>0</v>
      </c>
      <c r="D528" s="16" t="s">
        <v>481</v>
      </c>
      <c r="E528" s="26" t="s">
        <v>482</v>
      </c>
      <c r="F528" s="27">
        <v>1</v>
      </c>
      <c r="G528" s="28" t="s">
        <v>58</v>
      </c>
      <c r="H528" s="29" t="s">
        <v>472</v>
      </c>
      <c r="I528" s="40">
        <v>2020170010038</v>
      </c>
      <c r="J528" s="17" t="s">
        <v>477</v>
      </c>
      <c r="K528" s="30" t="s">
        <v>478</v>
      </c>
      <c r="L528" s="31" t="s">
        <v>1096</v>
      </c>
      <c r="M528" s="32">
        <v>44927</v>
      </c>
      <c r="N528" s="33">
        <v>45290</v>
      </c>
      <c r="O528" s="34" t="s">
        <v>1213</v>
      </c>
      <c r="P528" s="35">
        <v>60000000</v>
      </c>
      <c r="Q528" s="36" t="s">
        <v>31</v>
      </c>
    </row>
    <row r="529" spans="1:17" s="7" customFormat="1" ht="114.75">
      <c r="A529" s="23" t="s">
        <v>53</v>
      </c>
      <c r="B529" s="24" t="s">
        <v>475</v>
      </c>
      <c r="C529" s="25" t="s">
        <v>0</v>
      </c>
      <c r="D529" s="16" t="s">
        <v>476</v>
      </c>
      <c r="E529" s="26" t="s">
        <v>1283</v>
      </c>
      <c r="F529" s="27">
        <v>1</v>
      </c>
      <c r="G529" s="28" t="s">
        <v>58</v>
      </c>
      <c r="H529" s="29" t="s">
        <v>472</v>
      </c>
      <c r="I529" s="40">
        <v>2020170010038</v>
      </c>
      <c r="J529" s="17" t="s">
        <v>477</v>
      </c>
      <c r="K529" s="30" t="s">
        <v>478</v>
      </c>
      <c r="L529" s="31" t="s">
        <v>1096</v>
      </c>
      <c r="M529" s="32">
        <v>44927</v>
      </c>
      <c r="N529" s="33">
        <v>45290</v>
      </c>
      <c r="O529" s="34" t="s">
        <v>1213</v>
      </c>
      <c r="P529" s="35">
        <v>60812825</v>
      </c>
      <c r="Q529" s="36" t="s">
        <v>31</v>
      </c>
    </row>
    <row r="530" spans="1:17" s="7" customFormat="1" ht="114.75">
      <c r="A530" s="23" t="s">
        <v>53</v>
      </c>
      <c r="B530" s="24" t="s">
        <v>475</v>
      </c>
      <c r="C530" s="25" t="s">
        <v>0</v>
      </c>
      <c r="D530" s="16" t="s">
        <v>476</v>
      </c>
      <c r="E530" s="26" t="s">
        <v>1283</v>
      </c>
      <c r="F530" s="27">
        <v>1</v>
      </c>
      <c r="G530" s="28" t="s">
        <v>58</v>
      </c>
      <c r="H530" s="29" t="s">
        <v>472</v>
      </c>
      <c r="I530" s="40">
        <v>2020170010038</v>
      </c>
      <c r="J530" s="17" t="s">
        <v>477</v>
      </c>
      <c r="K530" s="30" t="s">
        <v>478</v>
      </c>
      <c r="L530" s="31" t="s">
        <v>1097</v>
      </c>
      <c r="M530" s="32">
        <v>44927</v>
      </c>
      <c r="N530" s="33">
        <v>45290</v>
      </c>
      <c r="O530" s="34" t="s">
        <v>1196</v>
      </c>
      <c r="P530" s="35">
        <v>114287175</v>
      </c>
      <c r="Q530" s="36" t="s">
        <v>31</v>
      </c>
    </row>
    <row r="531" spans="1:17" s="7" customFormat="1" ht="127.5">
      <c r="A531" s="23" t="s">
        <v>53</v>
      </c>
      <c r="B531" s="24" t="s">
        <v>475</v>
      </c>
      <c r="C531" s="25" t="s">
        <v>1</v>
      </c>
      <c r="D531" s="16" t="s">
        <v>485</v>
      </c>
      <c r="E531" s="26" t="s">
        <v>486</v>
      </c>
      <c r="F531" s="27">
        <v>1</v>
      </c>
      <c r="G531" s="28" t="s">
        <v>58</v>
      </c>
      <c r="H531" s="29" t="s">
        <v>472</v>
      </c>
      <c r="I531" s="40">
        <v>2020170010038</v>
      </c>
      <c r="J531" s="17" t="s">
        <v>477</v>
      </c>
      <c r="K531" s="30" t="s">
        <v>478</v>
      </c>
      <c r="L531" s="31" t="s">
        <v>1103</v>
      </c>
      <c r="M531" s="32">
        <v>44927</v>
      </c>
      <c r="N531" s="33">
        <v>45290</v>
      </c>
      <c r="O531" s="34" t="s">
        <v>1196</v>
      </c>
      <c r="P531" s="35">
        <v>147253704</v>
      </c>
      <c r="Q531" s="36" t="s">
        <v>31</v>
      </c>
    </row>
    <row r="532" spans="1:17" s="7" customFormat="1" ht="89.25">
      <c r="A532" s="23" t="s">
        <v>53</v>
      </c>
      <c r="B532" s="24" t="s">
        <v>475</v>
      </c>
      <c r="C532" s="25" t="s">
        <v>1</v>
      </c>
      <c r="D532" s="16" t="s">
        <v>485</v>
      </c>
      <c r="E532" s="26" t="s">
        <v>486</v>
      </c>
      <c r="F532" s="27">
        <v>1</v>
      </c>
      <c r="G532" s="28" t="s">
        <v>58</v>
      </c>
      <c r="H532" s="29" t="s">
        <v>472</v>
      </c>
      <c r="I532" s="40">
        <v>2020170010038</v>
      </c>
      <c r="J532" s="17" t="s">
        <v>477</v>
      </c>
      <c r="K532" s="30" t="s">
        <v>478</v>
      </c>
      <c r="L532" s="31" t="s">
        <v>1284</v>
      </c>
      <c r="M532" s="32">
        <v>44927</v>
      </c>
      <c r="N532" s="33">
        <v>45290</v>
      </c>
      <c r="O532" s="34" t="s">
        <v>1196</v>
      </c>
      <c r="P532" s="35">
        <v>381328358</v>
      </c>
      <c r="Q532" s="36" t="s">
        <v>31</v>
      </c>
    </row>
    <row r="533" spans="1:17" s="7" customFormat="1" ht="89.25">
      <c r="A533" s="23" t="s">
        <v>53</v>
      </c>
      <c r="B533" s="24" t="s">
        <v>475</v>
      </c>
      <c r="C533" s="25" t="s">
        <v>0</v>
      </c>
      <c r="D533" s="16" t="s">
        <v>481</v>
      </c>
      <c r="E533" s="26" t="s">
        <v>482</v>
      </c>
      <c r="F533" s="27">
        <v>1</v>
      </c>
      <c r="G533" s="28" t="s">
        <v>58</v>
      </c>
      <c r="H533" s="29" t="s">
        <v>472</v>
      </c>
      <c r="I533" s="40">
        <v>2020170010038</v>
      </c>
      <c r="J533" s="17" t="s">
        <v>477</v>
      </c>
      <c r="K533" s="30" t="s">
        <v>478</v>
      </c>
      <c r="L533" s="31" t="s">
        <v>1285</v>
      </c>
      <c r="M533" s="32">
        <v>44927</v>
      </c>
      <c r="N533" s="33">
        <v>45290</v>
      </c>
      <c r="O533" s="34" t="s">
        <v>1213</v>
      </c>
      <c r="P533" s="35">
        <v>79064752</v>
      </c>
      <c r="Q533" s="36" t="s">
        <v>31</v>
      </c>
    </row>
    <row r="534" spans="1:17" s="7" customFormat="1" ht="114.75">
      <c r="A534" s="23" t="s">
        <v>53</v>
      </c>
      <c r="B534" s="24" t="s">
        <v>487</v>
      </c>
      <c r="C534" s="25" t="s">
        <v>1</v>
      </c>
      <c r="D534" s="16" t="s">
        <v>488</v>
      </c>
      <c r="E534" s="26" t="s">
        <v>489</v>
      </c>
      <c r="F534" s="27">
        <v>10</v>
      </c>
      <c r="G534" s="28" t="s">
        <v>58</v>
      </c>
      <c r="H534" s="29" t="s">
        <v>472</v>
      </c>
      <c r="I534" s="40">
        <v>2020170010039</v>
      </c>
      <c r="J534" s="17" t="s">
        <v>490</v>
      </c>
      <c r="K534" s="30" t="s">
        <v>491</v>
      </c>
      <c r="L534" s="31" t="s">
        <v>1104</v>
      </c>
      <c r="M534" s="32">
        <v>44927</v>
      </c>
      <c r="N534" s="33">
        <v>45290</v>
      </c>
      <c r="O534" s="34" t="s">
        <v>1196</v>
      </c>
      <c r="P534" s="35">
        <v>380849726</v>
      </c>
      <c r="Q534" s="36" t="s">
        <v>31</v>
      </c>
    </row>
    <row r="535" spans="1:17" s="7" customFormat="1" ht="114.75">
      <c r="A535" s="23" t="s">
        <v>53</v>
      </c>
      <c r="B535" s="24" t="s">
        <v>492</v>
      </c>
      <c r="C535" s="25" t="s">
        <v>0</v>
      </c>
      <c r="D535" s="16" t="s">
        <v>493</v>
      </c>
      <c r="E535" s="26" t="s">
        <v>494</v>
      </c>
      <c r="F535" s="27">
        <v>36</v>
      </c>
      <c r="G535" s="28" t="s">
        <v>58</v>
      </c>
      <c r="H535" s="29" t="s">
        <v>210</v>
      </c>
      <c r="I535" s="40">
        <v>2020170010040</v>
      </c>
      <c r="J535" s="17" t="s">
        <v>1105</v>
      </c>
      <c r="K535" s="30" t="s">
        <v>495</v>
      </c>
      <c r="L535" s="31" t="s">
        <v>1106</v>
      </c>
      <c r="M535" s="32">
        <v>44927</v>
      </c>
      <c r="N535" s="33">
        <v>45290</v>
      </c>
      <c r="O535" s="34" t="s">
        <v>1213</v>
      </c>
      <c r="P535" s="35">
        <v>39305860</v>
      </c>
      <c r="Q535" s="36" t="s">
        <v>31</v>
      </c>
    </row>
    <row r="536" spans="1:17" s="7" customFormat="1" ht="114.75">
      <c r="A536" s="23" t="s">
        <v>53</v>
      </c>
      <c r="B536" s="24" t="s">
        <v>492</v>
      </c>
      <c r="C536" s="25" t="s">
        <v>0</v>
      </c>
      <c r="D536" s="16" t="s">
        <v>493</v>
      </c>
      <c r="E536" s="26" t="s">
        <v>494</v>
      </c>
      <c r="F536" s="27">
        <v>36</v>
      </c>
      <c r="G536" s="28" t="s">
        <v>58</v>
      </c>
      <c r="H536" s="29" t="s">
        <v>210</v>
      </c>
      <c r="I536" s="40">
        <v>2020170010040</v>
      </c>
      <c r="J536" s="17" t="s">
        <v>1105</v>
      </c>
      <c r="K536" s="30" t="s">
        <v>495</v>
      </c>
      <c r="L536" s="31" t="s">
        <v>1107</v>
      </c>
      <c r="M536" s="32">
        <v>44927</v>
      </c>
      <c r="N536" s="33">
        <v>45290</v>
      </c>
      <c r="O536" s="34" t="s">
        <v>1213</v>
      </c>
      <c r="P536" s="35">
        <v>13902819</v>
      </c>
      <c r="Q536" s="36" t="s">
        <v>31</v>
      </c>
    </row>
    <row r="537" spans="1:17" s="7" customFormat="1" ht="102">
      <c r="A537" s="23" t="s">
        <v>53</v>
      </c>
      <c r="B537" s="24" t="s">
        <v>492</v>
      </c>
      <c r="C537" s="25" t="s">
        <v>0</v>
      </c>
      <c r="D537" s="16" t="s">
        <v>496</v>
      </c>
      <c r="E537" s="26" t="s">
        <v>497</v>
      </c>
      <c r="F537" s="27">
        <v>8</v>
      </c>
      <c r="G537" s="28" t="s">
        <v>58</v>
      </c>
      <c r="H537" s="29" t="s">
        <v>210</v>
      </c>
      <c r="I537" s="40">
        <v>2020170010040</v>
      </c>
      <c r="J537" s="17" t="s">
        <v>1105</v>
      </c>
      <c r="K537" s="30" t="s">
        <v>495</v>
      </c>
      <c r="L537" s="31" t="s">
        <v>1108</v>
      </c>
      <c r="M537" s="32">
        <v>44927</v>
      </c>
      <c r="N537" s="33">
        <v>45290</v>
      </c>
      <c r="O537" s="34" t="s">
        <v>1213</v>
      </c>
      <c r="P537" s="35">
        <v>31754245</v>
      </c>
      <c r="Q537" s="36" t="s">
        <v>31</v>
      </c>
    </row>
    <row r="538" spans="1:17" s="7" customFormat="1" ht="102">
      <c r="A538" s="23" t="s">
        <v>53</v>
      </c>
      <c r="B538" s="24" t="s">
        <v>492</v>
      </c>
      <c r="C538" s="25" t="s">
        <v>0</v>
      </c>
      <c r="D538" s="16" t="s">
        <v>208</v>
      </c>
      <c r="E538" s="26" t="s">
        <v>209</v>
      </c>
      <c r="F538" s="27">
        <v>60</v>
      </c>
      <c r="G538" s="28" t="s">
        <v>58</v>
      </c>
      <c r="H538" s="29" t="s">
        <v>210</v>
      </c>
      <c r="I538" s="40">
        <v>2020170010040</v>
      </c>
      <c r="J538" s="17" t="s">
        <v>1105</v>
      </c>
      <c r="K538" s="30" t="s">
        <v>495</v>
      </c>
      <c r="L538" s="31" t="s">
        <v>1109</v>
      </c>
      <c r="M538" s="32">
        <v>44927</v>
      </c>
      <c r="N538" s="33">
        <v>45290</v>
      </c>
      <c r="O538" s="34" t="s">
        <v>1213</v>
      </c>
      <c r="P538" s="35">
        <v>22916729</v>
      </c>
      <c r="Q538" s="36" t="s">
        <v>31</v>
      </c>
    </row>
    <row r="539" spans="1:17" s="7" customFormat="1" ht="102">
      <c r="A539" s="23" t="s">
        <v>53</v>
      </c>
      <c r="B539" s="24" t="s">
        <v>492</v>
      </c>
      <c r="C539" s="25" t="s">
        <v>0</v>
      </c>
      <c r="D539" s="16" t="s">
        <v>498</v>
      </c>
      <c r="E539" s="26" t="s">
        <v>499</v>
      </c>
      <c r="F539" s="27">
        <v>150</v>
      </c>
      <c r="G539" s="28" t="s">
        <v>58</v>
      </c>
      <c r="H539" s="29" t="s">
        <v>210</v>
      </c>
      <c r="I539" s="40">
        <v>2020170010040</v>
      </c>
      <c r="J539" s="17" t="s">
        <v>1105</v>
      </c>
      <c r="K539" s="30" t="s">
        <v>495</v>
      </c>
      <c r="L539" s="31" t="s">
        <v>1109</v>
      </c>
      <c r="M539" s="32">
        <v>44927</v>
      </c>
      <c r="N539" s="33">
        <v>45290</v>
      </c>
      <c r="O539" s="34" t="s">
        <v>1196</v>
      </c>
      <c r="P539" s="35">
        <v>4514002</v>
      </c>
      <c r="Q539" s="36" t="s">
        <v>31</v>
      </c>
    </row>
    <row r="540" spans="1:17" s="7" customFormat="1" ht="114.75">
      <c r="A540" s="23" t="s">
        <v>53</v>
      </c>
      <c r="B540" s="24" t="s">
        <v>492</v>
      </c>
      <c r="C540" s="25" t="s">
        <v>0</v>
      </c>
      <c r="D540" s="16" t="s">
        <v>498</v>
      </c>
      <c r="E540" s="26" t="s">
        <v>499</v>
      </c>
      <c r="F540" s="27">
        <v>150</v>
      </c>
      <c r="G540" s="28" t="s">
        <v>58</v>
      </c>
      <c r="H540" s="29" t="s">
        <v>210</v>
      </c>
      <c r="I540" s="40">
        <v>2020170010040</v>
      </c>
      <c r="J540" s="17" t="s">
        <v>1105</v>
      </c>
      <c r="K540" s="30" t="s">
        <v>495</v>
      </c>
      <c r="L540" s="31" t="s">
        <v>1110</v>
      </c>
      <c r="M540" s="32">
        <v>44927</v>
      </c>
      <c r="N540" s="33">
        <v>45290</v>
      </c>
      <c r="O540" s="34" t="s">
        <v>1196</v>
      </c>
      <c r="P540" s="35">
        <v>122845998</v>
      </c>
      <c r="Q540" s="36" t="s">
        <v>31</v>
      </c>
    </row>
    <row r="541" spans="1:17" s="7" customFormat="1" ht="114.75">
      <c r="A541" s="23" t="s">
        <v>53</v>
      </c>
      <c r="B541" s="24" t="s">
        <v>492</v>
      </c>
      <c r="C541" s="25" t="s">
        <v>0</v>
      </c>
      <c r="D541" s="16" t="s">
        <v>493</v>
      </c>
      <c r="E541" s="26" t="s">
        <v>494</v>
      </c>
      <c r="F541" s="27">
        <v>36</v>
      </c>
      <c r="G541" s="28" t="s">
        <v>58</v>
      </c>
      <c r="H541" s="29" t="s">
        <v>210</v>
      </c>
      <c r="I541" s="40">
        <v>2020170010040</v>
      </c>
      <c r="J541" s="17" t="s">
        <v>1105</v>
      </c>
      <c r="K541" s="30" t="s">
        <v>495</v>
      </c>
      <c r="L541" s="31" t="s">
        <v>1286</v>
      </c>
      <c r="M541" s="32">
        <v>44927</v>
      </c>
      <c r="N541" s="33">
        <v>45290</v>
      </c>
      <c r="O541" s="34" t="s">
        <v>1213</v>
      </c>
      <c r="P541" s="35">
        <v>15027773</v>
      </c>
      <c r="Q541" s="36" t="s">
        <v>31</v>
      </c>
    </row>
    <row r="542" spans="1:17" s="7" customFormat="1" ht="89.25">
      <c r="A542" s="23" t="s">
        <v>53</v>
      </c>
      <c r="B542" s="24" t="s">
        <v>500</v>
      </c>
      <c r="C542" s="25" t="s">
        <v>0</v>
      </c>
      <c r="D542" s="16" t="s">
        <v>501</v>
      </c>
      <c r="E542" s="26" t="s">
        <v>502</v>
      </c>
      <c r="F542" s="27">
        <v>1</v>
      </c>
      <c r="G542" s="28" t="s">
        <v>58</v>
      </c>
      <c r="H542" s="29" t="s">
        <v>210</v>
      </c>
      <c r="I542" s="40">
        <v>2020170010041</v>
      </c>
      <c r="J542" s="17" t="s">
        <v>503</v>
      </c>
      <c r="K542" s="30" t="s">
        <v>504</v>
      </c>
      <c r="L542" s="31" t="s">
        <v>1111</v>
      </c>
      <c r="M542" s="32">
        <v>44927</v>
      </c>
      <c r="N542" s="33">
        <v>45290</v>
      </c>
      <c r="O542" s="34" t="s">
        <v>1196</v>
      </c>
      <c r="P542" s="35">
        <v>39305586</v>
      </c>
      <c r="Q542" s="36" t="s">
        <v>31</v>
      </c>
    </row>
    <row r="543" spans="1:17" s="7" customFormat="1" ht="89.25">
      <c r="A543" s="23" t="s">
        <v>53</v>
      </c>
      <c r="B543" s="24" t="s">
        <v>500</v>
      </c>
      <c r="C543" s="25" t="s">
        <v>0</v>
      </c>
      <c r="D543" s="16" t="s">
        <v>501</v>
      </c>
      <c r="E543" s="26" t="s">
        <v>502</v>
      </c>
      <c r="F543" s="27">
        <v>1</v>
      </c>
      <c r="G543" s="28" t="s">
        <v>58</v>
      </c>
      <c r="H543" s="29" t="s">
        <v>210</v>
      </c>
      <c r="I543" s="40">
        <v>2020170010041</v>
      </c>
      <c r="J543" s="17" t="s">
        <v>503</v>
      </c>
      <c r="K543" s="30" t="s">
        <v>504</v>
      </c>
      <c r="L543" s="31" t="s">
        <v>1111</v>
      </c>
      <c r="M543" s="32">
        <v>44927</v>
      </c>
      <c r="N543" s="33">
        <v>45290</v>
      </c>
      <c r="O543" s="34" t="s">
        <v>1196</v>
      </c>
      <c r="P543" s="35">
        <v>39305586</v>
      </c>
      <c r="Q543" s="36" t="s">
        <v>31</v>
      </c>
    </row>
    <row r="544" spans="1:17" s="7" customFormat="1" ht="76.5">
      <c r="A544" s="23" t="s">
        <v>53</v>
      </c>
      <c r="B544" s="24" t="s">
        <v>500</v>
      </c>
      <c r="C544" s="25" t="s">
        <v>0</v>
      </c>
      <c r="D544" s="16" t="s">
        <v>501</v>
      </c>
      <c r="E544" s="26" t="s">
        <v>502</v>
      </c>
      <c r="F544" s="27">
        <v>1</v>
      </c>
      <c r="G544" s="28" t="s">
        <v>58</v>
      </c>
      <c r="H544" s="29" t="s">
        <v>210</v>
      </c>
      <c r="I544" s="40">
        <v>2020170010041</v>
      </c>
      <c r="J544" s="17" t="s">
        <v>503</v>
      </c>
      <c r="K544" s="30" t="s">
        <v>504</v>
      </c>
      <c r="L544" s="31" t="s">
        <v>1112</v>
      </c>
      <c r="M544" s="32">
        <v>44927</v>
      </c>
      <c r="N544" s="33">
        <v>45290</v>
      </c>
      <c r="O544" s="34" t="s">
        <v>1196</v>
      </c>
      <c r="P544" s="35">
        <v>25224595</v>
      </c>
      <c r="Q544" s="36" t="s">
        <v>31</v>
      </c>
    </row>
    <row r="545" spans="1:17" s="7" customFormat="1" ht="76.5">
      <c r="A545" s="23" t="s">
        <v>53</v>
      </c>
      <c r="B545" s="24" t="s">
        <v>500</v>
      </c>
      <c r="C545" s="25" t="s">
        <v>0</v>
      </c>
      <c r="D545" s="16" t="s">
        <v>501</v>
      </c>
      <c r="E545" s="26" t="s">
        <v>502</v>
      </c>
      <c r="F545" s="27">
        <v>1</v>
      </c>
      <c r="G545" s="28" t="s">
        <v>58</v>
      </c>
      <c r="H545" s="29" t="s">
        <v>210</v>
      </c>
      <c r="I545" s="40">
        <v>2020170010041</v>
      </c>
      <c r="J545" s="17" t="s">
        <v>503</v>
      </c>
      <c r="K545" s="30" t="s">
        <v>504</v>
      </c>
      <c r="L545" s="31" t="s">
        <v>1112</v>
      </c>
      <c r="M545" s="32">
        <v>44927</v>
      </c>
      <c r="N545" s="33">
        <v>45290</v>
      </c>
      <c r="O545" s="34" t="s">
        <v>1196</v>
      </c>
      <c r="P545" s="35">
        <v>11124026</v>
      </c>
      <c r="Q545" s="36" t="s">
        <v>31</v>
      </c>
    </row>
    <row r="546" spans="1:17" s="7" customFormat="1" ht="76.5">
      <c r="A546" s="23" t="s">
        <v>53</v>
      </c>
      <c r="B546" s="24" t="s">
        <v>500</v>
      </c>
      <c r="C546" s="25" t="s">
        <v>0</v>
      </c>
      <c r="D546" s="16" t="s">
        <v>501</v>
      </c>
      <c r="E546" s="26" t="s">
        <v>502</v>
      </c>
      <c r="F546" s="27">
        <v>1</v>
      </c>
      <c r="G546" s="28" t="s">
        <v>58</v>
      </c>
      <c r="H546" s="29" t="s">
        <v>210</v>
      </c>
      <c r="I546" s="40">
        <v>2020170010041</v>
      </c>
      <c r="J546" s="17" t="s">
        <v>503</v>
      </c>
      <c r="K546" s="30" t="s">
        <v>504</v>
      </c>
      <c r="L546" s="31" t="s">
        <v>1112</v>
      </c>
      <c r="M546" s="32">
        <v>44927</v>
      </c>
      <c r="N546" s="33">
        <v>45290</v>
      </c>
      <c r="O546" s="34" t="s">
        <v>1196</v>
      </c>
      <c r="P546" s="35">
        <v>8876302</v>
      </c>
      <c r="Q546" s="36" t="s">
        <v>31</v>
      </c>
    </row>
    <row r="547" spans="1:17" s="7" customFormat="1" ht="89.25">
      <c r="A547" s="23" t="s">
        <v>53</v>
      </c>
      <c r="B547" s="24" t="s">
        <v>505</v>
      </c>
      <c r="C547" s="25" t="s">
        <v>0</v>
      </c>
      <c r="D547" s="16" t="s">
        <v>506</v>
      </c>
      <c r="E547" s="26" t="s">
        <v>507</v>
      </c>
      <c r="F547" s="27">
        <v>1</v>
      </c>
      <c r="G547" s="28" t="s">
        <v>58</v>
      </c>
      <c r="H547" s="29" t="s">
        <v>472</v>
      </c>
      <c r="I547" s="40">
        <v>2020170010042</v>
      </c>
      <c r="J547" s="17" t="s">
        <v>1113</v>
      </c>
      <c r="K547" s="30" t="s">
        <v>1114</v>
      </c>
      <c r="L547" s="31" t="s">
        <v>1115</v>
      </c>
      <c r="M547" s="32">
        <v>44927</v>
      </c>
      <c r="N547" s="33">
        <v>45290</v>
      </c>
      <c r="O547" s="34" t="s">
        <v>1196</v>
      </c>
      <c r="P547" s="35">
        <v>487066741</v>
      </c>
      <c r="Q547" s="36" t="s">
        <v>31</v>
      </c>
    </row>
    <row r="548" spans="1:17" s="7" customFormat="1" ht="89.25">
      <c r="A548" s="23" t="s">
        <v>53</v>
      </c>
      <c r="B548" s="24" t="s">
        <v>505</v>
      </c>
      <c r="C548" s="25" t="s">
        <v>0</v>
      </c>
      <c r="D548" s="16" t="s">
        <v>506</v>
      </c>
      <c r="E548" s="26" t="s">
        <v>507</v>
      </c>
      <c r="F548" s="27">
        <v>1</v>
      </c>
      <c r="G548" s="28" t="s">
        <v>58</v>
      </c>
      <c r="H548" s="29" t="s">
        <v>472</v>
      </c>
      <c r="I548" s="40">
        <v>2020170010042</v>
      </c>
      <c r="J548" s="17" t="s">
        <v>1113</v>
      </c>
      <c r="K548" s="30" t="s">
        <v>1114</v>
      </c>
      <c r="L548" s="31" t="s">
        <v>1116</v>
      </c>
      <c r="M548" s="32">
        <v>44927</v>
      </c>
      <c r="N548" s="33">
        <v>45290</v>
      </c>
      <c r="O548" s="34" t="s">
        <v>1213</v>
      </c>
      <c r="P548" s="35">
        <v>39305860</v>
      </c>
      <c r="Q548" s="36" t="s">
        <v>31</v>
      </c>
    </row>
    <row r="549" spans="1:17" s="7" customFormat="1" ht="89.25">
      <c r="A549" s="23" t="s">
        <v>53</v>
      </c>
      <c r="B549" s="24" t="s">
        <v>505</v>
      </c>
      <c r="C549" s="25" t="s">
        <v>0</v>
      </c>
      <c r="D549" s="16" t="s">
        <v>506</v>
      </c>
      <c r="E549" s="26" t="s">
        <v>507</v>
      </c>
      <c r="F549" s="27">
        <v>1</v>
      </c>
      <c r="G549" s="28" t="s">
        <v>58</v>
      </c>
      <c r="H549" s="29" t="s">
        <v>472</v>
      </c>
      <c r="I549" s="40">
        <v>2020170010042</v>
      </c>
      <c r="J549" s="17" t="s">
        <v>1113</v>
      </c>
      <c r="K549" s="30" t="s">
        <v>1114</v>
      </c>
      <c r="L549" s="31" t="s">
        <v>1116</v>
      </c>
      <c r="M549" s="32">
        <v>44927</v>
      </c>
      <c r="N549" s="33">
        <v>45290</v>
      </c>
      <c r="O549" s="34" t="s">
        <v>1213</v>
      </c>
      <c r="P549" s="35">
        <v>36161391</v>
      </c>
      <c r="Q549" s="36" t="s">
        <v>31</v>
      </c>
    </row>
    <row r="550" spans="1:17" s="7" customFormat="1" ht="89.25">
      <c r="A550" s="23" t="s">
        <v>53</v>
      </c>
      <c r="B550" s="24" t="s">
        <v>505</v>
      </c>
      <c r="C550" s="25" t="s">
        <v>0</v>
      </c>
      <c r="D550" s="16" t="s">
        <v>506</v>
      </c>
      <c r="E550" s="26" t="s">
        <v>507</v>
      </c>
      <c r="F550" s="27">
        <v>1</v>
      </c>
      <c r="G550" s="28" t="s">
        <v>58</v>
      </c>
      <c r="H550" s="29" t="s">
        <v>472</v>
      </c>
      <c r="I550" s="40">
        <v>2020170010042</v>
      </c>
      <c r="J550" s="17" t="s">
        <v>1113</v>
      </c>
      <c r="K550" s="30" t="s">
        <v>1114</v>
      </c>
      <c r="L550" s="31" t="s">
        <v>1287</v>
      </c>
      <c r="M550" s="32">
        <v>44927</v>
      </c>
      <c r="N550" s="33">
        <v>45290</v>
      </c>
      <c r="O550" s="34" t="s">
        <v>1213</v>
      </c>
      <c r="P550" s="35">
        <v>3144481</v>
      </c>
      <c r="Q550" s="36" t="s">
        <v>31</v>
      </c>
    </row>
    <row r="551" spans="1:17" s="7" customFormat="1" ht="89.25">
      <c r="A551" s="23" t="s">
        <v>53</v>
      </c>
      <c r="B551" s="24" t="s">
        <v>505</v>
      </c>
      <c r="C551" s="25" t="s">
        <v>0</v>
      </c>
      <c r="D551" s="16" t="s">
        <v>506</v>
      </c>
      <c r="E551" s="26" t="s">
        <v>507</v>
      </c>
      <c r="F551" s="27">
        <v>1</v>
      </c>
      <c r="G551" s="28" t="s">
        <v>58</v>
      </c>
      <c r="H551" s="29" t="s">
        <v>472</v>
      </c>
      <c r="I551" s="40">
        <v>2020170010042</v>
      </c>
      <c r="J551" s="17" t="s">
        <v>1113</v>
      </c>
      <c r="K551" s="30" t="s">
        <v>1114</v>
      </c>
      <c r="L551" s="31" t="s">
        <v>1117</v>
      </c>
      <c r="M551" s="32">
        <v>44927</v>
      </c>
      <c r="N551" s="33">
        <v>45290</v>
      </c>
      <c r="O551" s="34" t="s">
        <v>1213</v>
      </c>
      <c r="P551" s="35">
        <v>27804602.5</v>
      </c>
      <c r="Q551" s="36" t="s">
        <v>31</v>
      </c>
    </row>
    <row r="552" spans="1:17" s="7" customFormat="1" ht="89.25">
      <c r="A552" s="23" t="s">
        <v>53</v>
      </c>
      <c r="B552" s="24" t="s">
        <v>505</v>
      </c>
      <c r="C552" s="25" t="s">
        <v>0</v>
      </c>
      <c r="D552" s="16" t="s">
        <v>506</v>
      </c>
      <c r="E552" s="26" t="s">
        <v>507</v>
      </c>
      <c r="F552" s="27">
        <v>1</v>
      </c>
      <c r="G552" s="28" t="s">
        <v>58</v>
      </c>
      <c r="H552" s="29" t="s">
        <v>472</v>
      </c>
      <c r="I552" s="40">
        <v>2020170010042</v>
      </c>
      <c r="J552" s="17" t="s">
        <v>1113</v>
      </c>
      <c r="K552" s="30" t="s">
        <v>1114</v>
      </c>
      <c r="L552" s="31" t="s">
        <v>1118</v>
      </c>
      <c r="M552" s="32">
        <v>44927</v>
      </c>
      <c r="N552" s="33">
        <v>45290</v>
      </c>
      <c r="O552" s="34" t="s">
        <v>1213</v>
      </c>
      <c r="P552" s="35">
        <v>27804602.5</v>
      </c>
      <c r="Q552" s="36" t="s">
        <v>31</v>
      </c>
    </row>
    <row r="553" spans="1:17" s="7" customFormat="1" ht="102">
      <c r="A553" s="23" t="s">
        <v>53</v>
      </c>
      <c r="B553" s="24" t="s">
        <v>505</v>
      </c>
      <c r="C553" s="25" t="s">
        <v>0</v>
      </c>
      <c r="D553" s="16" t="s">
        <v>506</v>
      </c>
      <c r="E553" s="26" t="s">
        <v>507</v>
      </c>
      <c r="F553" s="27">
        <v>1</v>
      </c>
      <c r="G553" s="28" t="s">
        <v>58</v>
      </c>
      <c r="H553" s="29" t="s">
        <v>472</v>
      </c>
      <c r="I553" s="40">
        <v>2020170010042</v>
      </c>
      <c r="J553" s="17" t="s">
        <v>1113</v>
      </c>
      <c r="K553" s="30" t="s">
        <v>1114</v>
      </c>
      <c r="L553" s="31" t="s">
        <v>1119</v>
      </c>
      <c r="M553" s="32">
        <v>44927</v>
      </c>
      <c r="N553" s="33">
        <v>45290</v>
      </c>
      <c r="O553" s="34" t="s">
        <v>1213</v>
      </c>
      <c r="P553" s="35">
        <v>5000000</v>
      </c>
      <c r="Q553" s="36" t="s">
        <v>31</v>
      </c>
    </row>
    <row r="554" spans="1:17" s="7" customFormat="1" ht="89.25">
      <c r="A554" s="23" t="s">
        <v>53</v>
      </c>
      <c r="B554" s="24" t="s">
        <v>505</v>
      </c>
      <c r="C554" s="25" t="s">
        <v>0</v>
      </c>
      <c r="D554" s="16" t="s">
        <v>506</v>
      </c>
      <c r="E554" s="26" t="s">
        <v>507</v>
      </c>
      <c r="F554" s="27">
        <v>1</v>
      </c>
      <c r="G554" s="28" t="s">
        <v>58</v>
      </c>
      <c r="H554" s="29" t="s">
        <v>472</v>
      </c>
      <c r="I554" s="40">
        <v>2020170010042</v>
      </c>
      <c r="J554" s="17" t="s">
        <v>1113</v>
      </c>
      <c r="K554" s="30" t="s">
        <v>1114</v>
      </c>
      <c r="L554" s="31" t="s">
        <v>1120</v>
      </c>
      <c r="M554" s="32">
        <v>44927</v>
      </c>
      <c r="N554" s="33">
        <v>45290</v>
      </c>
      <c r="O554" s="34" t="s">
        <v>1213</v>
      </c>
      <c r="P554" s="35">
        <v>134000000</v>
      </c>
      <c r="Q554" s="36" t="s">
        <v>31</v>
      </c>
    </row>
    <row r="555" spans="1:17" s="7" customFormat="1" ht="89.25">
      <c r="A555" s="23" t="s">
        <v>53</v>
      </c>
      <c r="B555" s="24" t="s">
        <v>510</v>
      </c>
      <c r="C555" s="25" t="s">
        <v>0</v>
      </c>
      <c r="D555" s="16" t="s">
        <v>511</v>
      </c>
      <c r="E555" s="26" t="s">
        <v>512</v>
      </c>
      <c r="F555" s="27">
        <v>69</v>
      </c>
      <c r="G555" s="28" t="s">
        <v>58</v>
      </c>
      <c r="H555" s="29" t="s">
        <v>472</v>
      </c>
      <c r="I555" s="40">
        <v>2020170010043</v>
      </c>
      <c r="J555" s="17" t="s">
        <v>508</v>
      </c>
      <c r="K555" s="30" t="s">
        <v>509</v>
      </c>
      <c r="L555" s="31" t="s">
        <v>1121</v>
      </c>
      <c r="M555" s="32">
        <v>44927</v>
      </c>
      <c r="N555" s="33">
        <v>45290</v>
      </c>
      <c r="O555" s="34" t="s">
        <v>1213</v>
      </c>
      <c r="P555" s="35">
        <v>118761831</v>
      </c>
      <c r="Q555" s="36" t="s">
        <v>31</v>
      </c>
    </row>
    <row r="556" spans="1:17" s="7" customFormat="1" ht="102">
      <c r="A556" s="23" t="s">
        <v>53</v>
      </c>
      <c r="B556" s="24" t="s">
        <v>510</v>
      </c>
      <c r="C556" s="25" t="s">
        <v>0</v>
      </c>
      <c r="D556" s="16" t="s">
        <v>515</v>
      </c>
      <c r="E556" s="26" t="s">
        <v>516</v>
      </c>
      <c r="F556" s="27">
        <v>12</v>
      </c>
      <c r="G556" s="28" t="s">
        <v>58</v>
      </c>
      <c r="H556" s="29" t="s">
        <v>472</v>
      </c>
      <c r="I556" s="40">
        <v>2020170010043</v>
      </c>
      <c r="J556" s="17" t="s">
        <v>508</v>
      </c>
      <c r="K556" s="30" t="s">
        <v>509</v>
      </c>
      <c r="L556" s="31" t="s">
        <v>1287</v>
      </c>
      <c r="M556" s="32">
        <v>44927</v>
      </c>
      <c r="N556" s="33">
        <v>45290</v>
      </c>
      <c r="O556" s="34" t="s">
        <v>1213</v>
      </c>
      <c r="P556" s="35">
        <v>7864093</v>
      </c>
      <c r="Q556" s="36" t="s">
        <v>31</v>
      </c>
    </row>
    <row r="557" spans="1:17" s="7" customFormat="1" ht="114.75">
      <c r="A557" s="23" t="s">
        <v>53</v>
      </c>
      <c r="B557" s="24" t="s">
        <v>510</v>
      </c>
      <c r="C557" s="25" t="s">
        <v>0</v>
      </c>
      <c r="D557" s="16" t="s">
        <v>513</v>
      </c>
      <c r="E557" s="26" t="s">
        <v>514</v>
      </c>
      <c r="F557" s="27">
        <v>99</v>
      </c>
      <c r="G557" s="28" t="s">
        <v>58</v>
      </c>
      <c r="H557" s="29" t="s">
        <v>472</v>
      </c>
      <c r="I557" s="40">
        <v>2020170010043</v>
      </c>
      <c r="J557" s="17" t="s">
        <v>508</v>
      </c>
      <c r="K557" s="30" t="s">
        <v>509</v>
      </c>
      <c r="L557" s="31" t="s">
        <v>1122</v>
      </c>
      <c r="M557" s="32">
        <v>44927</v>
      </c>
      <c r="N557" s="33">
        <v>45290</v>
      </c>
      <c r="O557" s="34" t="s">
        <v>1196</v>
      </c>
      <c r="P557" s="35">
        <v>39600000</v>
      </c>
      <c r="Q557" s="36" t="s">
        <v>31</v>
      </c>
    </row>
    <row r="558" spans="1:17" s="7" customFormat="1" ht="114.75">
      <c r="A558" s="23" t="s">
        <v>53</v>
      </c>
      <c r="B558" s="24" t="s">
        <v>510</v>
      </c>
      <c r="C558" s="25" t="s">
        <v>0</v>
      </c>
      <c r="D558" s="16" t="s">
        <v>515</v>
      </c>
      <c r="E558" s="26" t="s">
        <v>516</v>
      </c>
      <c r="F558" s="27">
        <v>12</v>
      </c>
      <c r="G558" s="28" t="s">
        <v>58</v>
      </c>
      <c r="H558" s="29" t="s">
        <v>472</v>
      </c>
      <c r="I558" s="40">
        <v>2020170010043</v>
      </c>
      <c r="J558" s="17" t="s">
        <v>508</v>
      </c>
      <c r="K558" s="30" t="s">
        <v>509</v>
      </c>
      <c r="L558" s="31" t="s">
        <v>1122</v>
      </c>
      <c r="M558" s="32">
        <v>44927</v>
      </c>
      <c r="N558" s="33">
        <v>45290</v>
      </c>
      <c r="O558" s="34" t="s">
        <v>1196</v>
      </c>
      <c r="P558" s="35">
        <f>108236452-P557</f>
        <v>68636452</v>
      </c>
      <c r="Q558" s="36" t="s">
        <v>31</v>
      </c>
    </row>
    <row r="559" spans="1:17" s="7" customFormat="1" ht="102">
      <c r="A559" s="23" t="s">
        <v>53</v>
      </c>
      <c r="B559" s="24" t="s">
        <v>510</v>
      </c>
      <c r="C559" s="25" t="s">
        <v>0</v>
      </c>
      <c r="D559" s="16" t="s">
        <v>515</v>
      </c>
      <c r="E559" s="26" t="s">
        <v>516</v>
      </c>
      <c r="F559" s="27">
        <v>12</v>
      </c>
      <c r="G559" s="28" t="s">
        <v>58</v>
      </c>
      <c r="H559" s="29" t="s">
        <v>472</v>
      </c>
      <c r="I559" s="40">
        <v>2020170010043</v>
      </c>
      <c r="J559" s="17" t="s">
        <v>508</v>
      </c>
      <c r="K559" s="30" t="s">
        <v>509</v>
      </c>
      <c r="L559" s="31" t="s">
        <v>1123</v>
      </c>
      <c r="M559" s="32">
        <v>44927</v>
      </c>
      <c r="N559" s="33">
        <v>45290</v>
      </c>
      <c r="O559" s="34" t="s">
        <v>1213</v>
      </c>
      <c r="P559" s="35">
        <v>394935293</v>
      </c>
      <c r="Q559" s="36" t="s">
        <v>31</v>
      </c>
    </row>
    <row r="560" spans="1:17" s="7" customFormat="1" ht="102">
      <c r="A560" s="23" t="s">
        <v>53</v>
      </c>
      <c r="B560" s="24" t="s">
        <v>517</v>
      </c>
      <c r="C560" s="25" t="s">
        <v>0</v>
      </c>
      <c r="D560" s="16" t="s">
        <v>518</v>
      </c>
      <c r="E560" s="26" t="s">
        <v>519</v>
      </c>
      <c r="F560" s="27">
        <v>100</v>
      </c>
      <c r="G560" s="28" t="s">
        <v>58</v>
      </c>
      <c r="H560" s="29" t="s">
        <v>472</v>
      </c>
      <c r="I560" s="40">
        <v>2020170010044</v>
      </c>
      <c r="J560" s="17" t="s">
        <v>508</v>
      </c>
      <c r="K560" s="30" t="s">
        <v>520</v>
      </c>
      <c r="L560" s="31" t="s">
        <v>1124</v>
      </c>
      <c r="M560" s="32">
        <v>44927</v>
      </c>
      <c r="N560" s="33">
        <v>45290</v>
      </c>
      <c r="O560" s="34" t="s">
        <v>1213</v>
      </c>
      <c r="P560" s="35">
        <v>454627526</v>
      </c>
      <c r="Q560" s="36" t="s">
        <v>31</v>
      </c>
    </row>
    <row r="561" spans="1:17" s="7" customFormat="1" ht="102">
      <c r="A561" s="23" t="s">
        <v>53</v>
      </c>
      <c r="B561" s="24" t="s">
        <v>517</v>
      </c>
      <c r="C561" s="25" t="s">
        <v>0</v>
      </c>
      <c r="D561" s="16" t="s">
        <v>518</v>
      </c>
      <c r="E561" s="26" t="s">
        <v>519</v>
      </c>
      <c r="F561" s="27">
        <v>100</v>
      </c>
      <c r="G561" s="28" t="s">
        <v>58</v>
      </c>
      <c r="H561" s="29" t="s">
        <v>472</v>
      </c>
      <c r="I561" s="40">
        <v>2020170010044</v>
      </c>
      <c r="J561" s="17" t="s">
        <v>508</v>
      </c>
      <c r="K561" s="30" t="s">
        <v>520</v>
      </c>
      <c r="L561" s="31" t="s">
        <v>1124</v>
      </c>
      <c r="M561" s="32">
        <v>44927</v>
      </c>
      <c r="N561" s="33">
        <v>45290</v>
      </c>
      <c r="O561" s="34" t="s">
        <v>1213</v>
      </c>
      <c r="P561" s="35">
        <v>38371539</v>
      </c>
      <c r="Q561" s="36" t="s">
        <v>31</v>
      </c>
    </row>
    <row r="562" spans="1:17" s="7" customFormat="1" ht="102">
      <c r="A562" s="23" t="s">
        <v>53</v>
      </c>
      <c r="B562" s="24" t="s">
        <v>517</v>
      </c>
      <c r="C562" s="25" t="s">
        <v>0</v>
      </c>
      <c r="D562" s="16" t="s">
        <v>518</v>
      </c>
      <c r="E562" s="26" t="s">
        <v>519</v>
      </c>
      <c r="F562" s="27">
        <v>100</v>
      </c>
      <c r="G562" s="28" t="s">
        <v>58</v>
      </c>
      <c r="H562" s="29" t="s">
        <v>472</v>
      </c>
      <c r="I562" s="40">
        <v>2020170010044</v>
      </c>
      <c r="J562" s="17" t="s">
        <v>508</v>
      </c>
      <c r="K562" s="30" t="s">
        <v>520</v>
      </c>
      <c r="L562" s="31" t="s">
        <v>1124</v>
      </c>
      <c r="M562" s="32">
        <v>44927</v>
      </c>
      <c r="N562" s="33">
        <v>45290</v>
      </c>
      <c r="O562" s="34" t="s">
        <v>1213</v>
      </c>
      <c r="P562" s="35">
        <v>39305860</v>
      </c>
      <c r="Q562" s="36" t="s">
        <v>31</v>
      </c>
    </row>
    <row r="563" spans="1:17" s="7" customFormat="1" ht="102">
      <c r="A563" s="23" t="s">
        <v>53</v>
      </c>
      <c r="B563" s="24" t="s">
        <v>517</v>
      </c>
      <c r="C563" s="25" t="s">
        <v>0</v>
      </c>
      <c r="D563" s="16" t="s">
        <v>1125</v>
      </c>
      <c r="E563" s="26" t="s">
        <v>519</v>
      </c>
      <c r="F563" s="27">
        <v>100</v>
      </c>
      <c r="G563" s="28" t="s">
        <v>58</v>
      </c>
      <c r="H563" s="29" t="s">
        <v>472</v>
      </c>
      <c r="I563" s="40">
        <v>2020170010044</v>
      </c>
      <c r="J563" s="17" t="s">
        <v>508</v>
      </c>
      <c r="K563" s="30" t="s">
        <v>520</v>
      </c>
      <c r="L563" s="31" t="s">
        <v>1124</v>
      </c>
      <c r="M563" s="32">
        <v>44927</v>
      </c>
      <c r="N563" s="33">
        <v>45290</v>
      </c>
      <c r="O563" s="34" t="s">
        <v>1213</v>
      </c>
      <c r="P563" s="35">
        <v>22600873</v>
      </c>
      <c r="Q563" s="36" t="s">
        <v>31</v>
      </c>
    </row>
    <row r="564" spans="1:17" s="7" customFormat="1" ht="76.5">
      <c r="A564" s="23" t="s">
        <v>53</v>
      </c>
      <c r="B564" s="24" t="s">
        <v>517</v>
      </c>
      <c r="C564" s="25" t="s">
        <v>0</v>
      </c>
      <c r="D564" s="16" t="s">
        <v>521</v>
      </c>
      <c r="E564" s="26" t="s">
        <v>1126</v>
      </c>
      <c r="F564" s="27">
        <v>12</v>
      </c>
      <c r="G564" s="28" t="s">
        <v>58</v>
      </c>
      <c r="H564" s="29" t="s">
        <v>472</v>
      </c>
      <c r="I564" s="40">
        <v>2020170010044</v>
      </c>
      <c r="J564" s="17" t="s">
        <v>508</v>
      </c>
      <c r="K564" s="30" t="s">
        <v>520</v>
      </c>
      <c r="L564" s="31" t="s">
        <v>1124</v>
      </c>
      <c r="M564" s="32">
        <v>44927</v>
      </c>
      <c r="N564" s="33">
        <v>45290</v>
      </c>
      <c r="O564" s="34" t="s">
        <v>1213</v>
      </c>
      <c r="P564" s="35">
        <v>17098045</v>
      </c>
      <c r="Q564" s="36" t="s">
        <v>31</v>
      </c>
    </row>
    <row r="565" spans="1:17" s="7" customFormat="1" ht="89.25">
      <c r="A565" s="23" t="s">
        <v>53</v>
      </c>
      <c r="B565" s="24" t="s">
        <v>517</v>
      </c>
      <c r="C565" s="25" t="s">
        <v>0</v>
      </c>
      <c r="D565" s="16" t="s">
        <v>521</v>
      </c>
      <c r="E565" s="26" t="s">
        <v>522</v>
      </c>
      <c r="F565" s="27">
        <v>12</v>
      </c>
      <c r="G565" s="28" t="s">
        <v>58</v>
      </c>
      <c r="H565" s="29" t="s">
        <v>472</v>
      </c>
      <c r="I565" s="40">
        <v>2020170010044</v>
      </c>
      <c r="J565" s="17" t="s">
        <v>508</v>
      </c>
      <c r="K565" s="30" t="s">
        <v>520</v>
      </c>
      <c r="L565" s="31" t="s">
        <v>1124</v>
      </c>
      <c r="M565" s="32">
        <v>44927</v>
      </c>
      <c r="N565" s="33">
        <v>45290</v>
      </c>
      <c r="O565" s="34" t="s">
        <v>1213</v>
      </c>
      <c r="P565" s="35">
        <v>22931450</v>
      </c>
      <c r="Q565" s="36"/>
    </row>
    <row r="566" spans="1:17" s="7" customFormat="1" ht="76.5">
      <c r="A566" s="23" t="s">
        <v>53</v>
      </c>
      <c r="B566" s="24" t="s">
        <v>517</v>
      </c>
      <c r="C566" s="25" t="s">
        <v>0</v>
      </c>
      <c r="D566" s="16" t="s">
        <v>523</v>
      </c>
      <c r="E566" s="26" t="s">
        <v>524</v>
      </c>
      <c r="F566" s="27">
        <v>2</v>
      </c>
      <c r="G566" s="28" t="s">
        <v>58</v>
      </c>
      <c r="H566" s="29" t="s">
        <v>472</v>
      </c>
      <c r="I566" s="40">
        <v>2020170010044</v>
      </c>
      <c r="J566" s="17" t="s">
        <v>508</v>
      </c>
      <c r="K566" s="30" t="s">
        <v>520</v>
      </c>
      <c r="L566" s="31" t="s">
        <v>1127</v>
      </c>
      <c r="M566" s="32">
        <v>44927</v>
      </c>
      <c r="N566" s="33">
        <v>45290</v>
      </c>
      <c r="O566" s="34" t="s">
        <v>1213</v>
      </c>
      <c r="P566" s="35">
        <v>50000000</v>
      </c>
      <c r="Q566" s="36" t="s">
        <v>31</v>
      </c>
    </row>
    <row r="567" spans="1:17" s="7" customFormat="1" ht="76.5">
      <c r="A567" s="23" t="s">
        <v>53</v>
      </c>
      <c r="B567" s="24" t="s">
        <v>517</v>
      </c>
      <c r="C567" s="25" t="s">
        <v>0</v>
      </c>
      <c r="D567" s="16" t="s">
        <v>525</v>
      </c>
      <c r="E567" s="26" t="s">
        <v>526</v>
      </c>
      <c r="F567" s="27">
        <v>1</v>
      </c>
      <c r="G567" s="28" t="s">
        <v>58</v>
      </c>
      <c r="H567" s="29" t="s">
        <v>472</v>
      </c>
      <c r="I567" s="40">
        <v>2020170010044</v>
      </c>
      <c r="J567" s="17" t="s">
        <v>508</v>
      </c>
      <c r="K567" s="30" t="s">
        <v>520</v>
      </c>
      <c r="L567" s="31" t="s">
        <v>1127</v>
      </c>
      <c r="M567" s="32">
        <v>44927</v>
      </c>
      <c r="N567" s="33">
        <v>45290</v>
      </c>
      <c r="O567" s="34" t="s">
        <v>1213</v>
      </c>
      <c r="P567" s="35">
        <v>18236452.5</v>
      </c>
      <c r="Q567" s="36" t="s">
        <v>31</v>
      </c>
    </row>
    <row r="568" spans="1:17" s="7" customFormat="1" ht="102">
      <c r="A568" s="23" t="s">
        <v>53</v>
      </c>
      <c r="B568" s="24" t="s">
        <v>517</v>
      </c>
      <c r="C568" s="25" t="s">
        <v>0</v>
      </c>
      <c r="D568" s="16" t="s">
        <v>527</v>
      </c>
      <c r="E568" s="26" t="s">
        <v>528</v>
      </c>
      <c r="F568" s="27">
        <v>4</v>
      </c>
      <c r="G568" s="28" t="s">
        <v>58</v>
      </c>
      <c r="H568" s="29" t="s">
        <v>472</v>
      </c>
      <c r="I568" s="40">
        <v>2020170010044</v>
      </c>
      <c r="J568" s="17" t="s">
        <v>508</v>
      </c>
      <c r="K568" s="30" t="s">
        <v>520</v>
      </c>
      <c r="L568" s="31" t="s">
        <v>1127</v>
      </c>
      <c r="M568" s="32">
        <v>44927</v>
      </c>
      <c r="N568" s="33">
        <v>45290</v>
      </c>
      <c r="O568" s="34" t="s">
        <v>1213</v>
      </c>
      <c r="P568" s="35">
        <v>10375286</v>
      </c>
      <c r="Q568" s="36" t="s">
        <v>31</v>
      </c>
    </row>
    <row r="569" spans="1:17" s="7" customFormat="1" ht="76.5">
      <c r="A569" s="23" t="s">
        <v>53</v>
      </c>
      <c r="B569" s="24" t="s">
        <v>517</v>
      </c>
      <c r="C569" s="25" t="s">
        <v>0</v>
      </c>
      <c r="D569" s="16" t="s">
        <v>529</v>
      </c>
      <c r="E569" s="26" t="s">
        <v>530</v>
      </c>
      <c r="F569" s="27">
        <v>52</v>
      </c>
      <c r="G569" s="28" t="s">
        <v>58</v>
      </c>
      <c r="H569" s="29" t="s">
        <v>472</v>
      </c>
      <c r="I569" s="40">
        <v>2020170010044</v>
      </c>
      <c r="J569" s="17" t="s">
        <v>508</v>
      </c>
      <c r="K569" s="30" t="s">
        <v>520</v>
      </c>
      <c r="L569" s="31" t="s">
        <v>1128</v>
      </c>
      <c r="M569" s="32">
        <v>44927</v>
      </c>
      <c r="N569" s="33">
        <v>45290</v>
      </c>
      <c r="O569" s="34" t="s">
        <v>1213</v>
      </c>
      <c r="P569" s="35">
        <v>133333333</v>
      </c>
      <c r="Q569" s="36" t="s">
        <v>31</v>
      </c>
    </row>
    <row r="570" spans="1:17" s="7" customFormat="1" ht="89.25">
      <c r="A570" s="23" t="s">
        <v>53</v>
      </c>
      <c r="B570" s="24" t="s">
        <v>517</v>
      </c>
      <c r="C570" s="25" t="s">
        <v>0</v>
      </c>
      <c r="D570" s="16" t="s">
        <v>533</v>
      </c>
      <c r="E570" s="26" t="s">
        <v>1288</v>
      </c>
      <c r="F570" s="27">
        <v>1</v>
      </c>
      <c r="G570" s="28" t="s">
        <v>58</v>
      </c>
      <c r="H570" s="29" t="s">
        <v>472</v>
      </c>
      <c r="I570" s="40">
        <v>2020170010044</v>
      </c>
      <c r="J570" s="17" t="s">
        <v>508</v>
      </c>
      <c r="K570" s="30" t="s">
        <v>520</v>
      </c>
      <c r="L570" s="31" t="s">
        <v>1129</v>
      </c>
      <c r="M570" s="32">
        <v>44927</v>
      </c>
      <c r="N570" s="33">
        <v>45290</v>
      </c>
      <c r="O570" s="34" t="s">
        <v>1213</v>
      </c>
      <c r="P570" s="35">
        <v>44880924</v>
      </c>
      <c r="Q570" s="36" t="s">
        <v>31</v>
      </c>
    </row>
    <row r="571" spans="1:17" s="7" customFormat="1" ht="89.25">
      <c r="A571" s="23" t="s">
        <v>53</v>
      </c>
      <c r="B571" s="24" t="s">
        <v>517</v>
      </c>
      <c r="C571" s="25" t="s">
        <v>0</v>
      </c>
      <c r="D571" s="16" t="s">
        <v>533</v>
      </c>
      <c r="E571" s="26" t="s">
        <v>1288</v>
      </c>
      <c r="F571" s="27">
        <v>1</v>
      </c>
      <c r="G571" s="28" t="s">
        <v>58</v>
      </c>
      <c r="H571" s="29" t="s">
        <v>472</v>
      </c>
      <c r="I571" s="40">
        <v>2020170010044</v>
      </c>
      <c r="J571" s="17" t="s">
        <v>508</v>
      </c>
      <c r="K571" s="30" t="s">
        <v>520</v>
      </c>
      <c r="L571" s="31" t="s">
        <v>1130</v>
      </c>
      <c r="M571" s="32">
        <v>44927</v>
      </c>
      <c r="N571" s="33">
        <v>45290</v>
      </c>
      <c r="O571" s="34" t="s">
        <v>1213</v>
      </c>
      <c r="P571" s="35">
        <v>44880924</v>
      </c>
      <c r="Q571" s="36" t="s">
        <v>31</v>
      </c>
    </row>
    <row r="572" spans="1:17" s="7" customFormat="1" ht="140.25">
      <c r="A572" s="23" t="s">
        <v>53</v>
      </c>
      <c r="B572" s="24" t="s">
        <v>517</v>
      </c>
      <c r="C572" s="25" t="s">
        <v>0</v>
      </c>
      <c r="D572" s="16" t="s">
        <v>531</v>
      </c>
      <c r="E572" s="26" t="s">
        <v>532</v>
      </c>
      <c r="F572" s="27">
        <v>1</v>
      </c>
      <c r="G572" s="28" t="s">
        <v>58</v>
      </c>
      <c r="H572" s="29" t="s">
        <v>472</v>
      </c>
      <c r="I572" s="40">
        <v>2020170010044</v>
      </c>
      <c r="J572" s="17" t="s">
        <v>508</v>
      </c>
      <c r="K572" s="30" t="s">
        <v>520</v>
      </c>
      <c r="L572" s="31" t="s">
        <v>1131</v>
      </c>
      <c r="M572" s="32">
        <v>44927</v>
      </c>
      <c r="N572" s="33">
        <v>45290</v>
      </c>
      <c r="O572" s="34" t="s">
        <v>1213</v>
      </c>
      <c r="P572" s="35">
        <v>76322210</v>
      </c>
      <c r="Q572" s="36" t="s">
        <v>31</v>
      </c>
    </row>
    <row r="573" spans="1:17" s="7" customFormat="1" ht="127.5">
      <c r="A573" s="23" t="s">
        <v>53</v>
      </c>
      <c r="B573" s="24" t="s">
        <v>534</v>
      </c>
      <c r="C573" s="25" t="s">
        <v>0</v>
      </c>
      <c r="D573" s="16" t="s">
        <v>535</v>
      </c>
      <c r="E573" s="26" t="s">
        <v>1189</v>
      </c>
      <c r="F573" s="27">
        <v>1</v>
      </c>
      <c r="G573" s="28" t="s">
        <v>58</v>
      </c>
      <c r="H573" s="29" t="s">
        <v>472</v>
      </c>
      <c r="I573" s="40">
        <v>2020170010045</v>
      </c>
      <c r="J573" s="17" t="s">
        <v>536</v>
      </c>
      <c r="K573" s="30" t="s">
        <v>537</v>
      </c>
      <c r="L573" s="31" t="s">
        <v>1132</v>
      </c>
      <c r="M573" s="32">
        <v>44927</v>
      </c>
      <c r="N573" s="33">
        <v>45290</v>
      </c>
      <c r="O573" s="34" t="s">
        <v>1213</v>
      </c>
      <c r="P573" s="35">
        <v>87944471</v>
      </c>
      <c r="Q573" s="36" t="s">
        <v>31</v>
      </c>
    </row>
    <row r="574" spans="1:17" s="7" customFormat="1" ht="127.5">
      <c r="A574" s="23" t="s">
        <v>53</v>
      </c>
      <c r="B574" s="24" t="s">
        <v>534</v>
      </c>
      <c r="C574" s="25" t="s">
        <v>0</v>
      </c>
      <c r="D574" s="16" t="s">
        <v>535</v>
      </c>
      <c r="E574" s="26" t="s">
        <v>1189</v>
      </c>
      <c r="F574" s="27">
        <v>1</v>
      </c>
      <c r="G574" s="28" t="s">
        <v>58</v>
      </c>
      <c r="H574" s="29" t="s">
        <v>472</v>
      </c>
      <c r="I574" s="40">
        <v>2020170010045</v>
      </c>
      <c r="J574" s="17" t="s">
        <v>536</v>
      </c>
      <c r="K574" s="30" t="s">
        <v>537</v>
      </c>
      <c r="L574" s="31" t="s">
        <v>1133</v>
      </c>
      <c r="M574" s="32">
        <v>44927</v>
      </c>
      <c r="N574" s="33">
        <v>45290</v>
      </c>
      <c r="O574" s="34" t="s">
        <v>1196</v>
      </c>
      <c r="P574" s="35">
        <v>27750000</v>
      </c>
      <c r="Q574" s="36" t="s">
        <v>31</v>
      </c>
    </row>
    <row r="575" spans="1:17" s="7" customFormat="1" ht="127.5">
      <c r="A575" s="23" t="s">
        <v>53</v>
      </c>
      <c r="B575" s="24" t="s">
        <v>534</v>
      </c>
      <c r="C575" s="25" t="s">
        <v>0</v>
      </c>
      <c r="D575" s="16" t="s">
        <v>535</v>
      </c>
      <c r="E575" s="26" t="s">
        <v>1189</v>
      </c>
      <c r="F575" s="27">
        <v>1</v>
      </c>
      <c r="G575" s="28" t="s">
        <v>58</v>
      </c>
      <c r="H575" s="29" t="s">
        <v>472</v>
      </c>
      <c r="I575" s="40">
        <v>2020170010045</v>
      </c>
      <c r="J575" s="17" t="s">
        <v>536</v>
      </c>
      <c r="K575" s="30" t="s">
        <v>537</v>
      </c>
      <c r="L575" s="31" t="s">
        <v>1134</v>
      </c>
      <c r="M575" s="32">
        <v>44927</v>
      </c>
      <c r="N575" s="33">
        <v>45290</v>
      </c>
      <c r="O575" s="34" t="s">
        <v>1213</v>
      </c>
      <c r="P575" s="35">
        <v>170000000</v>
      </c>
      <c r="Q575" s="36" t="s">
        <v>31</v>
      </c>
    </row>
    <row r="576" spans="1:17" s="7" customFormat="1" ht="127.5">
      <c r="A576" s="23" t="s">
        <v>53</v>
      </c>
      <c r="B576" s="24" t="s">
        <v>534</v>
      </c>
      <c r="C576" s="25" t="s">
        <v>0</v>
      </c>
      <c r="D576" s="16" t="s">
        <v>535</v>
      </c>
      <c r="E576" s="26" t="s">
        <v>1189</v>
      </c>
      <c r="F576" s="27">
        <v>1</v>
      </c>
      <c r="G576" s="28" t="s">
        <v>58</v>
      </c>
      <c r="H576" s="29" t="s">
        <v>472</v>
      </c>
      <c r="I576" s="40">
        <v>2020170010045</v>
      </c>
      <c r="J576" s="17" t="s">
        <v>536</v>
      </c>
      <c r="K576" s="30" t="s">
        <v>537</v>
      </c>
      <c r="L576" s="31" t="s">
        <v>1135</v>
      </c>
      <c r="M576" s="32">
        <v>44927</v>
      </c>
      <c r="N576" s="33">
        <v>45290</v>
      </c>
      <c r="O576" s="34" t="s">
        <v>1213</v>
      </c>
      <c r="P576" s="35">
        <v>100000000</v>
      </c>
      <c r="Q576" s="36" t="s">
        <v>31</v>
      </c>
    </row>
    <row r="577" spans="1:17" s="7" customFormat="1" ht="127.5">
      <c r="A577" s="23" t="s">
        <v>53</v>
      </c>
      <c r="B577" s="24" t="s">
        <v>534</v>
      </c>
      <c r="C577" s="25" t="s">
        <v>0</v>
      </c>
      <c r="D577" s="16" t="s">
        <v>535</v>
      </c>
      <c r="E577" s="26" t="s">
        <v>1189</v>
      </c>
      <c r="F577" s="27">
        <v>1</v>
      </c>
      <c r="G577" s="28" t="s">
        <v>58</v>
      </c>
      <c r="H577" s="29" t="s">
        <v>472</v>
      </c>
      <c r="I577" s="40">
        <v>2020170010045</v>
      </c>
      <c r="J577" s="17" t="s">
        <v>536</v>
      </c>
      <c r="K577" s="30" t="s">
        <v>537</v>
      </c>
      <c r="L577" s="31" t="s">
        <v>1132</v>
      </c>
      <c r="M577" s="32">
        <v>44927</v>
      </c>
      <c r="N577" s="33">
        <v>45290</v>
      </c>
      <c r="O577" s="34" t="s">
        <v>1213</v>
      </c>
      <c r="P577" s="35">
        <v>117917580</v>
      </c>
      <c r="Q577" s="36" t="s">
        <v>31</v>
      </c>
    </row>
    <row r="578" spans="1:17" s="7" customFormat="1" ht="89.25">
      <c r="A578" s="23" t="s">
        <v>53</v>
      </c>
      <c r="B578" s="24" t="s">
        <v>534</v>
      </c>
      <c r="C578" s="25" t="s">
        <v>0</v>
      </c>
      <c r="D578" s="16" t="s">
        <v>535</v>
      </c>
      <c r="E578" s="26" t="s">
        <v>1289</v>
      </c>
      <c r="F578" s="27">
        <v>1</v>
      </c>
      <c r="G578" s="28" t="s">
        <v>58</v>
      </c>
      <c r="H578" s="29" t="s">
        <v>472</v>
      </c>
      <c r="I578" s="40">
        <v>2020170010045</v>
      </c>
      <c r="J578" s="17" t="s">
        <v>536</v>
      </c>
      <c r="K578" s="30" t="s">
        <v>537</v>
      </c>
      <c r="L578" s="31" t="s">
        <v>1132</v>
      </c>
      <c r="M578" s="32">
        <v>44927</v>
      </c>
      <c r="N578" s="33">
        <v>45290</v>
      </c>
      <c r="O578" s="34" t="s">
        <v>1213</v>
      </c>
      <c r="P578" s="35">
        <v>39305860</v>
      </c>
      <c r="Q578" s="36" t="s">
        <v>31</v>
      </c>
    </row>
    <row r="579" spans="1:17" s="7" customFormat="1" ht="153">
      <c r="A579" s="23" t="s">
        <v>53</v>
      </c>
      <c r="B579" s="24" t="s">
        <v>534</v>
      </c>
      <c r="C579" s="25" t="s">
        <v>0</v>
      </c>
      <c r="D579" s="16" t="s">
        <v>539</v>
      </c>
      <c r="E579" s="26" t="s">
        <v>1136</v>
      </c>
      <c r="F579" s="27">
        <v>1</v>
      </c>
      <c r="G579" s="28" t="s">
        <v>58</v>
      </c>
      <c r="H579" s="29" t="s">
        <v>472</v>
      </c>
      <c r="I579" s="40">
        <v>2020170010045</v>
      </c>
      <c r="J579" s="17" t="s">
        <v>536</v>
      </c>
      <c r="K579" s="30" t="s">
        <v>537</v>
      </c>
      <c r="L579" s="31" t="s">
        <v>1137</v>
      </c>
      <c r="M579" s="32">
        <v>44927</v>
      </c>
      <c r="N579" s="33">
        <v>45290</v>
      </c>
      <c r="O579" s="34" t="s">
        <v>1213</v>
      </c>
      <c r="P579" s="35">
        <v>39305860</v>
      </c>
      <c r="Q579" s="36" t="s">
        <v>31</v>
      </c>
    </row>
    <row r="580" spans="1:17" s="7" customFormat="1" ht="76.5">
      <c r="A580" s="23" t="s">
        <v>53</v>
      </c>
      <c r="B580" s="24" t="s">
        <v>534</v>
      </c>
      <c r="C580" s="25" t="s">
        <v>0</v>
      </c>
      <c r="D580" s="16" t="s">
        <v>538</v>
      </c>
      <c r="E580" s="26" t="s">
        <v>1138</v>
      </c>
      <c r="F580" s="27">
        <v>5</v>
      </c>
      <c r="G580" s="28" t="s">
        <v>58</v>
      </c>
      <c r="H580" s="29" t="s">
        <v>472</v>
      </c>
      <c r="I580" s="40">
        <v>2020170010045</v>
      </c>
      <c r="J580" s="17" t="s">
        <v>536</v>
      </c>
      <c r="K580" s="30" t="s">
        <v>537</v>
      </c>
      <c r="L580" s="31" t="s">
        <v>1133</v>
      </c>
      <c r="M580" s="32">
        <v>44927</v>
      </c>
      <c r="N580" s="33">
        <v>45290</v>
      </c>
      <c r="O580" s="34" t="s">
        <v>1196</v>
      </c>
      <c r="P580" s="35">
        <v>50000000</v>
      </c>
      <c r="Q580" s="36" t="s">
        <v>31</v>
      </c>
    </row>
    <row r="581" spans="1:17" s="7" customFormat="1" ht="89.25">
      <c r="A581" s="23" t="s">
        <v>53</v>
      </c>
      <c r="B581" s="24" t="s">
        <v>540</v>
      </c>
      <c r="C581" s="25" t="s">
        <v>0</v>
      </c>
      <c r="D581" s="16" t="s">
        <v>541</v>
      </c>
      <c r="E581" s="26" t="s">
        <v>542</v>
      </c>
      <c r="F581" s="27">
        <v>0.8</v>
      </c>
      <c r="G581" s="28" t="s">
        <v>58</v>
      </c>
      <c r="H581" s="29" t="s">
        <v>472</v>
      </c>
      <c r="I581" s="40">
        <v>2020170010046</v>
      </c>
      <c r="J581" s="17" t="s">
        <v>543</v>
      </c>
      <c r="K581" s="30" t="s">
        <v>544</v>
      </c>
      <c r="L581" s="31" t="s">
        <v>1139</v>
      </c>
      <c r="M581" s="32">
        <v>44927</v>
      </c>
      <c r="N581" s="33">
        <v>45290</v>
      </c>
      <c r="O581" s="34" t="s">
        <v>1196</v>
      </c>
      <c r="P581" s="35">
        <v>308000000</v>
      </c>
      <c r="Q581" s="36" t="s">
        <v>31</v>
      </c>
    </row>
    <row r="582" spans="1:17" s="7" customFormat="1" ht="89.25">
      <c r="A582" s="23" t="s">
        <v>53</v>
      </c>
      <c r="B582" s="24" t="s">
        <v>540</v>
      </c>
      <c r="C582" s="25" t="s">
        <v>0</v>
      </c>
      <c r="D582" s="16" t="s">
        <v>547</v>
      </c>
      <c r="E582" s="26" t="s">
        <v>548</v>
      </c>
      <c r="F582" s="27">
        <v>1</v>
      </c>
      <c r="G582" s="28" t="s">
        <v>58</v>
      </c>
      <c r="H582" s="29" t="s">
        <v>472</v>
      </c>
      <c r="I582" s="40">
        <v>2020170010046</v>
      </c>
      <c r="J582" s="17" t="s">
        <v>543</v>
      </c>
      <c r="K582" s="30" t="s">
        <v>544</v>
      </c>
      <c r="L582" s="31" t="s">
        <v>1142</v>
      </c>
      <c r="M582" s="32">
        <v>44927</v>
      </c>
      <c r="N582" s="33">
        <v>45290</v>
      </c>
      <c r="O582" s="34" t="s">
        <v>1196</v>
      </c>
      <c r="P582" s="35">
        <v>84507605</v>
      </c>
      <c r="Q582" s="36" t="s">
        <v>31</v>
      </c>
    </row>
    <row r="583" spans="1:17" s="7" customFormat="1" ht="89.25">
      <c r="A583" s="23" t="s">
        <v>53</v>
      </c>
      <c r="B583" s="24" t="s">
        <v>540</v>
      </c>
      <c r="C583" s="25" t="s">
        <v>0</v>
      </c>
      <c r="D583" s="16" t="s">
        <v>545</v>
      </c>
      <c r="E583" s="26" t="s">
        <v>546</v>
      </c>
      <c r="F583" s="27">
        <v>1</v>
      </c>
      <c r="G583" s="28" t="s">
        <v>58</v>
      </c>
      <c r="H583" s="29" t="s">
        <v>472</v>
      </c>
      <c r="I583" s="40">
        <v>2020170010046</v>
      </c>
      <c r="J583" s="17" t="s">
        <v>543</v>
      </c>
      <c r="K583" s="30" t="s">
        <v>544</v>
      </c>
      <c r="L583" s="31" t="s">
        <v>1140</v>
      </c>
      <c r="M583" s="32">
        <v>44927</v>
      </c>
      <c r="N583" s="33">
        <v>45290</v>
      </c>
      <c r="O583" s="34" t="s">
        <v>1196</v>
      </c>
      <c r="P583" s="35">
        <v>180000000</v>
      </c>
      <c r="Q583" s="36" t="s">
        <v>31</v>
      </c>
    </row>
    <row r="584" spans="1:17" s="7" customFormat="1" ht="89.25">
      <c r="A584" s="23" t="s">
        <v>53</v>
      </c>
      <c r="B584" s="24" t="s">
        <v>540</v>
      </c>
      <c r="C584" s="25" t="s">
        <v>0</v>
      </c>
      <c r="D584" s="16" t="s">
        <v>547</v>
      </c>
      <c r="E584" s="26" t="s">
        <v>548</v>
      </c>
      <c r="F584" s="27">
        <v>1</v>
      </c>
      <c r="G584" s="28" t="s">
        <v>58</v>
      </c>
      <c r="H584" s="29" t="s">
        <v>472</v>
      </c>
      <c r="I584" s="40">
        <v>2020170010046</v>
      </c>
      <c r="J584" s="17" t="s">
        <v>543</v>
      </c>
      <c r="K584" s="30" t="s">
        <v>544</v>
      </c>
      <c r="L584" s="31" t="s">
        <v>1141</v>
      </c>
      <c r="M584" s="32">
        <v>44927</v>
      </c>
      <c r="N584" s="33">
        <v>45290</v>
      </c>
      <c r="O584" s="34" t="s">
        <v>1196</v>
      </c>
      <c r="P584" s="35">
        <v>737450223</v>
      </c>
      <c r="Q584" s="36" t="s">
        <v>31</v>
      </c>
    </row>
    <row r="585" spans="1:17" s="7" customFormat="1" ht="89.25">
      <c r="A585" s="23" t="s">
        <v>53</v>
      </c>
      <c r="B585" s="24" t="s">
        <v>540</v>
      </c>
      <c r="C585" s="25" t="s">
        <v>0</v>
      </c>
      <c r="D585" s="16" t="s">
        <v>547</v>
      </c>
      <c r="E585" s="26" t="s">
        <v>548</v>
      </c>
      <c r="F585" s="27">
        <v>1</v>
      </c>
      <c r="G585" s="28" t="s">
        <v>58</v>
      </c>
      <c r="H585" s="29" t="s">
        <v>472</v>
      </c>
      <c r="I585" s="40">
        <v>2020170010046</v>
      </c>
      <c r="J585" s="17" t="s">
        <v>543</v>
      </c>
      <c r="K585" s="30" t="s">
        <v>1290</v>
      </c>
      <c r="L585" s="31" t="s">
        <v>1291</v>
      </c>
      <c r="M585" s="32">
        <v>44927</v>
      </c>
      <c r="N585" s="33">
        <v>45290</v>
      </c>
      <c r="O585" s="34" t="s">
        <v>1196</v>
      </c>
      <c r="P585" s="35">
        <v>214345335</v>
      </c>
      <c r="Q585" s="36" t="s">
        <v>31</v>
      </c>
    </row>
    <row r="586" spans="1:17" s="7" customFormat="1" ht="127.5">
      <c r="A586" s="23" t="s">
        <v>53</v>
      </c>
      <c r="B586" s="24" t="s">
        <v>549</v>
      </c>
      <c r="C586" s="25" t="s">
        <v>0</v>
      </c>
      <c r="D586" s="16" t="s">
        <v>550</v>
      </c>
      <c r="E586" s="26" t="s">
        <v>551</v>
      </c>
      <c r="F586" s="27">
        <v>5</v>
      </c>
      <c r="G586" s="28" t="s">
        <v>58</v>
      </c>
      <c r="H586" s="29" t="s">
        <v>472</v>
      </c>
      <c r="I586" s="40">
        <v>2020170010047</v>
      </c>
      <c r="J586" s="17" t="s">
        <v>552</v>
      </c>
      <c r="K586" s="30" t="s">
        <v>553</v>
      </c>
      <c r="L586" s="31" t="s">
        <v>1143</v>
      </c>
      <c r="M586" s="32">
        <v>44927</v>
      </c>
      <c r="N586" s="33">
        <v>45290</v>
      </c>
      <c r="O586" s="34" t="s">
        <v>1213</v>
      </c>
      <c r="P586" s="35">
        <v>39305860</v>
      </c>
      <c r="Q586" s="36" t="s">
        <v>31</v>
      </c>
    </row>
    <row r="587" spans="1:17" s="7" customFormat="1" ht="102">
      <c r="A587" s="23" t="s">
        <v>53</v>
      </c>
      <c r="B587" s="24" t="s">
        <v>549</v>
      </c>
      <c r="C587" s="25" t="s">
        <v>1</v>
      </c>
      <c r="D587" s="16" t="s">
        <v>554</v>
      </c>
      <c r="E587" s="26" t="s">
        <v>555</v>
      </c>
      <c r="F587" s="27" t="s">
        <v>556</v>
      </c>
      <c r="G587" s="28" t="s">
        <v>58</v>
      </c>
      <c r="H587" s="29" t="s">
        <v>472</v>
      </c>
      <c r="I587" s="40">
        <v>2020170010047</v>
      </c>
      <c r="J587" s="17" t="s">
        <v>552</v>
      </c>
      <c r="K587" s="30" t="s">
        <v>553</v>
      </c>
      <c r="L587" s="31" t="s">
        <v>1144</v>
      </c>
      <c r="M587" s="32">
        <v>44927</v>
      </c>
      <c r="N587" s="33">
        <v>45290</v>
      </c>
      <c r="O587" s="34" t="s">
        <v>1213</v>
      </c>
      <c r="P587" s="35">
        <v>136662378</v>
      </c>
      <c r="Q587" s="36" t="s">
        <v>31</v>
      </c>
    </row>
    <row r="588" spans="1:17" s="7" customFormat="1" ht="127.5">
      <c r="A588" s="23" t="s">
        <v>53</v>
      </c>
      <c r="B588" s="24" t="s">
        <v>549</v>
      </c>
      <c r="C588" s="25" t="s">
        <v>0</v>
      </c>
      <c r="D588" s="16" t="s">
        <v>550</v>
      </c>
      <c r="E588" s="26" t="s">
        <v>551</v>
      </c>
      <c r="F588" s="27">
        <v>5</v>
      </c>
      <c r="G588" s="28" t="s">
        <v>58</v>
      </c>
      <c r="H588" s="29" t="s">
        <v>472</v>
      </c>
      <c r="I588" s="40">
        <v>2020170010047</v>
      </c>
      <c r="J588" s="17" t="s">
        <v>552</v>
      </c>
      <c r="K588" s="30" t="s">
        <v>553</v>
      </c>
      <c r="L588" s="31" t="s">
        <v>1145</v>
      </c>
      <c r="M588" s="32">
        <v>44927</v>
      </c>
      <c r="N588" s="33">
        <v>45290</v>
      </c>
      <c r="O588" s="34" t="s">
        <v>1213</v>
      </c>
      <c r="P588" s="35">
        <v>34012140</v>
      </c>
      <c r="Q588" s="36" t="s">
        <v>31</v>
      </c>
    </row>
    <row r="589" spans="1:17" s="7" customFormat="1" ht="102">
      <c r="A589" s="23" t="s">
        <v>53</v>
      </c>
      <c r="B589" s="24" t="s">
        <v>549</v>
      </c>
      <c r="C589" s="25" t="s">
        <v>1</v>
      </c>
      <c r="D589" s="16" t="s">
        <v>554</v>
      </c>
      <c r="E589" s="26" t="s">
        <v>555</v>
      </c>
      <c r="F589" s="27" t="s">
        <v>556</v>
      </c>
      <c r="G589" s="28" t="s">
        <v>58</v>
      </c>
      <c r="H589" s="29" t="s">
        <v>472</v>
      </c>
      <c r="I589" s="40">
        <v>2020170010047</v>
      </c>
      <c r="J589" s="17" t="s">
        <v>552</v>
      </c>
      <c r="K589" s="30" t="s">
        <v>553</v>
      </c>
      <c r="L589" s="31" t="s">
        <v>1146</v>
      </c>
      <c r="M589" s="32">
        <v>44927</v>
      </c>
      <c r="N589" s="33">
        <v>45290</v>
      </c>
      <c r="O589" s="34" t="s">
        <v>1196</v>
      </c>
      <c r="P589" s="35">
        <v>51680000</v>
      </c>
      <c r="Q589" s="36" t="s">
        <v>31</v>
      </c>
    </row>
    <row r="590" spans="1:17" s="7" customFormat="1" ht="102">
      <c r="A590" s="23" t="s">
        <v>53</v>
      </c>
      <c r="B590" s="24" t="s">
        <v>557</v>
      </c>
      <c r="C590" s="25" t="s">
        <v>0</v>
      </c>
      <c r="D590" s="16" t="s">
        <v>558</v>
      </c>
      <c r="E590" s="26" t="s">
        <v>1292</v>
      </c>
      <c r="F590" s="27">
        <v>9</v>
      </c>
      <c r="G590" s="28" t="s">
        <v>58</v>
      </c>
      <c r="H590" s="29" t="s">
        <v>472</v>
      </c>
      <c r="I590" s="40">
        <v>2020170010048</v>
      </c>
      <c r="J590" s="17" t="s">
        <v>559</v>
      </c>
      <c r="K590" s="30" t="s">
        <v>560</v>
      </c>
      <c r="L590" s="31" t="s">
        <v>1147</v>
      </c>
      <c r="M590" s="32">
        <v>44927</v>
      </c>
      <c r="N590" s="33">
        <v>45290</v>
      </c>
      <c r="O590" s="34" t="s">
        <v>1196</v>
      </c>
      <c r="P590" s="35">
        <v>32010934</v>
      </c>
      <c r="Q590" s="36" t="s">
        <v>31</v>
      </c>
    </row>
    <row r="591" spans="1:17" s="7" customFormat="1" ht="102">
      <c r="A591" s="23" t="s">
        <v>53</v>
      </c>
      <c r="B591" s="24" t="s">
        <v>557</v>
      </c>
      <c r="C591" s="25" t="s">
        <v>0</v>
      </c>
      <c r="D591" s="16" t="s">
        <v>558</v>
      </c>
      <c r="E591" s="26" t="s">
        <v>1292</v>
      </c>
      <c r="F591" s="27">
        <v>9</v>
      </c>
      <c r="G591" s="28" t="s">
        <v>58</v>
      </c>
      <c r="H591" s="29" t="s">
        <v>472</v>
      </c>
      <c r="I591" s="40">
        <v>2020170010048</v>
      </c>
      <c r="J591" s="17" t="s">
        <v>559</v>
      </c>
      <c r="K591" s="30" t="s">
        <v>560</v>
      </c>
      <c r="L591" s="31" t="s">
        <v>1148</v>
      </c>
      <c r="M591" s="32">
        <v>44927</v>
      </c>
      <c r="N591" s="33">
        <v>45290</v>
      </c>
      <c r="O591" s="34" t="s">
        <v>1213</v>
      </c>
      <c r="P591" s="35">
        <v>0</v>
      </c>
      <c r="Q591" s="36" t="s">
        <v>31</v>
      </c>
    </row>
    <row r="592" spans="1:17" s="7" customFormat="1" ht="102">
      <c r="A592" s="23" t="s">
        <v>53</v>
      </c>
      <c r="B592" s="24" t="s">
        <v>557</v>
      </c>
      <c r="C592" s="25" t="s">
        <v>0</v>
      </c>
      <c r="D592" s="16" t="s">
        <v>558</v>
      </c>
      <c r="E592" s="26" t="s">
        <v>1292</v>
      </c>
      <c r="F592" s="27">
        <v>9</v>
      </c>
      <c r="G592" s="28" t="s">
        <v>58</v>
      </c>
      <c r="H592" s="29" t="s">
        <v>472</v>
      </c>
      <c r="I592" s="40">
        <v>2020170010048</v>
      </c>
      <c r="J592" s="17" t="s">
        <v>559</v>
      </c>
      <c r="K592" s="30" t="s">
        <v>560</v>
      </c>
      <c r="L592" s="31" t="s">
        <v>1149</v>
      </c>
      <c r="M592" s="32">
        <v>44927</v>
      </c>
      <c r="N592" s="33">
        <v>45290</v>
      </c>
      <c r="O592" s="34" t="s">
        <v>1213</v>
      </c>
      <c r="P592" s="35">
        <v>86472904.980000004</v>
      </c>
      <c r="Q592" s="36" t="s">
        <v>31</v>
      </c>
    </row>
    <row r="593" spans="1:17" s="7" customFormat="1" ht="102">
      <c r="A593" s="23" t="s">
        <v>53</v>
      </c>
      <c r="B593" s="24" t="s">
        <v>557</v>
      </c>
      <c r="C593" s="25" t="s">
        <v>0</v>
      </c>
      <c r="D593" s="16" t="s">
        <v>558</v>
      </c>
      <c r="E593" s="26" t="s">
        <v>1292</v>
      </c>
      <c r="F593" s="27">
        <v>9</v>
      </c>
      <c r="G593" s="28" t="s">
        <v>58</v>
      </c>
      <c r="H593" s="29" t="s">
        <v>472</v>
      </c>
      <c r="I593" s="40">
        <v>2020170010048</v>
      </c>
      <c r="J593" s="17" t="s">
        <v>559</v>
      </c>
      <c r="K593" s="30" t="s">
        <v>560</v>
      </c>
      <c r="L593" s="31" t="s">
        <v>1150</v>
      </c>
      <c r="M593" s="32">
        <v>44927</v>
      </c>
      <c r="N593" s="33">
        <v>45290</v>
      </c>
      <c r="O593" s="34" t="s">
        <v>1213</v>
      </c>
      <c r="P593" s="35">
        <v>1500000</v>
      </c>
      <c r="Q593" s="36" t="s">
        <v>31</v>
      </c>
    </row>
    <row r="594" spans="1:17" s="7" customFormat="1" ht="102">
      <c r="A594" s="23" t="s">
        <v>53</v>
      </c>
      <c r="B594" s="24" t="s">
        <v>557</v>
      </c>
      <c r="C594" s="25" t="s">
        <v>0</v>
      </c>
      <c r="D594" s="16" t="s">
        <v>558</v>
      </c>
      <c r="E594" s="26" t="s">
        <v>1292</v>
      </c>
      <c r="F594" s="27">
        <v>9</v>
      </c>
      <c r="G594" s="28" t="s">
        <v>58</v>
      </c>
      <c r="H594" s="29" t="s">
        <v>472</v>
      </c>
      <c r="I594" s="40">
        <v>2020170010048</v>
      </c>
      <c r="J594" s="17" t="s">
        <v>559</v>
      </c>
      <c r="K594" s="30" t="s">
        <v>560</v>
      </c>
      <c r="L594" s="31" t="s">
        <v>1151</v>
      </c>
      <c r="M594" s="32">
        <v>44927</v>
      </c>
      <c r="N594" s="33">
        <v>45290</v>
      </c>
      <c r="O594" s="34" t="s">
        <v>1213</v>
      </c>
      <c r="P594" s="35">
        <v>28500000</v>
      </c>
      <c r="Q594" s="36" t="s">
        <v>31</v>
      </c>
    </row>
    <row r="595" spans="1:17" s="7" customFormat="1" ht="114.75">
      <c r="A595" s="23" t="s">
        <v>53</v>
      </c>
      <c r="B595" s="24" t="s">
        <v>557</v>
      </c>
      <c r="C595" s="25" t="s">
        <v>0</v>
      </c>
      <c r="D595" s="16" t="s">
        <v>558</v>
      </c>
      <c r="E595" s="26" t="s">
        <v>1292</v>
      </c>
      <c r="F595" s="27">
        <v>9</v>
      </c>
      <c r="G595" s="28" t="s">
        <v>58</v>
      </c>
      <c r="H595" s="29" t="s">
        <v>472</v>
      </c>
      <c r="I595" s="40">
        <v>2020170010048</v>
      </c>
      <c r="J595" s="17" t="s">
        <v>559</v>
      </c>
      <c r="K595" s="30" t="s">
        <v>560</v>
      </c>
      <c r="L595" s="31" t="s">
        <v>1152</v>
      </c>
      <c r="M595" s="32">
        <v>44927</v>
      </c>
      <c r="N595" s="33">
        <v>45290</v>
      </c>
      <c r="O595" s="34" t="s">
        <v>1213</v>
      </c>
      <c r="P595" s="35">
        <v>642425341</v>
      </c>
      <c r="Q595" s="36" t="s">
        <v>31</v>
      </c>
    </row>
    <row r="596" spans="1:17" s="7" customFormat="1" ht="102">
      <c r="A596" s="23" t="s">
        <v>53</v>
      </c>
      <c r="B596" s="24" t="s">
        <v>557</v>
      </c>
      <c r="C596" s="25" t="s">
        <v>0</v>
      </c>
      <c r="D596" s="16" t="s">
        <v>558</v>
      </c>
      <c r="E596" s="26" t="s">
        <v>1292</v>
      </c>
      <c r="F596" s="27">
        <v>9</v>
      </c>
      <c r="G596" s="28" t="s">
        <v>58</v>
      </c>
      <c r="H596" s="29" t="s">
        <v>472</v>
      </c>
      <c r="I596" s="40">
        <v>2020170010048</v>
      </c>
      <c r="J596" s="17" t="s">
        <v>559</v>
      </c>
      <c r="K596" s="30" t="s">
        <v>560</v>
      </c>
      <c r="L596" s="31" t="s">
        <v>1153</v>
      </c>
      <c r="M596" s="32">
        <v>44927</v>
      </c>
      <c r="N596" s="33">
        <v>45290</v>
      </c>
      <c r="O596" s="34" t="s">
        <v>1213</v>
      </c>
      <c r="P596" s="35">
        <v>10000000</v>
      </c>
      <c r="Q596" s="36" t="s">
        <v>31</v>
      </c>
    </row>
    <row r="597" spans="1:17" s="7" customFormat="1" ht="102">
      <c r="A597" s="23" t="s">
        <v>53</v>
      </c>
      <c r="B597" s="24" t="s">
        <v>557</v>
      </c>
      <c r="C597" s="25" t="s">
        <v>0</v>
      </c>
      <c r="D597" s="16" t="s">
        <v>558</v>
      </c>
      <c r="E597" s="26" t="s">
        <v>1292</v>
      </c>
      <c r="F597" s="27">
        <v>9</v>
      </c>
      <c r="G597" s="28" t="s">
        <v>58</v>
      </c>
      <c r="H597" s="29" t="s">
        <v>472</v>
      </c>
      <c r="I597" s="40">
        <v>2020170010048</v>
      </c>
      <c r="J597" s="17" t="s">
        <v>559</v>
      </c>
      <c r="K597" s="30" t="s">
        <v>560</v>
      </c>
      <c r="L597" s="31" t="s">
        <v>1154</v>
      </c>
      <c r="M597" s="32">
        <v>44927</v>
      </c>
      <c r="N597" s="33">
        <v>45290</v>
      </c>
      <c r="O597" s="34" t="s">
        <v>1213</v>
      </c>
      <c r="P597" s="35">
        <v>373000000</v>
      </c>
      <c r="Q597" s="36" t="s">
        <v>31</v>
      </c>
    </row>
    <row r="598" spans="1:17" s="7" customFormat="1" ht="102">
      <c r="A598" s="23" t="s">
        <v>53</v>
      </c>
      <c r="B598" s="24" t="s">
        <v>557</v>
      </c>
      <c r="C598" s="25" t="s">
        <v>0</v>
      </c>
      <c r="D598" s="16" t="s">
        <v>558</v>
      </c>
      <c r="E598" s="26" t="s">
        <v>1292</v>
      </c>
      <c r="F598" s="27">
        <v>9</v>
      </c>
      <c r="G598" s="28" t="s">
        <v>58</v>
      </c>
      <c r="H598" s="29" t="s">
        <v>472</v>
      </c>
      <c r="I598" s="40">
        <v>2020170010048</v>
      </c>
      <c r="J598" s="17" t="s">
        <v>559</v>
      </c>
      <c r="K598" s="30" t="s">
        <v>560</v>
      </c>
      <c r="L598" s="31" t="s">
        <v>1155</v>
      </c>
      <c r="M598" s="32">
        <v>44927</v>
      </c>
      <c r="N598" s="33">
        <v>45290</v>
      </c>
      <c r="O598" s="34" t="s">
        <v>1213</v>
      </c>
      <c r="P598" s="35">
        <v>24000000</v>
      </c>
      <c r="Q598" s="36" t="s">
        <v>31</v>
      </c>
    </row>
    <row r="599" spans="1:17" s="7" customFormat="1" ht="102">
      <c r="A599" s="23" t="s">
        <v>53</v>
      </c>
      <c r="B599" s="24" t="s">
        <v>557</v>
      </c>
      <c r="C599" s="25" t="s">
        <v>0</v>
      </c>
      <c r="D599" s="16" t="s">
        <v>558</v>
      </c>
      <c r="E599" s="26" t="s">
        <v>1292</v>
      </c>
      <c r="F599" s="27">
        <v>9</v>
      </c>
      <c r="G599" s="28" t="s">
        <v>58</v>
      </c>
      <c r="H599" s="29" t="s">
        <v>472</v>
      </c>
      <c r="I599" s="40">
        <v>2020170010048</v>
      </c>
      <c r="J599" s="17" t="s">
        <v>559</v>
      </c>
      <c r="K599" s="30" t="s">
        <v>560</v>
      </c>
      <c r="L599" s="31" t="s">
        <v>1156</v>
      </c>
      <c r="M599" s="32">
        <v>44927</v>
      </c>
      <c r="N599" s="33">
        <v>45290</v>
      </c>
      <c r="O599" s="34" t="s">
        <v>1213</v>
      </c>
      <c r="P599" s="35">
        <v>43000000</v>
      </c>
      <c r="Q599" s="36" t="s">
        <v>31</v>
      </c>
    </row>
    <row r="600" spans="1:17" s="7" customFormat="1" ht="102">
      <c r="A600" s="23" t="s">
        <v>53</v>
      </c>
      <c r="B600" s="24" t="s">
        <v>557</v>
      </c>
      <c r="C600" s="25" t="s">
        <v>0</v>
      </c>
      <c r="D600" s="16" t="s">
        <v>558</v>
      </c>
      <c r="E600" s="26" t="s">
        <v>1292</v>
      </c>
      <c r="F600" s="27">
        <v>9</v>
      </c>
      <c r="G600" s="28" t="s">
        <v>58</v>
      </c>
      <c r="H600" s="29" t="s">
        <v>472</v>
      </c>
      <c r="I600" s="40">
        <v>2020170010048</v>
      </c>
      <c r="J600" s="17" t="s">
        <v>559</v>
      </c>
      <c r="K600" s="30" t="s">
        <v>560</v>
      </c>
      <c r="L600" s="31" t="s">
        <v>1157</v>
      </c>
      <c r="M600" s="32">
        <v>44927</v>
      </c>
      <c r="N600" s="33">
        <v>45290</v>
      </c>
      <c r="O600" s="34" t="s">
        <v>1213</v>
      </c>
      <c r="P600" s="35">
        <v>123000000</v>
      </c>
      <c r="Q600" s="36" t="s">
        <v>31</v>
      </c>
    </row>
    <row r="601" spans="1:17" s="7" customFormat="1" ht="102">
      <c r="A601" s="23" t="s">
        <v>53</v>
      </c>
      <c r="B601" s="24" t="s">
        <v>557</v>
      </c>
      <c r="C601" s="25" t="s">
        <v>0</v>
      </c>
      <c r="D601" s="16" t="s">
        <v>558</v>
      </c>
      <c r="E601" s="26" t="s">
        <v>1292</v>
      </c>
      <c r="F601" s="27">
        <v>9</v>
      </c>
      <c r="G601" s="28" t="s">
        <v>58</v>
      </c>
      <c r="H601" s="29" t="s">
        <v>472</v>
      </c>
      <c r="I601" s="40">
        <v>2020170010048</v>
      </c>
      <c r="J601" s="17" t="s">
        <v>559</v>
      </c>
      <c r="K601" s="30" t="s">
        <v>560</v>
      </c>
      <c r="L601" s="31" t="s">
        <v>1158</v>
      </c>
      <c r="M601" s="32">
        <v>44927</v>
      </c>
      <c r="N601" s="33">
        <v>45290</v>
      </c>
      <c r="O601" s="34" t="s">
        <v>1213</v>
      </c>
      <c r="P601" s="35">
        <v>20000000</v>
      </c>
      <c r="Q601" s="36" t="s">
        <v>31</v>
      </c>
    </row>
    <row r="602" spans="1:17" s="7" customFormat="1" ht="102">
      <c r="A602" s="23" t="s">
        <v>53</v>
      </c>
      <c r="B602" s="24" t="s">
        <v>557</v>
      </c>
      <c r="C602" s="25" t="s">
        <v>0</v>
      </c>
      <c r="D602" s="16" t="s">
        <v>558</v>
      </c>
      <c r="E602" s="26" t="s">
        <v>1292</v>
      </c>
      <c r="F602" s="27">
        <v>9</v>
      </c>
      <c r="G602" s="28" t="s">
        <v>58</v>
      </c>
      <c r="H602" s="29" t="s">
        <v>472</v>
      </c>
      <c r="I602" s="40">
        <v>2020170010048</v>
      </c>
      <c r="J602" s="17" t="s">
        <v>559</v>
      </c>
      <c r="K602" s="30" t="s">
        <v>560</v>
      </c>
      <c r="L602" s="31" t="s">
        <v>1159</v>
      </c>
      <c r="M602" s="32">
        <v>44927</v>
      </c>
      <c r="N602" s="33">
        <v>45290</v>
      </c>
      <c r="O602" s="34" t="s">
        <v>1213</v>
      </c>
      <c r="P602" s="35">
        <v>13000000</v>
      </c>
      <c r="Q602" s="36" t="s">
        <v>31</v>
      </c>
    </row>
    <row r="603" spans="1:17" s="7" customFormat="1" ht="102">
      <c r="A603" s="23" t="s">
        <v>53</v>
      </c>
      <c r="B603" s="24" t="s">
        <v>557</v>
      </c>
      <c r="C603" s="25" t="s">
        <v>0</v>
      </c>
      <c r="D603" s="16" t="s">
        <v>558</v>
      </c>
      <c r="E603" s="26" t="s">
        <v>1292</v>
      </c>
      <c r="F603" s="27">
        <v>9</v>
      </c>
      <c r="G603" s="28" t="s">
        <v>58</v>
      </c>
      <c r="H603" s="29" t="s">
        <v>472</v>
      </c>
      <c r="I603" s="40">
        <v>2020170010048</v>
      </c>
      <c r="J603" s="17" t="s">
        <v>559</v>
      </c>
      <c r="K603" s="30" t="s">
        <v>560</v>
      </c>
      <c r="L603" s="31" t="s">
        <v>1160</v>
      </c>
      <c r="M603" s="32">
        <v>44927</v>
      </c>
      <c r="N603" s="33">
        <v>45290</v>
      </c>
      <c r="O603" s="34" t="s">
        <v>1213</v>
      </c>
      <c r="P603" s="35">
        <v>54000000</v>
      </c>
      <c r="Q603" s="36" t="s">
        <v>31</v>
      </c>
    </row>
    <row r="604" spans="1:17" s="7" customFormat="1" ht="102">
      <c r="A604" s="23" t="s">
        <v>53</v>
      </c>
      <c r="B604" s="24" t="s">
        <v>557</v>
      </c>
      <c r="C604" s="25" t="s">
        <v>0</v>
      </c>
      <c r="D604" s="16" t="s">
        <v>558</v>
      </c>
      <c r="E604" s="26" t="s">
        <v>1292</v>
      </c>
      <c r="F604" s="27">
        <v>9</v>
      </c>
      <c r="G604" s="28" t="s">
        <v>58</v>
      </c>
      <c r="H604" s="29" t="s">
        <v>472</v>
      </c>
      <c r="I604" s="40">
        <v>2020170010048</v>
      </c>
      <c r="J604" s="17" t="s">
        <v>559</v>
      </c>
      <c r="K604" s="30" t="s">
        <v>560</v>
      </c>
      <c r="L604" s="31" t="s">
        <v>1161</v>
      </c>
      <c r="M604" s="32">
        <v>44927</v>
      </c>
      <c r="N604" s="33">
        <v>45290</v>
      </c>
      <c r="O604" s="34" t="s">
        <v>1213</v>
      </c>
      <c r="P604" s="35">
        <v>5000000</v>
      </c>
      <c r="Q604" s="36" t="s">
        <v>31</v>
      </c>
    </row>
    <row r="605" spans="1:17" s="7" customFormat="1" ht="102">
      <c r="A605" s="23" t="s">
        <v>53</v>
      </c>
      <c r="B605" s="24" t="s">
        <v>557</v>
      </c>
      <c r="C605" s="25" t="s">
        <v>0</v>
      </c>
      <c r="D605" s="16" t="s">
        <v>558</v>
      </c>
      <c r="E605" s="26" t="s">
        <v>1292</v>
      </c>
      <c r="F605" s="27">
        <v>9</v>
      </c>
      <c r="G605" s="28" t="s">
        <v>58</v>
      </c>
      <c r="H605" s="29" t="s">
        <v>472</v>
      </c>
      <c r="I605" s="40">
        <v>2020170010048</v>
      </c>
      <c r="J605" s="17" t="s">
        <v>559</v>
      </c>
      <c r="K605" s="30" t="s">
        <v>560</v>
      </c>
      <c r="L605" s="31" t="s">
        <v>1162</v>
      </c>
      <c r="M605" s="32">
        <v>44927</v>
      </c>
      <c r="N605" s="33">
        <v>45290</v>
      </c>
      <c r="O605" s="34" t="s">
        <v>1213</v>
      </c>
      <c r="P605" s="35">
        <v>48000000</v>
      </c>
      <c r="Q605" s="36" t="s">
        <v>31</v>
      </c>
    </row>
    <row r="606" spans="1:17" s="7" customFormat="1" ht="76.5">
      <c r="A606" s="23" t="s">
        <v>53</v>
      </c>
      <c r="B606" s="24" t="s">
        <v>540</v>
      </c>
      <c r="C606" s="25" t="s">
        <v>1</v>
      </c>
      <c r="D606" s="16" t="s">
        <v>561</v>
      </c>
      <c r="E606" s="26" t="s">
        <v>562</v>
      </c>
      <c r="F606" s="27">
        <v>1</v>
      </c>
      <c r="G606" s="28" t="s">
        <v>58</v>
      </c>
      <c r="H606" s="29" t="s">
        <v>472</v>
      </c>
      <c r="I606" s="40">
        <v>2020170010049</v>
      </c>
      <c r="J606" s="17" t="s">
        <v>563</v>
      </c>
      <c r="K606" s="30" t="s">
        <v>564</v>
      </c>
      <c r="L606" s="31" t="s">
        <v>1163</v>
      </c>
      <c r="M606" s="32">
        <v>44927</v>
      </c>
      <c r="N606" s="33">
        <v>45290</v>
      </c>
      <c r="O606" s="34" t="s">
        <v>1213</v>
      </c>
      <c r="P606" s="35">
        <v>93856527</v>
      </c>
      <c r="Q606" s="36" t="s">
        <v>31</v>
      </c>
    </row>
    <row r="607" spans="1:17" s="7" customFormat="1" ht="76.5">
      <c r="A607" s="23" t="s">
        <v>53</v>
      </c>
      <c r="B607" s="24" t="s">
        <v>540</v>
      </c>
      <c r="C607" s="25" t="s">
        <v>1</v>
      </c>
      <c r="D607" s="16" t="s">
        <v>561</v>
      </c>
      <c r="E607" s="26" t="s">
        <v>562</v>
      </c>
      <c r="F607" s="27">
        <v>1</v>
      </c>
      <c r="G607" s="28" t="s">
        <v>58</v>
      </c>
      <c r="H607" s="29" t="s">
        <v>472</v>
      </c>
      <c r="I607" s="40">
        <v>2020170010049</v>
      </c>
      <c r="J607" s="17" t="s">
        <v>563</v>
      </c>
      <c r="K607" s="30" t="s">
        <v>564</v>
      </c>
      <c r="L607" s="31" t="s">
        <v>1163</v>
      </c>
      <c r="M607" s="32">
        <v>44927</v>
      </c>
      <c r="N607" s="33">
        <v>45290</v>
      </c>
      <c r="O607" s="34" t="s">
        <v>1196</v>
      </c>
      <c r="P607" s="35">
        <v>37959605</v>
      </c>
      <c r="Q607" s="36" t="s">
        <v>31</v>
      </c>
    </row>
    <row r="608" spans="1:17" s="7" customFormat="1" ht="76.5">
      <c r="A608" s="23" t="s">
        <v>53</v>
      </c>
      <c r="B608" s="24" t="s">
        <v>565</v>
      </c>
      <c r="C608" s="25" t="s">
        <v>1</v>
      </c>
      <c r="D608" s="16" t="s">
        <v>572</v>
      </c>
      <c r="E608" s="26" t="s">
        <v>573</v>
      </c>
      <c r="F608" s="27">
        <v>0</v>
      </c>
      <c r="G608" s="28" t="s">
        <v>58</v>
      </c>
      <c r="H608" s="29" t="s">
        <v>472</v>
      </c>
      <c r="I608" s="40">
        <v>2020170010050</v>
      </c>
      <c r="J608" s="17" t="s">
        <v>566</v>
      </c>
      <c r="K608" s="30" t="s">
        <v>567</v>
      </c>
      <c r="L608" s="31" t="s">
        <v>1164</v>
      </c>
      <c r="M608" s="32">
        <v>44927</v>
      </c>
      <c r="N608" s="33">
        <v>45290</v>
      </c>
      <c r="O608" s="34" t="s">
        <v>1213</v>
      </c>
      <c r="P608" s="35">
        <v>43236452.490000002</v>
      </c>
      <c r="Q608" s="36" t="s">
        <v>31</v>
      </c>
    </row>
    <row r="609" spans="1:17" s="7" customFormat="1" ht="76.5">
      <c r="A609" s="23" t="s">
        <v>53</v>
      </c>
      <c r="B609" s="24" t="s">
        <v>565</v>
      </c>
      <c r="C609" s="25" t="s">
        <v>1</v>
      </c>
      <c r="D609" s="16" t="s">
        <v>572</v>
      </c>
      <c r="E609" s="26" t="s">
        <v>573</v>
      </c>
      <c r="F609" s="27">
        <v>0</v>
      </c>
      <c r="G609" s="28" t="s">
        <v>58</v>
      </c>
      <c r="H609" s="29" t="s">
        <v>472</v>
      </c>
      <c r="I609" s="40">
        <v>2020170010050</v>
      </c>
      <c r="J609" s="17" t="s">
        <v>566</v>
      </c>
      <c r="K609" s="30" t="s">
        <v>567</v>
      </c>
      <c r="L609" s="31" t="s">
        <v>1165</v>
      </c>
      <c r="M609" s="32">
        <v>44927</v>
      </c>
      <c r="N609" s="33">
        <v>45290</v>
      </c>
      <c r="O609" s="34" t="s">
        <v>1213</v>
      </c>
      <c r="P609" s="35">
        <v>594935293.75999999</v>
      </c>
      <c r="Q609" s="36" t="s">
        <v>31</v>
      </c>
    </row>
    <row r="610" spans="1:17" s="7" customFormat="1" ht="114.75">
      <c r="A610" s="23" t="s">
        <v>53</v>
      </c>
      <c r="B610" s="24" t="s">
        <v>565</v>
      </c>
      <c r="C610" s="25" t="s">
        <v>0</v>
      </c>
      <c r="D610" s="16" t="s">
        <v>568</v>
      </c>
      <c r="E610" s="26" t="s">
        <v>569</v>
      </c>
      <c r="F610" s="27">
        <v>1</v>
      </c>
      <c r="G610" s="28" t="s">
        <v>58</v>
      </c>
      <c r="H610" s="29" t="s">
        <v>472</v>
      </c>
      <c r="I610" s="40">
        <v>2020170010050</v>
      </c>
      <c r="J610" s="17" t="s">
        <v>566</v>
      </c>
      <c r="K610" s="30" t="s">
        <v>567</v>
      </c>
      <c r="L610" s="31" t="s">
        <v>1166</v>
      </c>
      <c r="M610" s="32">
        <v>44927</v>
      </c>
      <c r="N610" s="33">
        <v>45290</v>
      </c>
      <c r="O610" s="34" t="s">
        <v>1213</v>
      </c>
      <c r="P610" s="35">
        <v>30650000</v>
      </c>
      <c r="Q610" s="36" t="s">
        <v>31</v>
      </c>
    </row>
    <row r="611" spans="1:17" s="7" customFormat="1" ht="102">
      <c r="A611" s="23" t="s">
        <v>53</v>
      </c>
      <c r="B611" s="24" t="s">
        <v>565</v>
      </c>
      <c r="C611" s="25" t="s">
        <v>0</v>
      </c>
      <c r="D611" s="16" t="s">
        <v>568</v>
      </c>
      <c r="E611" s="26" t="s">
        <v>569</v>
      </c>
      <c r="F611" s="27">
        <v>1</v>
      </c>
      <c r="G611" s="28" t="s">
        <v>58</v>
      </c>
      <c r="H611" s="29" t="s">
        <v>472</v>
      </c>
      <c r="I611" s="40">
        <v>2020170010050</v>
      </c>
      <c r="J611" s="17" t="s">
        <v>566</v>
      </c>
      <c r="K611" s="30" t="s">
        <v>567</v>
      </c>
      <c r="L611" s="31" t="s">
        <v>1167</v>
      </c>
      <c r="M611" s="32">
        <v>44927</v>
      </c>
      <c r="N611" s="33">
        <v>45290</v>
      </c>
      <c r="O611" s="34" t="s">
        <v>1196</v>
      </c>
      <c r="P611" s="35">
        <v>8430000</v>
      </c>
      <c r="Q611" s="36" t="s">
        <v>31</v>
      </c>
    </row>
    <row r="612" spans="1:17" s="7" customFormat="1" ht="102">
      <c r="A612" s="23" t="s">
        <v>53</v>
      </c>
      <c r="B612" s="24" t="s">
        <v>565</v>
      </c>
      <c r="C612" s="25" t="s">
        <v>0</v>
      </c>
      <c r="D612" s="16" t="s">
        <v>568</v>
      </c>
      <c r="E612" s="26" t="s">
        <v>569</v>
      </c>
      <c r="F612" s="27">
        <v>1</v>
      </c>
      <c r="G612" s="28" t="s">
        <v>58</v>
      </c>
      <c r="H612" s="29" t="s">
        <v>472</v>
      </c>
      <c r="I612" s="40">
        <v>2020170010050</v>
      </c>
      <c r="J612" s="17" t="s">
        <v>566</v>
      </c>
      <c r="K612" s="30" t="s">
        <v>567</v>
      </c>
      <c r="L612" s="31" t="s">
        <v>1168</v>
      </c>
      <c r="M612" s="32">
        <v>44927</v>
      </c>
      <c r="N612" s="33">
        <v>45290</v>
      </c>
      <c r="O612" s="34" t="s">
        <v>1196</v>
      </c>
      <c r="P612" s="35">
        <v>6000000</v>
      </c>
      <c r="Q612" s="36" t="s">
        <v>31</v>
      </c>
    </row>
    <row r="613" spans="1:17" s="7" customFormat="1" ht="102">
      <c r="A613" s="23" t="s">
        <v>53</v>
      </c>
      <c r="B613" s="24" t="s">
        <v>565</v>
      </c>
      <c r="C613" s="25" t="s">
        <v>0</v>
      </c>
      <c r="D613" s="16" t="s">
        <v>568</v>
      </c>
      <c r="E613" s="26" t="s">
        <v>569</v>
      </c>
      <c r="F613" s="27">
        <v>1</v>
      </c>
      <c r="G613" s="28" t="s">
        <v>58</v>
      </c>
      <c r="H613" s="29" t="s">
        <v>472</v>
      </c>
      <c r="I613" s="40">
        <v>2020170010050</v>
      </c>
      <c r="J613" s="17" t="s">
        <v>566</v>
      </c>
      <c r="K613" s="30" t="s">
        <v>567</v>
      </c>
      <c r="L613" s="31" t="s">
        <v>1169</v>
      </c>
      <c r="M613" s="32">
        <v>44927</v>
      </c>
      <c r="N613" s="33">
        <v>45290</v>
      </c>
      <c r="O613" s="34" t="s">
        <v>1213</v>
      </c>
      <c r="P613" s="35">
        <v>89761850</v>
      </c>
      <c r="Q613" s="36" t="s">
        <v>31</v>
      </c>
    </row>
    <row r="614" spans="1:17" s="7" customFormat="1" ht="102">
      <c r="A614" s="23" t="s">
        <v>53</v>
      </c>
      <c r="B614" s="24" t="s">
        <v>565</v>
      </c>
      <c r="C614" s="25" t="s">
        <v>0</v>
      </c>
      <c r="D614" s="16" t="s">
        <v>568</v>
      </c>
      <c r="E614" s="26" t="s">
        <v>569</v>
      </c>
      <c r="F614" s="27">
        <v>1</v>
      </c>
      <c r="G614" s="28" t="s">
        <v>58</v>
      </c>
      <c r="H614" s="29" t="s">
        <v>472</v>
      </c>
      <c r="I614" s="40">
        <v>2020170010050</v>
      </c>
      <c r="J614" s="17" t="s">
        <v>566</v>
      </c>
      <c r="K614" s="30" t="s">
        <v>567</v>
      </c>
      <c r="L614" s="31" t="s">
        <v>1169</v>
      </c>
      <c r="M614" s="32">
        <v>44927</v>
      </c>
      <c r="N614" s="33">
        <v>45290</v>
      </c>
      <c r="O614" s="34" t="s">
        <v>1213</v>
      </c>
      <c r="P614" s="35">
        <v>206355765</v>
      </c>
      <c r="Q614" s="36" t="s">
        <v>31</v>
      </c>
    </row>
    <row r="615" spans="1:17" s="7" customFormat="1" ht="76.5">
      <c r="A615" s="23" t="s">
        <v>53</v>
      </c>
      <c r="B615" s="24" t="s">
        <v>565</v>
      </c>
      <c r="C615" s="25" t="s">
        <v>0</v>
      </c>
      <c r="D615" s="16" t="s">
        <v>570</v>
      </c>
      <c r="E615" s="26" t="s">
        <v>571</v>
      </c>
      <c r="F615" s="27">
        <v>1</v>
      </c>
      <c r="G615" s="28" t="s">
        <v>58</v>
      </c>
      <c r="H615" s="29" t="s">
        <v>472</v>
      </c>
      <c r="I615" s="40">
        <v>2020170010050</v>
      </c>
      <c r="J615" s="17" t="s">
        <v>566</v>
      </c>
      <c r="K615" s="30" t="s">
        <v>567</v>
      </c>
      <c r="L615" s="31" t="s">
        <v>1170</v>
      </c>
      <c r="M615" s="32">
        <v>44927</v>
      </c>
      <c r="N615" s="33">
        <v>45290</v>
      </c>
      <c r="O615" s="34" t="s">
        <v>1196</v>
      </c>
      <c r="P615" s="35">
        <v>158730000</v>
      </c>
      <c r="Q615" s="36" t="s">
        <v>31</v>
      </c>
    </row>
    <row r="616" spans="1:17" s="7" customFormat="1" ht="114.75">
      <c r="A616" s="23" t="s">
        <v>53</v>
      </c>
      <c r="B616" s="24" t="s">
        <v>565</v>
      </c>
      <c r="C616" s="25" t="s">
        <v>0</v>
      </c>
      <c r="D616" s="16" t="s">
        <v>568</v>
      </c>
      <c r="E616" s="26" t="s">
        <v>569</v>
      </c>
      <c r="F616" s="27">
        <v>1</v>
      </c>
      <c r="G616" s="28" t="s">
        <v>58</v>
      </c>
      <c r="H616" s="29" t="s">
        <v>472</v>
      </c>
      <c r="I616" s="40">
        <v>2020170010050</v>
      </c>
      <c r="J616" s="17" t="s">
        <v>566</v>
      </c>
      <c r="K616" s="30" t="s">
        <v>567</v>
      </c>
      <c r="L616" s="31" t="s">
        <v>1166</v>
      </c>
      <c r="M616" s="32">
        <v>44927</v>
      </c>
      <c r="N616" s="33">
        <v>45290</v>
      </c>
      <c r="O616" s="34" t="s">
        <v>1196</v>
      </c>
      <c r="P616" s="35">
        <v>43236452</v>
      </c>
      <c r="Q616" s="36" t="s">
        <v>31</v>
      </c>
    </row>
    <row r="617" spans="1:17" s="7" customFormat="1" ht="114.75">
      <c r="A617" s="23" t="s">
        <v>53</v>
      </c>
      <c r="B617" s="24" t="s">
        <v>565</v>
      </c>
      <c r="C617" s="25" t="s">
        <v>0</v>
      </c>
      <c r="D617" s="16" t="s">
        <v>568</v>
      </c>
      <c r="E617" s="26" t="s">
        <v>569</v>
      </c>
      <c r="F617" s="27">
        <v>1</v>
      </c>
      <c r="G617" s="28" t="s">
        <v>58</v>
      </c>
      <c r="H617" s="29" t="s">
        <v>472</v>
      </c>
      <c r="I617" s="40">
        <v>2020170010050</v>
      </c>
      <c r="J617" s="17" t="s">
        <v>566</v>
      </c>
      <c r="K617" s="30" t="s">
        <v>567</v>
      </c>
      <c r="L617" s="31" t="s">
        <v>1166</v>
      </c>
      <c r="M617" s="32">
        <v>44927</v>
      </c>
      <c r="N617" s="33">
        <v>45290</v>
      </c>
      <c r="O617" s="34" t="s">
        <v>1213</v>
      </c>
      <c r="P617" s="35">
        <v>41271153</v>
      </c>
      <c r="Q617" s="36" t="s">
        <v>31</v>
      </c>
    </row>
    <row r="618" spans="1:17" s="7" customFormat="1" ht="114.75">
      <c r="A618" s="23" t="s">
        <v>53</v>
      </c>
      <c r="B618" s="24" t="s">
        <v>574</v>
      </c>
      <c r="C618" s="25" t="s">
        <v>0</v>
      </c>
      <c r="D618" s="16" t="s">
        <v>575</v>
      </c>
      <c r="E618" s="26" t="s">
        <v>576</v>
      </c>
      <c r="F618" s="27">
        <v>100</v>
      </c>
      <c r="G618" s="28" t="s">
        <v>58</v>
      </c>
      <c r="H618" s="29" t="s">
        <v>472</v>
      </c>
      <c r="I618" s="40">
        <v>2020170010051</v>
      </c>
      <c r="J618" s="17" t="s">
        <v>577</v>
      </c>
      <c r="K618" s="30" t="s">
        <v>578</v>
      </c>
      <c r="L618" s="31" t="s">
        <v>1171</v>
      </c>
      <c r="M618" s="32">
        <v>44927</v>
      </c>
      <c r="N618" s="33">
        <v>45290</v>
      </c>
      <c r="O618" s="34" t="s">
        <v>1213</v>
      </c>
      <c r="P618" s="35">
        <v>38232021159</v>
      </c>
      <c r="Q618" s="36" t="s">
        <v>31</v>
      </c>
    </row>
    <row r="619" spans="1:17" s="7" customFormat="1" ht="114.75">
      <c r="A619" s="23" t="s">
        <v>53</v>
      </c>
      <c r="B619" s="24" t="s">
        <v>574</v>
      </c>
      <c r="C619" s="25" t="s">
        <v>0</v>
      </c>
      <c r="D619" s="16" t="s">
        <v>575</v>
      </c>
      <c r="E619" s="26" t="s">
        <v>576</v>
      </c>
      <c r="F619" s="27">
        <v>100</v>
      </c>
      <c r="G619" s="28" t="s">
        <v>58</v>
      </c>
      <c r="H619" s="29" t="s">
        <v>472</v>
      </c>
      <c r="I619" s="40">
        <v>2020170010051</v>
      </c>
      <c r="J619" s="17" t="s">
        <v>577</v>
      </c>
      <c r="K619" s="30" t="s">
        <v>578</v>
      </c>
      <c r="L619" s="31" t="s">
        <v>1171</v>
      </c>
      <c r="M619" s="32">
        <v>44927</v>
      </c>
      <c r="N619" s="33">
        <v>45290</v>
      </c>
      <c r="O619" s="34" t="s">
        <v>1213</v>
      </c>
      <c r="P619" s="35">
        <v>3254871400</v>
      </c>
      <c r="Q619" s="36" t="s">
        <v>31</v>
      </c>
    </row>
    <row r="620" spans="1:17" s="7" customFormat="1" ht="114.75">
      <c r="A620" s="23" t="s">
        <v>53</v>
      </c>
      <c r="B620" s="24" t="s">
        <v>574</v>
      </c>
      <c r="C620" s="25" t="s">
        <v>0</v>
      </c>
      <c r="D620" s="16" t="s">
        <v>575</v>
      </c>
      <c r="E620" s="26" t="s">
        <v>576</v>
      </c>
      <c r="F620" s="27">
        <v>100</v>
      </c>
      <c r="G620" s="28" t="s">
        <v>58</v>
      </c>
      <c r="H620" s="29" t="s">
        <v>472</v>
      </c>
      <c r="I620" s="40">
        <v>2020170010051</v>
      </c>
      <c r="J620" s="17" t="s">
        <v>577</v>
      </c>
      <c r="K620" s="30" t="s">
        <v>578</v>
      </c>
      <c r="L620" s="31" t="s">
        <v>1171</v>
      </c>
      <c r="M620" s="32">
        <v>44927</v>
      </c>
      <c r="N620" s="33">
        <v>45290</v>
      </c>
      <c r="O620" s="34" t="s">
        <v>1196</v>
      </c>
      <c r="P620" s="35">
        <v>6184617</v>
      </c>
      <c r="Q620" s="36" t="s">
        <v>31</v>
      </c>
    </row>
    <row r="621" spans="1:17" s="7" customFormat="1" ht="114.75">
      <c r="A621" s="23" t="s">
        <v>53</v>
      </c>
      <c r="B621" s="24" t="s">
        <v>574</v>
      </c>
      <c r="C621" s="25" t="s">
        <v>0</v>
      </c>
      <c r="D621" s="16" t="s">
        <v>575</v>
      </c>
      <c r="E621" s="26" t="s">
        <v>576</v>
      </c>
      <c r="F621" s="27">
        <v>100</v>
      </c>
      <c r="G621" s="28" t="s">
        <v>58</v>
      </c>
      <c r="H621" s="29" t="s">
        <v>472</v>
      </c>
      <c r="I621" s="40">
        <v>2020170010051</v>
      </c>
      <c r="J621" s="17" t="s">
        <v>577</v>
      </c>
      <c r="K621" s="30" t="s">
        <v>578</v>
      </c>
      <c r="L621" s="31" t="s">
        <v>1171</v>
      </c>
      <c r="M621" s="32">
        <v>44927</v>
      </c>
      <c r="N621" s="33">
        <v>45290</v>
      </c>
      <c r="O621" s="34" t="s">
        <v>1196</v>
      </c>
      <c r="P621" s="35">
        <v>1991238</v>
      </c>
      <c r="Q621" s="36" t="s">
        <v>31</v>
      </c>
    </row>
    <row r="622" spans="1:17" s="7" customFormat="1" ht="114.75">
      <c r="A622" s="23" t="s">
        <v>53</v>
      </c>
      <c r="B622" s="24" t="s">
        <v>574</v>
      </c>
      <c r="C622" s="25" t="s">
        <v>0</v>
      </c>
      <c r="D622" s="16" t="s">
        <v>575</v>
      </c>
      <c r="E622" s="26" t="s">
        <v>576</v>
      </c>
      <c r="F622" s="27">
        <v>100</v>
      </c>
      <c r="G622" s="28" t="s">
        <v>58</v>
      </c>
      <c r="H622" s="29" t="s">
        <v>472</v>
      </c>
      <c r="I622" s="40">
        <v>2020170010051</v>
      </c>
      <c r="J622" s="17" t="s">
        <v>577</v>
      </c>
      <c r="K622" s="30" t="s">
        <v>578</v>
      </c>
      <c r="L622" s="31" t="s">
        <v>1171</v>
      </c>
      <c r="M622" s="32">
        <v>44927</v>
      </c>
      <c r="N622" s="33">
        <v>45290</v>
      </c>
      <c r="O622" s="34" t="s">
        <v>1196</v>
      </c>
      <c r="P622" s="35">
        <v>87437951605.179993</v>
      </c>
      <c r="Q622" s="36" t="s">
        <v>31</v>
      </c>
    </row>
    <row r="623" spans="1:17" s="7" customFormat="1" ht="114.75">
      <c r="A623" s="23" t="s">
        <v>53</v>
      </c>
      <c r="B623" s="24" t="s">
        <v>574</v>
      </c>
      <c r="C623" s="25" t="s">
        <v>0</v>
      </c>
      <c r="D623" s="16" t="s">
        <v>575</v>
      </c>
      <c r="E623" s="26" t="s">
        <v>576</v>
      </c>
      <c r="F623" s="27">
        <v>100</v>
      </c>
      <c r="G623" s="28" t="s">
        <v>58</v>
      </c>
      <c r="H623" s="29" t="s">
        <v>472</v>
      </c>
      <c r="I623" s="40">
        <v>2020170010051</v>
      </c>
      <c r="J623" s="17" t="s">
        <v>577</v>
      </c>
      <c r="K623" s="30" t="s">
        <v>578</v>
      </c>
      <c r="L623" s="31" t="s">
        <v>1171</v>
      </c>
      <c r="M623" s="32">
        <v>44927</v>
      </c>
      <c r="N623" s="33">
        <v>45290</v>
      </c>
      <c r="O623" s="34" t="s">
        <v>1196</v>
      </c>
      <c r="P623" s="35">
        <v>612769084</v>
      </c>
      <c r="Q623" s="36" t="s">
        <v>31</v>
      </c>
    </row>
    <row r="624" spans="1:17" s="7" customFormat="1" ht="114.75">
      <c r="A624" s="23" t="s">
        <v>53</v>
      </c>
      <c r="B624" s="24" t="s">
        <v>574</v>
      </c>
      <c r="C624" s="25" t="s">
        <v>0</v>
      </c>
      <c r="D624" s="16" t="s">
        <v>575</v>
      </c>
      <c r="E624" s="26" t="s">
        <v>576</v>
      </c>
      <c r="F624" s="27">
        <v>100</v>
      </c>
      <c r="G624" s="28" t="s">
        <v>58</v>
      </c>
      <c r="H624" s="29" t="s">
        <v>472</v>
      </c>
      <c r="I624" s="40">
        <v>2020170010051</v>
      </c>
      <c r="J624" s="17" t="s">
        <v>577</v>
      </c>
      <c r="K624" s="30" t="s">
        <v>578</v>
      </c>
      <c r="L624" s="31" t="s">
        <v>1171</v>
      </c>
      <c r="M624" s="32">
        <v>44927</v>
      </c>
      <c r="N624" s="33">
        <v>45290</v>
      </c>
      <c r="O624" s="34" t="s">
        <v>1196</v>
      </c>
      <c r="P624" s="35">
        <v>17980024369</v>
      </c>
      <c r="Q624" s="36" t="s">
        <v>31</v>
      </c>
    </row>
    <row r="625" spans="1:17" s="7" customFormat="1" ht="114.75">
      <c r="A625" s="23" t="s">
        <v>53</v>
      </c>
      <c r="B625" s="24" t="s">
        <v>574</v>
      </c>
      <c r="C625" s="25" t="s">
        <v>0</v>
      </c>
      <c r="D625" s="16" t="s">
        <v>575</v>
      </c>
      <c r="E625" s="26" t="s">
        <v>576</v>
      </c>
      <c r="F625" s="27">
        <v>100</v>
      </c>
      <c r="G625" s="28" t="s">
        <v>58</v>
      </c>
      <c r="H625" s="29" t="s">
        <v>472</v>
      </c>
      <c r="I625" s="40">
        <v>2020170010051</v>
      </c>
      <c r="J625" s="17" t="s">
        <v>577</v>
      </c>
      <c r="K625" s="30" t="s">
        <v>578</v>
      </c>
      <c r="L625" s="31" t="s">
        <v>1171</v>
      </c>
      <c r="M625" s="32">
        <v>44927</v>
      </c>
      <c r="N625" s="33">
        <v>45290</v>
      </c>
      <c r="O625" s="34" t="s">
        <v>1196</v>
      </c>
      <c r="P625" s="35">
        <v>2153371000</v>
      </c>
      <c r="Q625" s="36" t="s">
        <v>31</v>
      </c>
    </row>
    <row r="626" spans="1:17" s="7" customFormat="1" ht="114.75">
      <c r="A626" s="23" t="s">
        <v>53</v>
      </c>
      <c r="B626" s="24" t="s">
        <v>574</v>
      </c>
      <c r="C626" s="25" t="s">
        <v>0</v>
      </c>
      <c r="D626" s="16" t="s">
        <v>575</v>
      </c>
      <c r="E626" s="26" t="s">
        <v>576</v>
      </c>
      <c r="F626" s="27">
        <v>100</v>
      </c>
      <c r="G626" s="28" t="s">
        <v>58</v>
      </c>
      <c r="H626" s="29" t="s">
        <v>472</v>
      </c>
      <c r="I626" s="40">
        <v>2020170010051</v>
      </c>
      <c r="J626" s="17" t="s">
        <v>577</v>
      </c>
      <c r="K626" s="30" t="s">
        <v>578</v>
      </c>
      <c r="L626" s="31" t="s">
        <v>1171</v>
      </c>
      <c r="M626" s="32">
        <v>44927</v>
      </c>
      <c r="N626" s="33">
        <v>45290</v>
      </c>
      <c r="O626" s="34" t="s">
        <v>1196</v>
      </c>
      <c r="P626" s="35">
        <v>1097011818</v>
      </c>
      <c r="Q626" s="36" t="s">
        <v>31</v>
      </c>
    </row>
    <row r="627" spans="1:17" s="7" customFormat="1" ht="114.75">
      <c r="A627" s="23" t="s">
        <v>53</v>
      </c>
      <c r="B627" s="24" t="s">
        <v>574</v>
      </c>
      <c r="C627" s="25" t="s">
        <v>0</v>
      </c>
      <c r="D627" s="16" t="s">
        <v>575</v>
      </c>
      <c r="E627" s="26" t="s">
        <v>576</v>
      </c>
      <c r="F627" s="27">
        <v>100</v>
      </c>
      <c r="G627" s="28" t="s">
        <v>58</v>
      </c>
      <c r="H627" s="29" t="s">
        <v>472</v>
      </c>
      <c r="I627" s="40">
        <v>2020170010051</v>
      </c>
      <c r="J627" s="17" t="s">
        <v>577</v>
      </c>
      <c r="K627" s="30" t="s">
        <v>578</v>
      </c>
      <c r="L627" s="31" t="s">
        <v>1171</v>
      </c>
      <c r="M627" s="32">
        <v>44927</v>
      </c>
      <c r="N627" s="33">
        <v>45290</v>
      </c>
      <c r="O627" s="34" t="s">
        <v>1196</v>
      </c>
      <c r="P627" s="35">
        <v>4610406927</v>
      </c>
      <c r="Q627" s="36" t="s">
        <v>31</v>
      </c>
    </row>
    <row r="628" spans="1:17" s="7" customFormat="1" ht="114.75">
      <c r="A628" s="23" t="s">
        <v>53</v>
      </c>
      <c r="B628" s="24" t="s">
        <v>574</v>
      </c>
      <c r="C628" s="25" t="s">
        <v>0</v>
      </c>
      <c r="D628" s="16" t="s">
        <v>575</v>
      </c>
      <c r="E628" s="26" t="s">
        <v>576</v>
      </c>
      <c r="F628" s="27">
        <v>100</v>
      </c>
      <c r="G628" s="28" t="s">
        <v>58</v>
      </c>
      <c r="H628" s="29" t="s">
        <v>472</v>
      </c>
      <c r="I628" s="40">
        <v>2020170010051</v>
      </c>
      <c r="J628" s="17" t="s">
        <v>577</v>
      </c>
      <c r="K628" s="30" t="s">
        <v>578</v>
      </c>
      <c r="L628" s="31" t="s">
        <v>1171</v>
      </c>
      <c r="M628" s="32">
        <v>44927</v>
      </c>
      <c r="N628" s="33">
        <v>45290</v>
      </c>
      <c r="O628" s="34" t="s">
        <v>1196</v>
      </c>
      <c r="P628" s="35">
        <v>12035000</v>
      </c>
      <c r="Q628" s="36" t="s">
        <v>31</v>
      </c>
    </row>
    <row r="629" spans="1:17" s="7" customFormat="1" ht="114.75">
      <c r="A629" s="23" t="s">
        <v>53</v>
      </c>
      <c r="B629" s="24" t="s">
        <v>574</v>
      </c>
      <c r="C629" s="25" t="s">
        <v>0</v>
      </c>
      <c r="D629" s="16" t="s">
        <v>575</v>
      </c>
      <c r="E629" s="26" t="s">
        <v>576</v>
      </c>
      <c r="F629" s="27">
        <v>100</v>
      </c>
      <c r="G629" s="28" t="s">
        <v>58</v>
      </c>
      <c r="H629" s="29" t="s">
        <v>472</v>
      </c>
      <c r="I629" s="40">
        <v>2020170010051</v>
      </c>
      <c r="J629" s="17" t="s">
        <v>577</v>
      </c>
      <c r="K629" s="30" t="s">
        <v>578</v>
      </c>
      <c r="L629" s="31" t="s">
        <v>1171</v>
      </c>
      <c r="M629" s="32">
        <v>44927</v>
      </c>
      <c r="N629" s="33">
        <v>45290</v>
      </c>
      <c r="O629" s="34" t="s">
        <v>1196</v>
      </c>
      <c r="P629" s="35">
        <v>766133367</v>
      </c>
      <c r="Q629" s="36" t="s">
        <v>31</v>
      </c>
    </row>
    <row r="630" spans="1:17" s="7" customFormat="1" ht="114.75">
      <c r="A630" s="23" t="s">
        <v>53</v>
      </c>
      <c r="B630" s="24" t="s">
        <v>574</v>
      </c>
      <c r="C630" s="25" t="s">
        <v>0</v>
      </c>
      <c r="D630" s="16" t="s">
        <v>575</v>
      </c>
      <c r="E630" s="26" t="s">
        <v>576</v>
      </c>
      <c r="F630" s="27">
        <v>100</v>
      </c>
      <c r="G630" s="28" t="s">
        <v>58</v>
      </c>
      <c r="H630" s="29" t="s">
        <v>472</v>
      </c>
      <c r="I630" s="40">
        <v>2020170010051</v>
      </c>
      <c r="J630" s="17" t="s">
        <v>577</v>
      </c>
      <c r="K630" s="30" t="s">
        <v>578</v>
      </c>
      <c r="L630" s="31" t="s">
        <v>1171</v>
      </c>
      <c r="M630" s="32">
        <v>44927</v>
      </c>
      <c r="N630" s="33">
        <v>45290</v>
      </c>
      <c r="O630" s="34" t="s">
        <v>1196</v>
      </c>
      <c r="P630" s="35">
        <v>58018458</v>
      </c>
      <c r="Q630" s="36" t="s">
        <v>31</v>
      </c>
    </row>
    <row r="631" spans="1:17" s="7" customFormat="1" ht="114.75">
      <c r="A631" s="23" t="s">
        <v>53</v>
      </c>
      <c r="B631" s="24" t="s">
        <v>574</v>
      </c>
      <c r="C631" s="25" t="s">
        <v>0</v>
      </c>
      <c r="D631" s="16" t="s">
        <v>575</v>
      </c>
      <c r="E631" s="26" t="s">
        <v>576</v>
      </c>
      <c r="F631" s="27">
        <v>100</v>
      </c>
      <c r="G631" s="28" t="s">
        <v>58</v>
      </c>
      <c r="H631" s="29" t="s">
        <v>472</v>
      </c>
      <c r="I631" s="40">
        <v>2020170010051</v>
      </c>
      <c r="J631" s="17" t="s">
        <v>577</v>
      </c>
      <c r="K631" s="30" t="s">
        <v>578</v>
      </c>
      <c r="L631" s="31" t="s">
        <v>1172</v>
      </c>
      <c r="M631" s="32">
        <v>44927</v>
      </c>
      <c r="N631" s="33">
        <v>45290</v>
      </c>
      <c r="O631" s="34" t="s">
        <v>1196</v>
      </c>
      <c r="P631" s="35">
        <v>114883634</v>
      </c>
      <c r="Q631" s="36" t="s">
        <v>31</v>
      </c>
    </row>
    <row r="632" spans="1:17" s="7" customFormat="1" ht="114.75">
      <c r="A632" s="23" t="s">
        <v>53</v>
      </c>
      <c r="B632" s="24" t="s">
        <v>574</v>
      </c>
      <c r="C632" s="25" t="s">
        <v>0</v>
      </c>
      <c r="D632" s="16" t="s">
        <v>575</v>
      </c>
      <c r="E632" s="26" t="s">
        <v>576</v>
      </c>
      <c r="F632" s="27">
        <v>100</v>
      </c>
      <c r="G632" s="28" t="s">
        <v>58</v>
      </c>
      <c r="H632" s="29" t="s">
        <v>472</v>
      </c>
      <c r="I632" s="40">
        <v>2020170010051</v>
      </c>
      <c r="J632" s="17" t="s">
        <v>577</v>
      </c>
      <c r="K632" s="30" t="s">
        <v>578</v>
      </c>
      <c r="L632" s="31" t="s">
        <v>1172</v>
      </c>
      <c r="M632" s="32">
        <v>44927</v>
      </c>
      <c r="N632" s="33">
        <v>45290</v>
      </c>
      <c r="O632" s="34" t="s">
        <v>1196</v>
      </c>
      <c r="P632" s="35">
        <v>199123275</v>
      </c>
      <c r="Q632" s="36" t="s">
        <v>31</v>
      </c>
    </row>
    <row r="633" spans="1:17" s="7" customFormat="1" ht="114.75">
      <c r="A633" s="23" t="s">
        <v>53</v>
      </c>
      <c r="B633" s="24" t="s">
        <v>574</v>
      </c>
      <c r="C633" s="25" t="s">
        <v>0</v>
      </c>
      <c r="D633" s="16" t="s">
        <v>575</v>
      </c>
      <c r="E633" s="26" t="s">
        <v>576</v>
      </c>
      <c r="F633" s="27">
        <v>100</v>
      </c>
      <c r="G633" s="28" t="s">
        <v>58</v>
      </c>
      <c r="H633" s="29" t="s">
        <v>472</v>
      </c>
      <c r="I633" s="40">
        <v>2020170010051</v>
      </c>
      <c r="J633" s="17" t="s">
        <v>577</v>
      </c>
      <c r="K633" s="30" t="s">
        <v>578</v>
      </c>
      <c r="L633" s="31" t="s">
        <v>1172</v>
      </c>
      <c r="M633" s="32">
        <v>44927</v>
      </c>
      <c r="N633" s="33">
        <v>45290</v>
      </c>
      <c r="O633" s="34" t="s">
        <v>1196</v>
      </c>
      <c r="P633" s="35">
        <v>41157000</v>
      </c>
      <c r="Q633" s="36" t="s">
        <v>31</v>
      </c>
    </row>
    <row r="634" spans="1:17" s="7" customFormat="1" ht="114.75">
      <c r="A634" s="23" t="s">
        <v>53</v>
      </c>
      <c r="B634" s="24" t="s">
        <v>574</v>
      </c>
      <c r="C634" s="25" t="s">
        <v>0</v>
      </c>
      <c r="D634" s="16" t="s">
        <v>575</v>
      </c>
      <c r="E634" s="26" t="s">
        <v>576</v>
      </c>
      <c r="F634" s="27">
        <v>100</v>
      </c>
      <c r="G634" s="28" t="s">
        <v>58</v>
      </c>
      <c r="H634" s="29" t="s">
        <v>472</v>
      </c>
      <c r="I634" s="40">
        <v>2020170010051</v>
      </c>
      <c r="J634" s="17" t="s">
        <v>577</v>
      </c>
      <c r="K634" s="30" t="s">
        <v>578</v>
      </c>
      <c r="L634" s="31" t="s">
        <v>1172</v>
      </c>
      <c r="M634" s="32">
        <v>44927</v>
      </c>
      <c r="N634" s="33">
        <v>45290</v>
      </c>
      <c r="O634" s="34" t="s">
        <v>1196</v>
      </c>
      <c r="P634" s="35">
        <v>12000000</v>
      </c>
      <c r="Q634" s="36" t="s">
        <v>31</v>
      </c>
    </row>
    <row r="635" spans="1:17" s="7" customFormat="1" ht="114.75">
      <c r="A635" s="23" t="s">
        <v>53</v>
      </c>
      <c r="B635" s="24" t="s">
        <v>574</v>
      </c>
      <c r="C635" s="25" t="s">
        <v>0</v>
      </c>
      <c r="D635" s="16" t="s">
        <v>575</v>
      </c>
      <c r="E635" s="26" t="s">
        <v>576</v>
      </c>
      <c r="F635" s="27">
        <v>100</v>
      </c>
      <c r="G635" s="28" t="s">
        <v>58</v>
      </c>
      <c r="H635" s="29" t="s">
        <v>472</v>
      </c>
      <c r="I635" s="40">
        <v>2020170010051</v>
      </c>
      <c r="J635" s="17" t="s">
        <v>577</v>
      </c>
      <c r="K635" s="30" t="s">
        <v>578</v>
      </c>
      <c r="L635" s="31" t="s">
        <v>1172</v>
      </c>
      <c r="M635" s="32">
        <v>44927</v>
      </c>
      <c r="N635" s="33">
        <v>45290</v>
      </c>
      <c r="O635" s="34" t="s">
        <v>1196</v>
      </c>
      <c r="P635" s="35">
        <v>259418715</v>
      </c>
      <c r="Q635" s="36"/>
    </row>
    <row r="636" spans="1:17" s="7" customFormat="1" ht="63.75">
      <c r="A636" s="23" t="s">
        <v>53</v>
      </c>
      <c r="B636" s="24"/>
      <c r="C636" s="25"/>
      <c r="D636" s="16"/>
      <c r="E636" s="26" t="s">
        <v>253</v>
      </c>
      <c r="F636" s="27">
        <v>100</v>
      </c>
      <c r="G636" s="28" t="s">
        <v>58</v>
      </c>
      <c r="H636" s="29" t="s">
        <v>472</v>
      </c>
      <c r="I636" s="40">
        <v>2020170010051</v>
      </c>
      <c r="J636" s="17" t="s">
        <v>577</v>
      </c>
      <c r="K636" s="30" t="s">
        <v>1293</v>
      </c>
      <c r="L636" s="31" t="s">
        <v>1293</v>
      </c>
      <c r="M636" s="32">
        <v>44927</v>
      </c>
      <c r="N636" s="33">
        <v>45290</v>
      </c>
      <c r="O636" s="34" t="s">
        <v>1196</v>
      </c>
      <c r="P636" s="35">
        <v>52820000000</v>
      </c>
      <c r="Q636" s="36" t="s">
        <v>31</v>
      </c>
    </row>
    <row r="637" spans="1:17" s="7" customFormat="1" ht="102">
      <c r="A637" s="23" t="s">
        <v>53</v>
      </c>
      <c r="B637" s="24" t="s">
        <v>579</v>
      </c>
      <c r="C637" s="25" t="s">
        <v>0</v>
      </c>
      <c r="D637" s="16" t="s">
        <v>582</v>
      </c>
      <c r="E637" s="26" t="s">
        <v>583</v>
      </c>
      <c r="F637" s="27">
        <v>1</v>
      </c>
      <c r="G637" s="28" t="s">
        <v>58</v>
      </c>
      <c r="H637" s="29" t="s">
        <v>472</v>
      </c>
      <c r="I637" s="40">
        <v>2020170010058</v>
      </c>
      <c r="J637" s="17" t="s">
        <v>580</v>
      </c>
      <c r="K637" s="30" t="s">
        <v>581</v>
      </c>
      <c r="L637" s="31" t="s">
        <v>1173</v>
      </c>
      <c r="M637" s="32">
        <v>44927</v>
      </c>
      <c r="N637" s="33">
        <v>45290</v>
      </c>
      <c r="O637" s="34" t="s">
        <v>1213</v>
      </c>
      <c r="P637" s="35">
        <v>60782000</v>
      </c>
      <c r="Q637" s="36" t="s">
        <v>31</v>
      </c>
    </row>
    <row r="638" spans="1:17" s="7" customFormat="1" ht="102">
      <c r="A638" s="23" t="s">
        <v>53</v>
      </c>
      <c r="B638" s="24" t="s">
        <v>579</v>
      </c>
      <c r="C638" s="25" t="s">
        <v>0</v>
      </c>
      <c r="D638" s="16" t="s">
        <v>582</v>
      </c>
      <c r="E638" s="26" t="s">
        <v>583</v>
      </c>
      <c r="F638" s="27">
        <v>1</v>
      </c>
      <c r="G638" s="28" t="s">
        <v>58</v>
      </c>
      <c r="H638" s="29" t="s">
        <v>472</v>
      </c>
      <c r="I638" s="40">
        <v>2020170010058</v>
      </c>
      <c r="J638" s="17" t="s">
        <v>580</v>
      </c>
      <c r="K638" s="30" t="s">
        <v>581</v>
      </c>
      <c r="L638" s="37" t="s">
        <v>1176</v>
      </c>
      <c r="M638" s="32">
        <v>44927</v>
      </c>
      <c r="N638" s="33">
        <v>45290</v>
      </c>
      <c r="O638" s="34" t="s">
        <v>1213</v>
      </c>
      <c r="P638" s="35">
        <v>5000000</v>
      </c>
      <c r="Q638" s="36"/>
    </row>
    <row r="639" spans="1:17" s="7" customFormat="1" ht="102">
      <c r="A639" s="23" t="s">
        <v>53</v>
      </c>
      <c r="B639" s="24" t="s">
        <v>579</v>
      </c>
      <c r="C639" s="25" t="s">
        <v>0</v>
      </c>
      <c r="D639" s="16" t="s">
        <v>582</v>
      </c>
      <c r="E639" s="26" t="s">
        <v>583</v>
      </c>
      <c r="F639" s="27">
        <v>1</v>
      </c>
      <c r="G639" s="28" t="s">
        <v>58</v>
      </c>
      <c r="H639" s="29" t="s">
        <v>472</v>
      </c>
      <c r="I639" s="40">
        <v>2020170010058</v>
      </c>
      <c r="J639" s="17" t="s">
        <v>580</v>
      </c>
      <c r="K639" s="30" t="s">
        <v>581</v>
      </c>
      <c r="L639" s="31" t="s">
        <v>1174</v>
      </c>
      <c r="M639" s="32">
        <v>44927</v>
      </c>
      <c r="N639" s="33">
        <v>45290</v>
      </c>
      <c r="O639" s="34" t="s">
        <v>1213</v>
      </c>
      <c r="P639" s="35">
        <v>254866667</v>
      </c>
      <c r="Q639" s="36" t="s">
        <v>31</v>
      </c>
    </row>
    <row r="640" spans="1:17" s="7" customFormat="1" ht="102">
      <c r="A640" s="23" t="s">
        <v>53</v>
      </c>
      <c r="B640" s="24" t="s">
        <v>579</v>
      </c>
      <c r="C640" s="25" t="s">
        <v>0</v>
      </c>
      <c r="D640" s="16" t="s">
        <v>582</v>
      </c>
      <c r="E640" s="26" t="s">
        <v>583</v>
      </c>
      <c r="F640" s="27">
        <v>1</v>
      </c>
      <c r="G640" s="28" t="s">
        <v>58</v>
      </c>
      <c r="H640" s="29" t="s">
        <v>472</v>
      </c>
      <c r="I640" s="40">
        <v>2020170010058</v>
      </c>
      <c r="J640" s="17" t="s">
        <v>580</v>
      </c>
      <c r="K640" s="30" t="s">
        <v>581</v>
      </c>
      <c r="L640" s="31" t="s">
        <v>1287</v>
      </c>
      <c r="M640" s="32">
        <v>44927</v>
      </c>
      <c r="N640" s="33">
        <v>45290</v>
      </c>
      <c r="O640" s="34" t="s">
        <v>1213</v>
      </c>
      <c r="P640" s="35">
        <v>18419000</v>
      </c>
      <c r="Q640" s="36" t="s">
        <v>31</v>
      </c>
    </row>
    <row r="641" spans="1:17" s="7" customFormat="1" ht="102">
      <c r="A641" s="23" t="s">
        <v>53</v>
      </c>
      <c r="B641" s="24" t="s">
        <v>579</v>
      </c>
      <c r="C641" s="25" t="s">
        <v>0</v>
      </c>
      <c r="D641" s="16" t="s">
        <v>582</v>
      </c>
      <c r="E641" s="26" t="s">
        <v>583</v>
      </c>
      <c r="F641" s="27">
        <v>1</v>
      </c>
      <c r="G641" s="28" t="s">
        <v>58</v>
      </c>
      <c r="H641" s="29" t="s">
        <v>472</v>
      </c>
      <c r="I641" s="40">
        <v>2020170010058</v>
      </c>
      <c r="J641" s="17" t="s">
        <v>580</v>
      </c>
      <c r="K641" s="30" t="s">
        <v>581</v>
      </c>
      <c r="L641" s="31" t="s">
        <v>1175</v>
      </c>
      <c r="M641" s="32">
        <v>44927</v>
      </c>
      <c r="N641" s="33">
        <v>45290</v>
      </c>
      <c r="O641" s="34" t="s">
        <v>1213</v>
      </c>
      <c r="P641" s="35">
        <v>43840000</v>
      </c>
      <c r="Q641" s="36" t="s">
        <v>31</v>
      </c>
    </row>
    <row r="642" spans="1:17" s="7" customFormat="1" ht="102">
      <c r="A642" s="23" t="s">
        <v>53</v>
      </c>
      <c r="B642" s="24" t="s">
        <v>579</v>
      </c>
      <c r="C642" s="25" t="s">
        <v>0</v>
      </c>
      <c r="D642" s="16" t="s">
        <v>582</v>
      </c>
      <c r="E642" s="26" t="s">
        <v>583</v>
      </c>
      <c r="F642" s="27">
        <v>1</v>
      </c>
      <c r="G642" s="28" t="s">
        <v>58</v>
      </c>
      <c r="H642" s="29" t="s">
        <v>472</v>
      </c>
      <c r="I642" s="40">
        <v>2020170010058</v>
      </c>
      <c r="J642" s="17" t="s">
        <v>580</v>
      </c>
      <c r="K642" s="30" t="s">
        <v>581</v>
      </c>
      <c r="L642" s="31" t="s">
        <v>1175</v>
      </c>
      <c r="M642" s="32">
        <v>44927</v>
      </c>
      <c r="N642" s="33">
        <v>45290</v>
      </c>
      <c r="O642" s="34" t="s">
        <v>1196</v>
      </c>
      <c r="P642" s="35">
        <v>46106565</v>
      </c>
      <c r="Q642" s="36" t="s">
        <v>31</v>
      </c>
    </row>
    <row r="643" spans="1:17" s="7" customFormat="1" ht="63" customHeight="1">
      <c r="A643" s="23" t="s">
        <v>53</v>
      </c>
      <c r="B643" s="24"/>
      <c r="C643" s="25" t="s">
        <v>0</v>
      </c>
      <c r="D643" s="16" t="s">
        <v>582</v>
      </c>
      <c r="E643" s="26" t="s">
        <v>583</v>
      </c>
      <c r="F643" s="27">
        <v>1</v>
      </c>
      <c r="G643" s="28" t="s">
        <v>58</v>
      </c>
      <c r="H643" s="29" t="s">
        <v>472</v>
      </c>
      <c r="I643" s="40">
        <v>2020170010058</v>
      </c>
      <c r="J643" s="17" t="s">
        <v>580</v>
      </c>
      <c r="K643" s="30" t="s">
        <v>581</v>
      </c>
      <c r="L643" s="31" t="s">
        <v>1294</v>
      </c>
      <c r="M643" s="32">
        <v>44927</v>
      </c>
      <c r="N643" s="33">
        <v>45290</v>
      </c>
      <c r="O643" s="34" t="s">
        <v>1196</v>
      </c>
      <c r="P643" s="35">
        <v>1293435</v>
      </c>
      <c r="Q643" s="36"/>
    </row>
    <row r="644" spans="1:17" s="7" customFormat="1" ht="102">
      <c r="A644" s="23" t="s">
        <v>53</v>
      </c>
      <c r="B644" s="24" t="s">
        <v>579</v>
      </c>
      <c r="C644" s="25" t="s">
        <v>0</v>
      </c>
      <c r="D644" s="16" t="s">
        <v>582</v>
      </c>
      <c r="E644" s="26" t="s">
        <v>583</v>
      </c>
      <c r="F644" s="27">
        <v>1</v>
      </c>
      <c r="G644" s="28" t="s">
        <v>58</v>
      </c>
      <c r="H644" s="29" t="s">
        <v>472</v>
      </c>
      <c r="I644" s="40">
        <v>2020170010058</v>
      </c>
      <c r="J644" s="17" t="s">
        <v>580</v>
      </c>
      <c r="K644" s="30" t="s">
        <v>581</v>
      </c>
      <c r="L644" s="31" t="s">
        <v>1177</v>
      </c>
      <c r="M644" s="32">
        <v>44927</v>
      </c>
      <c r="N644" s="33">
        <v>45290</v>
      </c>
      <c r="O644" s="34" t="s">
        <v>1213</v>
      </c>
      <c r="P644" s="35">
        <v>125360731</v>
      </c>
      <c r="Q644" s="36" t="s">
        <v>31</v>
      </c>
    </row>
    <row r="645" spans="1:17" s="7" customFormat="1" ht="102">
      <c r="A645" s="23" t="s">
        <v>53</v>
      </c>
      <c r="B645" s="24" t="s">
        <v>579</v>
      </c>
      <c r="C645" s="25" t="s">
        <v>0</v>
      </c>
      <c r="D645" s="16" t="s">
        <v>582</v>
      </c>
      <c r="E645" s="26" t="s">
        <v>583</v>
      </c>
      <c r="F645" s="27">
        <v>1</v>
      </c>
      <c r="G645" s="28" t="s">
        <v>58</v>
      </c>
      <c r="H645" s="29" t="s">
        <v>472</v>
      </c>
      <c r="I645" s="40">
        <v>2020170010058</v>
      </c>
      <c r="J645" s="17" t="s">
        <v>580</v>
      </c>
      <c r="K645" s="30" t="s">
        <v>581</v>
      </c>
      <c r="L645" s="31" t="s">
        <v>1295</v>
      </c>
      <c r="M645" s="32">
        <v>44927</v>
      </c>
      <c r="N645" s="33">
        <v>45290</v>
      </c>
      <c r="O645" s="34" t="s">
        <v>1213</v>
      </c>
      <c r="P645" s="35">
        <v>123441077</v>
      </c>
      <c r="Q645" s="36" t="s">
        <v>31</v>
      </c>
    </row>
    <row r="646" spans="1:17" s="7" customFormat="1" ht="102">
      <c r="A646" s="23" t="s">
        <v>53</v>
      </c>
      <c r="B646" s="24" t="s">
        <v>579</v>
      </c>
      <c r="C646" s="25" t="s">
        <v>0</v>
      </c>
      <c r="D646" s="16" t="s">
        <v>582</v>
      </c>
      <c r="E646" s="26" t="s">
        <v>583</v>
      </c>
      <c r="F646" s="27">
        <v>1</v>
      </c>
      <c r="G646" s="28" t="s">
        <v>58</v>
      </c>
      <c r="H646" s="29" t="s">
        <v>472</v>
      </c>
      <c r="I646" s="40">
        <v>2020170010058</v>
      </c>
      <c r="J646" s="17" t="s">
        <v>580</v>
      </c>
      <c r="K646" s="30" t="s">
        <v>581</v>
      </c>
      <c r="L646" s="38" t="s">
        <v>1307</v>
      </c>
      <c r="M646" s="32">
        <v>44927</v>
      </c>
      <c r="N646" s="33">
        <v>45290</v>
      </c>
      <c r="O646" s="34" t="s">
        <v>1213</v>
      </c>
      <c r="P646" s="35">
        <v>63225818</v>
      </c>
      <c r="Q646" s="36"/>
    </row>
    <row r="647" spans="1:17" s="7" customFormat="1" ht="102">
      <c r="A647" s="23" t="s">
        <v>53</v>
      </c>
      <c r="B647" s="24" t="s">
        <v>579</v>
      </c>
      <c r="C647" s="25" t="s">
        <v>0</v>
      </c>
      <c r="D647" s="16" t="s">
        <v>582</v>
      </c>
      <c r="E647" s="26" t="s">
        <v>583</v>
      </c>
      <c r="F647" s="27">
        <v>1</v>
      </c>
      <c r="G647" s="28" t="s">
        <v>58</v>
      </c>
      <c r="H647" s="29" t="s">
        <v>472</v>
      </c>
      <c r="I647" s="40">
        <v>2020170010058</v>
      </c>
      <c r="J647" s="17" t="s">
        <v>580</v>
      </c>
      <c r="K647" s="30" t="s">
        <v>581</v>
      </c>
      <c r="L647" s="31" t="s">
        <v>1178</v>
      </c>
      <c r="M647" s="32">
        <v>44927</v>
      </c>
      <c r="N647" s="33">
        <v>45290</v>
      </c>
      <c r="O647" s="34" t="s">
        <v>1196</v>
      </c>
      <c r="P647" s="35">
        <v>8000000</v>
      </c>
      <c r="Q647" s="36" t="s">
        <v>31</v>
      </c>
    </row>
    <row r="648" spans="1:17" s="7" customFormat="1" ht="178.5">
      <c r="A648" s="23" t="s">
        <v>53</v>
      </c>
      <c r="B648" s="24" t="s">
        <v>469</v>
      </c>
      <c r="C648" s="25" t="s">
        <v>0</v>
      </c>
      <c r="D648" s="16" t="s">
        <v>584</v>
      </c>
      <c r="E648" s="26" t="s">
        <v>585</v>
      </c>
      <c r="F648" s="27">
        <v>30</v>
      </c>
      <c r="G648" s="28" t="s">
        <v>58</v>
      </c>
      <c r="H648" s="29" t="s">
        <v>472</v>
      </c>
      <c r="I648" s="40">
        <v>2022170010081</v>
      </c>
      <c r="J648" s="17" t="s">
        <v>1296</v>
      </c>
      <c r="K648" s="30" t="s">
        <v>586</v>
      </c>
      <c r="L648" s="31" t="s">
        <v>1179</v>
      </c>
      <c r="M648" s="32">
        <v>44927</v>
      </c>
      <c r="N648" s="33">
        <v>45290</v>
      </c>
      <c r="O648" s="34" t="s">
        <v>1196</v>
      </c>
      <c r="P648" s="35">
        <v>86473127</v>
      </c>
      <c r="Q648" s="36" t="s">
        <v>31</v>
      </c>
    </row>
    <row r="649" spans="1:17" s="7" customFormat="1" ht="178.5">
      <c r="A649" s="23" t="s">
        <v>53</v>
      </c>
      <c r="B649" s="24" t="s">
        <v>469</v>
      </c>
      <c r="C649" s="25" t="s">
        <v>0</v>
      </c>
      <c r="D649" s="16" t="s">
        <v>1297</v>
      </c>
      <c r="E649" s="26" t="s">
        <v>1298</v>
      </c>
      <c r="F649" s="27">
        <v>30</v>
      </c>
      <c r="G649" s="28" t="s">
        <v>58</v>
      </c>
      <c r="H649" s="29" t="s">
        <v>472</v>
      </c>
      <c r="I649" s="40">
        <v>2022170010081</v>
      </c>
      <c r="J649" s="17" t="s">
        <v>1296</v>
      </c>
      <c r="K649" s="30" t="s">
        <v>586</v>
      </c>
      <c r="L649" s="31" t="s">
        <v>1179</v>
      </c>
      <c r="M649" s="32">
        <v>44927</v>
      </c>
      <c r="N649" s="33">
        <v>45290</v>
      </c>
      <c r="O649" s="34" t="s">
        <v>1196</v>
      </c>
      <c r="P649" s="35">
        <v>236856905</v>
      </c>
      <c r="Q649" s="36" t="s">
        <v>31</v>
      </c>
    </row>
    <row r="650" spans="1:17" s="7" customFormat="1" ht="178.5">
      <c r="A650" s="26" t="s">
        <v>53</v>
      </c>
      <c r="B650" s="26" t="s">
        <v>469</v>
      </c>
      <c r="C650" s="25" t="s">
        <v>0</v>
      </c>
      <c r="D650" s="16" t="s">
        <v>531</v>
      </c>
      <c r="E650" s="26" t="s">
        <v>1299</v>
      </c>
      <c r="F650" s="27">
        <v>30</v>
      </c>
      <c r="G650" s="28" t="s">
        <v>58</v>
      </c>
      <c r="H650" s="29" t="s">
        <v>472</v>
      </c>
      <c r="I650" s="40">
        <v>2022170010081</v>
      </c>
      <c r="J650" s="17" t="s">
        <v>1296</v>
      </c>
      <c r="K650" s="30" t="s">
        <v>586</v>
      </c>
      <c r="L650" s="31" t="s">
        <v>1179</v>
      </c>
      <c r="M650" s="32">
        <v>44927</v>
      </c>
      <c r="N650" s="33">
        <v>45290</v>
      </c>
      <c r="O650" s="34" t="s">
        <v>1196</v>
      </c>
      <c r="P650" s="35">
        <v>48840000</v>
      </c>
      <c r="Q650" s="36" t="s">
        <v>31</v>
      </c>
    </row>
    <row r="655" spans="1:17">
      <c r="M655" s="5"/>
    </row>
  </sheetData>
  <autoFilter ref="A14:R650"/>
  <mergeCells count="25">
    <mergeCell ref="J11:K11"/>
    <mergeCell ref="J10:K10"/>
    <mergeCell ref="O13:Q13"/>
    <mergeCell ref="G13:H13"/>
    <mergeCell ref="D13:F13"/>
    <mergeCell ref="A12:Q12"/>
    <mergeCell ref="A13:B13"/>
    <mergeCell ref="I13:K13"/>
    <mergeCell ref="L13:N13"/>
    <mergeCell ref="B1:O2"/>
    <mergeCell ref="O10:Q10"/>
    <mergeCell ref="L10:N10"/>
    <mergeCell ref="D10:G11"/>
    <mergeCell ref="L11:N11"/>
    <mergeCell ref="O11:Q11"/>
    <mergeCell ref="B3:O4"/>
    <mergeCell ref="B5:O6"/>
    <mergeCell ref="D8:Q8"/>
    <mergeCell ref="A10:C11"/>
    <mergeCell ref="P1:Q6"/>
    <mergeCell ref="A7:C7"/>
    <mergeCell ref="A8:C8"/>
    <mergeCell ref="A9:Q9"/>
    <mergeCell ref="D7:Q7"/>
    <mergeCell ref="H10:I11"/>
  </mergeCells>
  <dataValidations count="2">
    <dataValidation type="date" allowBlank="1" showInputMessage="1" showErrorMessage="1" sqref="M65:N67 M182:N196 N70:N72 M429:M444 M209:M230 M140:N151 M52:N52 M418:M427 N418:N444 N169:N181 N211:N226 M70:M71">
      <formula1>44562</formula1>
      <formula2>44926</formula2>
    </dataValidation>
    <dataValidation type="date" allowBlank="1" showInputMessage="1" showErrorMessage="1" sqref="M197:N208 M15:N20 M367:N381">
      <formula1>44927</formula1>
      <formula2>45291</formula2>
    </dataValidation>
  </dataValidations>
  <printOptions horizontalCentered="1"/>
  <pageMargins left="1.1811023622047245" right="0.15748031496062992" top="0.39370078740157483" bottom="0.39370078740157483" header="0.51181102362204722" footer="0.51181102362204722"/>
  <pageSetup paperSize="5" scale="42" fitToHeight="0" orientation="landscape" horizontalDpi="4294967295" verticalDpi="4294967295" r:id="rId1"/>
  <headerFooter alignWithMargins="0"/>
  <drawing r:id="rId2"/>
  <legacyDrawing r:id="rId3"/>
  <extLst>
    <ext xmlns:x14="http://schemas.microsoft.com/office/spreadsheetml/2009/9/main" uri="{CCE6A557-97BC-4b89-ADB6-D9C93CAAB3DF}">
      <x14:dataValidations xmlns:xm="http://schemas.microsoft.com/office/excel/2006/main" count="33">
        <x14:dataValidation type="list" allowBlank="1" showInputMessage="1" showErrorMessage="1">
          <x14:formula1>
            <xm:f>[2]Hoja1!#REF!</xm:f>
          </x14:formula1>
          <xm:sqref>A318:A345 G318:G345 C318:C345</xm:sqref>
        </x14:dataValidation>
        <x14:dataValidation type="list" allowBlank="1" showInputMessage="1" showErrorMessage="1">
          <x14:formula1>
            <xm:f>[3]Hoja1!#REF!</xm:f>
          </x14:formula1>
          <xm:sqref>G197:G198 C197:C198 A197:A198 Q197:Q198</xm:sqref>
        </x14:dataValidation>
        <x14:dataValidation type="list" allowBlank="1" showInputMessage="1" showErrorMessage="1">
          <x14:formula1>
            <xm:f>[4]Hoja1!#REF!</xm:f>
          </x14:formula1>
          <xm:sqref>C68:C72 A68:A72 G68:G72</xm:sqref>
        </x14:dataValidation>
        <x14:dataValidation type="list" allowBlank="1" showInputMessage="1" showErrorMessage="1">
          <x14:formula1>
            <xm:f>[5]Hoja1!#REF!</xm:f>
          </x14:formula1>
          <xm:sqref>Q15:Q72 Q140:Q181 Q199:Q226 Q367:Q381 Q270:Q271 Q273:Q345 C270:C317 G270:G317 A270:A317</xm:sqref>
        </x14:dataValidation>
        <x14:dataValidation type="list" allowBlank="1" showInputMessage="1" showErrorMessage="1">
          <x14:formula1>
            <xm:f>[6]Hoja1!#REF!</xm:f>
          </x14:formula1>
          <xm:sqref>C39:C67 C21:C34 A31:A34 A39:A67 G31:G33 G39:G67</xm:sqref>
        </x14:dataValidation>
        <x14:dataValidation type="list" allowBlank="1" showInputMessage="1" showErrorMessage="1">
          <x14:formula1>
            <xm:f>[7]Hoja1!#REF!</xm:f>
          </x14:formula1>
          <xm:sqref>O21:O67 C346:C366 G346:G366 A346:A366</xm:sqref>
        </x14:dataValidation>
        <x14:dataValidation type="list" allowBlank="1" showInputMessage="1" showErrorMessage="1">
          <x14:formula1>
            <xm:f>[8]Hoja1!#REF!</xm:f>
          </x14:formula1>
          <xm:sqref>A445:A516 C445:C516 G445:G516 Q418:Q516 O512:O516 O507:O510 O418:O503 O505</xm:sqref>
        </x14:dataValidation>
        <x14:dataValidation type="list" allowBlank="1" showInputMessage="1" showErrorMessage="1">
          <x14:formula1>
            <xm:f>[9]Hoja1!#REF!</xm:f>
          </x14:formula1>
          <xm:sqref>O318:O345</xm:sqref>
        </x14:dataValidation>
        <x14:dataValidation type="list" allowBlank="1" showInputMessage="1" showErrorMessage="1">
          <x14:formula1>
            <xm:f>[10]Hoja1!#REF!</xm:f>
          </x14:formula1>
          <xm:sqref>C418:C444 G418:G444 A418:A444</xm:sqref>
        </x14:dataValidation>
        <x14:dataValidation type="list" allowBlank="1" showInputMessage="1" showErrorMessage="1">
          <x14:formula1>
            <xm:f>[11]Hoja1!#REF!</xm:f>
          </x14:formula1>
          <xm:sqref>O15:O20 G15:G20 A15:A20 C15:C20</xm:sqref>
        </x14:dataValidation>
        <x14:dataValidation type="list" allowBlank="1" showInputMessage="1" showErrorMessage="1">
          <x14:formula1>
            <xm:f>[12]Hoja1!#REF!</xm:f>
          </x14:formula1>
          <xm:sqref>O270:O317</xm:sqref>
        </x14:dataValidation>
        <x14:dataValidation type="list" allowBlank="1" showInputMessage="1" showErrorMessage="1">
          <x14:formula1>
            <xm:f>[13]Hoja1!#REF!</xm:f>
          </x14:formula1>
          <xm:sqref>G140:G176 C140:C152 C154:C176 A140:A163</xm:sqref>
        </x14:dataValidation>
        <x14:dataValidation type="list" allowBlank="1" showInputMessage="1" showErrorMessage="1">
          <x14:formula1>
            <xm:f>[14]Hoja1!#REF!</xm:f>
          </x14:formula1>
          <xm:sqref>O140:O181</xm:sqref>
        </x14:dataValidation>
        <x14:dataValidation type="list" allowBlank="1" showInputMessage="1" showErrorMessage="1">
          <x14:formula1>
            <xm:f>[15]Hoja1!#REF!</xm:f>
          </x14:formula1>
          <xm:sqref>G182:G196 C182:C196 O182:O196 Q182:Q196 A182:A196</xm:sqref>
        </x14:dataValidation>
        <x14:dataValidation type="list" allowBlank="1" showInputMessage="1" showErrorMessage="1">
          <x14:formula1>
            <xm:f>[16]Hoja1!#REF!</xm:f>
          </x14:formula1>
          <xm:sqref>G102:G127 A102:A139 C102:C139</xm:sqref>
        </x14:dataValidation>
        <x14:dataValidation type="list" allowBlank="1" showInputMessage="1" showErrorMessage="1">
          <x14:formula1>
            <xm:f>[17]Hoja1!#REF!</xm:f>
          </x14:formula1>
          <xm:sqref>O102:O139</xm:sqref>
        </x14:dataValidation>
        <x14:dataValidation type="list" allowBlank="1" showInputMessage="1" showErrorMessage="1">
          <x14:formula1>
            <xm:f>[18]Hoja1!#REF!</xm:f>
          </x14:formula1>
          <xm:sqref>Q252:Q269 C264:C269 C252:C262 A252:A269 G252:G269</xm:sqref>
        </x14:dataValidation>
        <x14:dataValidation type="list" allowBlank="1" showInputMessage="1" showErrorMessage="1">
          <x14:formula1>
            <xm:f>[19]Hoja1!#REF!</xm:f>
          </x14:formula1>
          <xm:sqref>O252:O269</xm:sqref>
        </x14:dataValidation>
        <x14:dataValidation type="list" allowBlank="1" showInputMessage="1" showErrorMessage="1">
          <x14:formula1>
            <xm:f>[20]Hoja1!#REF!</xm:f>
          </x14:formula1>
          <xm:sqref>O209:O226</xm:sqref>
        </x14:dataValidation>
        <x14:dataValidation type="list" allowBlank="1" showInputMessage="1" showErrorMessage="1">
          <x14:formula1>
            <xm:f>[21]Hoja1!#REF!</xm:f>
          </x14:formula1>
          <xm:sqref>A199:A208 C199:C208 G199:G208</xm:sqref>
        </x14:dataValidation>
        <x14:dataValidation type="list" allowBlank="1" showInputMessage="1" showErrorMessage="1">
          <x14:formula1>
            <xm:f>[22]Hoja1!#REF!</xm:f>
          </x14:formula1>
          <xm:sqref>O199:O208</xm:sqref>
        </x14:dataValidation>
        <x14:dataValidation type="list" allowBlank="1" showInputMessage="1" showErrorMessage="1">
          <x14:formula1>
            <xm:f>[23]Hoja1!#REF!</xm:f>
          </x14:formula1>
          <xm:sqref>O231:O251</xm:sqref>
        </x14:dataValidation>
        <x14:dataValidation type="list" allowBlank="1" showInputMessage="1" showErrorMessage="1">
          <x14:formula1>
            <xm:f>[24]Hoja1!#REF!</xm:f>
          </x14:formula1>
          <xm:sqref>O197:O198</xm:sqref>
        </x14:dataValidation>
        <x14:dataValidation type="list" allowBlank="1" showInputMessage="1" showErrorMessage="1">
          <x14:formula1>
            <xm:f>[25]Hoja1!#REF!</xm:f>
          </x14:formula1>
          <xm:sqref>G73:G101 Q74:Q78 Q80:Q101 C73:C101 A73:A101</xm:sqref>
        </x14:dataValidation>
        <x14:dataValidation type="list" allowBlank="1" showInputMessage="1" showErrorMessage="1">
          <x14:formula1>
            <xm:f>[26]Hoja1!#REF!</xm:f>
          </x14:formula1>
          <xm:sqref>G413:G415 G382:G387 C413:C415 A413:A415 O382:O417 C382:C410 G397:G410 A382:A410 Q382:Q410 Q413:Q415</xm:sqref>
        </x14:dataValidation>
        <x14:dataValidation type="list" allowBlank="1" showInputMessage="1" showErrorMessage="1">
          <x14:formula1>
            <xm:f>[27]Hoja1!#REF!</xm:f>
          </x14:formula1>
          <xm:sqref>C367:C381 A367:A381 G367:G381</xm:sqref>
        </x14:dataValidation>
        <x14:dataValidation type="list" allowBlank="1" showInputMessage="1" showErrorMessage="1">
          <x14:formula1>
            <xm:f>[28]Hoja1!#REF!</xm:f>
          </x14:formula1>
          <xm:sqref>O367:O381</xm:sqref>
        </x14:dataValidation>
        <x14:dataValidation type="list" allowBlank="1" showInputMessage="1" showErrorMessage="1">
          <x14:formula1>
            <xm:f>[29]Hoja1!#REF!</xm:f>
          </x14:formula1>
          <xm:sqref>O68:O72</xm:sqref>
        </x14:dataValidation>
        <x14:dataValidation type="list" allowBlank="1" showInputMessage="1" showErrorMessage="1">
          <x14:formula1>
            <xm:f>[30]Hoja1!#REF!</xm:f>
          </x14:formula1>
          <xm:sqref>Q518:Q650 O517:O650</xm:sqref>
        </x14:dataValidation>
        <x14:dataValidation type="list" allowBlank="1" showInputMessage="1" showErrorMessage="1">
          <x14:formula1>
            <xm:f>[31]Hoja1!#REF!</xm:f>
          </x14:formula1>
          <xm:sqref>G411:G412</xm:sqref>
        </x14:dataValidation>
        <x14:dataValidation type="list" allowBlank="1" showInputMessage="1" showErrorMessage="1">
          <x14:formula1>
            <xm:f>[26]Hoja1!#REF!</xm:f>
          </x14:formula1>
          <xm:sqref>A411:A412</xm:sqref>
        </x14:dataValidation>
        <x14:dataValidation type="list" allowBlank="1" showInputMessage="1" showErrorMessage="1">
          <x14:formula1>
            <xm:f>[26]Hoja1!#REF!</xm:f>
          </x14:formula1>
          <xm:sqref>C411:C412</xm:sqref>
        </x14:dataValidation>
        <x14:dataValidation type="list" allowBlank="1" showInputMessage="1" showErrorMessage="1">
          <x14:formula1>
            <xm:f>[31]Hoja1!#REF!</xm:f>
          </x14:formula1>
          <xm:sqref>Q411:Q412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9"/>
  <sheetViews>
    <sheetView workbookViewId="0">
      <selection activeCell="G12" sqref="G12"/>
    </sheetView>
  </sheetViews>
  <sheetFormatPr baseColWidth="10" defaultRowHeight="15"/>
  <cols>
    <col min="4" max="4" width="19.7109375" bestFit="1" customWidth="1"/>
    <col min="7" max="7" width="27.28515625" bestFit="1" customWidth="1"/>
    <col min="8" max="8" width="45.42578125" bestFit="1" customWidth="1"/>
  </cols>
  <sheetData>
    <row r="3" spans="2:8">
      <c r="B3" t="s">
        <v>1</v>
      </c>
      <c r="D3" t="s">
        <v>29</v>
      </c>
      <c r="F3" t="s">
        <v>31</v>
      </c>
      <c r="G3" t="s">
        <v>50</v>
      </c>
      <c r="H3" t="s">
        <v>56</v>
      </c>
    </row>
    <row r="4" spans="2:8">
      <c r="B4" t="s">
        <v>0</v>
      </c>
      <c r="D4" t="s">
        <v>30</v>
      </c>
      <c r="F4" t="s">
        <v>32</v>
      </c>
      <c r="G4" t="s">
        <v>52</v>
      </c>
      <c r="H4" t="s">
        <v>57</v>
      </c>
    </row>
    <row r="5" spans="2:8">
      <c r="B5" t="s">
        <v>28</v>
      </c>
      <c r="G5" t="s">
        <v>49</v>
      </c>
      <c r="H5" t="s">
        <v>58</v>
      </c>
    </row>
    <row r="6" spans="2:8">
      <c r="G6" t="s">
        <v>48</v>
      </c>
      <c r="H6" t="s">
        <v>59</v>
      </c>
    </row>
    <row r="7" spans="2:8">
      <c r="G7" t="s">
        <v>44</v>
      </c>
      <c r="H7" t="s">
        <v>60</v>
      </c>
    </row>
    <row r="8" spans="2:8">
      <c r="G8" t="s">
        <v>45</v>
      </c>
      <c r="H8" t="s">
        <v>61</v>
      </c>
    </row>
    <row r="9" spans="2:8">
      <c r="G9" t="s">
        <v>40</v>
      </c>
      <c r="H9" t="s">
        <v>62</v>
      </c>
    </row>
    <row r="10" spans="2:8">
      <c r="G10" t="s">
        <v>43</v>
      </c>
      <c r="H10" t="s">
        <v>63</v>
      </c>
    </row>
    <row r="11" spans="2:8">
      <c r="G11" t="s">
        <v>47</v>
      </c>
      <c r="H11" t="s">
        <v>64</v>
      </c>
    </row>
    <row r="12" spans="2:8">
      <c r="G12" t="s">
        <v>46</v>
      </c>
      <c r="H12" t="s">
        <v>65</v>
      </c>
    </row>
    <row r="13" spans="2:8">
      <c r="G13" t="s">
        <v>42</v>
      </c>
      <c r="H13" t="s">
        <v>66</v>
      </c>
    </row>
    <row r="14" spans="2:8">
      <c r="G14" t="s">
        <v>53</v>
      </c>
      <c r="H14" t="s">
        <v>67</v>
      </c>
    </row>
    <row r="15" spans="2:8">
      <c r="G15" t="s">
        <v>41</v>
      </c>
      <c r="H15" t="s">
        <v>68</v>
      </c>
    </row>
    <row r="16" spans="2:8">
      <c r="G16" t="s">
        <v>51</v>
      </c>
      <c r="H16" t="s">
        <v>69</v>
      </c>
    </row>
    <row r="17" spans="7:8">
      <c r="G17" t="s">
        <v>54</v>
      </c>
      <c r="H17" t="s">
        <v>70</v>
      </c>
    </row>
    <row r="18" spans="7:8">
      <c r="G18" t="s">
        <v>55</v>
      </c>
      <c r="H18" t="s">
        <v>71</v>
      </c>
    </row>
    <row r="19" spans="7:8">
      <c r="H19" t="s">
        <v>72</v>
      </c>
    </row>
  </sheetData>
  <sheetProtection algorithmName="SHA-512" hashValue="HaNqu0mchLncr1MSWU/rDi+V6kYOKHJTN/vfxb1M/RzU5VgzFEQJZWtWSZQE9qWLDjJcQz9G4mPVLP7EFYcDeg==" saltValue="pzJUQMoaRCG0YoVaFHosNA==" spinCount="100000" sheet="1" objects="1" scenarios="1"/>
  <sortState ref="G3:G18">
    <sortCondition ref="G3:G18"/>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PlanAcción</vt:lpstr>
      <vt:lpstr>Hoja1</vt:lpstr>
      <vt:lpstr>PlanAcción!Print_Titles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Alvaro Archbold</dc:creator>
  <cp:lastModifiedBy>Luz Marina Hurtado Giraldo</cp:lastModifiedBy>
  <cp:lastPrinted>2022-12-22T13:18:37Z</cp:lastPrinted>
  <dcterms:created xsi:type="dcterms:W3CDTF">2013-01-07T15:09:44Z</dcterms:created>
  <dcterms:modified xsi:type="dcterms:W3CDTF">2023-07-05T19:41:20Z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3082-11.2.0.9906</vt:lpwstr>
  </property>
</Properties>
</file>