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<sst xmlns="http://schemas.openxmlformats.org/spreadsheetml/2006/main" count="155" uniqueCount="124">
  <si>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</si>
  <si>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</si>
  <si>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</si>
  <si>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</si>
  <si>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</si>
  <si>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</si>
  <si>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</si>
  <si>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</si>
  <si>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</si>
  <si>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</si>
  <si>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</si>
  <si>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</si>
  <si>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</si>
  <si>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</si>
  <si>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</si>
  <si>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</si>
  <si>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</si>
  <si>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</si>
  <si>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</si>
  <si>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</si>
  <si>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</si>
  <si>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</si>
  <si>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</si>
  <si>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</si>
  <si>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</si>
  <si>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</si>
  <si>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</si>
  <si>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</si>
  <si>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</si>
  <si>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</si>
  <si>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</si>
  <si>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</si>
  <si>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</si>
  <si>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</si>
  <si>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</si>
  <si>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</si>
  <si>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</si>
  <si>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</si>
  <si>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</si>
  <si>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</si>
  <si>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</si>
  <si>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</si>
  <si>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</si>
  <si>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</si>
  <si>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</si>
  <si>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</si>
  <si>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</si>
  <si>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</si>
  <si>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</si>
  <si>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</si>
  <si>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</si>
  <si>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</si>
  <si>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</si>
  <si>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</si>
  <si>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</si>
  <si>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</si>
  <si>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</si>
  <si>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</si>
  <si>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</si>
  <si>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</si>
  <si>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</si>
  <si>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</si>
  <si>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</si>
  <si>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</si>
  <si>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</si>
  <si>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</si>
  <si>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</si>
  <si>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</si>
  <si>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</si>
  <si>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</si>
  <si>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</si>
  <si>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</si>
  <si>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</si>
  <si>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</si>
  <si>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</si>
  <si>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</si>
  <si>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</si>
  <si>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</si>
  <si>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</si>
  <si>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</si>
  <si>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</si>
  <si>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</si>
  <si>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PROPOSITO: FORTALECER LA PARTICIPACIÓN CIUDADANA EN SUS DIFERENTES MANIFESTACIONES, EN EL MARCO DE LA INCLUSION</t>
  </si>
  <si>
    <t>FECHA DE ELABORACIÓN: 02 DE DICIEMBRE DE 2013</t>
  </si>
  <si>
    <t>DEPENDENCIA: OFICINA DE INFANCIA - ADOLESCENCIA Y JUVENTUD</t>
  </si>
  <si>
    <t>DESARROLLO DE FACTORES PROTECTORES Y DE FOMENTO A LA INTEGRACIÒN, LA INCLUSIÒN Y EL EMPODERAMIENTO SOCIAL</t>
  </si>
  <si>
    <t>FORTALECIMIENTO DE ACCIONES AORIENTADAS AL DESARROLLO DE LA NIÑEZ, ADOLESCENCIA Y JUVENTUD</t>
  </si>
  <si>
    <t>Número de niños y niñas vinculados a procesos de participación social</t>
  </si>
  <si>
    <t>DES11</t>
  </si>
  <si>
    <t xml:space="preserve"> Número de organizaciones prejuveniles y juveniles acompañadas</t>
  </si>
  <si>
    <t>DES12</t>
  </si>
  <si>
    <t xml:space="preserve"> Número de adolescentes y jóvenes en procesos de participación social</t>
  </si>
  <si>
    <t>DES 82</t>
  </si>
  <si>
    <t>DES 83</t>
  </si>
  <si>
    <t>Gabinete Juvenil conformado y activo</t>
  </si>
  <si>
    <t>Consejo Municipal de Juventudes conformado y activo</t>
  </si>
  <si>
    <t>Acompañamiento a 78 organizaciones juveniles y prejuveniles</t>
  </si>
  <si>
    <t>Acompañamiento y dotacion Consejo Municiapl de Juvenil y otras iniciativas</t>
  </si>
  <si>
    <t>Acompañamiento y dotacion Gabinmete Juvenil y otras iniciativas</t>
  </si>
  <si>
    <t>DES 10</t>
  </si>
  <si>
    <t>Atender 10.000 adolescentes y jóvenes en procesos de participacion social</t>
  </si>
  <si>
    <t>El indicador DES 11 -  DES 82 DES 83 - Aportan al indicador DES 12 debido a que dichos proyectos son aporte importante para la vinculacion de adolescentes y jovenes a procesos de participacion social</t>
  </si>
  <si>
    <t>300 Niños y niñas vinculados a procesos de participación social por año</t>
  </si>
  <si>
    <t>En este proyecto se realiza la trazabilidad de Feria infantil con niños, niñas en actividades ludico recreativas y la implementacion de la politica publica de niñez y adolescencia</t>
  </si>
  <si>
    <t>Sebastian Restrepo Ortiz - Jefe de oficina de infancia, adolescencia y juventud - 16075253</t>
  </si>
  <si>
    <t>Sebastian Restrepo Ortiz - Jefe de oficina de infancia, adolescencia y juventud -16075253</t>
  </si>
  <si>
    <t>Compra de chalecos, chaquetas, camisetas tipo polo, pendones</t>
  </si>
  <si>
    <t>Fortlanecimiento del capital humano</t>
  </si>
  <si>
    <t>DESARROLAR PROPUESTAS DE CONSEJERIAS MUNICIPALES DE NIÑEZ</t>
  </si>
  <si>
    <t xml:space="preserve">GENERAR PROCESOS DE PARTICIPACION Y AGENCIAMIENTO JUVENIL </t>
  </si>
  <si>
    <t>desarrollo de actividades para acompañar a 78 organizaciones prejuveniles y juveniles en programas como las olimpiadas juveniles y tomas de comunas</t>
  </si>
  <si>
    <t>Sebastian Restrepo Ortiz - Jefe de oficina de infancia, adolescencia y juventud - 16075252</t>
  </si>
  <si>
    <t>Feria Infantil</t>
  </si>
  <si>
    <t>Consejo Municipal de infancia y adolescencia. - Politica publica</t>
  </si>
  <si>
    <t>Acompañamiento al consejo municipal de juventud en el programa vive la vida a lo bien</t>
  </si>
  <si>
    <t>Acompañamiento al consejo municipal de juventud en el programa escuela de gobierno</t>
  </si>
  <si>
    <t>Acompañamiento al consejo municipal de juventud en el programa volviendo al parque</t>
  </si>
  <si>
    <t>Acompañamiento al consejo municipal de juventud en el programa educacion para la movilidad</t>
  </si>
  <si>
    <t>Acompañamiento al consejo municipal de juventud en el programa  semana de la juventud</t>
  </si>
  <si>
    <t>Acompañamiento al  gabinete juvenil en el programa vive la vida a lo bien</t>
  </si>
  <si>
    <t>Acompañamiento al gabinete juvenil en el programa escuela de gobierno</t>
  </si>
  <si>
    <t>Acompañamiento al  gabinete juvenil en el programa volviendo al parque</t>
  </si>
  <si>
    <t>Acompañamiento  al gabinete juvenil en el programa educacion para la movilidad</t>
  </si>
  <si>
    <t>Acompañamiento al  gabinete juvenil en el programa  semana de la juventud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</si>
</sst>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rgb="FF333333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8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1" fillId="24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5" fillId="26" borderId="12" xfId="92" applyFont="1" applyFill="1" applyBorder="1" applyAlignment="1">
      <alignment horizontal="center" vertical="center" wrapText="1"/>
      <protection/>
    </xf>
    <xf numFmtId="0" fontId="25" fillId="26" borderId="19" xfId="92" applyFont="1" applyFill="1" applyBorder="1" applyAlignment="1">
      <alignment horizontal="center" vertical="center" wrapText="1"/>
      <protection/>
    </xf>
    <xf numFmtId="0" fontId="25" fillId="27" borderId="19" xfId="92" applyFont="1" applyFill="1" applyBorder="1" applyAlignment="1">
      <alignment horizontal="center" vertical="center" wrapText="1"/>
      <protection/>
    </xf>
    <xf numFmtId="0" fontId="25" fillId="28" borderId="19" xfId="92" applyFont="1" applyFill="1" applyBorder="1" applyAlignment="1">
      <alignment horizontal="center" vertical="center" wrapText="1"/>
      <protection/>
    </xf>
    <xf numFmtId="0" fontId="25" fillId="29" borderId="19" xfId="92" applyFont="1" applyFill="1" applyBorder="1" applyAlignment="1">
      <alignment horizontal="center" vertical="center" wrapText="1"/>
      <protection/>
    </xf>
    <xf numFmtId="0" fontId="25" fillId="30" borderId="19" xfId="92" applyFont="1" applyFill="1" applyBorder="1" applyAlignment="1">
      <alignment horizontal="center" vertical="center" wrapText="1"/>
      <protection/>
    </xf>
    <xf numFmtId="0" fontId="25" fillId="31" borderId="19" xfId="92" applyFont="1" applyFill="1" applyBorder="1" applyAlignment="1">
      <alignment horizontal="center" vertical="center" wrapText="1"/>
      <protection/>
    </xf>
    <xf numFmtId="0" fontId="25" fillId="32" borderId="19" xfId="92" applyFont="1" applyFill="1" applyBorder="1" applyAlignment="1">
      <alignment horizontal="center" vertical="center" wrapText="1"/>
      <protection/>
    </xf>
    <xf numFmtId="0" fontId="25" fillId="33" borderId="19" xfId="92" applyFont="1" applyFill="1" applyBorder="1" applyAlignment="1">
      <alignment horizontal="center" vertical="center" wrapText="1"/>
      <protection/>
    </xf>
    <xf numFmtId="0" fontId="25" fillId="34" borderId="19" xfId="92" applyFont="1" applyFill="1" applyBorder="1" applyAlignment="1">
      <alignment horizontal="center" vertical="center" wrapText="1"/>
      <protection/>
    </xf>
    <xf numFmtId="0" fontId="25" fillId="35" borderId="19" xfId="92" applyFont="1" applyFill="1" applyBorder="1" applyAlignment="1">
      <alignment horizontal="center" vertical="center" wrapText="1"/>
      <protection/>
    </xf>
    <xf numFmtId="0" fontId="25" fillId="36" borderId="19" xfId="92" applyFont="1" applyFill="1" applyBorder="1" applyAlignment="1">
      <alignment horizontal="center" vertical="center" wrapText="1"/>
      <protection/>
    </xf>
    <xf numFmtId="0" fontId="25" fillId="37" borderId="19" xfId="92" applyFont="1" applyFill="1" applyBorder="1" applyAlignment="1">
      <alignment horizontal="center" vertical="center" wrapText="1"/>
      <protection/>
    </xf>
    <xf numFmtId="0" fontId="25" fillId="38" borderId="19" xfId="92" applyFont="1" applyFill="1" applyBorder="1" applyAlignment="1">
      <alignment horizontal="center" vertical="center" wrapText="1"/>
      <protection/>
    </xf>
    <xf numFmtId="0" fontId="25" fillId="39" borderId="19" xfId="92" applyFont="1" applyFill="1" applyBorder="1" applyAlignment="1">
      <alignment horizontal="center" vertical="center" wrapText="1"/>
      <protection/>
    </xf>
    <xf numFmtId="0" fontId="25" fillId="0" borderId="12" xfId="92" applyFont="1" applyFill="1" applyBorder="1" applyAlignment="1">
      <alignment horizontal="center" vertical="center" wrapText="1"/>
      <protection/>
    </xf>
    <xf numFmtId="0" fontId="25" fillId="0" borderId="19" xfId="92" applyFont="1" applyFill="1" applyBorder="1" applyAlignment="1">
      <alignment horizontal="center" vertical="center" wrapText="1"/>
      <protection/>
    </xf>
    <xf numFmtId="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84" fontId="0" fillId="0" borderId="19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43" fontId="1" fillId="40" borderId="19" xfId="80" applyFill="1" applyBorder="1" applyAlignment="1">
      <alignment horizontal="center" vertical="center" wrapText="1"/>
    </xf>
    <xf numFmtId="43" fontId="1" fillId="41" borderId="19" xfId="80" applyFill="1" applyBorder="1" applyAlignment="1">
      <alignment horizontal="center" vertical="center" wrapText="1"/>
    </xf>
    <xf numFmtId="43" fontId="1" fillId="42" borderId="19" xfId="80" applyFill="1" applyBorder="1" applyAlignment="1">
      <alignment horizontal="center" vertical="center" wrapText="1"/>
    </xf>
    <xf numFmtId="43" fontId="1" fillId="43" borderId="19" xfId="80" applyFill="1" applyBorder="1" applyAlignment="1">
      <alignment horizontal="center" vertical="center" wrapText="1"/>
    </xf>
    <xf numFmtId="43" fontId="1" fillId="44" borderId="19" xfId="8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5" fillId="0" borderId="12" xfId="92" applyFont="1" applyFill="1" applyBorder="1" applyAlignment="1">
      <alignment horizontal="left" vertical="center" wrapText="1"/>
      <protection/>
    </xf>
    <xf numFmtId="0" fontId="25" fillId="0" borderId="19" xfId="92" applyFont="1" applyFill="1" applyBorder="1" applyAlignment="1">
      <alignment horizontal="left" vertical="center" wrapText="1"/>
      <protection/>
    </xf>
    <xf numFmtId="0" fontId="25" fillId="0" borderId="20" xfId="92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 wrapText="1"/>
    </xf>
    <xf numFmtId="9" fontId="0" fillId="0" borderId="22" xfId="0" applyNumberFormat="1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25" fillId="17" borderId="24" xfId="92" applyFont="1" applyFill="1" applyBorder="1" applyAlignment="1">
      <alignment horizontal="center" vertical="center" wrapText="1"/>
      <protection/>
    </xf>
    <xf numFmtId="0" fontId="25" fillId="17" borderId="25" xfId="92" applyFont="1" applyFill="1" applyBorder="1" applyAlignment="1">
      <alignment horizontal="center" vertical="center" wrapText="1"/>
      <protection/>
    </xf>
    <xf numFmtId="0" fontId="25" fillId="17" borderId="26" xfId="92" applyFont="1" applyFill="1" applyBorder="1" applyAlignment="1">
      <alignment horizontal="center" vertical="center" wrapText="1"/>
      <protection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5" fillId="0" borderId="29" xfId="92" applyFont="1" applyFill="1" applyBorder="1" applyAlignment="1">
      <alignment horizontal="left" vertical="center" wrapText="1"/>
      <protection/>
    </xf>
    <xf numFmtId="0" fontId="25" fillId="0" borderId="23" xfId="92" applyFont="1" applyFill="1" applyBorder="1" applyAlignment="1">
      <alignment horizontal="left" vertical="center" wrapText="1"/>
      <protection/>
    </xf>
    <xf numFmtId="0" fontId="25" fillId="0" borderId="30" xfId="92" applyFont="1" applyFill="1" applyBorder="1" applyAlignment="1">
      <alignment horizontal="left" vertical="center" wrapText="1"/>
      <protection/>
    </xf>
    <xf numFmtId="0" fontId="25" fillId="17" borderId="19" xfId="92" applyFont="1" applyFill="1" applyBorder="1" applyAlignment="1">
      <alignment horizontal="center" vertical="center" wrapText="1"/>
      <protection/>
    </xf>
    <xf numFmtId="0" fontId="25" fillId="17" borderId="20" xfId="92" applyFont="1" applyFill="1" applyBorder="1" applyAlignment="1">
      <alignment horizontal="center" vertical="center" wrapText="1"/>
      <protection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5" fillId="28" borderId="19" xfId="92" applyFont="1" applyFill="1" applyBorder="1" applyAlignment="1">
      <alignment horizontal="center" vertical="center" wrapText="1"/>
      <protection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5" fillId="17" borderId="12" xfId="9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45" borderId="41" xfId="0" applyFont="1" applyFill="1" applyBorder="1" applyAlignment="1">
      <alignment horizontal="center" vertical="center" wrapText="1"/>
    </xf>
    <xf numFmtId="0" fontId="21" fillId="45" borderId="42" xfId="0" applyFont="1" applyFill="1" applyBorder="1" applyAlignment="1">
      <alignment horizontal="center" vertical="center" wrapText="1"/>
    </xf>
    <xf numFmtId="0" fontId="21" fillId="45" borderId="4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204787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tabSelected="1" zoomScale="70" zoomScaleNormal="70" zoomScaleSheetLayoutView="50" workbookViewId="0" topLeftCell="A15">
      <selection activeCell="N23" sqref="N23"/>
    </sheetView>
  </sheetViews>
  <sheetFormatPr defaultColWidth="11.421875" defaultRowHeight="15"/>
  <cols>
    <col min="1" max="1" width="18.00390625" style="47" customWidth="1"/>
    <col min="2" max="2" width="22.421875" style="47" customWidth="1"/>
    <col min="3" max="3" width="9.7109375" style="47" customWidth="1"/>
    <col min="4" max="4" width="23.140625" style="47" customWidth="1"/>
    <col min="5" max="5" width="17.28125" style="47" customWidth="1"/>
    <col min="6" max="6" width="20.8515625" style="47" customWidth="1"/>
    <col min="7" max="13" width="6.00390625" style="47" customWidth="1"/>
    <col min="14" max="14" width="63.8515625" style="47" customWidth="1"/>
    <col min="15" max="15" width="22.28125" style="47" customWidth="1"/>
    <col min="16" max="16" width="9.421875" style="47" customWidth="1"/>
    <col min="17" max="17" width="20.7109375" style="47" customWidth="1"/>
    <col min="18" max="18" width="20.8515625" style="47" customWidth="1"/>
    <col min="19" max="19" width="20.00390625" style="42" customWidth="1"/>
    <col min="20" max="31" width="14.28125" style="47" customWidth="1"/>
    <col min="32" max="32" width="16.7109375" style="47" customWidth="1"/>
    <col min="33" max="33" width="12.421875" style="47" customWidth="1"/>
    <col min="34" max="34" width="16.8515625" style="47" customWidth="1"/>
    <col min="35" max="35" width="16.421875" style="47" customWidth="1"/>
    <col min="36" max="36" width="12.421875" style="47" customWidth="1"/>
    <col min="37" max="37" width="17.00390625" style="47" customWidth="1"/>
    <col min="38" max="38" width="12.421875" style="47" customWidth="1"/>
    <col min="39" max="39" width="17.7109375" style="47" customWidth="1"/>
    <col min="40" max="40" width="16.57421875" style="47" customWidth="1"/>
    <col min="41" max="41" width="18.140625" style="47" customWidth="1"/>
    <col min="42" max="42" width="18.28125" style="47" customWidth="1"/>
    <col min="43" max="43" width="19.140625" style="47" customWidth="1"/>
    <col min="44" max="52" width="19.421875" style="47" customWidth="1"/>
    <col min="53" max="53" width="58.28125" style="47" customWidth="1"/>
    <col min="54" max="54" width="59.57421875" style="47" customWidth="1"/>
    <col min="55" max="16384" width="11.421875" style="16" customWidth="1"/>
  </cols>
  <sheetData>
    <row r="1" spans="1:54" s="14" customFormat="1" ht="15">
      <c r="A1" s="94"/>
      <c r="B1" s="95"/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6"/>
      <c r="BB1" s="81" t="s">
        <v>69</v>
      </c>
    </row>
    <row r="2" spans="1:54" s="14" customFormat="1" ht="15">
      <c r="A2" s="96"/>
      <c r="B2" s="97"/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5"/>
      <c r="BB2" s="82"/>
    </row>
    <row r="3" spans="1:54" s="14" customFormat="1" ht="15">
      <c r="A3" s="96"/>
      <c r="B3" s="97"/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5"/>
      <c r="BB3" s="82"/>
    </row>
    <row r="4" spans="1:54" s="14" customFormat="1" ht="15">
      <c r="A4" s="96"/>
      <c r="B4" s="97"/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5"/>
      <c r="BB4" s="82"/>
    </row>
    <row r="5" spans="1:54" s="14" customFormat="1" ht="15">
      <c r="A5" s="96"/>
      <c r="B5" s="97"/>
      <c r="C5" s="73" t="s">
        <v>3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5"/>
      <c r="BB5" s="82"/>
    </row>
    <row r="6" spans="1:54" s="14" customFormat="1" ht="15">
      <c r="A6" s="96"/>
      <c r="B6" s="97"/>
      <c r="C6" s="73" t="s">
        <v>20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5"/>
      <c r="BB6" s="82"/>
    </row>
    <row r="7" spans="1:54" s="14" customFormat="1" ht="15">
      <c r="A7" s="96"/>
      <c r="B7" s="97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5"/>
      <c r="BB7" s="82"/>
    </row>
    <row r="8" spans="1:54" s="14" customFormat="1" ht="15.75" thickBot="1">
      <c r="A8" s="98"/>
      <c r="B8" s="99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3"/>
      <c r="BB8" s="83"/>
    </row>
    <row r="9" spans="1:54" s="15" customFormat="1" ht="15">
      <c r="A9" s="76" t="s">
        <v>83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8"/>
    </row>
    <row r="10" spans="1:54" ht="15">
      <c r="A10" s="57" t="s">
        <v>82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9"/>
    </row>
    <row r="11" spans="1:54" ht="15">
      <c r="A11" s="57" t="s">
        <v>84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9"/>
    </row>
    <row r="12" spans="1:54" s="14" customFormat="1" ht="1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</row>
    <row r="13" spans="1:54" ht="15">
      <c r="A13" s="100" t="s">
        <v>24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 t="s">
        <v>25</v>
      </c>
      <c r="Q13" s="79"/>
      <c r="R13" s="79"/>
      <c r="S13" s="79"/>
      <c r="T13" s="70" t="s">
        <v>65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2"/>
      <c r="AF13" s="79" t="s">
        <v>23</v>
      </c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 t="s">
        <v>11</v>
      </c>
      <c r="BB13" s="80" t="s">
        <v>12</v>
      </c>
    </row>
    <row r="14" spans="1:54" s="15" customFormat="1" ht="45">
      <c r="A14" s="17" t="s">
        <v>4</v>
      </c>
      <c r="B14" s="18" t="s">
        <v>5</v>
      </c>
      <c r="C14" s="19" t="s">
        <v>6</v>
      </c>
      <c r="D14" s="19" t="s">
        <v>7</v>
      </c>
      <c r="E14" s="20" t="s">
        <v>8</v>
      </c>
      <c r="F14" s="20" t="s">
        <v>9</v>
      </c>
      <c r="G14" s="90" t="s">
        <v>26</v>
      </c>
      <c r="H14" s="90"/>
      <c r="I14" s="90"/>
      <c r="J14" s="90"/>
      <c r="K14" s="90"/>
      <c r="L14" s="90"/>
      <c r="M14" s="90"/>
      <c r="N14" s="21"/>
      <c r="O14" s="21" t="s">
        <v>45</v>
      </c>
      <c r="P14" s="22" t="s">
        <v>10</v>
      </c>
      <c r="Q14" s="22" t="s">
        <v>13</v>
      </c>
      <c r="R14" s="23" t="s">
        <v>22</v>
      </c>
      <c r="S14" s="23" t="s">
        <v>21</v>
      </c>
      <c r="T14" s="21" t="s">
        <v>70</v>
      </c>
      <c r="U14" s="21" t="s">
        <v>71</v>
      </c>
      <c r="V14" s="21" t="s">
        <v>72</v>
      </c>
      <c r="W14" s="21" t="s">
        <v>73</v>
      </c>
      <c r="X14" s="21" t="s">
        <v>74</v>
      </c>
      <c r="Y14" s="21" t="s">
        <v>75</v>
      </c>
      <c r="Z14" s="21" t="s">
        <v>76</v>
      </c>
      <c r="AA14" s="21" t="s">
        <v>77</v>
      </c>
      <c r="AB14" s="21" t="s">
        <v>78</v>
      </c>
      <c r="AC14" s="21" t="s">
        <v>79</v>
      </c>
      <c r="AD14" s="21" t="s">
        <v>80</v>
      </c>
      <c r="AE14" s="21" t="s">
        <v>81</v>
      </c>
      <c r="AF14" s="24" t="s">
        <v>19</v>
      </c>
      <c r="AG14" s="25" t="s">
        <v>14</v>
      </c>
      <c r="AH14" s="25" t="s">
        <v>15</v>
      </c>
      <c r="AI14" s="25" t="s">
        <v>16</v>
      </c>
      <c r="AJ14" s="25" t="s">
        <v>17</v>
      </c>
      <c r="AK14" s="26" t="s">
        <v>66</v>
      </c>
      <c r="AL14" s="27" t="s">
        <v>14</v>
      </c>
      <c r="AM14" s="27" t="s">
        <v>15</v>
      </c>
      <c r="AN14" s="27" t="s">
        <v>16</v>
      </c>
      <c r="AO14" s="27" t="s">
        <v>17</v>
      </c>
      <c r="AP14" s="28" t="s">
        <v>67</v>
      </c>
      <c r="AQ14" s="18" t="s">
        <v>14</v>
      </c>
      <c r="AR14" s="18" t="s">
        <v>15</v>
      </c>
      <c r="AS14" s="18" t="s">
        <v>16</v>
      </c>
      <c r="AT14" s="18" t="s">
        <v>17</v>
      </c>
      <c r="AU14" s="29" t="s">
        <v>68</v>
      </c>
      <c r="AV14" s="30" t="s">
        <v>14</v>
      </c>
      <c r="AW14" s="30" t="s">
        <v>15</v>
      </c>
      <c r="AX14" s="30" t="s">
        <v>16</v>
      </c>
      <c r="AY14" s="30" t="s">
        <v>17</v>
      </c>
      <c r="AZ14" s="31" t="s">
        <v>18</v>
      </c>
      <c r="BA14" s="79"/>
      <c r="BB14" s="80"/>
    </row>
    <row r="15" spans="1:54" s="15" customFormat="1" ht="15">
      <c r="A15" s="32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  <c r="J15" s="33">
        <v>10</v>
      </c>
      <c r="K15" s="33">
        <v>11</v>
      </c>
      <c r="L15" s="33">
        <v>12</v>
      </c>
      <c r="M15" s="33">
        <v>13</v>
      </c>
      <c r="N15" s="33">
        <v>14</v>
      </c>
      <c r="O15" s="33">
        <v>15</v>
      </c>
      <c r="P15" s="33">
        <v>16</v>
      </c>
      <c r="Q15" s="33">
        <v>17</v>
      </c>
      <c r="R15" s="33">
        <v>18</v>
      </c>
      <c r="S15" s="33">
        <v>19</v>
      </c>
      <c r="T15" s="33">
        <v>20</v>
      </c>
      <c r="U15" s="33">
        <v>21</v>
      </c>
      <c r="V15" s="33">
        <v>22</v>
      </c>
      <c r="W15" s="33">
        <v>23</v>
      </c>
      <c r="X15" s="33">
        <v>24</v>
      </c>
      <c r="Y15" s="33">
        <v>25</v>
      </c>
      <c r="Z15" s="33">
        <v>26</v>
      </c>
      <c r="AA15" s="33">
        <v>27</v>
      </c>
      <c r="AB15" s="33">
        <v>28</v>
      </c>
      <c r="AC15" s="33">
        <v>29</v>
      </c>
      <c r="AD15" s="33">
        <v>30</v>
      </c>
      <c r="AE15" s="33">
        <v>31</v>
      </c>
      <c r="AF15" s="33">
        <v>32</v>
      </c>
      <c r="AG15" s="33">
        <v>33</v>
      </c>
      <c r="AH15" s="33">
        <v>34</v>
      </c>
      <c r="AI15" s="33">
        <v>35</v>
      </c>
      <c r="AJ15" s="33">
        <v>36</v>
      </c>
      <c r="AK15" s="33">
        <v>37</v>
      </c>
      <c r="AL15" s="33">
        <v>38</v>
      </c>
      <c r="AM15" s="33">
        <v>39</v>
      </c>
      <c r="AN15" s="33">
        <v>40</v>
      </c>
      <c r="AO15" s="33">
        <v>41</v>
      </c>
      <c r="AP15" s="33">
        <v>42</v>
      </c>
      <c r="AQ15" s="33">
        <v>43</v>
      </c>
      <c r="AR15" s="33">
        <v>44</v>
      </c>
      <c r="AS15" s="33">
        <v>45</v>
      </c>
      <c r="AT15" s="33">
        <v>46</v>
      </c>
      <c r="AU15" s="33">
        <v>47</v>
      </c>
      <c r="AV15" s="33">
        <v>48</v>
      </c>
      <c r="AW15" s="33">
        <v>49</v>
      </c>
      <c r="AX15" s="33">
        <v>50</v>
      </c>
      <c r="AY15" s="33">
        <v>51</v>
      </c>
      <c r="AZ15" s="33">
        <v>52</v>
      </c>
      <c r="BA15" s="33">
        <v>53</v>
      </c>
      <c r="BB15" s="33">
        <v>54</v>
      </c>
    </row>
    <row r="16" spans="1:54" ht="75">
      <c r="A16" s="60" t="s">
        <v>85</v>
      </c>
      <c r="B16" s="60" t="s">
        <v>86</v>
      </c>
      <c r="C16" s="34">
        <v>0.25</v>
      </c>
      <c r="D16" s="35" t="s">
        <v>96</v>
      </c>
      <c r="E16" s="61">
        <v>2012170010024</v>
      </c>
      <c r="F16" s="61" t="s">
        <v>109</v>
      </c>
      <c r="G16" s="35">
        <v>20</v>
      </c>
      <c r="H16" s="35">
        <v>3</v>
      </c>
      <c r="I16" s="35">
        <v>11</v>
      </c>
      <c r="J16" s="35">
        <v>15</v>
      </c>
      <c r="K16" s="35">
        <v>22</v>
      </c>
      <c r="L16" s="35">
        <v>24</v>
      </c>
      <c r="M16" s="35">
        <v>4</v>
      </c>
      <c r="N16" s="35" t="s">
        <v>110</v>
      </c>
      <c r="O16" s="36">
        <f>260000000/2</f>
        <v>130000000</v>
      </c>
      <c r="P16" s="37" t="s">
        <v>88</v>
      </c>
      <c r="Q16" s="38" t="s">
        <v>89</v>
      </c>
      <c r="R16" s="35">
        <v>78</v>
      </c>
      <c r="S16" s="35">
        <v>78</v>
      </c>
      <c r="T16" s="37">
        <v>0</v>
      </c>
      <c r="U16" s="37">
        <v>0</v>
      </c>
      <c r="V16" s="39">
        <v>8</v>
      </c>
      <c r="W16" s="39">
        <v>16</v>
      </c>
      <c r="X16" s="39">
        <v>24</v>
      </c>
      <c r="Y16" s="39">
        <v>32</v>
      </c>
      <c r="Z16" s="39">
        <v>41</v>
      </c>
      <c r="AA16" s="39">
        <v>50</v>
      </c>
      <c r="AB16" s="39">
        <v>59</v>
      </c>
      <c r="AC16" s="39">
        <v>68</v>
      </c>
      <c r="AD16" s="39">
        <v>78</v>
      </c>
      <c r="AE16" s="39">
        <v>78</v>
      </c>
      <c r="AF16" s="49">
        <f>50000000/2</f>
        <v>25000000</v>
      </c>
      <c r="AG16" s="37"/>
      <c r="AH16" s="37"/>
      <c r="AI16" s="53">
        <f>75000000/2</f>
        <v>37500000</v>
      </c>
      <c r="AJ16" s="37"/>
      <c r="AK16" s="53">
        <f>AI16</f>
        <v>37500000</v>
      </c>
      <c r="AL16" s="37"/>
      <c r="AM16" s="37"/>
      <c r="AN16" s="50">
        <f>75000000/2</f>
        <v>37500000</v>
      </c>
      <c r="AO16" s="37"/>
      <c r="AP16" s="50">
        <f>AN16</f>
        <v>37500000</v>
      </c>
      <c r="AQ16" s="37"/>
      <c r="AR16" s="37"/>
      <c r="AS16" s="51">
        <f>50000000/2</f>
        <v>25000000</v>
      </c>
      <c r="AT16" s="37"/>
      <c r="AU16" s="51">
        <f>AS16</f>
        <v>25000000</v>
      </c>
      <c r="AV16" s="37"/>
      <c r="AW16" s="37"/>
      <c r="AX16" s="52">
        <f>SUM(AF16+AK16+AP16+AU16)</f>
        <v>125000000</v>
      </c>
      <c r="AY16" s="37"/>
      <c r="AZ16" s="52">
        <f>AX16</f>
        <v>125000000</v>
      </c>
      <c r="BA16" s="40" t="s">
        <v>104</v>
      </c>
      <c r="BB16" s="41"/>
    </row>
    <row r="17" spans="1:54" ht="60">
      <c r="A17" s="60"/>
      <c r="B17" s="60"/>
      <c r="C17" s="34">
        <v>0.25</v>
      </c>
      <c r="D17" s="35" t="s">
        <v>100</v>
      </c>
      <c r="E17" s="62"/>
      <c r="F17" s="62"/>
      <c r="G17" s="35">
        <v>20</v>
      </c>
      <c r="H17" s="35">
        <v>3</v>
      </c>
      <c r="I17" s="35">
        <v>11</v>
      </c>
      <c r="J17" s="35">
        <v>15</v>
      </c>
      <c r="K17" s="35">
        <v>22</v>
      </c>
      <c r="L17" s="35">
        <v>24</v>
      </c>
      <c r="M17" s="35">
        <v>4</v>
      </c>
      <c r="N17" s="35" t="s">
        <v>110</v>
      </c>
      <c r="O17" s="36">
        <f>260000000/2</f>
        <v>130000000</v>
      </c>
      <c r="P17" s="37" t="s">
        <v>90</v>
      </c>
      <c r="Q17" s="38" t="s">
        <v>91</v>
      </c>
      <c r="R17" s="35">
        <v>10000</v>
      </c>
      <c r="S17" s="35">
        <v>10000</v>
      </c>
      <c r="T17" s="37">
        <v>0</v>
      </c>
      <c r="U17" s="37">
        <v>0</v>
      </c>
      <c r="V17" s="39">
        <v>1000</v>
      </c>
      <c r="W17" s="39">
        <v>2000</v>
      </c>
      <c r="X17" s="39">
        <v>3000</v>
      </c>
      <c r="Y17" s="39">
        <v>5000</v>
      </c>
      <c r="Z17" s="39">
        <v>6000</v>
      </c>
      <c r="AA17" s="39">
        <v>7000</v>
      </c>
      <c r="AB17" s="39">
        <v>8000</v>
      </c>
      <c r="AC17" s="39">
        <v>9000</v>
      </c>
      <c r="AD17" s="39">
        <v>10000</v>
      </c>
      <c r="AE17" s="39">
        <v>10000</v>
      </c>
      <c r="AF17" s="49">
        <f>50000000/2</f>
        <v>25000000</v>
      </c>
      <c r="AG17" s="37"/>
      <c r="AH17" s="37"/>
      <c r="AI17" s="53">
        <f>75000000/2</f>
        <v>37500000</v>
      </c>
      <c r="AJ17" s="37"/>
      <c r="AK17" s="53">
        <f>AI17</f>
        <v>37500000</v>
      </c>
      <c r="AL17" s="37"/>
      <c r="AM17" s="37"/>
      <c r="AN17" s="50">
        <f>75000000/2</f>
        <v>37500000</v>
      </c>
      <c r="AO17" s="37"/>
      <c r="AP17" s="50">
        <f>AN17</f>
        <v>37500000</v>
      </c>
      <c r="AQ17" s="37"/>
      <c r="AR17" s="37"/>
      <c r="AS17" s="51">
        <f>50000000/2</f>
        <v>25000000</v>
      </c>
      <c r="AT17" s="37"/>
      <c r="AU17" s="51">
        <f>AS17</f>
        <v>25000000</v>
      </c>
      <c r="AV17" s="37"/>
      <c r="AW17" s="37"/>
      <c r="AX17" s="52">
        <f aca="true" t="shared" si="0" ref="AX17:AX32">SUM(AF17+AK17+AP17+AU17)</f>
        <v>125000000</v>
      </c>
      <c r="AY17" s="37"/>
      <c r="AZ17" s="52">
        <f aca="true" t="shared" si="1" ref="AZ17:AZ32">AX17</f>
        <v>125000000</v>
      </c>
      <c r="BA17" s="40" t="s">
        <v>105</v>
      </c>
      <c r="BB17" s="41" t="s">
        <v>101</v>
      </c>
    </row>
    <row r="18" spans="1:54" ht="30">
      <c r="A18" s="60"/>
      <c r="B18" s="60"/>
      <c r="C18" s="67">
        <v>0.25</v>
      </c>
      <c r="D18" s="54" t="s">
        <v>97</v>
      </c>
      <c r="E18" s="62"/>
      <c r="F18" s="62"/>
      <c r="G18" s="54">
        <v>20</v>
      </c>
      <c r="H18" s="54">
        <v>3</v>
      </c>
      <c r="I18" s="54">
        <v>11</v>
      </c>
      <c r="J18" s="54">
        <v>15</v>
      </c>
      <c r="K18" s="101">
        <v>22</v>
      </c>
      <c r="L18" s="54">
        <v>24</v>
      </c>
      <c r="M18" s="54">
        <v>4</v>
      </c>
      <c r="N18" s="35" t="s">
        <v>114</v>
      </c>
      <c r="O18" s="36">
        <f>5000000/2</f>
        <v>2500000</v>
      </c>
      <c r="P18" s="54" t="s">
        <v>92</v>
      </c>
      <c r="Q18" s="64" t="s">
        <v>95</v>
      </c>
      <c r="R18" s="54">
        <v>1</v>
      </c>
      <c r="S18" s="54">
        <v>1</v>
      </c>
      <c r="T18" s="37">
        <v>0</v>
      </c>
      <c r="U18" s="37">
        <v>0</v>
      </c>
      <c r="V18" s="39">
        <v>1</v>
      </c>
      <c r="W18" s="39">
        <v>1</v>
      </c>
      <c r="X18" s="39">
        <v>1</v>
      </c>
      <c r="Y18" s="39">
        <v>1</v>
      </c>
      <c r="Z18" s="39">
        <v>0</v>
      </c>
      <c r="AA18" s="39">
        <v>1</v>
      </c>
      <c r="AB18" s="39">
        <v>1</v>
      </c>
      <c r="AC18" s="39">
        <v>0</v>
      </c>
      <c r="AD18" s="39">
        <v>0</v>
      </c>
      <c r="AE18" s="39">
        <v>0</v>
      </c>
      <c r="AF18" s="49">
        <v>0</v>
      </c>
      <c r="AG18" s="37"/>
      <c r="AH18" s="37"/>
      <c r="AI18" s="53">
        <v>2500000</v>
      </c>
      <c r="AJ18" s="37"/>
      <c r="AK18" s="53">
        <f aca="true" t="shared" si="2" ref="AK18:AK23">AI18</f>
        <v>2500000</v>
      </c>
      <c r="AL18" s="37"/>
      <c r="AM18" s="37"/>
      <c r="AN18" s="50">
        <v>0</v>
      </c>
      <c r="AO18" s="37"/>
      <c r="AP18" s="50">
        <f>AN18</f>
        <v>0</v>
      </c>
      <c r="AQ18" s="37"/>
      <c r="AR18" s="37"/>
      <c r="AS18" s="51">
        <v>0</v>
      </c>
      <c r="AT18" s="37"/>
      <c r="AU18" s="51">
        <f aca="true" t="shared" si="3" ref="AU18:AU24">AS18</f>
        <v>0</v>
      </c>
      <c r="AV18" s="37"/>
      <c r="AW18" s="37"/>
      <c r="AX18" s="52">
        <f t="shared" si="0"/>
        <v>2500000</v>
      </c>
      <c r="AY18" s="37"/>
      <c r="AZ18" s="52">
        <f t="shared" si="1"/>
        <v>2500000</v>
      </c>
      <c r="BA18" s="40" t="s">
        <v>105</v>
      </c>
      <c r="BB18" s="41"/>
    </row>
    <row r="19" spans="1:54" ht="30">
      <c r="A19" s="60"/>
      <c r="B19" s="60"/>
      <c r="C19" s="68"/>
      <c r="D19" s="55"/>
      <c r="E19" s="62"/>
      <c r="F19" s="62"/>
      <c r="G19" s="55"/>
      <c r="H19" s="55"/>
      <c r="I19" s="55"/>
      <c r="J19" s="55"/>
      <c r="K19" s="102"/>
      <c r="L19" s="55"/>
      <c r="M19" s="55"/>
      <c r="N19" s="35" t="s">
        <v>115</v>
      </c>
      <c r="O19" s="36">
        <f>5000000/2</f>
        <v>2500000</v>
      </c>
      <c r="P19" s="55"/>
      <c r="Q19" s="65"/>
      <c r="R19" s="55"/>
      <c r="S19" s="55"/>
      <c r="T19" s="37">
        <v>0</v>
      </c>
      <c r="U19" s="37">
        <v>0</v>
      </c>
      <c r="V19" s="39">
        <v>1</v>
      </c>
      <c r="W19" s="39">
        <v>1</v>
      </c>
      <c r="X19" s="39">
        <v>1</v>
      </c>
      <c r="Y19" s="39">
        <v>1</v>
      </c>
      <c r="Z19" s="39">
        <v>0</v>
      </c>
      <c r="AA19" s="39">
        <v>1</v>
      </c>
      <c r="AB19" s="39">
        <v>1</v>
      </c>
      <c r="AC19" s="39">
        <v>0</v>
      </c>
      <c r="AD19" s="39">
        <v>0</v>
      </c>
      <c r="AE19" s="39">
        <v>0</v>
      </c>
      <c r="AF19" s="49">
        <v>0</v>
      </c>
      <c r="AG19" s="37"/>
      <c r="AH19" s="37"/>
      <c r="AI19" s="53">
        <v>2500000</v>
      </c>
      <c r="AJ19" s="37"/>
      <c r="AK19" s="53">
        <f t="shared" si="2"/>
        <v>2500000</v>
      </c>
      <c r="AL19" s="37"/>
      <c r="AM19" s="37"/>
      <c r="AN19" s="50">
        <v>0</v>
      </c>
      <c r="AO19" s="37"/>
      <c r="AP19" s="50">
        <f aca="true" t="shared" si="4" ref="AP19:AP24">AN19</f>
        <v>0</v>
      </c>
      <c r="AQ19" s="37"/>
      <c r="AR19" s="37"/>
      <c r="AS19" s="51">
        <v>0</v>
      </c>
      <c r="AT19" s="37"/>
      <c r="AU19" s="51">
        <f t="shared" si="3"/>
        <v>0</v>
      </c>
      <c r="AV19" s="37"/>
      <c r="AW19" s="37"/>
      <c r="AX19" s="52">
        <f t="shared" si="0"/>
        <v>2500000</v>
      </c>
      <c r="AY19" s="37"/>
      <c r="AZ19" s="52">
        <f t="shared" si="1"/>
        <v>2500000</v>
      </c>
      <c r="BA19" s="40" t="s">
        <v>105</v>
      </c>
      <c r="BB19" s="41"/>
    </row>
    <row r="20" spans="1:54" ht="30">
      <c r="A20" s="60"/>
      <c r="B20" s="60"/>
      <c r="C20" s="68"/>
      <c r="D20" s="55"/>
      <c r="E20" s="62"/>
      <c r="F20" s="62"/>
      <c r="G20" s="55"/>
      <c r="H20" s="55"/>
      <c r="I20" s="55"/>
      <c r="J20" s="55"/>
      <c r="K20" s="102"/>
      <c r="L20" s="55"/>
      <c r="M20" s="55"/>
      <c r="N20" s="35" t="s">
        <v>116</v>
      </c>
      <c r="O20" s="36">
        <f>10000000/2</f>
        <v>5000000</v>
      </c>
      <c r="P20" s="55"/>
      <c r="Q20" s="65"/>
      <c r="R20" s="55"/>
      <c r="S20" s="55"/>
      <c r="T20" s="37">
        <v>0</v>
      </c>
      <c r="U20" s="37">
        <v>0</v>
      </c>
      <c r="V20" s="39">
        <v>1</v>
      </c>
      <c r="W20" s="39">
        <v>1</v>
      </c>
      <c r="X20" s="39">
        <v>1</v>
      </c>
      <c r="Y20" s="39">
        <v>1</v>
      </c>
      <c r="Z20" s="39">
        <v>1</v>
      </c>
      <c r="AA20" s="39">
        <v>1</v>
      </c>
      <c r="AB20" s="39">
        <v>1</v>
      </c>
      <c r="AC20" s="39">
        <v>1</v>
      </c>
      <c r="AD20" s="39">
        <v>1</v>
      </c>
      <c r="AE20" s="39"/>
      <c r="AF20" s="49">
        <v>2500000</v>
      </c>
      <c r="AG20" s="37"/>
      <c r="AH20" s="37"/>
      <c r="AI20" s="53">
        <v>2500000</v>
      </c>
      <c r="AJ20" s="37"/>
      <c r="AK20" s="53">
        <f t="shared" si="2"/>
        <v>2500000</v>
      </c>
      <c r="AL20" s="37"/>
      <c r="AM20" s="37"/>
      <c r="AN20" s="50">
        <v>0</v>
      </c>
      <c r="AO20" s="37"/>
      <c r="AP20" s="50">
        <f t="shared" si="4"/>
        <v>0</v>
      </c>
      <c r="AQ20" s="37"/>
      <c r="AR20" s="37"/>
      <c r="AS20" s="51">
        <v>0</v>
      </c>
      <c r="AT20" s="37"/>
      <c r="AU20" s="51">
        <f t="shared" si="3"/>
        <v>0</v>
      </c>
      <c r="AV20" s="37"/>
      <c r="AW20" s="37"/>
      <c r="AX20" s="52">
        <f t="shared" si="0"/>
        <v>5000000</v>
      </c>
      <c r="AY20" s="37"/>
      <c r="AZ20" s="52">
        <f t="shared" si="1"/>
        <v>5000000</v>
      </c>
      <c r="BA20" s="40" t="s">
        <v>105</v>
      </c>
      <c r="BB20" s="41"/>
    </row>
    <row r="21" spans="1:54" ht="30">
      <c r="A21" s="60"/>
      <c r="B21" s="60"/>
      <c r="C21" s="68"/>
      <c r="D21" s="55"/>
      <c r="E21" s="62"/>
      <c r="F21" s="62"/>
      <c r="G21" s="55"/>
      <c r="H21" s="55"/>
      <c r="I21" s="55"/>
      <c r="J21" s="55"/>
      <c r="K21" s="102"/>
      <c r="L21" s="55"/>
      <c r="M21" s="55"/>
      <c r="N21" s="35" t="s">
        <v>117</v>
      </c>
      <c r="O21" s="36">
        <f>5000000/2</f>
        <v>2500000</v>
      </c>
      <c r="P21" s="55"/>
      <c r="Q21" s="65"/>
      <c r="R21" s="55"/>
      <c r="S21" s="55"/>
      <c r="T21" s="37">
        <v>0</v>
      </c>
      <c r="U21" s="37">
        <v>0</v>
      </c>
      <c r="V21" s="39">
        <v>1</v>
      </c>
      <c r="W21" s="39">
        <v>0</v>
      </c>
      <c r="X21" s="39">
        <v>1</v>
      </c>
      <c r="Y21" s="39">
        <v>0</v>
      </c>
      <c r="Z21" s="39">
        <v>1</v>
      </c>
      <c r="AA21" s="39">
        <v>0</v>
      </c>
      <c r="AB21" s="39">
        <v>0</v>
      </c>
      <c r="AC21" s="39">
        <v>1</v>
      </c>
      <c r="AD21" s="39">
        <v>0</v>
      </c>
      <c r="AE21" s="39">
        <v>0</v>
      </c>
      <c r="AF21" s="49">
        <v>0</v>
      </c>
      <c r="AG21" s="37"/>
      <c r="AH21" s="37"/>
      <c r="AI21" s="53">
        <v>2500000</v>
      </c>
      <c r="AJ21" s="37"/>
      <c r="AK21" s="53">
        <f t="shared" si="2"/>
        <v>2500000</v>
      </c>
      <c r="AL21" s="37"/>
      <c r="AM21" s="37"/>
      <c r="AN21" s="50">
        <v>0</v>
      </c>
      <c r="AO21" s="37"/>
      <c r="AP21" s="50">
        <f t="shared" si="4"/>
        <v>0</v>
      </c>
      <c r="AQ21" s="37"/>
      <c r="AR21" s="37"/>
      <c r="AS21" s="51">
        <v>0</v>
      </c>
      <c r="AT21" s="37"/>
      <c r="AU21" s="51">
        <f t="shared" si="3"/>
        <v>0</v>
      </c>
      <c r="AV21" s="37"/>
      <c r="AW21" s="37"/>
      <c r="AX21" s="52">
        <f t="shared" si="0"/>
        <v>2500000</v>
      </c>
      <c r="AY21" s="37"/>
      <c r="AZ21" s="52">
        <f t="shared" si="1"/>
        <v>2500000</v>
      </c>
      <c r="BA21" s="40" t="s">
        <v>105</v>
      </c>
      <c r="BB21" s="41"/>
    </row>
    <row r="22" spans="1:54" ht="30">
      <c r="A22" s="60"/>
      <c r="B22" s="60"/>
      <c r="C22" s="68"/>
      <c r="D22" s="55"/>
      <c r="E22" s="62"/>
      <c r="F22" s="62"/>
      <c r="G22" s="55"/>
      <c r="H22" s="55"/>
      <c r="I22" s="55"/>
      <c r="J22" s="55"/>
      <c r="K22" s="102"/>
      <c r="L22" s="55"/>
      <c r="M22" s="55"/>
      <c r="N22" s="35" t="s">
        <v>118</v>
      </c>
      <c r="O22" s="36">
        <f>20000000/2</f>
        <v>10000000</v>
      </c>
      <c r="P22" s="55"/>
      <c r="Q22" s="65"/>
      <c r="R22" s="55"/>
      <c r="S22" s="55"/>
      <c r="T22" s="37">
        <v>0</v>
      </c>
      <c r="U22" s="37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1</v>
      </c>
      <c r="AB22" s="39">
        <v>0</v>
      </c>
      <c r="AC22" s="39">
        <v>0</v>
      </c>
      <c r="AD22" s="39">
        <v>0</v>
      </c>
      <c r="AE22" s="39">
        <v>0</v>
      </c>
      <c r="AF22" s="49">
        <v>0</v>
      </c>
      <c r="AG22" s="37"/>
      <c r="AH22" s="37"/>
      <c r="AI22" s="53">
        <v>0</v>
      </c>
      <c r="AJ22" s="37"/>
      <c r="AK22" s="53">
        <f t="shared" si="2"/>
        <v>0</v>
      </c>
      <c r="AL22" s="37"/>
      <c r="AM22" s="37"/>
      <c r="AN22" s="50">
        <v>10000000</v>
      </c>
      <c r="AO22" s="37"/>
      <c r="AP22" s="50">
        <f t="shared" si="4"/>
        <v>10000000</v>
      </c>
      <c r="AQ22" s="37"/>
      <c r="AR22" s="37"/>
      <c r="AS22" s="51">
        <v>0</v>
      </c>
      <c r="AT22" s="37"/>
      <c r="AU22" s="51">
        <f t="shared" si="3"/>
        <v>0</v>
      </c>
      <c r="AV22" s="37"/>
      <c r="AW22" s="37"/>
      <c r="AX22" s="52">
        <f t="shared" si="0"/>
        <v>10000000</v>
      </c>
      <c r="AY22" s="37"/>
      <c r="AZ22" s="52">
        <f t="shared" si="1"/>
        <v>10000000</v>
      </c>
      <c r="BA22" s="40" t="s">
        <v>105</v>
      </c>
      <c r="BB22" s="41"/>
    </row>
    <row r="23" spans="1:54" ht="30">
      <c r="A23" s="60"/>
      <c r="B23" s="60"/>
      <c r="C23" s="68"/>
      <c r="D23" s="55"/>
      <c r="E23" s="62"/>
      <c r="F23" s="62"/>
      <c r="G23" s="55"/>
      <c r="H23" s="55"/>
      <c r="I23" s="55"/>
      <c r="J23" s="55"/>
      <c r="K23" s="102"/>
      <c r="L23" s="55"/>
      <c r="M23" s="55"/>
      <c r="N23" s="35" t="s">
        <v>107</v>
      </c>
      <c r="O23" s="36">
        <f>5000000/2</f>
        <v>2500000</v>
      </c>
      <c r="P23" s="55"/>
      <c r="Q23" s="65"/>
      <c r="R23" s="55"/>
      <c r="S23" s="55"/>
      <c r="T23" s="37">
        <v>0</v>
      </c>
      <c r="U23" s="37">
        <v>0</v>
      </c>
      <c r="V23" s="39">
        <v>1</v>
      </c>
      <c r="W23" s="39">
        <v>0</v>
      </c>
      <c r="X23" s="39">
        <v>1</v>
      </c>
      <c r="Y23" s="39">
        <v>0</v>
      </c>
      <c r="Z23" s="39">
        <v>0</v>
      </c>
      <c r="AA23" s="39">
        <v>0</v>
      </c>
      <c r="AB23" s="39">
        <v>1</v>
      </c>
      <c r="AC23" s="39">
        <v>0</v>
      </c>
      <c r="AD23" s="39">
        <v>1</v>
      </c>
      <c r="AE23" s="39">
        <v>0</v>
      </c>
      <c r="AF23" s="49">
        <v>625000</v>
      </c>
      <c r="AG23" s="37"/>
      <c r="AH23" s="37"/>
      <c r="AI23" s="53">
        <v>625000</v>
      </c>
      <c r="AJ23" s="37"/>
      <c r="AK23" s="53">
        <f t="shared" si="2"/>
        <v>625000</v>
      </c>
      <c r="AL23" s="37"/>
      <c r="AM23" s="37"/>
      <c r="AN23" s="50">
        <v>625000</v>
      </c>
      <c r="AO23" s="37"/>
      <c r="AP23" s="50">
        <f t="shared" si="4"/>
        <v>625000</v>
      </c>
      <c r="AQ23" s="37"/>
      <c r="AR23" s="37"/>
      <c r="AS23" s="51">
        <v>625000</v>
      </c>
      <c r="AT23" s="37"/>
      <c r="AU23" s="51">
        <f t="shared" si="3"/>
        <v>625000</v>
      </c>
      <c r="AV23" s="37"/>
      <c r="AW23" s="37"/>
      <c r="AX23" s="52">
        <f t="shared" si="0"/>
        <v>2500000</v>
      </c>
      <c r="AY23" s="37"/>
      <c r="AZ23" s="52">
        <f t="shared" si="1"/>
        <v>2500000</v>
      </c>
      <c r="BA23" s="40" t="s">
        <v>105</v>
      </c>
      <c r="BB23" s="41"/>
    </row>
    <row r="24" spans="1:54" ht="30">
      <c r="A24" s="60"/>
      <c r="B24" s="60"/>
      <c r="C24" s="69"/>
      <c r="D24" s="56"/>
      <c r="E24" s="62"/>
      <c r="F24" s="62"/>
      <c r="G24" s="56"/>
      <c r="H24" s="56"/>
      <c r="I24" s="56"/>
      <c r="J24" s="56"/>
      <c r="K24" s="103"/>
      <c r="L24" s="56"/>
      <c r="M24" s="56"/>
      <c r="N24" s="35" t="s">
        <v>106</v>
      </c>
      <c r="O24" s="44">
        <v>5000000</v>
      </c>
      <c r="P24" s="56"/>
      <c r="Q24" s="66"/>
      <c r="R24" s="56"/>
      <c r="S24" s="56"/>
      <c r="T24" s="37">
        <v>0</v>
      </c>
      <c r="U24" s="37">
        <v>0</v>
      </c>
      <c r="V24" s="39">
        <v>0</v>
      </c>
      <c r="W24" s="39">
        <v>1</v>
      </c>
      <c r="X24" s="39">
        <v>1</v>
      </c>
      <c r="Y24" s="39">
        <v>1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49">
        <v>0</v>
      </c>
      <c r="AG24" s="37"/>
      <c r="AH24" s="37"/>
      <c r="AI24" s="53">
        <v>5000000</v>
      </c>
      <c r="AJ24" s="37"/>
      <c r="AK24" s="53">
        <f>AI24</f>
        <v>5000000</v>
      </c>
      <c r="AL24" s="37"/>
      <c r="AM24" s="37"/>
      <c r="AN24" s="50">
        <v>0</v>
      </c>
      <c r="AO24" s="37"/>
      <c r="AP24" s="50">
        <f t="shared" si="4"/>
        <v>0</v>
      </c>
      <c r="AQ24" s="37"/>
      <c r="AR24" s="37"/>
      <c r="AS24" s="51">
        <v>0</v>
      </c>
      <c r="AT24" s="37"/>
      <c r="AU24" s="51">
        <f t="shared" si="3"/>
        <v>0</v>
      </c>
      <c r="AV24" s="37"/>
      <c r="AW24" s="37"/>
      <c r="AX24" s="52">
        <f t="shared" si="0"/>
        <v>5000000</v>
      </c>
      <c r="AY24" s="37"/>
      <c r="AZ24" s="52">
        <f t="shared" si="1"/>
        <v>5000000</v>
      </c>
      <c r="BA24" s="40" t="s">
        <v>105</v>
      </c>
      <c r="BB24" s="41"/>
    </row>
    <row r="25" spans="1:54" ht="30">
      <c r="A25" s="60"/>
      <c r="B25" s="60"/>
      <c r="C25" s="67">
        <v>0.25</v>
      </c>
      <c r="D25" s="54" t="s">
        <v>98</v>
      </c>
      <c r="E25" s="62"/>
      <c r="F25" s="62"/>
      <c r="G25" s="54">
        <v>20</v>
      </c>
      <c r="H25" s="54">
        <v>3</v>
      </c>
      <c r="I25" s="54">
        <v>11</v>
      </c>
      <c r="J25" s="54">
        <v>15</v>
      </c>
      <c r="K25" s="54">
        <v>22</v>
      </c>
      <c r="L25" s="54">
        <v>24</v>
      </c>
      <c r="M25" s="54">
        <v>4</v>
      </c>
      <c r="N25" s="35" t="s">
        <v>119</v>
      </c>
      <c r="O25" s="36">
        <f>5000000/2</f>
        <v>2500000</v>
      </c>
      <c r="P25" s="54" t="s">
        <v>93</v>
      </c>
      <c r="Q25" s="64" t="s">
        <v>94</v>
      </c>
      <c r="R25" s="54">
        <v>1</v>
      </c>
      <c r="S25" s="54">
        <v>1</v>
      </c>
      <c r="T25" s="37">
        <v>0</v>
      </c>
      <c r="U25" s="37">
        <v>0</v>
      </c>
      <c r="V25" s="39">
        <v>1</v>
      </c>
      <c r="W25" s="39">
        <v>1</v>
      </c>
      <c r="X25" s="39">
        <v>1</v>
      </c>
      <c r="Y25" s="39">
        <v>1</v>
      </c>
      <c r="Z25" s="39">
        <v>0</v>
      </c>
      <c r="AA25" s="39">
        <v>1</v>
      </c>
      <c r="AB25" s="39">
        <v>1</v>
      </c>
      <c r="AC25" s="39">
        <v>0</v>
      </c>
      <c r="AD25" s="39">
        <v>0</v>
      </c>
      <c r="AE25" s="39">
        <v>0</v>
      </c>
      <c r="AF25" s="49">
        <v>0</v>
      </c>
      <c r="AG25" s="37"/>
      <c r="AH25" s="37"/>
      <c r="AI25" s="53">
        <v>2500000</v>
      </c>
      <c r="AJ25" s="37"/>
      <c r="AK25" s="53">
        <f aca="true" t="shared" si="5" ref="AK25:AK30">AI25</f>
        <v>2500000</v>
      </c>
      <c r="AL25" s="37"/>
      <c r="AM25" s="37"/>
      <c r="AN25" s="50">
        <v>0</v>
      </c>
      <c r="AO25" s="37"/>
      <c r="AP25" s="50">
        <f aca="true" t="shared" si="6" ref="AP25:AP32">AN25</f>
        <v>0</v>
      </c>
      <c r="AQ25" s="37"/>
      <c r="AR25" s="37"/>
      <c r="AS25" s="51">
        <v>0</v>
      </c>
      <c r="AT25" s="37"/>
      <c r="AU25" s="51">
        <f aca="true" t="shared" si="7" ref="AU25:AU30">AS25</f>
        <v>0</v>
      </c>
      <c r="AV25" s="37"/>
      <c r="AW25" s="37"/>
      <c r="AX25" s="52">
        <f aca="true" t="shared" si="8" ref="AX25:AX31">SUM(AF25+AK25+AP25+AU25)</f>
        <v>2500000</v>
      </c>
      <c r="AY25" s="37"/>
      <c r="AZ25" s="52">
        <f aca="true" t="shared" si="9" ref="AZ25:AZ31">AX25</f>
        <v>2500000</v>
      </c>
      <c r="BA25" s="40" t="s">
        <v>105</v>
      </c>
      <c r="BB25" s="41"/>
    </row>
    <row r="26" spans="1:54" ht="30">
      <c r="A26" s="60"/>
      <c r="B26" s="60"/>
      <c r="C26" s="68"/>
      <c r="D26" s="55"/>
      <c r="E26" s="62"/>
      <c r="F26" s="62"/>
      <c r="G26" s="55"/>
      <c r="H26" s="55"/>
      <c r="I26" s="55"/>
      <c r="J26" s="55"/>
      <c r="K26" s="55"/>
      <c r="L26" s="55"/>
      <c r="M26" s="55"/>
      <c r="N26" s="35" t="s">
        <v>120</v>
      </c>
      <c r="O26" s="36">
        <f>5000000/2</f>
        <v>2500000</v>
      </c>
      <c r="P26" s="55"/>
      <c r="Q26" s="65"/>
      <c r="R26" s="55"/>
      <c r="S26" s="55"/>
      <c r="T26" s="37">
        <v>0</v>
      </c>
      <c r="U26" s="37">
        <v>0</v>
      </c>
      <c r="V26" s="39">
        <v>1</v>
      </c>
      <c r="W26" s="39">
        <v>1</v>
      </c>
      <c r="X26" s="39">
        <v>1</v>
      </c>
      <c r="Y26" s="39">
        <v>1</v>
      </c>
      <c r="Z26" s="39">
        <v>0</v>
      </c>
      <c r="AA26" s="39">
        <v>1</v>
      </c>
      <c r="AB26" s="39">
        <v>1</v>
      </c>
      <c r="AC26" s="39">
        <v>0</v>
      </c>
      <c r="AD26" s="39">
        <v>0</v>
      </c>
      <c r="AE26" s="39">
        <v>0</v>
      </c>
      <c r="AF26" s="49">
        <v>0</v>
      </c>
      <c r="AG26" s="37"/>
      <c r="AH26" s="37"/>
      <c r="AI26" s="53">
        <v>2500000</v>
      </c>
      <c r="AJ26" s="37"/>
      <c r="AK26" s="53">
        <f t="shared" si="5"/>
        <v>2500000</v>
      </c>
      <c r="AL26" s="37"/>
      <c r="AM26" s="37"/>
      <c r="AN26" s="50">
        <v>0</v>
      </c>
      <c r="AO26" s="37"/>
      <c r="AP26" s="50">
        <f t="shared" si="6"/>
        <v>0</v>
      </c>
      <c r="AQ26" s="37"/>
      <c r="AR26" s="37"/>
      <c r="AS26" s="51">
        <v>0</v>
      </c>
      <c r="AT26" s="37"/>
      <c r="AU26" s="51">
        <f t="shared" si="7"/>
        <v>0</v>
      </c>
      <c r="AV26" s="37"/>
      <c r="AW26" s="37"/>
      <c r="AX26" s="52">
        <f t="shared" si="8"/>
        <v>2500000</v>
      </c>
      <c r="AY26" s="37"/>
      <c r="AZ26" s="52">
        <f t="shared" si="9"/>
        <v>2500000</v>
      </c>
      <c r="BA26" s="40"/>
      <c r="BB26" s="41"/>
    </row>
    <row r="27" spans="1:54" ht="30">
      <c r="A27" s="60"/>
      <c r="B27" s="60"/>
      <c r="C27" s="68"/>
      <c r="D27" s="55"/>
      <c r="E27" s="62"/>
      <c r="F27" s="62"/>
      <c r="G27" s="55"/>
      <c r="H27" s="55"/>
      <c r="I27" s="55"/>
      <c r="J27" s="55"/>
      <c r="K27" s="55"/>
      <c r="L27" s="55"/>
      <c r="M27" s="55"/>
      <c r="N27" s="35" t="s">
        <v>121</v>
      </c>
      <c r="O27" s="36">
        <f>10000000/2</f>
        <v>5000000</v>
      </c>
      <c r="P27" s="55"/>
      <c r="Q27" s="65"/>
      <c r="R27" s="55"/>
      <c r="S27" s="55"/>
      <c r="T27" s="37">
        <v>0</v>
      </c>
      <c r="U27" s="37">
        <v>0</v>
      </c>
      <c r="V27" s="39">
        <v>1</v>
      </c>
      <c r="W27" s="39">
        <v>1</v>
      </c>
      <c r="X27" s="39">
        <v>1</v>
      </c>
      <c r="Y27" s="39">
        <v>1</v>
      </c>
      <c r="Z27" s="39">
        <v>1</v>
      </c>
      <c r="AA27" s="39">
        <v>1</v>
      </c>
      <c r="AB27" s="39">
        <v>1</v>
      </c>
      <c r="AC27" s="39">
        <v>1</v>
      </c>
      <c r="AD27" s="39">
        <v>1</v>
      </c>
      <c r="AE27" s="39"/>
      <c r="AF27" s="49">
        <v>2500000</v>
      </c>
      <c r="AG27" s="37"/>
      <c r="AH27" s="37"/>
      <c r="AI27" s="53">
        <v>2500000</v>
      </c>
      <c r="AJ27" s="37"/>
      <c r="AK27" s="53">
        <f t="shared" si="5"/>
        <v>2500000</v>
      </c>
      <c r="AL27" s="37"/>
      <c r="AM27" s="37"/>
      <c r="AN27" s="50">
        <v>0</v>
      </c>
      <c r="AO27" s="37"/>
      <c r="AP27" s="50">
        <f t="shared" si="6"/>
        <v>0</v>
      </c>
      <c r="AQ27" s="37"/>
      <c r="AR27" s="37"/>
      <c r="AS27" s="51">
        <v>0</v>
      </c>
      <c r="AT27" s="37"/>
      <c r="AU27" s="51">
        <f t="shared" si="7"/>
        <v>0</v>
      </c>
      <c r="AV27" s="37"/>
      <c r="AW27" s="37"/>
      <c r="AX27" s="52">
        <f t="shared" si="8"/>
        <v>5000000</v>
      </c>
      <c r="AY27" s="37"/>
      <c r="AZ27" s="52">
        <f t="shared" si="9"/>
        <v>5000000</v>
      </c>
      <c r="BA27" s="40"/>
      <c r="BB27" s="41"/>
    </row>
    <row r="28" spans="1:54" ht="30">
      <c r="A28" s="60"/>
      <c r="B28" s="60"/>
      <c r="C28" s="68"/>
      <c r="D28" s="55"/>
      <c r="E28" s="62"/>
      <c r="F28" s="62"/>
      <c r="G28" s="55"/>
      <c r="H28" s="55"/>
      <c r="I28" s="55"/>
      <c r="J28" s="55"/>
      <c r="K28" s="55"/>
      <c r="L28" s="55"/>
      <c r="M28" s="55"/>
      <c r="N28" s="35" t="s">
        <v>122</v>
      </c>
      <c r="O28" s="36">
        <f>5000000/2</f>
        <v>2500000</v>
      </c>
      <c r="P28" s="55"/>
      <c r="Q28" s="65"/>
      <c r="R28" s="55"/>
      <c r="S28" s="55"/>
      <c r="T28" s="37">
        <v>0</v>
      </c>
      <c r="U28" s="37">
        <v>0</v>
      </c>
      <c r="V28" s="39">
        <v>1</v>
      </c>
      <c r="W28" s="39">
        <v>0</v>
      </c>
      <c r="X28" s="39">
        <v>1</v>
      </c>
      <c r="Y28" s="39">
        <v>0</v>
      </c>
      <c r="Z28" s="39">
        <v>1</v>
      </c>
      <c r="AA28" s="39">
        <v>0</v>
      </c>
      <c r="AB28" s="39">
        <v>0</v>
      </c>
      <c r="AC28" s="39">
        <v>1</v>
      </c>
      <c r="AD28" s="39">
        <v>0</v>
      </c>
      <c r="AE28" s="39">
        <v>0</v>
      </c>
      <c r="AF28" s="49">
        <v>0</v>
      </c>
      <c r="AG28" s="37"/>
      <c r="AH28" s="37"/>
      <c r="AI28" s="53">
        <v>2500000</v>
      </c>
      <c r="AJ28" s="37"/>
      <c r="AK28" s="53">
        <f t="shared" si="5"/>
        <v>2500000</v>
      </c>
      <c r="AL28" s="37"/>
      <c r="AM28" s="37"/>
      <c r="AN28" s="50">
        <v>0</v>
      </c>
      <c r="AO28" s="37"/>
      <c r="AP28" s="50">
        <f t="shared" si="6"/>
        <v>0</v>
      </c>
      <c r="AQ28" s="37"/>
      <c r="AR28" s="37"/>
      <c r="AS28" s="51">
        <v>0</v>
      </c>
      <c r="AT28" s="37"/>
      <c r="AU28" s="51">
        <f t="shared" si="7"/>
        <v>0</v>
      </c>
      <c r="AV28" s="37"/>
      <c r="AW28" s="37"/>
      <c r="AX28" s="52">
        <f t="shared" si="8"/>
        <v>2500000</v>
      </c>
      <c r="AY28" s="37"/>
      <c r="AZ28" s="52">
        <f t="shared" si="9"/>
        <v>2500000</v>
      </c>
      <c r="BA28" s="40"/>
      <c r="BB28" s="41"/>
    </row>
    <row r="29" spans="1:54" ht="30">
      <c r="A29" s="60"/>
      <c r="B29" s="60"/>
      <c r="C29" s="68"/>
      <c r="D29" s="55"/>
      <c r="E29" s="62"/>
      <c r="F29" s="62"/>
      <c r="G29" s="55"/>
      <c r="H29" s="55"/>
      <c r="I29" s="55"/>
      <c r="J29" s="55"/>
      <c r="K29" s="55"/>
      <c r="L29" s="55"/>
      <c r="M29" s="55"/>
      <c r="N29" s="35" t="s">
        <v>123</v>
      </c>
      <c r="O29" s="36">
        <f>20000000/2</f>
        <v>10000000</v>
      </c>
      <c r="P29" s="55"/>
      <c r="Q29" s="65"/>
      <c r="R29" s="55"/>
      <c r="S29" s="55"/>
      <c r="T29" s="37">
        <v>0</v>
      </c>
      <c r="U29" s="37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1</v>
      </c>
      <c r="AB29" s="39">
        <v>0</v>
      </c>
      <c r="AC29" s="39">
        <v>0</v>
      </c>
      <c r="AD29" s="39">
        <v>0</v>
      </c>
      <c r="AE29" s="39">
        <v>0</v>
      </c>
      <c r="AF29" s="49">
        <v>0</v>
      </c>
      <c r="AG29" s="37"/>
      <c r="AH29" s="37"/>
      <c r="AI29" s="53">
        <v>0</v>
      </c>
      <c r="AJ29" s="37"/>
      <c r="AK29" s="53">
        <f t="shared" si="5"/>
        <v>0</v>
      </c>
      <c r="AL29" s="37"/>
      <c r="AM29" s="37"/>
      <c r="AN29" s="50">
        <v>10000000</v>
      </c>
      <c r="AO29" s="37"/>
      <c r="AP29" s="50">
        <f t="shared" si="6"/>
        <v>10000000</v>
      </c>
      <c r="AQ29" s="37"/>
      <c r="AR29" s="37"/>
      <c r="AS29" s="51">
        <v>0</v>
      </c>
      <c r="AT29" s="37"/>
      <c r="AU29" s="51">
        <f t="shared" si="7"/>
        <v>0</v>
      </c>
      <c r="AV29" s="37"/>
      <c r="AW29" s="37"/>
      <c r="AX29" s="52">
        <f t="shared" si="8"/>
        <v>10000000</v>
      </c>
      <c r="AY29" s="37"/>
      <c r="AZ29" s="52">
        <f t="shared" si="9"/>
        <v>10000000</v>
      </c>
      <c r="BA29" s="40"/>
      <c r="BB29" s="41"/>
    </row>
    <row r="30" spans="1:54" ht="15">
      <c r="A30" s="60"/>
      <c r="B30" s="60"/>
      <c r="C30" s="69"/>
      <c r="D30" s="56"/>
      <c r="E30" s="63"/>
      <c r="F30" s="63"/>
      <c r="G30" s="56"/>
      <c r="H30" s="56"/>
      <c r="I30" s="56"/>
      <c r="J30" s="56"/>
      <c r="K30" s="56"/>
      <c r="L30" s="56"/>
      <c r="M30" s="56"/>
      <c r="N30" s="35" t="s">
        <v>107</v>
      </c>
      <c r="O30" s="36">
        <f>5000000/2</f>
        <v>2500000</v>
      </c>
      <c r="P30" s="56"/>
      <c r="Q30" s="66"/>
      <c r="R30" s="56"/>
      <c r="S30" s="56"/>
      <c r="T30" s="37">
        <v>0</v>
      </c>
      <c r="U30" s="37">
        <v>0</v>
      </c>
      <c r="V30" s="39">
        <v>1</v>
      </c>
      <c r="W30" s="39">
        <v>0</v>
      </c>
      <c r="X30" s="39">
        <v>1</v>
      </c>
      <c r="Y30" s="39">
        <v>0</v>
      </c>
      <c r="Z30" s="39">
        <v>0</v>
      </c>
      <c r="AA30" s="39">
        <v>0</v>
      </c>
      <c r="AB30" s="39">
        <v>1</v>
      </c>
      <c r="AC30" s="39">
        <v>0</v>
      </c>
      <c r="AD30" s="39">
        <v>1</v>
      </c>
      <c r="AE30" s="39">
        <v>0</v>
      </c>
      <c r="AF30" s="49">
        <v>625000</v>
      </c>
      <c r="AG30" s="37"/>
      <c r="AH30" s="37"/>
      <c r="AI30" s="53">
        <v>625000</v>
      </c>
      <c r="AJ30" s="37"/>
      <c r="AK30" s="53">
        <f t="shared" si="5"/>
        <v>625000</v>
      </c>
      <c r="AL30" s="37"/>
      <c r="AM30" s="37"/>
      <c r="AN30" s="50">
        <v>625000</v>
      </c>
      <c r="AO30" s="37"/>
      <c r="AP30" s="50">
        <f t="shared" si="6"/>
        <v>625000</v>
      </c>
      <c r="AQ30" s="37"/>
      <c r="AR30" s="37"/>
      <c r="AS30" s="51">
        <v>625000</v>
      </c>
      <c r="AT30" s="37"/>
      <c r="AU30" s="51">
        <f t="shared" si="7"/>
        <v>625000</v>
      </c>
      <c r="AV30" s="37"/>
      <c r="AW30" s="37"/>
      <c r="AX30" s="52">
        <f t="shared" si="8"/>
        <v>2500000</v>
      </c>
      <c r="AY30" s="37"/>
      <c r="AZ30" s="52">
        <f t="shared" si="9"/>
        <v>2500000</v>
      </c>
      <c r="BA30" s="40"/>
      <c r="BB30" s="41"/>
    </row>
    <row r="31" spans="1:54" ht="75">
      <c r="A31" s="60"/>
      <c r="B31" s="60"/>
      <c r="C31" s="34">
        <v>0</v>
      </c>
      <c r="D31" s="48" t="s">
        <v>102</v>
      </c>
      <c r="E31" s="43">
        <v>2012170010025</v>
      </c>
      <c r="F31" s="48" t="s">
        <v>108</v>
      </c>
      <c r="G31" s="48">
        <v>20</v>
      </c>
      <c r="H31" s="48">
        <v>3</v>
      </c>
      <c r="I31" s="48">
        <v>11</v>
      </c>
      <c r="J31" s="48">
        <v>15</v>
      </c>
      <c r="K31" s="48">
        <v>22</v>
      </c>
      <c r="L31" s="48">
        <v>25</v>
      </c>
      <c r="M31" s="48">
        <v>4</v>
      </c>
      <c r="N31" s="48" t="s">
        <v>112</v>
      </c>
      <c r="O31" s="44">
        <v>50000000</v>
      </c>
      <c r="P31" s="37" t="s">
        <v>99</v>
      </c>
      <c r="Q31" s="38" t="s">
        <v>87</v>
      </c>
      <c r="R31" s="48">
        <v>300</v>
      </c>
      <c r="S31" s="48">
        <v>300</v>
      </c>
      <c r="T31" s="37">
        <v>0</v>
      </c>
      <c r="U31" s="37">
        <v>0</v>
      </c>
      <c r="V31" s="39">
        <v>1</v>
      </c>
      <c r="W31" s="39">
        <v>1</v>
      </c>
      <c r="X31" s="39">
        <v>1</v>
      </c>
      <c r="Y31" s="39">
        <v>1</v>
      </c>
      <c r="Z31" s="39">
        <v>1</v>
      </c>
      <c r="AA31" s="39">
        <v>1</v>
      </c>
      <c r="AB31" s="39">
        <v>1</v>
      </c>
      <c r="AC31" s="39">
        <v>1</v>
      </c>
      <c r="AD31" s="39">
        <v>1</v>
      </c>
      <c r="AE31" s="39">
        <v>1</v>
      </c>
      <c r="AF31" s="49">
        <v>12500000</v>
      </c>
      <c r="AG31" s="37"/>
      <c r="AH31" s="37"/>
      <c r="AI31" s="53">
        <v>12500000</v>
      </c>
      <c r="AJ31" s="37"/>
      <c r="AK31" s="53">
        <f>AI31</f>
        <v>12500000</v>
      </c>
      <c r="AL31" s="37"/>
      <c r="AM31" s="37"/>
      <c r="AN31" s="50">
        <v>12500000</v>
      </c>
      <c r="AO31" s="37"/>
      <c r="AP31" s="50">
        <f t="shared" si="6"/>
        <v>12500000</v>
      </c>
      <c r="AQ31" s="37"/>
      <c r="AR31" s="37"/>
      <c r="AS31" s="51">
        <v>12500000</v>
      </c>
      <c r="AT31" s="37"/>
      <c r="AU31" s="51">
        <f>AS31</f>
        <v>12500000</v>
      </c>
      <c r="AV31" s="37"/>
      <c r="AW31" s="37"/>
      <c r="AX31" s="52">
        <f t="shared" si="8"/>
        <v>50000000</v>
      </c>
      <c r="AY31" s="37"/>
      <c r="AZ31" s="52">
        <f t="shared" si="9"/>
        <v>50000000</v>
      </c>
      <c r="BA31" s="40" t="s">
        <v>111</v>
      </c>
      <c r="BB31" s="41" t="s">
        <v>103</v>
      </c>
    </row>
    <row r="32" spans="1:54" ht="75">
      <c r="A32" s="60"/>
      <c r="B32" s="60"/>
      <c r="C32" s="34">
        <v>1</v>
      </c>
      <c r="D32" s="35" t="s">
        <v>102</v>
      </c>
      <c r="E32" s="43">
        <v>2012170010025</v>
      </c>
      <c r="F32" s="35" t="s">
        <v>108</v>
      </c>
      <c r="G32" s="35">
        <v>20</v>
      </c>
      <c r="H32" s="35">
        <v>3</v>
      </c>
      <c r="I32" s="35">
        <v>11</v>
      </c>
      <c r="J32" s="35">
        <v>15</v>
      </c>
      <c r="K32" s="35">
        <v>22</v>
      </c>
      <c r="L32" s="35">
        <v>25</v>
      </c>
      <c r="M32" s="35">
        <v>4</v>
      </c>
      <c r="N32" s="35" t="s">
        <v>113</v>
      </c>
      <c r="O32" s="44">
        <v>15000000</v>
      </c>
      <c r="P32" s="37" t="s">
        <v>99</v>
      </c>
      <c r="Q32" s="38" t="s">
        <v>87</v>
      </c>
      <c r="R32" s="35">
        <v>300</v>
      </c>
      <c r="S32" s="35">
        <v>300</v>
      </c>
      <c r="T32" s="37">
        <v>0</v>
      </c>
      <c r="U32" s="37">
        <v>0</v>
      </c>
      <c r="V32" s="39">
        <v>1</v>
      </c>
      <c r="W32" s="39">
        <v>1</v>
      </c>
      <c r="X32" s="39">
        <v>1</v>
      </c>
      <c r="Y32" s="39">
        <v>1</v>
      </c>
      <c r="Z32" s="39">
        <v>1</v>
      </c>
      <c r="AA32" s="39">
        <v>1</v>
      </c>
      <c r="AB32" s="39">
        <v>1</v>
      </c>
      <c r="AC32" s="39">
        <v>1</v>
      </c>
      <c r="AD32" s="39">
        <v>1</v>
      </c>
      <c r="AE32" s="39">
        <v>1</v>
      </c>
      <c r="AF32" s="49">
        <v>3750000</v>
      </c>
      <c r="AG32" s="37"/>
      <c r="AH32" s="37"/>
      <c r="AI32" s="53">
        <v>3750000</v>
      </c>
      <c r="AJ32" s="37"/>
      <c r="AK32" s="53">
        <f>AI32</f>
        <v>3750000</v>
      </c>
      <c r="AL32" s="37"/>
      <c r="AM32" s="37"/>
      <c r="AN32" s="50">
        <v>3750000</v>
      </c>
      <c r="AO32" s="37"/>
      <c r="AP32" s="50">
        <f t="shared" si="6"/>
        <v>3750000</v>
      </c>
      <c r="AQ32" s="37"/>
      <c r="AR32" s="37"/>
      <c r="AS32" s="51">
        <f>3750000</f>
        <v>3750000</v>
      </c>
      <c r="AT32" s="37"/>
      <c r="AU32" s="51">
        <f>AS32</f>
        <v>3750000</v>
      </c>
      <c r="AV32" s="37"/>
      <c r="AW32" s="37"/>
      <c r="AX32" s="52">
        <f t="shared" si="0"/>
        <v>15000000</v>
      </c>
      <c r="AY32" s="37"/>
      <c r="AZ32" s="52">
        <f t="shared" si="1"/>
        <v>15000000</v>
      </c>
      <c r="BA32" s="40" t="s">
        <v>104</v>
      </c>
      <c r="BB32" s="41" t="s">
        <v>103</v>
      </c>
    </row>
    <row r="33" spans="1:54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45"/>
      <c r="AO33" s="45"/>
      <c r="AP33" s="45"/>
      <c r="AQ33" s="45"/>
      <c r="AR33" s="46"/>
      <c r="AS33" s="46"/>
      <c r="AT33" s="46"/>
      <c r="AU33" s="46"/>
      <c r="AV33" s="46"/>
      <c r="AW33" s="46"/>
      <c r="AX33" s="46"/>
      <c r="AY33" s="46"/>
      <c r="AZ33" s="46"/>
      <c r="BA33" s="16"/>
      <c r="BB33" s="16"/>
    </row>
    <row r="34" spans="1:54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45"/>
      <c r="AO34" s="45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16"/>
      <c r="BB34" s="16"/>
    </row>
    <row r="35" spans="1:54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5"/>
      <c r="AO35" s="45"/>
      <c r="AP35" s="45"/>
      <c r="AQ35" s="45"/>
      <c r="AR35" s="46"/>
      <c r="AS35" s="46"/>
      <c r="AT35" s="46"/>
      <c r="AU35" s="46"/>
      <c r="AV35" s="46"/>
      <c r="AW35" s="46"/>
      <c r="AX35" s="46"/>
      <c r="AY35" s="46"/>
      <c r="AZ35" s="46"/>
      <c r="BA35" s="16"/>
      <c r="BB35" s="16"/>
    </row>
    <row r="36" spans="1:54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46"/>
      <c r="AS36" s="46"/>
      <c r="AT36" s="46"/>
      <c r="AU36" s="46"/>
      <c r="AV36" s="46"/>
      <c r="AW36" s="46"/>
      <c r="AX36" s="46"/>
      <c r="AY36" s="46"/>
      <c r="AZ36" s="46"/>
      <c r="BA36" s="16"/>
      <c r="BB36" s="16"/>
    </row>
    <row r="37" spans="1:54" ht="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46"/>
      <c r="AS37" s="46"/>
      <c r="AT37" s="46"/>
      <c r="AU37" s="46"/>
      <c r="AV37" s="46"/>
      <c r="AW37" s="46"/>
      <c r="AX37" s="46"/>
      <c r="AY37" s="46"/>
      <c r="AZ37" s="46"/>
      <c r="BA37" s="16"/>
      <c r="BB37" s="16"/>
    </row>
    <row r="38" spans="1:54" ht="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46"/>
      <c r="AS38" s="46"/>
      <c r="AT38" s="46"/>
      <c r="AU38" s="46"/>
      <c r="AV38" s="46"/>
      <c r="AW38" s="46"/>
      <c r="AX38" s="46"/>
      <c r="AY38" s="46"/>
      <c r="AZ38" s="46"/>
      <c r="BA38" s="16"/>
      <c r="BB38" s="16"/>
    </row>
    <row r="39" spans="1:54" ht="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46"/>
      <c r="AS39" s="46"/>
      <c r="AT39" s="46"/>
      <c r="AU39" s="46"/>
      <c r="AV39" s="46"/>
      <c r="AW39" s="46"/>
      <c r="AX39" s="46"/>
      <c r="AY39" s="46"/>
      <c r="AZ39" s="46"/>
      <c r="BA39" s="16"/>
      <c r="BB39" s="16"/>
    </row>
    <row r="40" spans="44:52" ht="15">
      <c r="AR40" s="46"/>
      <c r="AS40" s="46"/>
      <c r="AT40" s="46"/>
      <c r="AU40" s="46"/>
      <c r="AV40" s="46"/>
      <c r="AW40" s="46"/>
      <c r="AX40" s="46"/>
      <c r="AY40" s="46"/>
      <c r="AZ40" s="46"/>
    </row>
    <row r="41" spans="44:52" ht="15">
      <c r="AR41" s="46"/>
      <c r="AS41" s="46"/>
      <c r="AT41" s="46"/>
      <c r="AU41" s="46"/>
      <c r="AV41" s="46"/>
      <c r="AW41" s="46"/>
      <c r="AX41" s="46"/>
      <c r="AY41" s="46"/>
      <c r="AZ41" s="46"/>
    </row>
  </sheetData>
  <sheetProtection/>
  <mergeCells count="51">
    <mergeCell ref="G25:G30"/>
    <mergeCell ref="H25:H30"/>
    <mergeCell ref="I25:I30"/>
    <mergeCell ref="J25:J30"/>
    <mergeCell ref="K25:K30"/>
    <mergeCell ref="L18:L24"/>
    <mergeCell ref="S18:S24"/>
    <mergeCell ref="S25:S30"/>
    <mergeCell ref="M25:M30"/>
    <mergeCell ref="P25:P30"/>
    <mergeCell ref="Q25:Q30"/>
    <mergeCell ref="A13:O13"/>
    <mergeCell ref="L25:L30"/>
    <mergeCell ref="C4:BA4"/>
    <mergeCell ref="C18:C24"/>
    <mergeCell ref="D18:D24"/>
    <mergeCell ref="G18:G24"/>
    <mergeCell ref="H18:H24"/>
    <mergeCell ref="I18:I24"/>
    <mergeCell ref="J18:J24"/>
    <mergeCell ref="K18:K24"/>
    <mergeCell ref="BB1:BB8"/>
    <mergeCell ref="M18:M24"/>
    <mergeCell ref="C1:BA1"/>
    <mergeCell ref="A12:BB12"/>
    <mergeCell ref="C3:BA3"/>
    <mergeCell ref="AF13:AZ13"/>
    <mergeCell ref="G14:M14"/>
    <mergeCell ref="C7:BA7"/>
    <mergeCell ref="C8:BA8"/>
    <mergeCell ref="A1:B8"/>
    <mergeCell ref="C25:C30"/>
    <mergeCell ref="T13:AE13"/>
    <mergeCell ref="C2:BA2"/>
    <mergeCell ref="A9:BB9"/>
    <mergeCell ref="P13:S13"/>
    <mergeCell ref="C5:BA5"/>
    <mergeCell ref="BB13:BB14"/>
    <mergeCell ref="A10:BB10"/>
    <mergeCell ref="BA13:BA14"/>
    <mergeCell ref="C6:BA6"/>
    <mergeCell ref="D25:D30"/>
    <mergeCell ref="A11:BB11"/>
    <mergeCell ref="R25:R30"/>
    <mergeCell ref="R18:R24"/>
    <mergeCell ref="A16:A32"/>
    <mergeCell ref="B16:B32"/>
    <mergeCell ref="E16:E30"/>
    <mergeCell ref="F16:F30"/>
    <mergeCell ref="P18:P24"/>
    <mergeCell ref="Q18:Q24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25">
      <selection activeCell="D20" sqref="D20:I20"/>
    </sheetView>
  </sheetViews>
  <sheetFormatPr defaultColWidth="11.421875" defaultRowHeight="15"/>
  <cols>
    <col min="2" max="2" width="17.57421875" style="0" customWidth="1"/>
    <col min="3" max="3" width="88.140625" style="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04" t="s">
        <v>27</v>
      </c>
      <c r="C1" s="105"/>
      <c r="D1" s="105"/>
      <c r="E1" s="105"/>
      <c r="F1" s="105"/>
      <c r="G1" s="105"/>
      <c r="H1" s="105"/>
      <c r="I1" s="106"/>
    </row>
    <row r="2" spans="2:9" ht="15">
      <c r="B2" s="107"/>
      <c r="C2" s="108"/>
      <c r="D2" s="108"/>
      <c r="E2" s="108"/>
      <c r="F2" s="108"/>
      <c r="G2" s="108"/>
      <c r="H2" s="108"/>
      <c r="I2" s="109"/>
    </row>
    <row r="3" spans="2:9" ht="15.75" thickBot="1">
      <c r="B3" s="110"/>
      <c r="C3" s="111"/>
      <c r="D3" s="111"/>
      <c r="E3" s="111"/>
      <c r="F3" s="111"/>
      <c r="G3" s="111"/>
      <c r="H3" s="111"/>
      <c r="I3" s="112"/>
    </row>
    <row r="4" spans="2:9" ht="29.25" thickBot="1">
      <c r="B4" s="11" t="s">
        <v>28</v>
      </c>
      <c r="C4" s="10" t="s">
        <v>30</v>
      </c>
      <c r="D4" s="113" t="s">
        <v>29</v>
      </c>
      <c r="E4" s="114"/>
      <c r="F4" s="114"/>
      <c r="G4" s="114"/>
      <c r="H4" s="114"/>
      <c r="I4" s="115"/>
    </row>
    <row r="5" spans="2:9" ht="45" customHeight="1" thickBot="1">
      <c r="B5" s="3">
        <v>1</v>
      </c>
      <c r="C5" s="5" t="str">
        <f>+PlanAcción!A14</f>
        <v>Programa</v>
      </c>
      <c r="D5" s="119" t="s">
        <v>38</v>
      </c>
      <c r="E5" s="120"/>
      <c r="F5" s="120"/>
      <c r="G5" s="120"/>
      <c r="H5" s="120"/>
      <c r="I5" s="121"/>
    </row>
    <row r="6" spans="2:9" ht="45" customHeight="1" thickBot="1">
      <c r="B6" s="1">
        <v>2</v>
      </c>
      <c r="C6" s="6" t="str">
        <f>+PlanAcción!B14</f>
        <v>Subprograma</v>
      </c>
      <c r="D6" s="119" t="s">
        <v>39</v>
      </c>
      <c r="E6" s="120"/>
      <c r="F6" s="120"/>
      <c r="G6" s="120"/>
      <c r="H6" s="120"/>
      <c r="I6" s="121"/>
    </row>
    <row r="7" spans="2:9" ht="45" customHeight="1" thickBot="1">
      <c r="B7" s="1">
        <v>3</v>
      </c>
      <c r="C7" s="6" t="str">
        <f>+PlanAcción!C14</f>
        <v>Pond. Meta</v>
      </c>
      <c r="D7" s="119" t="s">
        <v>40</v>
      </c>
      <c r="E7" s="120"/>
      <c r="F7" s="120"/>
      <c r="G7" s="120"/>
      <c r="H7" s="120"/>
      <c r="I7" s="121"/>
    </row>
    <row r="8" spans="2:9" ht="45" customHeight="1" thickBot="1">
      <c r="B8" s="1">
        <v>4</v>
      </c>
      <c r="C8" s="6" t="str">
        <f>+PlanAcción!D14</f>
        <v>Descripcion Meta de Producto</v>
      </c>
      <c r="D8" s="119" t="s">
        <v>41</v>
      </c>
      <c r="E8" s="120"/>
      <c r="F8" s="120"/>
      <c r="G8" s="120"/>
      <c r="H8" s="120"/>
      <c r="I8" s="121"/>
    </row>
    <row r="9" spans="2:9" ht="45" customHeight="1" thickBot="1">
      <c r="B9" s="1">
        <v>5</v>
      </c>
      <c r="C9" s="6" t="str">
        <f>+PlanAcción!E14</f>
        <v>Código BPIM</v>
      </c>
      <c r="D9" s="119" t="s">
        <v>42</v>
      </c>
      <c r="E9" s="120"/>
      <c r="F9" s="120"/>
      <c r="G9" s="120"/>
      <c r="H9" s="120"/>
      <c r="I9" s="121"/>
    </row>
    <row r="10" spans="2:9" ht="45" customHeight="1" thickBot="1">
      <c r="B10" s="1">
        <v>6</v>
      </c>
      <c r="C10" s="6" t="str">
        <f>+PlanAcción!F14</f>
        <v>Nombre Proyecto</v>
      </c>
      <c r="D10" s="119" t="s">
        <v>43</v>
      </c>
      <c r="E10" s="120"/>
      <c r="F10" s="120"/>
      <c r="G10" s="120"/>
      <c r="H10" s="120"/>
      <c r="I10" s="121"/>
    </row>
    <row r="11" spans="2:9" ht="45" customHeight="1" thickBot="1">
      <c r="B11" s="1">
        <v>7</v>
      </c>
      <c r="C11" s="122" t="str">
        <f>+PlanAcción!G14</f>
        <v>RUBRO PRESUPUESTAL</v>
      </c>
      <c r="D11" s="8" t="s">
        <v>31</v>
      </c>
      <c r="E11" s="119" t="s">
        <v>46</v>
      </c>
      <c r="F11" s="120"/>
      <c r="G11" s="120"/>
      <c r="H11" s="120"/>
      <c r="I11" s="121"/>
    </row>
    <row r="12" spans="2:9" ht="45" customHeight="1" thickBot="1">
      <c r="B12" s="1">
        <v>8</v>
      </c>
      <c r="C12" s="122"/>
      <c r="D12" s="4" t="s">
        <v>32</v>
      </c>
      <c r="E12" s="119" t="s">
        <v>47</v>
      </c>
      <c r="F12" s="120"/>
      <c r="G12" s="120"/>
      <c r="H12" s="120"/>
      <c r="I12" s="121"/>
    </row>
    <row r="13" spans="2:9" ht="45" customHeight="1" thickBot="1">
      <c r="B13" s="1">
        <v>9</v>
      </c>
      <c r="C13" s="122"/>
      <c r="D13" s="4" t="s">
        <v>33</v>
      </c>
      <c r="E13" s="119" t="s">
        <v>48</v>
      </c>
      <c r="F13" s="120"/>
      <c r="G13" s="120"/>
      <c r="H13" s="120"/>
      <c r="I13" s="121"/>
    </row>
    <row r="14" spans="2:9" ht="45" customHeight="1" thickBot="1">
      <c r="B14" s="1">
        <v>10</v>
      </c>
      <c r="C14" s="122"/>
      <c r="D14" s="4" t="s">
        <v>34</v>
      </c>
      <c r="E14" s="119" t="s">
        <v>49</v>
      </c>
      <c r="F14" s="120"/>
      <c r="G14" s="120"/>
      <c r="H14" s="120"/>
      <c r="I14" s="121"/>
    </row>
    <row r="15" spans="2:9" ht="45" customHeight="1" thickBot="1">
      <c r="B15" s="1">
        <v>11</v>
      </c>
      <c r="C15" s="122"/>
      <c r="D15" s="4" t="s">
        <v>35</v>
      </c>
      <c r="E15" s="119" t="s">
        <v>50</v>
      </c>
      <c r="F15" s="120"/>
      <c r="G15" s="120"/>
      <c r="H15" s="120"/>
      <c r="I15" s="121"/>
    </row>
    <row r="16" spans="2:9" ht="45" customHeight="1" thickBot="1">
      <c r="B16" s="1">
        <v>12</v>
      </c>
      <c r="C16" s="122"/>
      <c r="D16" s="4" t="s">
        <v>36</v>
      </c>
      <c r="E16" s="119" t="s">
        <v>44</v>
      </c>
      <c r="F16" s="120"/>
      <c r="G16" s="120"/>
      <c r="H16" s="120"/>
      <c r="I16" s="121"/>
    </row>
    <row r="17" spans="2:9" ht="45" customHeight="1" thickBot="1">
      <c r="B17" s="1">
        <v>13</v>
      </c>
      <c r="C17" s="122"/>
      <c r="D17" s="9" t="s">
        <v>37</v>
      </c>
      <c r="E17" s="138" t="s">
        <v>51</v>
      </c>
      <c r="F17" s="139"/>
      <c r="G17" s="139"/>
      <c r="H17" s="139"/>
      <c r="I17" s="140"/>
    </row>
    <row r="18" spans="2:9" ht="45" customHeight="1" thickBot="1">
      <c r="B18" s="1">
        <v>14</v>
      </c>
      <c r="C18" s="6">
        <f>+PlanAcción!N14</f>
        <v>0</v>
      </c>
      <c r="D18" s="119" t="s">
        <v>52</v>
      </c>
      <c r="E18" s="120"/>
      <c r="F18" s="120"/>
      <c r="G18" s="120"/>
      <c r="H18" s="120"/>
      <c r="I18" s="121"/>
    </row>
    <row r="19" spans="2:9" ht="45" customHeight="1" thickBot="1">
      <c r="B19" s="1">
        <v>15</v>
      </c>
      <c r="C19" s="6" t="str">
        <f>+PlanAcción!O14</f>
        <v>VALOR DE LA ACTIVIDAD</v>
      </c>
      <c r="D19" s="119" t="s">
        <v>53</v>
      </c>
      <c r="E19" s="120"/>
      <c r="F19" s="120"/>
      <c r="G19" s="120"/>
      <c r="H19" s="120"/>
      <c r="I19" s="121"/>
    </row>
    <row r="20" spans="2:9" ht="45" customHeight="1" thickBot="1">
      <c r="B20" s="1">
        <v>16</v>
      </c>
      <c r="C20" s="6" t="str">
        <f>+PlanAcción!P14</f>
        <v>Cod. Indic</v>
      </c>
      <c r="D20" s="119" t="s">
        <v>54</v>
      </c>
      <c r="E20" s="120"/>
      <c r="F20" s="120"/>
      <c r="G20" s="120"/>
      <c r="H20" s="120"/>
      <c r="I20" s="121"/>
    </row>
    <row r="21" spans="2:9" ht="45" customHeight="1" thickBot="1">
      <c r="B21" s="1">
        <v>17</v>
      </c>
      <c r="C21" s="6" t="str">
        <f>+PlanAcción!Q14</f>
        <v>Nombre</v>
      </c>
      <c r="D21" s="119" t="s">
        <v>55</v>
      </c>
      <c r="E21" s="120"/>
      <c r="F21" s="120"/>
      <c r="G21" s="120"/>
      <c r="H21" s="120"/>
      <c r="I21" s="121"/>
    </row>
    <row r="22" spans="2:9" ht="45" customHeight="1" thickBot="1">
      <c r="B22" s="1">
        <v>18</v>
      </c>
      <c r="C22" s="6" t="str">
        <f>+PlanAcción!R14</f>
        <v>Valor alcanzado a 31 de dic de la vigencia 2013</v>
      </c>
      <c r="D22" s="119" t="s">
        <v>56</v>
      </c>
      <c r="E22" s="120"/>
      <c r="F22" s="120"/>
      <c r="G22" s="120"/>
      <c r="H22" s="120"/>
      <c r="I22" s="121"/>
    </row>
    <row r="23" spans="2:9" ht="45" customHeight="1" thickBot="1">
      <c r="B23" s="1">
        <v>19</v>
      </c>
      <c r="C23" s="6" t="str">
        <f>+PlanAcción!S14</f>
        <v>Valor a lograrse a 31 de dic de la vigencia 2014</v>
      </c>
      <c r="D23" s="123" t="s">
        <v>57</v>
      </c>
      <c r="E23" s="124"/>
      <c r="F23" s="124"/>
      <c r="G23" s="124"/>
      <c r="H23" s="124"/>
      <c r="I23" s="125"/>
    </row>
    <row r="24" spans="2:9" s="2" customFormat="1" ht="45.75" customHeight="1" thickBot="1">
      <c r="B24" s="12">
        <v>20</v>
      </c>
      <c r="C24" s="122" t="str">
        <f>+PlanAcción!T13</f>
        <v>PROGRAMACION META DE PLAN DE DESARROLLO</v>
      </c>
      <c r="D24" s="141" t="s">
        <v>58</v>
      </c>
      <c r="E24" s="142"/>
      <c r="F24" s="143"/>
      <c r="G24" s="123" t="s">
        <v>62</v>
      </c>
      <c r="H24" s="124"/>
      <c r="I24" s="125"/>
    </row>
    <row r="25" spans="2:9" s="2" customFormat="1" ht="45.75" customHeight="1" thickBot="1">
      <c r="B25" s="12">
        <v>21</v>
      </c>
      <c r="C25" s="122"/>
      <c r="D25" s="116" t="s">
        <v>59</v>
      </c>
      <c r="E25" s="117"/>
      <c r="F25" s="118"/>
      <c r="G25" s="123" t="s">
        <v>62</v>
      </c>
      <c r="H25" s="124"/>
      <c r="I25" s="125"/>
    </row>
    <row r="26" spans="2:9" s="2" customFormat="1" ht="45.75" customHeight="1" thickBot="1">
      <c r="B26" s="12">
        <v>22</v>
      </c>
      <c r="C26" s="122"/>
      <c r="D26" s="116" t="s">
        <v>60</v>
      </c>
      <c r="E26" s="117"/>
      <c r="F26" s="118"/>
      <c r="G26" s="123" t="s">
        <v>62</v>
      </c>
      <c r="H26" s="124"/>
      <c r="I26" s="125"/>
    </row>
    <row r="27" spans="2:9" s="2" customFormat="1" ht="45.75" customHeight="1" thickBot="1">
      <c r="B27" s="12">
        <v>23</v>
      </c>
      <c r="C27" s="122"/>
      <c r="D27" s="135" t="s">
        <v>61</v>
      </c>
      <c r="E27" s="136"/>
      <c r="F27" s="137"/>
      <c r="G27" s="138" t="s">
        <v>62</v>
      </c>
      <c r="H27" s="139"/>
      <c r="I27" s="140"/>
    </row>
    <row r="28" spans="2:9" ht="19.5" customHeight="1">
      <c r="B28" s="13">
        <v>24</v>
      </c>
      <c r="C28" s="122" t="str">
        <f>+PlanAcción!AF13</f>
        <v>PROGRAMACION EJECUCION DE RECURSOS POR TRIMESTRE VIGENCIA 2014</v>
      </c>
      <c r="D28" s="126" t="s">
        <v>64</v>
      </c>
      <c r="E28" s="127"/>
      <c r="F28" s="127"/>
      <c r="G28" s="127"/>
      <c r="H28" s="127"/>
      <c r="I28" s="128"/>
    </row>
    <row r="29" spans="2:9" ht="19.5" customHeight="1">
      <c r="B29" s="13">
        <v>25</v>
      </c>
      <c r="C29" s="122"/>
      <c r="D29" s="129"/>
      <c r="E29" s="130"/>
      <c r="F29" s="130"/>
      <c r="G29" s="130"/>
      <c r="H29" s="130"/>
      <c r="I29" s="131"/>
    </row>
    <row r="30" spans="2:9" ht="19.5" customHeight="1">
      <c r="B30" s="13">
        <v>26</v>
      </c>
      <c r="C30" s="122"/>
      <c r="D30" s="129"/>
      <c r="E30" s="130"/>
      <c r="F30" s="130"/>
      <c r="G30" s="130"/>
      <c r="H30" s="130"/>
      <c r="I30" s="131"/>
    </row>
    <row r="31" spans="2:9" ht="19.5" customHeight="1">
      <c r="B31" s="13">
        <v>27</v>
      </c>
      <c r="C31" s="122"/>
      <c r="D31" s="129"/>
      <c r="E31" s="130"/>
      <c r="F31" s="130"/>
      <c r="G31" s="130"/>
      <c r="H31" s="130"/>
      <c r="I31" s="131"/>
    </row>
    <row r="32" spans="2:9" ht="19.5" customHeight="1">
      <c r="B32" s="13">
        <v>28</v>
      </c>
      <c r="C32" s="122"/>
      <c r="D32" s="129"/>
      <c r="E32" s="130"/>
      <c r="F32" s="130"/>
      <c r="G32" s="130"/>
      <c r="H32" s="130"/>
      <c r="I32" s="131"/>
    </row>
    <row r="33" spans="2:9" ht="19.5" customHeight="1">
      <c r="B33" s="13">
        <v>29</v>
      </c>
      <c r="C33" s="122"/>
      <c r="D33" s="129"/>
      <c r="E33" s="130"/>
      <c r="F33" s="130"/>
      <c r="G33" s="130"/>
      <c r="H33" s="130"/>
      <c r="I33" s="131"/>
    </row>
    <row r="34" spans="2:9" ht="19.5" customHeight="1">
      <c r="B34" s="13">
        <v>30</v>
      </c>
      <c r="C34" s="122"/>
      <c r="D34" s="129"/>
      <c r="E34" s="130"/>
      <c r="F34" s="130"/>
      <c r="G34" s="130"/>
      <c r="H34" s="130"/>
      <c r="I34" s="131"/>
    </row>
    <row r="35" spans="2:9" ht="19.5" customHeight="1">
      <c r="B35" s="13">
        <v>31</v>
      </c>
      <c r="C35" s="122"/>
      <c r="D35" s="129"/>
      <c r="E35" s="130"/>
      <c r="F35" s="130"/>
      <c r="G35" s="130"/>
      <c r="H35" s="130"/>
      <c r="I35" s="131"/>
    </row>
    <row r="36" spans="2:9" ht="19.5" customHeight="1">
      <c r="B36" s="13">
        <v>32</v>
      </c>
      <c r="C36" s="122"/>
      <c r="D36" s="129"/>
      <c r="E36" s="130"/>
      <c r="F36" s="130"/>
      <c r="G36" s="130"/>
      <c r="H36" s="130"/>
      <c r="I36" s="131"/>
    </row>
    <row r="37" spans="2:9" ht="19.5" customHeight="1">
      <c r="B37" s="13">
        <v>33</v>
      </c>
      <c r="C37" s="122"/>
      <c r="D37" s="129"/>
      <c r="E37" s="130"/>
      <c r="F37" s="130"/>
      <c r="G37" s="130"/>
      <c r="H37" s="130"/>
      <c r="I37" s="131"/>
    </row>
    <row r="38" spans="2:9" ht="19.5" customHeight="1">
      <c r="B38" s="13">
        <v>34</v>
      </c>
      <c r="C38" s="122"/>
      <c r="D38" s="129"/>
      <c r="E38" s="130"/>
      <c r="F38" s="130"/>
      <c r="G38" s="130"/>
      <c r="H38" s="130"/>
      <c r="I38" s="131"/>
    </row>
    <row r="39" spans="2:9" ht="19.5" customHeight="1">
      <c r="B39" s="13">
        <v>35</v>
      </c>
      <c r="C39" s="122"/>
      <c r="D39" s="129"/>
      <c r="E39" s="130"/>
      <c r="F39" s="130"/>
      <c r="G39" s="130"/>
      <c r="H39" s="130"/>
      <c r="I39" s="131"/>
    </row>
    <row r="40" spans="2:9" ht="19.5" customHeight="1">
      <c r="B40" s="13">
        <v>36</v>
      </c>
      <c r="C40" s="122"/>
      <c r="D40" s="129"/>
      <c r="E40" s="130"/>
      <c r="F40" s="130"/>
      <c r="G40" s="130"/>
      <c r="H40" s="130"/>
      <c r="I40" s="131"/>
    </row>
    <row r="41" spans="2:9" ht="19.5" customHeight="1">
      <c r="B41" s="13">
        <v>37</v>
      </c>
      <c r="C41" s="122"/>
      <c r="D41" s="129"/>
      <c r="E41" s="130"/>
      <c r="F41" s="130"/>
      <c r="G41" s="130"/>
      <c r="H41" s="130"/>
      <c r="I41" s="131"/>
    </row>
    <row r="42" spans="2:9" ht="19.5" customHeight="1">
      <c r="B42" s="13">
        <v>38</v>
      </c>
      <c r="C42" s="122"/>
      <c r="D42" s="129"/>
      <c r="E42" s="130"/>
      <c r="F42" s="130"/>
      <c r="G42" s="130"/>
      <c r="H42" s="130"/>
      <c r="I42" s="131"/>
    </row>
    <row r="43" spans="2:9" ht="19.5" customHeight="1">
      <c r="B43" s="13">
        <v>39</v>
      </c>
      <c r="C43" s="122"/>
      <c r="D43" s="129"/>
      <c r="E43" s="130"/>
      <c r="F43" s="130"/>
      <c r="G43" s="130"/>
      <c r="H43" s="130"/>
      <c r="I43" s="131"/>
    </row>
    <row r="44" spans="2:9" ht="19.5" customHeight="1">
      <c r="B44" s="13">
        <v>40</v>
      </c>
      <c r="C44" s="122"/>
      <c r="D44" s="129"/>
      <c r="E44" s="130"/>
      <c r="F44" s="130"/>
      <c r="G44" s="130"/>
      <c r="H44" s="130"/>
      <c r="I44" s="131"/>
    </row>
    <row r="45" spans="2:9" ht="19.5" customHeight="1">
      <c r="B45" s="13">
        <v>41</v>
      </c>
      <c r="C45" s="122"/>
      <c r="D45" s="129"/>
      <c r="E45" s="130"/>
      <c r="F45" s="130"/>
      <c r="G45" s="130"/>
      <c r="H45" s="130"/>
      <c r="I45" s="131"/>
    </row>
    <row r="46" spans="2:9" ht="19.5" customHeight="1">
      <c r="B46" s="13">
        <v>42</v>
      </c>
      <c r="C46" s="122"/>
      <c r="D46" s="129"/>
      <c r="E46" s="130"/>
      <c r="F46" s="130"/>
      <c r="G46" s="130"/>
      <c r="H46" s="130"/>
      <c r="I46" s="131"/>
    </row>
    <row r="47" spans="2:9" ht="19.5" customHeight="1">
      <c r="B47" s="13">
        <v>43</v>
      </c>
      <c r="C47" s="122"/>
      <c r="D47" s="129"/>
      <c r="E47" s="130"/>
      <c r="F47" s="130"/>
      <c r="G47" s="130"/>
      <c r="H47" s="130"/>
      <c r="I47" s="131"/>
    </row>
    <row r="48" spans="2:9" ht="19.5" customHeight="1" thickBot="1">
      <c r="B48" s="13">
        <v>44</v>
      </c>
      <c r="C48" s="122"/>
      <c r="D48" s="132"/>
      <c r="E48" s="133"/>
      <c r="F48" s="133"/>
      <c r="G48" s="133"/>
      <c r="H48" s="133"/>
      <c r="I48" s="134"/>
    </row>
    <row r="49" spans="2:9" ht="54.75" customHeight="1">
      <c r="B49" s="1">
        <v>45</v>
      </c>
      <c r="C49" s="6" t="str">
        <f>+PlanAcción!BA13</f>
        <v>Responsable
(Nombre y Cargo)</v>
      </c>
      <c r="D49" s="123" t="s">
        <v>63</v>
      </c>
      <c r="E49" s="124"/>
      <c r="F49" s="124"/>
      <c r="G49" s="124"/>
      <c r="H49" s="124"/>
      <c r="I49" s="125"/>
    </row>
    <row r="50" spans="2:9" ht="45" customHeight="1" thickBot="1">
      <c r="B50" s="1">
        <v>46</v>
      </c>
      <c r="C50" s="7" t="str">
        <f>+PlanAcción!BB13</f>
        <v>Observaciones</v>
      </c>
      <c r="D50" s="144"/>
      <c r="E50" s="145"/>
      <c r="F50" s="145"/>
      <c r="G50" s="145"/>
      <c r="H50" s="145"/>
      <c r="I50" s="146"/>
    </row>
  </sheetData>
  <sheetProtection/>
  <mergeCells count="35"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18:I18"/>
    <mergeCell ref="D20:I20"/>
    <mergeCell ref="C11:C17"/>
    <mergeCell ref="C24:C27"/>
    <mergeCell ref="G25:I25"/>
    <mergeCell ref="G26:I26"/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2013-12-12T16:13:54Z</cp:lastPrinted>
  <dcterms:created xsi:type="dcterms:W3CDTF">2013-01-07T15:09:44Z</dcterms:created>
  <dcterms:modified xsi:type="dcterms:W3CDTF">2014-01-29T15:35:50Z</dcterms:modified>
  <cp:category/>
  <cp:version/>
  <cp:contentType/>
  <cp:contentStatus/>
</cp:coreProperties>
</file>