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115" windowHeight="39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<sst xmlns="http://schemas.openxmlformats.org/spreadsheetml/2006/main" count="5841" uniqueCount="1279">
  <si>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</si>
  <si>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</si>
  <si>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</si>
  <si>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</si>
  <si>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</si>
  <si>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</si>
  <si>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</si>
  <si>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</si>
  <si>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</si>
  <si>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</si>
  <si>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</si>
  <si>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</si>
  <si>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</si>
  <si>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</si>
  <si>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</si>
  <si>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</si>
  <si>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</si>
  <si>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</si>
  <si>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</si>
  <si>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</si>
  <si>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</si>
  <si>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</si>
  <si>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</si>
  <si>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</si>
  <si>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</si>
  <si>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</si>
  <si>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</si>
  <si>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PUBLICIDAD EN RADIO </t>
  </si>
  <si>
    <t xml:space="preserve">PUBLICIDAD EN TELEVISION </t>
  </si>
  <si>
    <t>SERVICIO DE PRODUCCION PUBLICITARIA (AGENCIA)</t>
  </si>
  <si>
    <t xml:space="preserve">PUBLICIDAD EN PERIODICOS (PERIODICO REGIONAL </t>
  </si>
  <si>
    <t xml:space="preserve">PUBLICIDAD EN VALLAS </t>
  </si>
  <si>
    <t xml:space="preserve">CONTRA.MINIMA CUANTIA </t>
  </si>
  <si>
    <t>MAURICIO ARCILA QUINTERO</t>
  </si>
  <si>
    <t xml:space="preserve">MAURCIO ARCILA QUINTERO </t>
  </si>
  <si>
    <t>PUBLICIDAD EN REVISTAS (revistas, semana )</t>
  </si>
  <si>
    <t>INSERCION EN TELEVISION</t>
  </si>
  <si>
    <t xml:space="preserve">DIRECTA </t>
  </si>
  <si>
    <t xml:space="preserve">SI </t>
  </si>
  <si>
    <t>MANIZALES.GOV.CO</t>
  </si>
  <si>
    <t xml:space="preserve">SERVICIOS DE PRODUCCION DE VIDEOS </t>
  </si>
  <si>
    <t>NO</t>
  </si>
  <si>
    <t>en ejecucion</t>
  </si>
  <si>
    <t>propios</t>
  </si>
  <si>
    <t xml:space="preserve">no </t>
  </si>
  <si>
    <t>Marzo de 2014</t>
  </si>
  <si>
    <t>9 meses</t>
  </si>
  <si>
    <t>Menor cuantia</t>
  </si>
  <si>
    <t>fondos comunes</t>
  </si>
  <si>
    <t>si</t>
  </si>
  <si>
    <t>sebastian.manizales.gov.co</t>
  </si>
  <si>
    <t>6 meses</t>
  </si>
  <si>
    <t>minima cuantia</t>
  </si>
  <si>
    <t>No aplica</t>
  </si>
  <si>
    <t>7 meses</t>
  </si>
  <si>
    <t>Minima cuantia</t>
  </si>
  <si>
    <t>2 meses</t>
  </si>
  <si>
    <t>PLANEACIÓN, DIFUSIÓN Y REALIZACIÓN DE ACTIVIDADES EN LAS CICLOVIA DOMINICAL</t>
  </si>
  <si>
    <t>12 meses</t>
  </si>
  <si>
    <t>Contratación Directa</t>
  </si>
  <si>
    <t>Propios</t>
  </si>
  <si>
    <t>Si</t>
  </si>
  <si>
    <t>Aprobada</t>
  </si>
  <si>
    <t>Victor Hugo Cubides Castañeda
Profesional Universitario
8879700 Ext. 71112
victor.cubides@manizales.gov.co</t>
  </si>
  <si>
    <t>PLANEACIÓN, DIFUSIÓN Y REALIZACIÓN DE ACTIVIDADES EN LAS RECREVIAS SATÉLITES</t>
  </si>
  <si>
    <t>8 meses</t>
  </si>
  <si>
    <t>No</t>
  </si>
  <si>
    <t>N/A</t>
  </si>
  <si>
    <t>PLANEACIÓN, DIFUSIÓN Y REALIZACIÓN DE ACTIVIDADES EN LOS CICLOPASESO NOCTURNOS</t>
  </si>
  <si>
    <t>COORDINA Y REALIZACIÓN  REALIZACIÓN DE EVENTOS RECREO-DEPORTIVOS EN LAS 11 COMUNAS Y 7 CORREGIMIENTOS.</t>
  </si>
  <si>
    <t>11 meses</t>
  </si>
  <si>
    <t>Propios - SGP</t>
  </si>
  <si>
    <t>REALIZACIÓN DE  PARADAS SATELITALES DE AERÓBICOS</t>
  </si>
  <si>
    <t>CAMIINATAS Y SENDERISMO</t>
  </si>
  <si>
    <t>REALIZACIÓN DE CAMPAMENTOS JUVENILES</t>
  </si>
  <si>
    <t>1 mes</t>
  </si>
  <si>
    <t>APOYO EN LA REALIZACIÓN DE LOS JUEGOS INTERCORREGIMIENTOS</t>
  </si>
  <si>
    <t>5 meses</t>
  </si>
  <si>
    <t>APOYO EN LA REALIZACIÓN DE LOS JUEGOS COMUNALES</t>
  </si>
  <si>
    <t>4 meses</t>
  </si>
  <si>
    <t>FERIA INFANTIL LOS YARUMOS</t>
  </si>
  <si>
    <t>Propios -SGP</t>
  </si>
  <si>
    <t xml:space="preserve">49241500
49241600
60141012 </t>
  </si>
  <si>
    <t>DOTAR DE IMPLEMENTOS Y MATERIAL DIDÁCTICO LOS PROGRAMAS DE ACTIVIDAD FÍSICA</t>
  </si>
  <si>
    <t>Mínima Cuantía</t>
  </si>
  <si>
    <t>SGP</t>
  </si>
  <si>
    <t xml:space="preserve">REALIZAR LOS JUEGOS INTERCOLEGIADOS </t>
  </si>
  <si>
    <t>10 meses</t>
  </si>
  <si>
    <t>Propios
SGP
Especiales</t>
  </si>
  <si>
    <t>Hernando Ariel Arias López
Profesional Universitario
8879700 Ext. 71113
hernando.arias@manizales.gov.co</t>
  </si>
  <si>
    <t>REALIZAR LOS JUEGOS INTERESCOLARES</t>
  </si>
  <si>
    <t>REALIZAR LOS JUEGOS INTERUNIVERSITARIOS</t>
  </si>
  <si>
    <t>Propiod</t>
  </si>
  <si>
    <t>PROMOCIÓN DE LA JORNADA ESCOLAR EXTENDIDA EN DEPORTE PARA LA BÁSICA PRIMARIA</t>
  </si>
  <si>
    <t>Paula Andrea Rivera
Tecnico Operativo
8720544
paula.rivera@manizales.gov.co</t>
  </si>
  <si>
    <t>REALIZACIÓN Y PROMOCIÓN DE EVENTOS DEPORTIVOS EN LA FERIA</t>
  </si>
  <si>
    <t>2 semanas</t>
  </si>
  <si>
    <t>Sandra Milena Castaño Hincapié
Profesional Universitario
8879700 Ext. 71498
sandra.catano@manizales.gov.co</t>
  </si>
  <si>
    <t>REALIZACIÓN DE EVENTOS NACIONALES E INTERNACIONALES EN LA CIUDA DE MANIZALES</t>
  </si>
  <si>
    <t>APOYO A LAS ESCUELAS DE FORMACIÓN DEPORTIVAS</t>
  </si>
  <si>
    <t>Propios
SGP</t>
  </si>
  <si>
    <t>APOYO A ACTIVIDADES DEPORTIVAS CARÁCTER  COMUNITARIO</t>
  </si>
  <si>
    <t>94121500 
90141502</t>
  </si>
  <si>
    <t xml:space="preserve">APOYO A LAS ACTIVIDADES DEPORTIVAS  DE CLUBES Y LIGAS </t>
  </si>
  <si>
    <t xml:space="preserve">DESARROLLO DEL BALONCESTO EN LA CIUDAD DE MANIZALES </t>
  </si>
  <si>
    <t>11 merses</t>
  </si>
  <si>
    <t>DOTAR DE INSUMOS Y MATERIAL DIDACTICO LOS PROGRAMAS RECREODEPORTIVOS DEL MUNICIPIO</t>
  </si>
  <si>
    <t>SERVICIO DE VIGILANCIA PARA LOS ESCENARIOS DEPORTIVOS DEL MUNICIPIO</t>
  </si>
  <si>
    <t>Licitación Pública</t>
  </si>
  <si>
    <t>Especial</t>
  </si>
  <si>
    <t>SERVICIO DE REPARACIONES HIDROSANITARIAS Y ELECTRICAS DE LOS ESCENARIOS DEPORTIVOS</t>
  </si>
  <si>
    <t>Minima Cuantía</t>
  </si>
  <si>
    <t xml:space="preserve">SERVICIO DE TRANSPORTE PARA  LOS ESCENARIOS DEPORTIVOS DEL MUNICIPIO </t>
  </si>
  <si>
    <t>COORDINACIÓN DE ESCENARIOS DEPORTIVOS DEL MUNICIPIO DE MANIZALES</t>
  </si>
  <si>
    <t>SERVICIO DE MANTENIMIENTO DE PRADOS Y PODAS DE LOS ESCENARIOS DEPORTIVOS</t>
  </si>
  <si>
    <t>83101501
83101601
83101801</t>
  </si>
  <si>
    <t>PAGO DE FACTURAS DE CONSUMO DE ENERGÍA, ACUEDUCTO GAS DE LOS ESCENARIOS DEPORTIVOS</t>
  </si>
  <si>
    <t>Propios
Especial</t>
  </si>
  <si>
    <t>01 de noviembre de 2013</t>
  </si>
  <si>
    <t>30 junio de 2014</t>
  </si>
  <si>
    <t>contratación directa</t>
  </si>
  <si>
    <t>JORGE LUIS JARAMILLO G</t>
  </si>
  <si>
    <t>CDC</t>
  </si>
  <si>
    <t>06 de noviembre de 2013</t>
  </si>
  <si>
    <t>07 de noviembre de 2013</t>
  </si>
  <si>
    <t>30 de junio de 2014</t>
  </si>
  <si>
    <t>ACOPI</t>
  </si>
  <si>
    <t>1 de noviembre de 2013</t>
  </si>
  <si>
    <t>CORPOCALDAS</t>
  </si>
  <si>
    <t>6 de noviembre de 2013</t>
  </si>
  <si>
    <t xml:space="preserve">convenio cooperación </t>
  </si>
  <si>
    <t>Aguas de Manizales</t>
  </si>
  <si>
    <t>08 de noviembre ded 2013</t>
  </si>
  <si>
    <t>contrato de asociación y cooperación</t>
  </si>
  <si>
    <t>Comité de Cafeteros</t>
  </si>
  <si>
    <t xml:space="preserve">convenio de asociación </t>
  </si>
  <si>
    <t>Fesco</t>
  </si>
  <si>
    <t>Regimen Especial</t>
  </si>
  <si>
    <t>F.C                     S.G.P                   F.E</t>
  </si>
  <si>
    <t>Maria Carmenza Bermudez Salazar</t>
  </si>
  <si>
    <t>Invitacion Publica</t>
  </si>
  <si>
    <t xml:space="preserve">F.C       </t>
  </si>
  <si>
    <t>Luz Elvery Agudelo Arias</t>
  </si>
  <si>
    <t>F.C</t>
  </si>
  <si>
    <t>07/1272014</t>
  </si>
  <si>
    <t>Vinculacion cargos temporales</t>
  </si>
  <si>
    <t>Alba Betty Pineda Gomez</t>
  </si>
  <si>
    <t>Carmenza Posada Garcia</t>
  </si>
  <si>
    <t>Contratacion Directa</t>
  </si>
  <si>
    <t>F.C                       R.B                       F.E</t>
  </si>
  <si>
    <t xml:space="preserve">R.B                           </t>
  </si>
  <si>
    <t>R.B                           F.E</t>
  </si>
  <si>
    <t>Claudia Villegas Hauss</t>
  </si>
  <si>
    <t xml:space="preserve">Resolucion </t>
  </si>
  <si>
    <t xml:space="preserve">Gloria Maria Uribe </t>
  </si>
  <si>
    <t>15/0472014</t>
  </si>
  <si>
    <t>Soporte Nutricional</t>
  </si>
  <si>
    <t>10 MESES</t>
  </si>
  <si>
    <t>LICITACION PUBLICA</t>
  </si>
  <si>
    <t>F.E.</t>
  </si>
  <si>
    <t>Realizar talleres y actividades en el marco de la atención integral para los niños y niñas menores de 6 años</t>
  </si>
  <si>
    <t>6 MESES</t>
  </si>
  <si>
    <t>SELECCIÓN ABREVIADA</t>
  </si>
  <si>
    <t>F.C.</t>
  </si>
  <si>
    <t>Facilitar experiencias lúdicas que promuevan el  respeto a los derechos y al juego como actividad principal en el desarrollo de la infancia</t>
  </si>
  <si>
    <t>Realizar mantenimiento y/o adecuaciones  a las infraestructuras de los establecimientos educativos oficiales que atienden niños menores de 5 años</t>
  </si>
  <si>
    <t>4 MESES</t>
  </si>
  <si>
    <t>S.G.P.</t>
  </si>
  <si>
    <t xml:space="preserve">capacitacion docentes,asesorias y acompañamiento del area rural </t>
  </si>
  <si>
    <t>MINIMA CUANTIA</t>
  </si>
  <si>
    <t>Desarrollo de actividades complementarias culturales, deportivas, lengua extranjera, entre otras  027</t>
  </si>
  <si>
    <t>Fortalecimiento modelo Pedagogico</t>
  </si>
  <si>
    <t xml:space="preserve">cualificacion de docentes participacion en eventos y acompañamiento en la instituciones educativas </t>
  </si>
  <si>
    <t>8 MESES</t>
  </si>
  <si>
    <t>Talleres de formación dirigidos a los docentes mediadores  037</t>
  </si>
  <si>
    <t>Promover encuentros, conversatorios, seminarios que permitan intercambiar experiencias y aprender de otros.  038</t>
  </si>
  <si>
    <t>Orientar, asesorar y acompañar a los docentes mediadores de lectura y escritura en los establecimientos educativos.  039</t>
  </si>
  <si>
    <t>7 MESES</t>
  </si>
  <si>
    <t>Talleres de formación a profesionales que apoyan escuelas familiares en los establecimientos educativos  034</t>
  </si>
  <si>
    <t>5 MESES</t>
  </si>
  <si>
    <t>Implementación de proyectos pedagógicos en competencias ciudadanas Instituciones educativas  036</t>
  </si>
  <si>
    <t>Eventos de actualización para Docentes en áreas básicas . 040</t>
  </si>
  <si>
    <t>Eventos de actualización para Docentes en áreas complementarias.  041</t>
  </si>
  <si>
    <t>Capacitación en uso de medios 043</t>
  </si>
  <si>
    <t xml:space="preserve">Realizar actividades de integracion para personal  docentes directivos docentes </t>
  </si>
  <si>
    <t xml:space="preserve">Apoyo a la gestión </t>
  </si>
  <si>
    <t>Ingreso estudiantes a la  educación superior  048</t>
  </si>
  <si>
    <t>Enseñanza de lengua extranjera, evaluación de los estudiantes de instituciones educativas oficiales 049</t>
  </si>
  <si>
    <t>Planeación de actividades, preparación de la logística, contratación de personal idóneo para talleres, alquiler de espacios, de instrumentos musicales y otros equipos. 050</t>
  </si>
  <si>
    <t>Convocatoria, selección de propuestas investigativas, apoyo a la actividad investigativa, evaluación de impacto. 051</t>
  </si>
  <si>
    <t>Apoyar a estudiantes de instituciones educativas para el ingreso a los procesos de articulación con la educación superior  053</t>
  </si>
  <si>
    <t>2 MESES</t>
  </si>
  <si>
    <t>Brindar conectividad a internet mediante convenio Alcaldía de Manizales - Ministerio de Educación -UNE</t>
  </si>
  <si>
    <t>1 AÑO</t>
  </si>
  <si>
    <t>Conectividad de la Secretaria de Educacion.</t>
  </si>
  <si>
    <t xml:space="preserve">Realizar el contrato de alquiler de licencias para las PC’s de las instituciones educativas oficiales de Manizales, </t>
  </si>
  <si>
    <t xml:space="preserve">Realizar la Interventoria al convenio de conectividad </t>
  </si>
  <si>
    <t>Mantenimiento preventivo y correctivo de PC's y salas  002</t>
  </si>
  <si>
    <t>9 MESES</t>
  </si>
  <si>
    <t>Atención educativa por ciclos a población víctima de la violencia  054</t>
  </si>
  <si>
    <t>Atención con enfoque inclusivo a población con discapacidad y/o multidiscapacidad severa (autismo, discapacidad cognitiva maderada y severa, sordo ceguera, transtornos siquiátricos, insuficiencia motriz de origen cerebral y otras  055</t>
  </si>
  <si>
    <t>Asistencia técnico pedagógica en procesos de inclusión en la primera infancia, educación básica, media y superior de población diversa.  056</t>
  </si>
  <si>
    <t>Atención a población con necesidades educativas diversas  057</t>
  </si>
  <si>
    <t>Material didactico,plegables,folletos, cartillas,afiches,material audiovisual entre otros.  011</t>
  </si>
  <si>
    <t>1 MES</t>
  </si>
  <si>
    <t>Capacitaciòn en la Transformaciòn y pertinencia de los  Curriculos  059</t>
  </si>
  <si>
    <t>F,C.</t>
  </si>
  <si>
    <t>julio 1 de 2014</t>
  </si>
  <si>
    <t>DIRECTA</t>
  </si>
  <si>
    <t>FC</t>
  </si>
  <si>
    <t>X</t>
  </si>
  <si>
    <t>DIANA MARCELA GALEANO MONTOYA TECNICO OPERATIVO SECRETARIA DE GOBIERNO EXT 71123 CORREO DIANA.GALEANO@MANIZALES.GOV.COM</t>
  </si>
  <si>
    <t>Enero 2 de 2014</t>
  </si>
  <si>
    <t xml:space="preserve">En ejecucion </t>
  </si>
  <si>
    <t>30 de Febrero de 2014</t>
  </si>
  <si>
    <t xml:space="preserve">SELECCIÓN OBJETIVA DE MINIMA CUANTIA </t>
  </si>
  <si>
    <t>Marzo 13 de 2014</t>
  </si>
  <si>
    <t>Servicio de acueducto y alcantarillado</t>
  </si>
  <si>
    <t>Enero de 2013</t>
  </si>
  <si>
    <t>Servicio de energía eléctrica</t>
  </si>
  <si>
    <t>83111500
83111600</t>
  </si>
  <si>
    <t>Servicio de comunicaciones telefónicas locales, larga distancia y móviles</t>
  </si>
  <si>
    <t>Enero 23 de 2014</t>
  </si>
  <si>
    <t>11 Meses</t>
  </si>
  <si>
    <t>Julio 01 de 2013</t>
  </si>
  <si>
    <t>Enero 20 de 2014</t>
  </si>
  <si>
    <t>SI</t>
  </si>
  <si>
    <t>Julio 1 de 2014</t>
  </si>
  <si>
    <t>FE</t>
  </si>
  <si>
    <t>ENERO 1 DE 2014</t>
  </si>
  <si>
    <t>JULIO 1 DE 2014</t>
  </si>
  <si>
    <t>Julio 1  de 2014</t>
  </si>
  <si>
    <t>julio 2 de 2014</t>
  </si>
  <si>
    <t>Marzo 1 de 2014</t>
  </si>
  <si>
    <t>SELECCIÓN ABREVIADA DE MENOR CUANTIA</t>
  </si>
  <si>
    <t>Febrero 3 de 2014</t>
  </si>
  <si>
    <t>Febreo 3 de 2014</t>
  </si>
  <si>
    <t>Abril 2 de 2014</t>
  </si>
  <si>
    <t>Octubre 30 de 2014</t>
  </si>
  <si>
    <t>2 mes</t>
  </si>
  <si>
    <t>SUBASTA INVERZA</t>
  </si>
  <si>
    <t>3 meses</t>
  </si>
  <si>
    <t>4 mes</t>
  </si>
  <si>
    <t>ENERO DE 2014</t>
  </si>
  <si>
    <t xml:space="preserve">licitacion </t>
  </si>
  <si>
    <t>84131500
84131600</t>
  </si>
  <si>
    <t>ene 2 de 2014</t>
  </si>
  <si>
    <t>Servicios de contratación de personal</t>
  </si>
  <si>
    <t>Julio de 2014</t>
  </si>
  <si>
    <t>Reparación o calibración de pruebas de equipo</t>
  </si>
  <si>
    <t>Noviembre 4 de 2014</t>
  </si>
  <si>
    <t>2 mese</t>
  </si>
  <si>
    <t xml:space="preserve">FE </t>
  </si>
  <si>
    <t xml:space="preserve">Adquisición de Elementos de papaleria </t>
  </si>
  <si>
    <t xml:space="preserve">contratacion de servicios,  redes electricas,  adecuación del sitio de escrutinios </t>
  </si>
  <si>
    <t>MARZO 10 DE 2014</t>
  </si>
  <si>
    <t xml:space="preserve">Fortalecimiento programas de convivencia y seguridad ciudadana </t>
  </si>
  <si>
    <t>MAYO 8 DE 2014</t>
  </si>
  <si>
    <t xml:space="preserve">Adquisicion muebles de oficina y equipos de computo </t>
  </si>
  <si>
    <t>Junio 12 de 2014</t>
  </si>
  <si>
    <t xml:space="preserve">programas de convivencia y seguridad ciudadana </t>
  </si>
  <si>
    <t>Capacitación a miembros del Consejo Municipal de Paz, jueces de paz y conciliadores en equidad.</t>
  </si>
  <si>
    <t>MARZO  4 DE 2014</t>
  </si>
  <si>
    <t>4 MES</t>
  </si>
  <si>
    <t>Gestion de recursos hidraulicos</t>
  </si>
  <si>
    <t>Convenio Interadministrativo</t>
  </si>
  <si>
    <t>En ejecución VF convenio 061229700</t>
  </si>
  <si>
    <t>JUAN DAVID SANTACOLOMA</t>
  </si>
  <si>
    <t>Servicios de tratamientos de aguas</t>
  </si>
  <si>
    <t>Recolección o destrucción o transformación de basuras</t>
  </si>
  <si>
    <t>En ejecución VF Contrato 1311010894</t>
  </si>
  <si>
    <t>Servicio de movimientos de tierras</t>
  </si>
  <si>
    <t>1 meses</t>
  </si>
  <si>
    <t xml:space="preserve">Minima cuantia </t>
  </si>
  <si>
    <t>En ejecución VF Contrato  1311291114</t>
  </si>
  <si>
    <t>En ejecución VF Contrato  1311291115</t>
  </si>
  <si>
    <t>Subsidios</t>
  </si>
  <si>
    <t>Contratación Directa - Convenio</t>
  </si>
  <si>
    <t>Recursos del Balance</t>
  </si>
  <si>
    <t>APROBADAS ACUERDO M. 823 DE 2013</t>
  </si>
  <si>
    <t>NA</t>
  </si>
  <si>
    <t>TATIANA OCHOA C.
PROFESIONAL ESPECIALIZADA</t>
  </si>
  <si>
    <t>Concurso de meritos</t>
  </si>
  <si>
    <t>Fuentes Especiales</t>
  </si>
  <si>
    <t>77101601
77101700</t>
  </si>
  <si>
    <t>Selección abreviada, menor cuantía</t>
  </si>
  <si>
    <t>N.A</t>
  </si>
  <si>
    <t>Fondos Comunes</t>
  </si>
  <si>
    <t>PERSONAL DE PLANTA TEMPORAL PARA APOYO EN LOS PROCESOS SIGAM Y DE PLANIFICACIÓN DEL ESPACIO PÚBLICO</t>
  </si>
  <si>
    <t xml:space="preserve">PROYECTO FERIA INFANTIL. FORTALECIMIENTO DE LA EDUCACIÓN AMBIENTAL EN LA POBLACIÓN INFANTIL. </t>
  </si>
  <si>
    <t>ANDRÉS FELIPE RENDON.
PROFESIONAL UNIVERSITARIO</t>
  </si>
  <si>
    <t>FUNCIONAMIENTO DEL OBSERVATORIO DE DESARROLLO SOSTENIBLE</t>
  </si>
  <si>
    <t>FORMULACIÓN DE LA POLÍTICA AMBIENTAL</t>
  </si>
  <si>
    <t>Asisitencia técnica para la formulación del módulo de capacitación y cultura ambiental ciudadana. Definición de módulo digital interactivo</t>
  </si>
  <si>
    <t>Logistica de eventos</t>
  </si>
  <si>
    <t>PAULO CESAR MEJÍA V.
PROFESIONAL UNIVERSITARIO</t>
  </si>
  <si>
    <t>Publicidad</t>
  </si>
  <si>
    <t>ACTIVIDADES DE SENSIBILIZACIÓN EN COMPARENDO AMBIENTAL</t>
  </si>
  <si>
    <t>IMPLEMENTACIÓN DE LOS PLANES DE MANEJO AMBIENTAL EN LA ESTRATEGIA DE CONOCIMIENTO</t>
  </si>
  <si>
    <t>PLANIFICACIÓN DE LAS ACCIONES DE RESTAURACIÓN DEL SUELO DE PROTECCIÓN - RETIROS DE CAUCES (DISEÑO)</t>
  </si>
  <si>
    <t>IMPLEMENTACIÓN DE LOS PLANES DE MANEJO AMBIENTAL EN RELACIÓN A LA ADECUACIÓN DE ÁREAS DE APOYO AL TURISMO Y A LA EDUCACIÓN AMBIENTAL</t>
  </si>
  <si>
    <t>RECUPERACIÓN Y/O RESTAURACIÓN DE LOS SUELOS DE PROTECCIÓN</t>
  </si>
  <si>
    <t>Adquisición de predios</t>
  </si>
  <si>
    <t>Mantenimiento de predios convenio Aguas de Manizales</t>
  </si>
  <si>
    <t>OPERARIOS DE APOYO LOGISTICO Y PRESTACION DE SERVICIOS</t>
  </si>
  <si>
    <t>CONTRATACION DIRECTA - CONVENIO</t>
  </si>
  <si>
    <t>Juan David Correa Velez Profesional Universitario</t>
  </si>
  <si>
    <t>ALIMENTACION, MEDICAMENTOS Y DOTACION  PARA EL DESARROLLO DEL PROYECTO</t>
  </si>
  <si>
    <t>CONSTRUCCION DE QUIROFANO Y OBRAS COMPLEMENTARIAS</t>
  </si>
  <si>
    <t xml:space="preserve">OPERARIOS DE APOYO LOGISTICO Y PRESTACION DE SERVICIOS PROGRAMA DE ESTERILIZACION DE ANIMALES ENTREGADOS EN ADOPCION </t>
  </si>
  <si>
    <t>abirl-14</t>
  </si>
  <si>
    <t>PAGO DE SERVICIOS PUBLICOS DE INSTALACIONES DEL ALBERGUE ANIMAL</t>
  </si>
  <si>
    <t>DISPOSICION DE RESIDUOS ORGANICOS</t>
  </si>
  <si>
    <t>Desarrollo de las campañas de Erratización y Desinsectación de viviendas subnormales con alto grado de infestación (10.000 viviendas)</t>
  </si>
  <si>
    <t>MARZO</t>
  </si>
  <si>
    <t>DICIEMBRE</t>
  </si>
  <si>
    <t>selección abreviada</t>
  </si>
  <si>
    <t>carmencita.ramirez@manizales.gov.co</t>
  </si>
  <si>
    <t>Desarrollo de las campañas de  Desinsectación de viviendas con alto grado de infestación por mosquitos transmisores de ETV (mosquito adulto y/o formas inmaduras), (por demanda)</t>
  </si>
  <si>
    <t>Vacunación urbana y rural de caninos y felinos (17.000 animales)</t>
  </si>
  <si>
    <t xml:space="preserve"> Evaluación MV pre quirúrgica, cirugía de esterilización y cuidados post-quirúrgicos (400 animales)</t>
  </si>
  <si>
    <t>mínima cuantía</t>
  </si>
  <si>
    <t>DOTACION CONTROLADORES DEL ESPACIO PUBLICO</t>
  </si>
  <si>
    <t>7,000,000,00</t>
  </si>
  <si>
    <t>no</t>
  </si>
  <si>
    <t>nestor alexander garcia tolosa</t>
  </si>
  <si>
    <t>DOTACION DE EQUIPOS</t>
  </si>
  <si>
    <t>13,000,000,00</t>
  </si>
  <si>
    <t>Mantenimiento de infraestructura en salud</t>
  </si>
  <si>
    <t>Abreviada</t>
  </si>
  <si>
    <t>Recursos propios</t>
  </si>
  <si>
    <t>ninguno</t>
  </si>
  <si>
    <t>LUIS FERNANDO SPAGGIARI GUTIERREZ. Grupo de infraestructura comunitaria. Luis.spaggiari@manizales.gov.co</t>
  </si>
  <si>
    <t>mínima</t>
  </si>
  <si>
    <t>Construcción CISCO El Nevado</t>
  </si>
  <si>
    <t>Licitación</t>
  </si>
  <si>
    <t>Mantenimiento PIC II La Pelusa</t>
  </si>
  <si>
    <t>1,5 meses</t>
  </si>
  <si>
    <t>Mantenimiento Sede Comunal Galán</t>
  </si>
  <si>
    <t>Mantenimiento general sedes comunales</t>
  </si>
  <si>
    <t>Servicios de recuperacion de tierras</t>
  </si>
  <si>
    <t>SANDRA INES LOPEZ RAMIREZ</t>
  </si>
  <si>
    <t>servicios de protección contra riesgos o peligros naturales</t>
  </si>
  <si>
    <t>Estudios y diseños construcción de vías en diferentes sitios de la ciudad</t>
  </si>
  <si>
    <t>3 de febrero de 2014</t>
  </si>
  <si>
    <t>Andrés Felipe Aristizábal Parra</t>
  </si>
  <si>
    <t>Interventoría contratos de construcción y/o rehabilitación de infraestructura vial</t>
  </si>
  <si>
    <t>Menor Cuantía</t>
  </si>
  <si>
    <t>Apoyar a los profesionales de la Secretaria de Obras Publicas en la elaboracion de diseños de obras y en la supervision de contratos</t>
  </si>
  <si>
    <t>Contratacion directa</t>
  </si>
  <si>
    <t>Construcción de vías diferentes sitios comunas 1 a 11 area urbana de la ciudad de Manizales</t>
  </si>
  <si>
    <t>Construcción y/o rehabilitación espacios peatonales diferentes sitios comunas 1 a 11 area urbana de la ciudad de Manizales</t>
  </si>
  <si>
    <t>Construcción y mantenimiento bolardos, bancas, basureros, alcorques, barandas, defensas, cerramientos, entre otros en diferentes citios de la ciudad</t>
  </si>
  <si>
    <t>Interventoría contratos de mantenimiento y/o mejoramiento de infraestructura vial</t>
  </si>
  <si>
    <t>Retiro de derrumbes área urbana</t>
  </si>
  <si>
    <t>Mantenimiento de vías diferentes sitios comunas 1 a 11 area urbana de la ciudad de Manizales</t>
  </si>
  <si>
    <t>Mantenimiento de espacios peatonales comunas 1 a 11 area urbana de la ciudad de Manizales</t>
  </si>
  <si>
    <t>Mantenimiento y/o mejoramiento bolardos, bancas, basureros, alcorques, barandas, defensas, cerramientos, entre otros en diferentes citios de la ciudad</t>
  </si>
  <si>
    <t>Servicios de construcción de casas unifamiliares nuevas</t>
  </si>
  <si>
    <t>Servicios de reparación o ampliación por remodelación de viviendas unifamiliares</t>
  </si>
  <si>
    <t>ENAE (recuperación sede Antigua - diseños)</t>
  </si>
  <si>
    <t>Selección Abreviada  Minima Cuantía</t>
  </si>
  <si>
    <t>ORLANDO MARIN MEJIA. Profesional Universitario, Secretaría de Obras Públicas.  8879715 ext. 71179.  orlando.marin@manizales.gov.co</t>
  </si>
  <si>
    <t>ENAE (recuperación sede Antigua)</t>
  </si>
  <si>
    <t>Selección Abreviada  Menor Cuantía</t>
  </si>
  <si>
    <t>Mantenimientos Instituciones Educativas</t>
  </si>
  <si>
    <t>Mantenimientos Instituciones Educativas (rurales)</t>
  </si>
  <si>
    <t>Obras complementarias INEM</t>
  </si>
  <si>
    <t>I.E. 7 de Agosto</t>
  </si>
  <si>
    <t>Estambul</t>
  </si>
  <si>
    <t>Aprobadas por Consejo Mpal</t>
  </si>
  <si>
    <t>San José</t>
  </si>
  <si>
    <t>Latinoamericano</t>
  </si>
  <si>
    <t>Normal</t>
  </si>
  <si>
    <t>RB</t>
  </si>
  <si>
    <t>RB-FE</t>
  </si>
  <si>
    <t>LEY 21 -COMUNES - R.F LEY 21 VF de RC</t>
  </si>
  <si>
    <t>LEY 21 -COMUNES-VF de RC</t>
  </si>
  <si>
    <t>Estudios y diseños para la construcción de las capotas de las canchas de baloncestoy la canchja de hockey incluida la pista de patinaje de la unidad deportiva palogrande.</t>
  </si>
  <si>
    <t>SANTIAGO HERNÁNDEZ RENDÓN Secretaría de Obras Públicas. Alcaldía de Manizales</t>
  </si>
  <si>
    <t>Construcción de capotas en la cancha de basquetball y piso sintético en dos de las canchas en la unidad deportiva palogrande.</t>
  </si>
  <si>
    <t>Menor cuantía</t>
  </si>
  <si>
    <t>Construcción de capota para la cancha de Hochey.</t>
  </si>
  <si>
    <t>Interventoría para el mantenimiento de los escenarios deportivos</t>
  </si>
  <si>
    <t>Mantenimiento de los escenarios deportivos</t>
  </si>
  <si>
    <t>10 Meses</t>
  </si>
  <si>
    <t>Construcción de la cancha de Villa Julia</t>
  </si>
  <si>
    <t>Adecuación provisonal cancha San José</t>
  </si>
  <si>
    <t>Construcción de escenarios deportivos rurales</t>
  </si>
  <si>
    <t>Mantenimiento y adecuación de las vías rurales</t>
  </si>
  <si>
    <t>14 meses</t>
  </si>
  <si>
    <t>En ejecución</t>
  </si>
  <si>
    <t>DISEÑOS ARQUITECTÓNICOS, ESTRUCTURALES Y DEMÁS ESTUDIOS TÉCNICOS PARA LA CONSTRUCCIÓN DE LOS CENTROS DE INTEGRACIÓN CIUDADANA DEL Km 41 Y DE NEVADO</t>
  </si>
  <si>
    <t>1,5 Meses</t>
  </si>
  <si>
    <t>Externos</t>
  </si>
  <si>
    <t>DISEÑOS ARQUITECTÓNICOS, ESTRUCTURALES Y DEMÁS ESTUDIOS TÉCNICOS PARA LA CONSTRUCCIÓN DE LOS CENTROS DE INTEGRACIÓN CIUDADANA DEL SAN SEBASTIÁN Y ARANJUEZ</t>
  </si>
  <si>
    <t>INTERVENTORÍA PARA LOS DISEÑOS ARQUITECTÓNICOS, ESTRUCTURALES Y DEMÁS ESTUDIOS TÉCNICOS PARA LA CONSTRUCCIÓN DE LOS CENTROS DE INTEGRACIÓN CIUDADANA DEL Km 41, NEVADO, SAN SEBASTIAN Y ARAJUEZ</t>
  </si>
  <si>
    <t>CONSTRUCCIÓN DEL CENTRO DE INTEGRACIÓN CIUDADANA DEL SAN SEBASTIÁN</t>
  </si>
  <si>
    <t>3 Meses</t>
  </si>
  <si>
    <t>Licitacón Pública</t>
  </si>
  <si>
    <t>CONSTRUCCIÓN DEL CENTRO DE INTEGRACIÓN CIUDADANA DEL ARANJUEZ</t>
  </si>
  <si>
    <t>CONSTRUCCIÓN DEL CENTRO DE INTEGRACIÓN CIUDADANA DEL KM 41</t>
  </si>
  <si>
    <t>CONSTRUCCIÓN DEL CENTRO DE INTEGRACIÓN CIUDADANA DEL NEVADO</t>
  </si>
  <si>
    <t>hasta dic 2014</t>
  </si>
  <si>
    <t>Minima Cuantia</t>
  </si>
  <si>
    <t>Fondos comunes</t>
  </si>
  <si>
    <t>Claudia Maria Salazar Velasquez -Profesional Universitario-  
8879700 ext 71227 claudia.salazar@manizales.gov.co</t>
  </si>
  <si>
    <t>Aprobada 823/13</t>
  </si>
  <si>
    <t>Luz Dary Vergara Castrillon
Profesional Universitario-  
8879700 ext 71215
luz.vergara@manizales.gov.co
Juan Carlos Gutierrez Arboleda
Profesional Universitario-  
8879700 ext 71203
juan.gutierrez@manizales.gov.co</t>
  </si>
  <si>
    <t>Luz Dary Vergara Castrillon- 
Profesional Universitario-  
8879700 ext 71215
luz.vergara@manizales.gov.co</t>
  </si>
  <si>
    <t>Hasta dic 2014</t>
  </si>
  <si>
    <t>Juan Carlos Gutierrez Arboleda-
Profesional Universitario-  
8879700 ext 71203
juan.gutierrez@manizales.gov.co</t>
  </si>
  <si>
    <t>Maria Luz Vasquez Jaramillo 
Profesional Especializado-  
8879700 ext 71222
maria.vasquez@manizales.gov.co
 Ana milena Gutierrez Ocampo
Profesional Universitario-  
8879700 ext 71225
ana.gutierrez@manizales.gov.co</t>
  </si>
  <si>
    <t>45 dias</t>
  </si>
  <si>
    <t>Sandra Ines Lopez Ramirez
Profesional Universitario
8879700 ext
sandra.lopez@manizales.gov.co</t>
  </si>
  <si>
    <t>Maria Isabel Zapata Tabares
Profesional Universitario-  
8879700 ext 71224
maria.zapata@manizales.gov.co - Diana Maria Alvaran Cardona
Tecnico Operativo-  
8879700 ext 71435
diana.alvaran@manizales.gov.co</t>
  </si>
  <si>
    <t>Ayda Johana Yepez
Profesional Universitario-  
8879700 ext 71515
ayda.yepez@manizales.gov.co</t>
  </si>
  <si>
    <t>Aprobada  823/13</t>
  </si>
  <si>
    <t>Jose Fernando Olarte Osorio
Secretario de Despacho-  
8879700 ext 71212
jose.olarte@manizales.gov.co</t>
  </si>
  <si>
    <t>Hasta Dic 2014</t>
  </si>
  <si>
    <t>Claudia Villegas Hauss
Profesional Universitario-  
8879700 ext 
claudia.villegas@manizales.gov.co</t>
  </si>
  <si>
    <t>Fuente Especial</t>
  </si>
  <si>
    <t>Diana Patricia Martinez Lopez
Profesional Especializado-  
8879700 ext 71214
diana.martinez@manizales.gov.co</t>
  </si>
  <si>
    <t>Marcelo Gutierrez Guarin
Profesional Universitario-  
8879700 ext 17216 
marcelo.gutierrez@manizales.gov.co</t>
  </si>
  <si>
    <t>Jorge Andres Castro Aguirre
Profesional Universitario-  
8879700 ext  71212
jorge.castro@manizales.gov.co</t>
  </si>
  <si>
    <t>Ana milena Gutierrez Ocampo
Profesional Universitario-  
8879700 ext 71225
ana.gutierrez@manizales.gov.co
Juan David Arboleda Ramirez
Profesional Universitario-  
8879700 ext 71220
juan.arboleda@manizales.gov.co</t>
  </si>
  <si>
    <t>Juan David Arboleda Ramirez
Profesional Universitario-  
8879700 ext 71220
juan.arboleda@manizales.gov.co</t>
  </si>
  <si>
    <t>Clara Ines Restrepo Hurtado
Profesional Universitario-  
8879700 ext 71217
clara.restrepo@manizales.gov.co</t>
  </si>
  <si>
    <t>53103000
53103100
53101800
53102516
53121603</t>
  </si>
  <si>
    <t>1 marzo de 2014</t>
  </si>
  <si>
    <t>Natalia Diaz Jurado
Profesional Universitario-  
8879700 ext 71524
natalia.diaz@manizales.gov.co</t>
  </si>
  <si>
    <t>hasta dic 2014 o hasta agotar valor del contrato</t>
  </si>
  <si>
    <t>Selección abreviada</t>
  </si>
  <si>
    <t>Jairo Hoyos
Profesional Universitario-  
8879700 ext 71
jairo.hoyos@manizales.gov.co</t>
  </si>
  <si>
    <t>SERVICIOS DE PRESTADORES DE CUIDADO PRIMARIO:  Desarrollo de la estrategia de APS</t>
  </si>
  <si>
    <t xml:space="preserve">11 meses </t>
  </si>
  <si>
    <t>Directa</t>
  </si>
  <si>
    <t>FONDOS COMUNES</t>
  </si>
  <si>
    <t>claudia.estrada@manizales.gov.co</t>
  </si>
  <si>
    <t>Producto según codigo UNSPSC: Servicios temporales de recursos humanos. (contratación de personal de apoyo a la auditoria, seguimiento y control del aseguramiento)</t>
  </si>
  <si>
    <t>directa</t>
  </si>
  <si>
    <t>recursos propios</t>
  </si>
  <si>
    <t>APROBADAS</t>
  </si>
  <si>
    <t>BLANCA CECILIA LARGO H. SECRETARIA DE SALUD PUBLICA</t>
  </si>
  <si>
    <t>Producto según Producto según codigo UNSPSC: Servicios de administración de listas de direcciones (correo certificado para garantizar el debido proceso de los afiliados y potenciales beneficiarios de régimen subsidiado)</t>
  </si>
  <si>
    <t>15 febrero de 2014</t>
  </si>
  <si>
    <t>15 de diciembre de 2014</t>
  </si>
  <si>
    <t>licitación</t>
  </si>
  <si>
    <t>NATALIA LONDOÑO HERNANDEZ. SECRETARIA DE SALUD PUBLICA</t>
  </si>
  <si>
    <t>Producto según codigo UNSPSC: Servicios de telecomuncaciones (contrato para realizar copias de seguridad y confiabilidad en la información)</t>
  </si>
  <si>
    <t>enero 30 de 2014</t>
  </si>
  <si>
    <t>diciembre 15 de 2014</t>
  </si>
  <si>
    <t xml:space="preserve">NO </t>
  </si>
  <si>
    <t>OLGA LUCIA FRANCO SERNA</t>
  </si>
  <si>
    <t>contratación directa,prestación de servicios de apoyo a la gestión</t>
  </si>
  <si>
    <t>Fondos comunes-SGP</t>
  </si>
  <si>
    <t>Aprobadas en Noviembre de 2013</t>
  </si>
  <si>
    <t>sara.lopez@manizales.gov.co</t>
  </si>
  <si>
    <t>Contrato Interadministrativo</t>
  </si>
  <si>
    <t xml:space="preserve">82101601                              82101500                             </t>
  </si>
  <si>
    <t>Publicidad en radio - Publicidad impresa (Campañas de información y motivación a la comunidad previo a la realización de las jornadas de vacunación establecidas por el MSPS)</t>
  </si>
  <si>
    <t>PROGRAMA DE ALIMENTACION ESCOLAR PAE</t>
  </si>
  <si>
    <t>108 DIAS</t>
  </si>
  <si>
    <t>licitacion pública</t>
  </si>
  <si>
    <t>FONDO ESPECIAL</t>
  </si>
  <si>
    <t>claudia.valencia@manizales.gov.co</t>
  </si>
  <si>
    <t>NUTRICION Y SEGURIDAD ALIMENTARIA</t>
  </si>
  <si>
    <t>120 DIAS</t>
  </si>
  <si>
    <t>CONTRATACION DE 2 INGENIEROS DE ALIMENTOS APOYO PROGRAMA NUTRICION</t>
  </si>
  <si>
    <t>CONTRATACION DIRECTA</t>
  </si>
  <si>
    <t>CONTRATACION DE 1 PROFESIONAL  DE APOYO PROGRAMA NUTRICION</t>
  </si>
  <si>
    <t>PIC</t>
  </si>
  <si>
    <t>Fortalecer la implementación de la estrategia IAMI a nivel institucional de la red pública y la conformación de redes comunitarias de apoyo a la Lactancia Materna</t>
  </si>
  <si>
    <t>Recuperación nutricional de los menores de cinco años con algún grado de desnutrición</t>
  </si>
  <si>
    <t>PROGRAMA GESTANTES</t>
  </si>
  <si>
    <t>Realizar un programa de promoción de la dieta saludable en los servicios de salud, comedores, restaurantes públicos y en los restaurantes de empresas e instituciones de trabajo, entre otros.</t>
  </si>
  <si>
    <t xml:space="preserve">PROGRAMA SOPORTE NUTRICIONAL </t>
  </si>
  <si>
    <t>1 de junio de 2014</t>
  </si>
  <si>
    <t>Sistema General de Participacion - Saud Pública</t>
  </si>
  <si>
    <t>$77,500,000 (el resto que son 112.500.000 fueron utilizados para el primer semestre en vigencias futuras)</t>
  </si>
  <si>
    <t>Se estan usando en primer semestre de 2014:  $ 112.500.000</t>
  </si>
  <si>
    <t>Ya realizadas en Novimebnre de 2013</t>
  </si>
  <si>
    <t>juan diego lopez palacio  juan.lopez@manizales.gov.co</t>
  </si>
  <si>
    <t>2 de junio de 2014</t>
  </si>
  <si>
    <t>Contratación Directa (Prestación de servicios y apoyo a la gestión)</t>
  </si>
  <si>
    <t>$ 11.904.000 (El resto que son $ 13.596.000 fueron utilizados para el primer semestre en vigencias futuras)</t>
  </si>
  <si>
    <t>Se estan usando en primer semestre de 2014:  $ 13.596.000</t>
  </si>
  <si>
    <t>Ya realizadas en Novimebnre de 2014</t>
  </si>
  <si>
    <t xml:space="preserve">SERVICIOS EDUCATIVOS Y DE FORMACION EN UNIVERSIDADES Y POLITECNICOS: 65 talleres de la estrategia "Universidades Saludables" </t>
  </si>
  <si>
    <t>myriam.ramirez@manizales.gov.co</t>
  </si>
  <si>
    <t xml:space="preserve">SERVICIOS EDUCATIVOS Y DE FORMACION EN UNIVERSIDADES Y POLITECNICOS: 21 visitas de asistencia técnica sobre la estrategia "Universidades Saludables"  </t>
  </si>
  <si>
    <t>SERVICIOS EDUCATIVOS Y DE FORMACION EN ESCUELAS PUBLICAS ELEMENTALES Y SECUNDARIAS: 247 talleres sobre habilidades para la vida y sexualidad responsable</t>
  </si>
  <si>
    <t>SERVICIOS INTEGRALES DE SALUD: 7 servicios de salud amigables</t>
  </si>
  <si>
    <t>PERSONAS DE SOPORTE DE PRESTACION DE SERVICIOS DE SALUD: seguimiento a 670 personas Viviendo con VIH/SIDA</t>
  </si>
  <si>
    <t>PREVENCION Y CONTROL DE ENFERMEDADES NO CONTAGIOSAS:  Desarrollo de la estrategia de Entornos Laborales Saludables</t>
  </si>
  <si>
    <t>Convocatoria</t>
  </si>
  <si>
    <t>leidy.moreno@manizales.gov.co</t>
  </si>
  <si>
    <t xml:space="preserve">Clase : Servicios de educación y capacitación. Se requiere la contratación de instituciones idóneas para programa de capacitacion.Implementar la Estrategia PASEA </t>
  </si>
  <si>
    <t>abril 1 de 2014</t>
  </si>
  <si>
    <t xml:space="preserve">7 meses </t>
  </si>
  <si>
    <t xml:space="preserve">ana.ocampo@manizales.gov.co                      </t>
  </si>
  <si>
    <t>abril 27 de 2014</t>
  </si>
  <si>
    <t xml:space="preserve">Contratación de 1 profesional de apoyo al programa de nutrición </t>
  </si>
  <si>
    <t>01 de enero de 2014</t>
  </si>
  <si>
    <t>Licitacion pública</t>
  </si>
  <si>
    <t xml:space="preserve"> Clase : Servicios de rehabilitación. Se requiere la contratación de instituciones idóneas para la atención psicosocial de personasvictimas de la violencia</t>
  </si>
  <si>
    <t>agosto de 2014</t>
  </si>
  <si>
    <t>Convenio interadministrativo</t>
  </si>
  <si>
    <t>paula.serna@manizales.gov.co</t>
  </si>
  <si>
    <t>Producto: Servicios de prevención o control de enfermedades de la niñez. Implementacion de un modelo extramural de atencion integral a la violencia intrafamiliar</t>
  </si>
  <si>
    <t>lucia.franco@manizales.gov.co</t>
  </si>
  <si>
    <t xml:space="preserve">Producto: Servicios de prevención o control de la drogadicción. Implementar las acciones de PIC salud mental en el municipio de Manizales </t>
  </si>
  <si>
    <t>Producto: Servicios de prevención o control de la drogadicción. Desarrollar la estrategia de Centro de Escucha Comunitario</t>
  </si>
  <si>
    <t>Abril de 2014</t>
  </si>
  <si>
    <t>julio de 2014</t>
  </si>
  <si>
    <t>10,5 meses</t>
  </si>
  <si>
    <t>salud.oral@manizales.gov.co</t>
  </si>
  <si>
    <t>Servicios de prevención o control de enfermedades de la niñez. Programa de atención especial en salud oral</t>
  </si>
  <si>
    <t>mayo de 2014</t>
  </si>
  <si>
    <t>Servicios de prevención o control de enfermedades de la niñez. Programa de atención en población infantil. Odontobebe</t>
  </si>
  <si>
    <t>Asistencia administrativa o de oficina permanente. Teleasistencia</t>
  </si>
  <si>
    <t>un año</t>
  </si>
  <si>
    <t>Directo. Decreto 777 de 1992</t>
  </si>
  <si>
    <t>100,000,000,00</t>
  </si>
  <si>
    <t>48,906,250,00</t>
  </si>
  <si>
    <t>51,093,750,00</t>
  </si>
  <si>
    <t>Aprobadas</t>
  </si>
  <si>
    <t>ricardo.castano@manizales.gov.co</t>
  </si>
  <si>
    <t>Oxigeno domiciliario</t>
  </si>
  <si>
    <t>contratacion directa. Serv. Profesionales de apoyo a la gestion.</t>
  </si>
  <si>
    <t>fondos especiale y rec. Del balance de fondos especiale</t>
  </si>
  <si>
    <t>10,000,000,00</t>
  </si>
  <si>
    <t>no aplica</t>
  </si>
  <si>
    <t>RECURSOS PROPIOS</t>
  </si>
  <si>
    <t>lina.cardona@manizales.gov.co</t>
  </si>
  <si>
    <t>alejandro.prieto@manizales.gov.co</t>
  </si>
  <si>
    <t>Clase: Personas de soporte de prestación de servicios de salud. Contratación de servicios profesionales para asitencia tecnica a las IPS y EPS y apoyo a las acciones del programa de salud mental</t>
  </si>
  <si>
    <t>Producto : apoyar el sistema obligatorio de garantia de calidad en el proceso de inspecion y vigilancia.                                                                     Apoyar el sistema obligatorio de garantia de la calidad con personal calificado especialista en auditoria en salud para realizar inspecion, vigilancia y asesoria tecnica a las red del regimen subsidiado.</t>
  </si>
  <si>
    <t>15 enero de 2014</t>
  </si>
  <si>
    <t>Mínima cuantía</t>
  </si>
  <si>
    <t>Recursos propios (fondos Comunes)</t>
  </si>
  <si>
    <t>diana.molina@manizales.gov.co</t>
  </si>
  <si>
    <t>CATEGORIAS DE MEDICAMENTOS VARIOS ( Compra de 2307 dosis de VACUNA ANTIHEPATITIS B)</t>
  </si>
  <si>
    <t>1  mes</t>
  </si>
  <si>
    <t>Invitación Pública MIC</t>
  </si>
  <si>
    <t>juan.lopez@manizales.gov.co</t>
  </si>
  <si>
    <t>15 de junio de 2014</t>
  </si>
  <si>
    <t>$17,537,000 (el resto de los 30 millones, es decir $12,236,000 es el valor utilizado en la vigencia 2014 como vigencia futura aporbada en Noviembre de 2014)</t>
  </si>
  <si>
    <t>Se estan usando en primer semestre de 2014:  $ 12.236.000</t>
  </si>
  <si>
    <t>Ya realizadas en Noviembre de 2013 (Acuerdo 823 de 2013)</t>
  </si>
  <si>
    <t>1 de julio de 2014</t>
  </si>
  <si>
    <t>No Aplica</t>
  </si>
  <si>
    <t>PERSONAS DE SOPORTE DE PRESTACION DE SERVICIOS DE SALUD</t>
  </si>
  <si>
    <t>11,5 meses</t>
  </si>
  <si>
    <t>COLOCACION Y CUMPLIMIENTO DE MEDIOS: Campaña de prevención del cancer femenino</t>
  </si>
  <si>
    <t>fondos especiales- zonas zlues</t>
  </si>
  <si>
    <t>Ana María Ocampo Mejia  - ana .ocampo @manizales.gov.co</t>
  </si>
  <si>
    <t>Planta temporal</t>
  </si>
  <si>
    <t>1 julio  de 2014</t>
  </si>
  <si>
    <t xml:space="preserve">6 meses </t>
  </si>
  <si>
    <t>convenio interadministrativo</t>
  </si>
  <si>
    <t>fondos especiales- zonas azlues</t>
  </si>
  <si>
    <t xml:space="preserve">10 meses </t>
  </si>
  <si>
    <t>menor cuantía</t>
  </si>
  <si>
    <t xml:space="preserve"> Producto : Publicación de libros de texto o de investigación. Se requiere la publicacion de 3 ejemplares de la Revista Sin Barreras</t>
  </si>
  <si>
    <t>Producto : Impresión de papelería o formularios comerciales, se requiere la impresión de tiquetes para el funcionamiento del programa de zonas azules</t>
  </si>
  <si>
    <t>15 de febrero de 2014</t>
  </si>
  <si>
    <t>82101500                                 82101601                         82101602</t>
  </si>
  <si>
    <t xml:space="preserve"> Clase : Publicidad impresa,  Producto : Publicidad en radio, Producto : Publicidad en televisión. Se requiere contratación de diferentes medios para la campaña de prevención de quemaduras por pólvora</t>
  </si>
  <si>
    <t>1 septiembre de 2014</t>
  </si>
  <si>
    <t>15  de septiembre</t>
  </si>
  <si>
    <t>minima cuantía</t>
  </si>
  <si>
    <t>contactación directa</t>
  </si>
  <si>
    <t>Miryam Miranda Rodriguez.  miriam.miranda@manizales.gov.co</t>
  </si>
  <si>
    <t>Logística. Lo que se requiere es " apoyo logistico   - contratación auditorios"</t>
  </si>
  <si>
    <t>1 febrero de 2014</t>
  </si>
  <si>
    <t>1 de agosto de 2014</t>
  </si>
  <si>
    <t>Familia : Entrega de servicios de tecnología de información .Funcionamiento del sac. (incluye actualización de software, apoyo logistico y reproducción de material)</t>
  </si>
  <si>
    <t>Enero de 2014</t>
  </si>
  <si>
    <t>fondos comunes  y SGP</t>
  </si>
  <si>
    <t xml:space="preserve">Paula Andrea Serna Murillo  paula.serna@manizales.gov.co                                         </t>
  </si>
  <si>
    <t xml:space="preserve">Servicios legales. Fortalecimiento a las acciones de gestión y asesoría legal a la Secretaría de Salud Pública. </t>
  </si>
  <si>
    <t>1  de febrero de 2014</t>
  </si>
  <si>
    <t>andres.mejia@manizales.gov.co</t>
  </si>
  <si>
    <t xml:space="preserve">Servicios de programación de aplicaciones. Desarrollo aplicaciones con el objeto de fortalecer el proceso de implementación del Observatorio en Salud Pública. </t>
  </si>
  <si>
    <t>Servicios Basados en Ingeniería, Investigación y Tecnología. Desarrollar un porceso de investigación para la evaluación de un proyecto de intervención a gestantes, en el marco de un convenio interinstitucional.</t>
  </si>
  <si>
    <t xml:space="preserve">Contratación Directa </t>
  </si>
  <si>
    <t>Servicios integrales de salud. Contratación de un profesional en slaud, para el apoyo a la articulación de redes en el marco de la Estrategia APS</t>
  </si>
  <si>
    <t>SERVICIOS DE EVALUACION Y VALORACION DE SALUD INDIVIDUAL: 2983 Consejerías en salud sexual y reproductiva</t>
  </si>
  <si>
    <t xml:space="preserve">SERVICIOS EDUCATIVOS Y DE FORMACION EN ESCUELAS PUBLICAS ELEMENTALES Y SECUNDARIAS:  Desarrollo de la estrategia educativa TU DECIDES, prevención del embarazo adolescente </t>
  </si>
  <si>
    <t>PUBLICIDAD DIFUNDIDA: Difusión del Programa TU DECIDES, prevención del embarazo adolescente</t>
  </si>
  <si>
    <t>Invitación pública MIC</t>
  </si>
  <si>
    <t>PUBLICIDAD IMPRESA: Producción de material educativo del Programa TU DECIDES, prevención del embarazo adolescente</t>
  </si>
  <si>
    <t>1  de enero de 2014</t>
  </si>
  <si>
    <t>No. Se dispone de vigencias futuras para la ejecuión de actividades durante el primes semetre del año</t>
  </si>
  <si>
    <t>Prevención y control de enfermedades no contagiosas. Desarrollo de actividades de promoción de salud oral en el entorno laboral</t>
  </si>
  <si>
    <t>76111500
90101700</t>
  </si>
  <si>
    <t>Suministro de los servicios e insumos de aseo y cafetería para las distintas dependencias de la Administración Central Municipal.
Servicio de cafetería</t>
  </si>
  <si>
    <t>41 meses</t>
  </si>
  <si>
    <t>Licitación pública</t>
  </si>
  <si>
    <t>Recursos Propios</t>
  </si>
  <si>
    <t>Danilo Martínez Cardona
Técnico Operativo
(0368) 879700 - Ext. 71162
danilo.martinez@manizales.gov.co</t>
  </si>
  <si>
    <t>Servicios de cerrajería para las dependencias Admón Central Municipal, incluye suministro de los elementos y su instalación.</t>
  </si>
  <si>
    <t>Prestación servicio de mantenimiento en plomería para sedes externas de la Administración Central Municipal,</t>
  </si>
  <si>
    <t>Mantenimiento y monitoreo básico para algunas oficinas de la Admón Central Municipal.</t>
  </si>
  <si>
    <t>Suministro e instalación vidrios claros y grabados a sedes donde funciona la Administración Central Municipal.</t>
  </si>
  <si>
    <t>Mantenimiento ascensor edificio secretaría de tránsito y transporte</t>
  </si>
  <si>
    <t>Suministro servicio de vigilancia y seguridad para algunos bienes de propiedad del Municipio de Manizales y sedes donde funcionan las dependencias de la Admón Municipal.</t>
  </si>
  <si>
    <t>40 meses</t>
  </si>
  <si>
    <t xml:space="preserve">Servicio  de ebanistería. Arreglo, ajuste y pintura al mobiliario de diferentes dependencias  </t>
  </si>
  <si>
    <t>Suministro de elementos de ferretería y accesorios para redes sanitarias del edificio de la Administración Central</t>
  </si>
  <si>
    <t>Arrendamiento edificio sede Alcaldía de Manizales, y oficinas para la prestación del servicio</t>
  </si>
  <si>
    <t>Contratación directa</t>
  </si>
  <si>
    <t>52141500
48101600
23181800</t>
  </si>
  <si>
    <t xml:space="preserve">Mantenimiento general y Adquisición de grecas y máquinas de café , incluido accesorios, para las secretarías/dependencias de la Administración </t>
  </si>
  <si>
    <t>Servicios de seguros: vida grupo, todorriesgo daño material. Maquinaria y equipo, infidelidad y riesgos financieros, responsabilidad servidores públicos, responsabilidad civil extracontractual, automóviles</t>
  </si>
  <si>
    <t>Sí</t>
  </si>
  <si>
    <t>Jairo Hoyos Londoño
Profesional Universitario
(0368) 879700 Ext. 71164
jairo.hoyos@manizales.gov.co</t>
  </si>
  <si>
    <t>Servicio de instalación y mantenimiento de aire acondicionado y sistema de refrigeración</t>
  </si>
  <si>
    <t>Jesus Antonio Castaño
Auxiliar Administrativo
(0368) 879700 - Ext. 71132
jesus.castano@manizales.gov.co</t>
  </si>
  <si>
    <t>Servicio de mantenimiento y soporte de software</t>
  </si>
  <si>
    <t>Martha Elena Correa López
Técnico Operativo
(0368) 879700 - Ext. 70215
martha.correa@manizales.gov.co</t>
  </si>
  <si>
    <t>Servicio de planta temporal</t>
  </si>
  <si>
    <t>Carlos Arturo Yela Gomez
Líder de Proyecto
(0368) 879700 - Ext. 71135
carlos.yela@manizales.gov.co</t>
  </si>
  <si>
    <t>Pago cuota de administración de propiedad horizontal</t>
  </si>
  <si>
    <t>Servicios de envío, recogida o entrega de correo</t>
  </si>
  <si>
    <t>Luz Helena Mejía
Técnico Operativo
(0368) 879700 - Ext. 71250
luz.mejia@manizales.gov.co</t>
  </si>
  <si>
    <t>56101510
56111600
72102900
72151302</t>
  </si>
  <si>
    <t>Mantenimiento y adecuación de bienes</t>
  </si>
  <si>
    <t>43211500
43211700
44103100
44101510
45121500
43211711</t>
  </si>
  <si>
    <t>Adquisición equipo de oficina (computadores, fax, cámaras fotográficas, escaner, dispositivos informáticos de entrada de datos, tableros digitales, entre otros)</t>
  </si>
  <si>
    <t xml:space="preserve">81112200
81112202
</t>
  </si>
  <si>
    <t>Mantenimiento, soporte y actualización de software DIGIFILE WORKFLOW que atiende Ventanilla Unica, PQR's y GED</t>
  </si>
  <si>
    <t>Claudia Marcela Salazar
Profesional Universitaria
8879700 ext. 71152
marcela.salazar@manizales.gov.co</t>
  </si>
  <si>
    <t>junio de 2014</t>
  </si>
  <si>
    <t>Articulación de los planes y
programas de Gobierno en Linea y capacitación en el uso de dichas tecnologlas para el fortalecimiento del ecosistema TIC</t>
  </si>
  <si>
    <t>Clemencia Orozco
Profesional especializada
8879700 ext. 71072
clemencia.orozco@manizales.gov.co</t>
  </si>
  <si>
    <t>Administración de las redes sociales</t>
  </si>
  <si>
    <t>Mauricio Arcila Quintero
Lider de programa
8879700 ext. 71101
Mauricio.arcila@manizales.gov.co</t>
  </si>
  <si>
    <t>Junio de 2014</t>
  </si>
  <si>
    <t>Soporte y mantenimiento de portal de transacciones</t>
  </si>
  <si>
    <t>Mínima Cuantia</t>
  </si>
  <si>
    <t>81112200
81111803
43221501</t>
  </si>
  <si>
    <t>Optimización, soporte y mantenimiento de sistemas digiturno del Municipio de Manizales</t>
  </si>
  <si>
    <t>Optimización de oficinas de correspondencia y atención al usuario</t>
  </si>
  <si>
    <t>Implementación de componentes faltantes de gobierno en linea de acuerdo con manual versión 3,1</t>
  </si>
  <si>
    <t>Mayo de 2014</t>
  </si>
  <si>
    <t>Contratación de Mínima Cuantía</t>
  </si>
  <si>
    <t>Contratación de almacenamiento de datos en la nube para correo y backup</t>
  </si>
  <si>
    <t>Rafael Tejada
Líder de Proyecto
8879737
rafael.tejada@manizales.gov.co</t>
  </si>
  <si>
    <t xml:space="preserve">Conectividad sedes externas y red prevención desastres </t>
  </si>
  <si>
    <t xml:space="preserve">Mantenimiento de balcones digitales y conectividad Admon </t>
  </si>
  <si>
    <t>SUBASTA INVERSA</t>
  </si>
  <si>
    <t xml:space="preserve">PROPIOS </t>
  </si>
  <si>
    <t>JAIRO HOYOS LONDOÑO</t>
  </si>
  <si>
    <t>PORCELANICRON</t>
  </si>
  <si>
    <t xml:space="preserve">ESCARCHA DE COLORES VARIADOS </t>
  </si>
  <si>
    <t>Papel higiénico</t>
  </si>
  <si>
    <t>CONTRATACIÓN DIRECTA</t>
  </si>
  <si>
    <t>CONTRATACIÓN DIRECTA CON FORMALIDADES PLENAS</t>
  </si>
  <si>
    <t>PROPIOS</t>
  </si>
  <si>
    <t>Impresión de papelería o formularios comerciales - ACTA DE TOMA DE MUESTRA DE AGUA: Tamaño oficio, original y dos copias, a una cara.</t>
  </si>
  <si>
    <t>Impresión de papelería o formularios comerciales - BANDAS PARA SELLADO</t>
  </si>
  <si>
    <t xml:space="preserve"> Impresión de papelería o formularios comerciales - FORMATO UNICO DE INVENTARIO  DOCUMENTAL (ARCHIVO MPAL)</t>
  </si>
  <si>
    <t xml:space="preserve"> Impresión de papelería o formularios comerciales -   4 JUEGOS ACTA DE CONTROL SANITARIO A FABRICAS DE ALIMENTOS, 1 TINTA, PAPEL QUIMICO, TAMAÑO CARTA, BLOQUES 20X2</t>
  </si>
  <si>
    <t>GASOLINA</t>
  </si>
  <si>
    <t>En ejecucion</t>
  </si>
  <si>
    <t>jairo.hoyos@manizales,gov.co</t>
  </si>
  <si>
    <t>TRANSPORTE DE PASAJEROS POR CARRETERA</t>
  </si>
  <si>
    <t>SERVICIO DE ENTREGA DE PERIODICOS O MATERIAL PUBLICITARIO</t>
  </si>
  <si>
    <t>12 MESES</t>
  </si>
  <si>
    <t>N.A.</t>
  </si>
  <si>
    <t>SERVICIOS DE MANTENIMIENTO Y REPARACION DE VEHICULOS - autos</t>
  </si>
  <si>
    <t>11 MESES</t>
  </si>
  <si>
    <t>SERVICIOS DE MANTENIMIENTO Y REPARACION DE VEHICULOS - motos</t>
  </si>
  <si>
    <t>SERVICIO DE INSPECCION DE VEHICULOS - REVISIÓN TECNICO MECANICA</t>
  </si>
  <si>
    <t>Organización de torneos internos y torneos interempresariales</t>
  </si>
  <si>
    <t>Abril</t>
  </si>
  <si>
    <t>Alexandra Ríos Villa</t>
  </si>
  <si>
    <t>Suministro de tortas</t>
  </si>
  <si>
    <t>Febrero</t>
  </si>
  <si>
    <t>Noviembre</t>
  </si>
  <si>
    <t>Compra de obsequio navideño para los funcionarios de la Administración Central Municipal</t>
  </si>
  <si>
    <t>Compra de Souvenir o bono de detalle</t>
  </si>
  <si>
    <t>Marzo</t>
  </si>
  <si>
    <t>Compra de bonos redimibles en servicio de restaurante</t>
  </si>
  <si>
    <t>Junio</t>
  </si>
  <si>
    <t>Servicio de restaurante para la celebración 15, 20, 25 y 30 años de servicio a los funcionarios de la Administración Central Municipal</t>
  </si>
  <si>
    <t>Servicio de restaurante para la celebración del día de la secretaria</t>
  </si>
  <si>
    <t>Septiembre</t>
  </si>
  <si>
    <t>Integración navideña para los funcionarios de la Administración Central Municipal</t>
  </si>
  <si>
    <t>Contratación de cursos de manualidades e interpretación musical</t>
  </si>
  <si>
    <t>Julio</t>
  </si>
  <si>
    <t>Octubre</t>
  </si>
  <si>
    <t>Servicio de Alimentación</t>
  </si>
  <si>
    <t>Enero 29 de 2014</t>
  </si>
  <si>
    <t xml:space="preserve">Hospedaje, alimentación y auditorios en Manizales </t>
  </si>
  <si>
    <t>Enero 30 de 2014</t>
  </si>
  <si>
    <t xml:space="preserve">Hospedaje, alimentación y auditorios con amplias zonas verdes fuera de Manizales </t>
  </si>
  <si>
    <t>Enero 31 de 2014</t>
  </si>
  <si>
    <t xml:space="preserve">Tiquetes Aéreos </t>
  </si>
  <si>
    <t xml:space="preserve">Auditorio con capacidad para 1200 personas y mínimo 4 salas adicionales en un mismo lugar (Recursos del Balance) </t>
  </si>
  <si>
    <t>Fondos Especiales</t>
  </si>
  <si>
    <t xml:space="preserve">Llevar a cabo procesos de capacitación para funcionarios públicos de la Administración Central Municipal e Institutos Descentralizados inscritos, según el PIC2012-2015 Educación para el Trabajo y el Desarrollo Humano </t>
  </si>
  <si>
    <t>Enero 24 de 2014</t>
  </si>
  <si>
    <t xml:space="preserve">Capacitación en Educación Formal (Carrera Profesional, Técnica, Tecnológica, Especialización, Maestría, entre otros) </t>
  </si>
  <si>
    <t>Compra de Medicamentos para dotar los botiquines y el consultorio</t>
  </si>
  <si>
    <t xml:space="preserve">minima cuantia </t>
  </si>
  <si>
    <t>Fondos especiales</t>
  </si>
  <si>
    <t xml:space="preserve">Francia Luz Franco Henao </t>
  </si>
  <si>
    <t>Dotacion de consultorio</t>
  </si>
  <si>
    <t>Compra de vacunas de los funcionarios de la Administración Central Municpal</t>
  </si>
  <si>
    <t>Mayo</t>
  </si>
  <si>
    <t>Compra de Pad Mouse y Descansapies para adecuar los puestos de trabajo de la Administración Central Municipal</t>
  </si>
  <si>
    <t xml:space="preserve">Recarga de extintores y compra de porta extintores cumpliendo con la seguridad industrial en inspecciones, comisarías, CISCOS y CAMIS </t>
  </si>
  <si>
    <t xml:space="preserve">Compra de botiquines para dotar los carros y secretarías de la Administración </t>
  </si>
  <si>
    <t>Compra de 50 sillas para adecuar los puestos de trabajo de los funcionarios de la Administración Central Municipal</t>
  </si>
  <si>
    <t>Compra de Elementos de protección personal para funcionarios expuestos a riesgos de la Administracion Central Municipal</t>
  </si>
  <si>
    <t>Realizar exámenes de mama, colposcopia y próstata para los funcionarios de la Administración Central Municipal</t>
  </si>
  <si>
    <t>Agosto</t>
  </si>
  <si>
    <t>Exámenes de laboratorio para los funcionarios de la Administración Central Municipal</t>
  </si>
  <si>
    <t xml:space="preserve">Psicología </t>
  </si>
  <si>
    <t>Enero</t>
  </si>
  <si>
    <t xml:space="preserve">Contratacion directa </t>
  </si>
  <si>
    <t xml:space="preserve">Contratación de Digitadora para las Historias Clínicas de los funcionarios de la Administración Central Municipal </t>
  </si>
  <si>
    <t>Camisa en mezcla (algodón-poliéster), manga larga, doble fusión, cuello-puños, talla 34-40</t>
  </si>
  <si>
    <t>Carlos Arturo Yela</t>
  </si>
  <si>
    <t>Pantalón para hombre en mezcla, 4 bolsillos, liso, talla 28-38</t>
  </si>
  <si>
    <t>Zapato para hombre en cuero, de amarrar, liso y forro en badana, cuela en caucho, plantilla en sintético y refuerzo contrafuerte.</t>
  </si>
  <si>
    <t>Conjunto para dama de chaqueta y pantalón en poliéster, forrada completamente, chaqueta larga, manga larga, tala 4-16</t>
  </si>
  <si>
    <t>Zapato para dama en cuero con tacón, con vena, suela en caucho, plantilla en odena y forro en sintético</t>
  </si>
  <si>
    <t>43211503
43211508
43211509</t>
  </si>
  <si>
    <t>Adquisición de computadores personales, computadores portátiles, computadores tipo tableta para la Administración Central Municipal</t>
  </si>
  <si>
    <t>Subasta</t>
  </si>
  <si>
    <t>43222612
43223206
43233203</t>
  </si>
  <si>
    <t>Adquisición de equipos para infraestructura de redes y telecomunicaciones</t>
  </si>
  <si>
    <t>43201803
43211902
39121009
32101602
43201513</t>
  </si>
  <si>
    <t>Adquisición de repuestos para equipos informáticos</t>
  </si>
  <si>
    <t>39131709
39131711
39131712
39131713</t>
  </si>
  <si>
    <t>Adquisición de infraestructura de redes (cableado estructurado) para diferentes dependencias de la administración municipal</t>
  </si>
  <si>
    <t>81112304
81112305
81112211
32101602
32101621</t>
  </si>
  <si>
    <t>Mantenimiento de hardware y software de servidores Blade y servidores Power (Inversión 40% - Funcionamiento 60%)</t>
  </si>
  <si>
    <t>Febrero de 2014</t>
  </si>
  <si>
    <t>43233415
43233204</t>
  </si>
  <si>
    <t>Actualización del software para el firewall SonicWall NSA-4500 y actualización del software para realización de copias de seguridad (backup)</t>
  </si>
  <si>
    <t>Septiembre de 2014</t>
  </si>
  <si>
    <t>Servicios de acceso a internet mediante canales dedicados</t>
  </si>
  <si>
    <t>Servicios de acceso a internet mediante banda ancha</t>
  </si>
  <si>
    <t xml:space="preserve">71151106
</t>
  </si>
  <si>
    <t>Implementación del Plan Estratégico de Tecnología de Información, almacenamiento, custodia y verificación de copias de seguridad</t>
  </si>
  <si>
    <t>81111900
81112004</t>
  </si>
  <si>
    <t>Implementación del Plan Estratégico de Tecnología de Información, contratación de almacenamiento de datos en la nube</t>
  </si>
  <si>
    <t>Actualización del soporte lógico para los equipos de la administración central municipal, estandarización de software de sistema operativo y software ofimático</t>
  </si>
  <si>
    <t xml:space="preserve">Soporte al sistema de Telefonía IP </t>
  </si>
  <si>
    <t>Actualización del software antivirus y el software de virtualización</t>
  </si>
  <si>
    <t>81111812
81112204
81112307</t>
  </si>
  <si>
    <t>Mantenimiento de hardware y software para microcomputadores y servidores</t>
  </si>
  <si>
    <t>Tablero multimedia integrado</t>
  </si>
  <si>
    <t xml:space="preserve">Mantenimiento de software de Nómina - Antares </t>
  </si>
  <si>
    <t>Mantenimiento software Oracle</t>
  </si>
  <si>
    <t xml:space="preserve">1 mes </t>
  </si>
  <si>
    <t>Mantenimiento Aire Acondicionado</t>
  </si>
  <si>
    <t>Agosto de 2014</t>
  </si>
  <si>
    <t>Mantenimiento cableado estructurado y red de datos</t>
  </si>
  <si>
    <t>Planificación o Administración de Proyectos. (Gestionar recusos de cooperación internacional técnica y financiera)</t>
  </si>
  <si>
    <t>Noviembre 7 de 2013.</t>
  </si>
  <si>
    <t>6 meses y medio</t>
  </si>
  <si>
    <t>Directa- Convenio de Asociación.</t>
  </si>
  <si>
    <t>Aprobadas y contratadas</t>
  </si>
  <si>
    <t>Paula Andrea Sánchez Giraldo</t>
  </si>
  <si>
    <t>Servicios de Comercio Internacional (Desarrollar estrategias de Internacionalización de Empresas de la ciudad)</t>
  </si>
  <si>
    <t>Planificación o Administración de Proyectos. (Ejecución del Plan Estratégico de promoción de inversiones)</t>
  </si>
  <si>
    <t>Agencias de Crédito Gubernamental (Apalancamiento de microcréditos para el fortalecimiento empresarial-Bancoldex)</t>
  </si>
  <si>
    <t>Mayo 9 de 2013</t>
  </si>
  <si>
    <t>12 meses y medio</t>
  </si>
  <si>
    <t>Directa- Convenio Interadministrativo.</t>
  </si>
  <si>
    <t>Jaqueline Acosta Ocampo</t>
  </si>
  <si>
    <t>Agencias de Crédito Gubernamental (Apalancamiento de microcréditos para el fortalecimiento empresarial)</t>
  </si>
  <si>
    <t>Lina Yaneth Velez Castro</t>
  </si>
  <si>
    <t>Arrendamiento de instalaciones comerciales e industriales (Alquiler de auditorios y salones para eventos de la Secretaría de Tic y Competitividad)</t>
  </si>
  <si>
    <t>Directa-Convenio Interadministrativo</t>
  </si>
  <si>
    <t>Planificación o Administración de Proyectos (Estrategias sostenibles para generación de emprendimiento de Alto de Impacto)</t>
  </si>
  <si>
    <t xml:space="preserve">12 meses </t>
  </si>
  <si>
    <t>Clemencia Orozco Ospina</t>
  </si>
  <si>
    <t>Gerencia de Proyectos (Gerencia de Comisión Regional de Competitividad)</t>
  </si>
  <si>
    <t>Planificación o Administración de Proyectos. (Desarrollo de estrategias de investigación e innovación en empresas de la ciudad)</t>
  </si>
  <si>
    <t>Exhibiciones y Ferias Comerciales (Feria Industrial Internacional de Bogotá)</t>
  </si>
  <si>
    <t>Exhibiciones y Ferias Comerciales (Feria Colombiamoda)</t>
  </si>
  <si>
    <t>Exhibiciones y Ferias Comerciales (Participación en la Vitrina Turística de Anato 2014)</t>
  </si>
  <si>
    <t>Actividades de Ventas y Promoción de Negocios (Ruedas de Negocios y Promoción a través de Manizales Market Place)</t>
  </si>
  <si>
    <t>8 meses y medio</t>
  </si>
  <si>
    <t>Selección abreviada Menor Cuantía</t>
  </si>
  <si>
    <t>Planificación o Administración de Proyectos.(Desarrollo y estrategias en sectores comerciales focalizados)</t>
  </si>
  <si>
    <t>Gerencia de Proyectos (Desarrollo de Estrategias para formalización de comerciantes)</t>
  </si>
  <si>
    <t>Reuniones y Eventos (Promover las ventajas competitivas de la ciudad a través de la realización de la vinculación y realización de eventos de ciudad)</t>
  </si>
  <si>
    <t>Planificación o Administración de Proyectos. (Fortalecimiento Cadena Productiva del Turismo y desarrollo de estrategias de investigación e innovación)</t>
  </si>
  <si>
    <t>Planificación o Administración de Proyectos. (Fortalecimiento Cadena Productiva Ganadera y desarrollo de estrategias de investigación e innovación)</t>
  </si>
  <si>
    <t>Planificación o Administración de Proyectos. (Fortalecimiento Cadena Productiva Metalmecánica y desarrollo de estrategias de investigación e innovación)</t>
  </si>
  <si>
    <t>Planificación o Administración de Proyectos. (Fortalecimiento Cadena Productiva Textil, Confección Diseño y Moda y desarrollo de estrategias de investigación e innovación)</t>
  </si>
  <si>
    <t>Planificación o Administración de Proyectos (Fomentar la creación de empresas y el fortalecimiento empresarial a través de la incubación de nuevas iniciativas, atención empresarial y capacitación)</t>
  </si>
  <si>
    <t>Planificación o Administración de Proyectos (Diseño y desarrollo de estrategias para dinamizar el sector BIO en la ciudad)</t>
  </si>
  <si>
    <t>Planificación o Administración de Proyectos (Desarrollo del Plan Estratégico de TIC Y fortalecimiento del ecosistema  TIC en la ciudad de Manizales)</t>
  </si>
  <si>
    <t>Julián Castro Zuluaga</t>
  </si>
  <si>
    <t>Planificación o Administración de Proyectos (Fortalecimiento del ecosistema TIC de la Ciudad)</t>
  </si>
  <si>
    <t>Planificación o Administración de Proyectos (Funcionamiento de los 39 telecentros de la ciudad)</t>
  </si>
  <si>
    <t>8meses</t>
  </si>
  <si>
    <t xml:space="preserve">Señales de tráfico.  Semaforización de nuevas intersecciones </t>
  </si>
  <si>
    <t xml:space="preserve">Selección abreviada </t>
  </si>
  <si>
    <t xml:space="preserve">Fuentes  especiales </t>
  </si>
  <si>
    <t>Leonardo Leal Garcia - Profesional Universitario - 8879700 ext 70203 - leonardo.leal@manizales.gov.co</t>
  </si>
  <si>
    <t>Mantenimiento señales.  Lavado de Semáforos</t>
  </si>
  <si>
    <t>Servicio Profesional permanente. Mantenimiento preventivo y correctivo del sistema semáforico</t>
  </si>
  <si>
    <t xml:space="preserve">Servicios profesionales de ingeniería. Estudios de tráfico - </t>
  </si>
  <si>
    <t>Señales de tráfico. Construcción y mantenimiento Reductores en diferentes sitios del Municipio de Manizales.</t>
  </si>
  <si>
    <t>Carlos Arturo Tangarife - Profesional Universitario - 8879700 ext 70204 - carlos.tangarife@manizales.gov.co</t>
  </si>
  <si>
    <t xml:space="preserve">Señales de tráfico. Instalación de 285  señales verticales </t>
  </si>
  <si>
    <t>Señalizaciones. Instalación y/o mantenimiento de la señalización vial y de los diferentes dispositivos que regulan el tránsito en la ciudad de Manizales - Atención de urgencias</t>
  </si>
  <si>
    <t xml:space="preserve">Demarcación vial horizontal: 6.000 ml,  y 5.100 m2,  con pintura plástico en frío </t>
  </si>
  <si>
    <t>Señales de tráfico.  Suministro e Instalación de señalización especial</t>
  </si>
  <si>
    <t>Servicios profesionales de ingeniería.Interventoría del Contrato</t>
  </si>
  <si>
    <t>Servicio de limpieza estructural externa. Lavado de señales verticales</t>
  </si>
  <si>
    <t xml:space="preserve">Equipos y suministros para impresión. Suministros  para Alcosensores </t>
  </si>
  <si>
    <t>Marleny Cardona Gallego - Profesional Especializada - 8879700 ext 70202 - marleny.cardona@manizales.gov.co</t>
  </si>
  <si>
    <t>Uniformes de Policías. Dotación elementos uniforme Policía de Tránsito (chaquetas, chalecos, brazaletes, guantes, camibusos)</t>
  </si>
  <si>
    <t>Equipo forense de accesorios y suministros.  Dsotación Policía Judicial</t>
  </si>
  <si>
    <t>78101604                               41113101</t>
  </si>
  <si>
    <t>Dotacicón de vehículos y equipos. Adquisición de vehículo y Analizador de emisión de gases en vehículos</t>
  </si>
  <si>
    <t>Autorizadas</t>
  </si>
  <si>
    <t>Teléfonos móviles.  Servicio de comunicaciones Avantel para la regulación y el control del tránsito</t>
  </si>
  <si>
    <t>Arrendamiento local con capacidad para 20 motocicletas de la Policia de Tránsito</t>
  </si>
  <si>
    <t xml:space="preserve">selección abreviada </t>
  </si>
  <si>
    <t xml:space="preserve">Servicio de mantenimiento y reparación de vehiculos. </t>
  </si>
  <si>
    <t>Revisión técnico-mecanica parque automotor de la Secretaría de tránsito</t>
  </si>
  <si>
    <t>Servicios de asesoramiento de liquidaciones de empresas</t>
  </si>
  <si>
    <t>Edificios y estructuras de transporte. MANTENIMIENTO PREVENTIVO Y CORRECTIVO DE MUEBLES (PARADEROS)</t>
  </si>
  <si>
    <t>Javier Felipe Ocampo R - Profesional Universitario - 8879700 ext 70218 - felipe.ocampo@manizales.gov.co</t>
  </si>
  <si>
    <t xml:space="preserve">Arrendamiento de espacios para el desarrollo de eventos de capacitación y/o socialización del Sistema Estratégico de Transporte. </t>
  </si>
  <si>
    <t xml:space="preserve">EN EJECUCIÓN </t>
  </si>
  <si>
    <t>Producto : Servicios de rehabilitación para personas con discapacidades crónicas, se requiere la contratación de instituciones idóneas para la atención de personas con discapacidades multiples</t>
  </si>
  <si>
    <t xml:space="preserve">Producto : Servicios de rehabilitación para personas con discapacidades crónicas, se requiere la contratación de entidad idónea para el desarrollo de la estrategia RBC </t>
  </si>
  <si>
    <t xml:space="preserve">Producto : Gestión de  Eventos. se requiere la contratación de entidad idónea para el desarrollo de la celebración de la semana de la discapacidad </t>
  </si>
  <si>
    <t>Producto : Servicios de rehabilitación para personas con discapacidades crónicas, se requiere la contratación de entidades y o profesionales  idóneos para el funcionamiento de la red de rehabilitacion integral, comité municpal de discapacidad, programas de sensibilización entre otros)</t>
  </si>
  <si>
    <t>Producto : Servicios de rehabilitación para personas con discapacidades crónicas. se requiere la contratación de entidad y/ o personas idóneas para el desarrollo de programas de promoción, prevención, atención y rehabiliatción de personas con diferentes tipos de discapacidad.</t>
  </si>
  <si>
    <t>Clase : Servicios de educación y capacitación en administración. se requiere la contratación de instituciones idóneas para programa de capacitacion</t>
  </si>
  <si>
    <r>
      <rPr>
        <b/>
        <sz val="10"/>
        <rFont val="Tahoma"/>
        <family val="2"/>
      </rPr>
      <t xml:space="preserve">Servicios temporales de compras y logística:  </t>
    </r>
    <r>
      <rPr>
        <sz val="10"/>
        <rFont val="Tahoma"/>
        <family val="2"/>
      </rPr>
      <t>Apoyo a la ejecuciòn de programas ludico recretarivas con niños y niñas en el marco de la Feria Infantil</t>
    </r>
  </si>
  <si>
    <r>
      <t xml:space="preserve">Servicios temporales de compras y logística: </t>
    </r>
    <r>
      <rPr>
        <sz val="10"/>
        <rFont val="Tahoma"/>
        <family val="2"/>
      </rPr>
      <t>Adopciòn e implementacion  de la politica de niñez y adolescencia</t>
    </r>
  </si>
  <si>
    <r>
      <t xml:space="preserve">Servicios temporales de compras y logística: </t>
    </r>
    <r>
      <rPr>
        <sz val="10"/>
        <rFont val="Tahoma"/>
        <family val="2"/>
      </rPr>
      <t>Acompañamiento a 78 organizaciones juveniles y prejuveniles</t>
    </r>
  </si>
  <si>
    <r>
      <t xml:space="preserve">Servicios temporales de compras y logística: </t>
    </r>
    <r>
      <rPr>
        <sz val="10"/>
        <rFont val="Tahoma"/>
        <family val="2"/>
      </rPr>
      <t>Acompañamiento y dotaciòn Consejo Municipal de Juventud,Gabinete juvenil municipal, otras iniciativas juveniles</t>
    </r>
  </si>
  <si>
    <r>
      <t>Servicios temporales de compras y logística:</t>
    </r>
    <r>
      <rPr>
        <sz val="10"/>
        <rFont val="Tahoma"/>
        <family val="2"/>
      </rPr>
      <t xml:space="preserve"> Difusion  de la politica publica de juventud </t>
    </r>
  </si>
  <si>
    <r>
      <rPr>
        <b/>
        <sz val="10"/>
        <rFont val="Tahoma"/>
        <family val="2"/>
      </rPr>
      <t>Servicios temporales de compras y logística:</t>
    </r>
    <r>
      <rPr>
        <sz val="10"/>
        <rFont val="Tahoma"/>
        <family val="2"/>
      </rPr>
      <t xml:space="preserve"> Adquisicion de implementos de trabajo </t>
    </r>
  </si>
  <si>
    <r>
      <rPr>
        <b/>
        <sz val="10"/>
        <rFont val="Tahoma"/>
        <family val="2"/>
      </rPr>
      <t xml:space="preserve">Papel para impresora o fotocopiadora </t>
    </r>
    <r>
      <rPr>
        <sz val="10"/>
        <rFont val="Tahoma"/>
        <family val="2"/>
      </rPr>
      <t>- ACETATOS  Ink JET color,   tamaño carta,  por 100</t>
    </r>
  </si>
  <si>
    <r>
      <rPr>
        <b/>
        <sz val="10"/>
        <rFont val="Tahoma"/>
        <family val="2"/>
      </rPr>
      <t xml:space="preserve">Papel para impresora o fotocopiadora -  </t>
    </r>
    <r>
      <rPr>
        <sz val="10"/>
        <rFont val="Tahoma"/>
        <family val="2"/>
      </rPr>
      <t xml:space="preserve"> ACETATOS, para fotocopiadora, tamaño carta por 100.</t>
    </r>
  </si>
  <si>
    <r>
      <rPr>
        <b/>
        <sz val="10"/>
        <rFont val="Tahoma"/>
        <family val="2"/>
      </rPr>
      <t>PROTECTORES DE HOJAS -</t>
    </r>
    <r>
      <rPr>
        <sz val="10"/>
        <rFont val="Tahoma"/>
        <family val="2"/>
      </rPr>
      <t>PROTECTORES DE ACETATOS, TAMAÑO CARTA,  EN  POLIPROPILENO, POR 100 UNIDADES.</t>
    </r>
  </si>
  <si>
    <r>
      <rPr>
        <b/>
        <sz val="10"/>
        <rFont val="Tahoma"/>
        <family val="2"/>
      </rPr>
      <t>ALMOHADILLAS DE TINTA O ESTAMPILLA</t>
    </r>
    <r>
      <rPr>
        <sz val="10"/>
        <rFont val="Tahoma"/>
        <family val="2"/>
      </rPr>
      <t xml:space="preserve"> - ALMOHADILLA DACTILAR  recargable,  diámetro  aprox. Entre 50 y 60 cms  (Remington o equivalente</t>
    </r>
  </si>
  <si>
    <r>
      <rPr>
        <b/>
        <sz val="10"/>
        <rFont val="Tahoma"/>
        <family val="2"/>
      </rPr>
      <t xml:space="preserve">ALMOHADILLAS DE TINTA O ESTAMPILLA  </t>
    </r>
    <r>
      <rPr>
        <sz val="10"/>
        <rFont val="Tahoma"/>
        <family val="2"/>
      </rPr>
      <t>- ALMOHADILLAS PARA SELLO</t>
    </r>
  </si>
  <si>
    <r>
      <rPr>
        <b/>
        <sz val="10"/>
        <rFont val="Tahoma"/>
        <family val="2"/>
      </rPr>
      <t xml:space="preserve">ANILLOS PARA LIBROS </t>
    </r>
    <r>
      <rPr>
        <sz val="10"/>
        <rFont val="Tahoma"/>
        <family val="2"/>
      </rPr>
      <t>- ARGOLLAS  REDONDAS  PARA PORTADA, TAMAÑO  CARTA,  12 mm</t>
    </r>
  </si>
  <si>
    <r>
      <rPr>
        <b/>
        <sz val="10"/>
        <rFont val="Tahoma"/>
        <family val="2"/>
      </rPr>
      <t>ANILLOS PARA LIBROS</t>
    </r>
    <r>
      <rPr>
        <sz val="10"/>
        <rFont val="Tahoma"/>
        <family val="2"/>
      </rPr>
      <t xml:space="preserve"> - ARGOLLAS  REDONDAS  PARA PORTADA, TAMAÑO  OFICIO,  12 mm</t>
    </r>
  </si>
  <si>
    <r>
      <rPr>
        <b/>
        <sz val="10"/>
        <rFont val="Tahoma"/>
        <family val="2"/>
      </rPr>
      <t xml:space="preserve">CAUCHOS - </t>
    </r>
    <r>
      <rPr>
        <sz val="10"/>
        <rFont val="Tahoma"/>
        <family val="2"/>
      </rPr>
      <t>BANDAS DE CAUCHO No. 22 x 25 Grs.</t>
    </r>
  </si>
  <si>
    <r>
      <rPr>
        <b/>
        <sz val="10"/>
        <rFont val="Tahoma"/>
        <family val="2"/>
      </rPr>
      <t>BORRADORES</t>
    </r>
    <r>
      <rPr>
        <sz val="10"/>
        <rFont val="Tahoma"/>
        <family val="2"/>
      </rPr>
      <t xml:space="preserve"> - BORRADOR DE NATA PZ 20 o  chenglu, Bongol o equivalentes (Grande)</t>
    </r>
  </si>
  <si>
    <r>
      <rPr>
        <b/>
        <sz val="10"/>
        <rFont val="Tahoma"/>
        <family val="2"/>
      </rPr>
      <t xml:space="preserve">BORRADORES -  </t>
    </r>
    <r>
      <rPr>
        <sz val="10"/>
        <rFont val="Tahoma"/>
        <family val="2"/>
      </rPr>
      <t>BORRADOR MIGA DE PAN</t>
    </r>
  </si>
  <si>
    <r>
      <rPr>
        <b/>
        <sz val="10"/>
        <rFont val="Tahoma"/>
        <family val="2"/>
      </rPr>
      <t>CUBIERTAS PARA INFORMES -</t>
    </r>
    <r>
      <rPr>
        <sz val="10"/>
        <rFont val="Tahoma"/>
        <family val="2"/>
      </rPr>
      <t>CARATULA PLASTICA TAMAÑO CARTA LISA</t>
    </r>
  </si>
  <si>
    <r>
      <rPr>
        <b/>
        <sz val="10"/>
        <rFont val="Tahoma"/>
        <family val="2"/>
      </rPr>
      <t>DISCO COMPACTO CD DE LECTURA Y ESCRITURA</t>
    </r>
    <r>
      <rPr>
        <sz val="10"/>
        <rFont val="Tahoma"/>
        <family val="2"/>
      </rPr>
      <t xml:space="preserve"> - CDR  (SAMSUNG, SONY, IMATION) </t>
    </r>
    <r>
      <rPr>
        <b/>
        <sz val="10"/>
        <rFont val="Tahoma"/>
        <family val="2"/>
      </rPr>
      <t>CON CAJA</t>
    </r>
  </si>
  <si>
    <r>
      <rPr>
        <b/>
        <sz val="10"/>
        <rFont val="Tahoma"/>
        <family val="2"/>
      </rPr>
      <t xml:space="preserve">DISCO COMPACTO CD DE LECTURA Y ESCRITURA </t>
    </r>
    <r>
      <rPr>
        <sz val="10"/>
        <rFont val="Tahoma"/>
        <family val="2"/>
      </rPr>
      <t xml:space="preserve"> CDRW ( SAMSUNG, SONY, IMATION) </t>
    </r>
    <r>
      <rPr>
        <b/>
        <sz val="10"/>
        <rFont val="Tahoma"/>
        <family val="2"/>
      </rPr>
      <t>CON CAJA</t>
    </r>
  </si>
  <si>
    <r>
      <rPr>
        <b/>
        <sz val="10"/>
        <rFont val="Tahoma"/>
        <family val="2"/>
      </rPr>
      <t>DISCO COMPACTO CD DE LECTURA Y ESCRITURA</t>
    </r>
    <r>
      <rPr>
        <sz val="10"/>
        <rFont val="Tahoma"/>
        <family val="2"/>
      </rPr>
      <t xml:space="preserve">  - MINIDV - ME DVM60 - DE 60 SP MODE Y 90 LP MODE  PANASONIC (CASETTE) </t>
    </r>
  </si>
  <si>
    <r>
      <rPr>
        <b/>
        <sz val="10"/>
        <rFont val="Tahoma"/>
        <family val="2"/>
      </rPr>
      <t>ROLLOS ADHESIVOS</t>
    </r>
    <r>
      <rPr>
        <sz val="10"/>
        <rFont val="Tahoma"/>
        <family val="2"/>
      </rPr>
      <t xml:space="preserve"> - CINTA DE AFORAR (SELLAR CAJAS), 48 mm x 40 mts, transparente</t>
    </r>
  </si>
  <si>
    <r>
      <rPr>
        <b/>
        <sz val="10"/>
        <rFont val="Tahoma"/>
        <family val="2"/>
      </rPr>
      <t>CINTA DE ENMASCARAR -</t>
    </r>
    <r>
      <rPr>
        <sz val="10"/>
        <rFont val="Tahoma"/>
        <family val="2"/>
      </rPr>
      <t>CINTA DE ENMASCARAR  (36 mm X 40 mts.)</t>
    </r>
  </si>
  <si>
    <r>
      <rPr>
        <b/>
        <sz val="10"/>
        <rFont val="Tahoma"/>
        <family val="2"/>
      </rPr>
      <t xml:space="preserve">CINTA DE ENMASCARAR - </t>
    </r>
    <r>
      <rPr>
        <sz val="10"/>
        <rFont val="Tahoma"/>
        <family val="2"/>
      </rPr>
      <t>CINTA DE ENMASCARAR (12 mm x 25 mts)</t>
    </r>
  </si>
  <si>
    <r>
      <rPr>
        <b/>
        <sz val="10"/>
        <rFont val="Tahoma"/>
        <family val="2"/>
      </rPr>
      <t>CINTA DE PAPEL -</t>
    </r>
    <r>
      <rPr>
        <sz val="10"/>
        <rFont val="Tahoma"/>
        <family val="2"/>
      </rPr>
      <t>CINTA INVISIBLE,  19 mm x 33 mts)</t>
    </r>
  </si>
  <si>
    <r>
      <rPr>
        <b/>
        <sz val="10"/>
        <rFont val="Tahoma"/>
        <family val="2"/>
      </rPr>
      <t>CINTA TRANSPARENTE</t>
    </r>
    <r>
      <rPr>
        <sz val="10"/>
        <rFont val="Tahoma"/>
        <family val="2"/>
      </rPr>
      <t xml:space="preserve"> - CINTA TRANSPARENTE,  (12 mm,  40 mts.</t>
    </r>
  </si>
  <si>
    <r>
      <rPr>
        <b/>
        <sz val="10"/>
        <rFont val="Tahoma"/>
        <family val="2"/>
      </rPr>
      <t xml:space="preserve">FLUIDO DE CORRECCIÓN - </t>
    </r>
    <r>
      <rPr>
        <sz val="10"/>
        <rFont val="Tahoma"/>
        <family val="2"/>
      </rPr>
      <t>CORRECTOR LIQUIDO. BLANCO,  20ml grs.  (Liquid paper - Sanford)</t>
    </r>
  </si>
  <si>
    <r>
      <rPr>
        <b/>
        <sz val="10"/>
        <rFont val="Tahoma"/>
        <family val="2"/>
      </rPr>
      <t>DISCO COMPACTO CD DE LECTURA Y ESCRITURA</t>
    </r>
    <r>
      <rPr>
        <sz val="10"/>
        <rFont val="Tahoma"/>
        <family val="2"/>
      </rPr>
      <t xml:space="preserve"> - DVD+RW, MARCA IMATION </t>
    </r>
    <r>
      <rPr>
        <b/>
        <sz val="10"/>
        <rFont val="Tahoma"/>
        <family val="2"/>
      </rPr>
      <t>CON CAJA</t>
    </r>
  </si>
  <si>
    <r>
      <rPr>
        <b/>
        <sz val="10"/>
        <rFont val="Tahoma"/>
        <family val="2"/>
      </rPr>
      <t xml:space="preserve">KIT DE COSEDORA - </t>
    </r>
    <r>
      <rPr>
        <sz val="10"/>
        <rFont val="Tahoma"/>
        <family val="2"/>
      </rPr>
      <t>GANCHO COSEDORA INDUSTRIAL, NRO 23, 12 mm  (Galvanizado)</t>
    </r>
  </si>
  <si>
    <r>
      <rPr>
        <b/>
        <sz val="10"/>
        <rFont val="Tahoma"/>
        <family val="2"/>
      </rPr>
      <t xml:space="preserve">GANCHOS PARA EMPAQUETADURA - </t>
    </r>
    <r>
      <rPr>
        <sz val="10"/>
        <rFont val="Tahoma"/>
        <family val="2"/>
      </rPr>
      <t>GANCHO PARA LEGAJAR EXPEDIENTES, PLASTICOS, DE DOS PATAS REDONDAS LARGAS  X 20. (Rank, Remington)</t>
    </r>
  </si>
  <si>
    <r>
      <rPr>
        <b/>
        <sz val="10"/>
        <rFont val="Tahoma"/>
        <family val="2"/>
      </rPr>
      <t xml:space="preserve">CLIPS PARA PAPEL - </t>
    </r>
    <r>
      <rPr>
        <sz val="10"/>
        <rFont val="Tahoma"/>
        <family val="2"/>
      </rPr>
      <t>GANCHOS CLIPS x 100  (wingo, Triton Gema)</t>
    </r>
  </si>
  <si>
    <r>
      <rPr>
        <b/>
        <sz val="10"/>
        <rFont val="Tahoma"/>
        <family val="2"/>
      </rPr>
      <t xml:space="preserve">CLIPS PARA CARPETAS O BULLDOG - </t>
    </r>
    <r>
      <rPr>
        <sz val="10"/>
        <rFont val="Tahoma"/>
        <family val="2"/>
      </rPr>
      <t>GANCHOS LEGAJADOR  X 20 - Gancho plástico transparente - Blanco.  (Rank, Remington), con sellador  movible a los extremos y al centro como seguridad y  pata planas</t>
    </r>
  </si>
  <si>
    <r>
      <rPr>
        <b/>
        <sz val="10"/>
        <rFont val="Tahoma"/>
        <family val="2"/>
      </rPr>
      <t xml:space="preserve">CLIPS PARA PAPEL - </t>
    </r>
    <r>
      <rPr>
        <sz val="10"/>
        <rFont val="Tahoma"/>
        <family val="2"/>
      </rPr>
      <t>GANCHOS MARIPOSA (TRITON, WINGO)</t>
    </r>
  </si>
  <si>
    <r>
      <rPr>
        <b/>
        <sz val="10"/>
        <rFont val="Tahoma"/>
        <family val="2"/>
      </rPr>
      <t>GRAPAS -</t>
    </r>
    <r>
      <rPr>
        <sz val="10"/>
        <rFont val="Tahoma"/>
        <family val="2"/>
      </rPr>
      <t xml:space="preserve"> GANCHOS PARA COSEDORA ESTÁNDAR, (WINGO, TRITON, ACE),   (Galvanizado)</t>
    </r>
  </si>
  <si>
    <r>
      <rPr>
        <b/>
        <sz val="10"/>
        <rFont val="Tahoma"/>
        <family val="2"/>
      </rPr>
      <t xml:space="preserve">RECUBRIMIENTO O PLASTILINAS O SELLANTES RESISTENTES AL CALOR - </t>
    </r>
    <r>
      <rPr>
        <sz val="10"/>
        <rFont val="Tahoma"/>
        <family val="2"/>
      </rPr>
      <t xml:space="preserve">LIMPIATIPOS  CAJA DE 4 UNIDADES (PELIKAN,  BEROL) </t>
    </r>
  </si>
  <si>
    <r>
      <rPr>
        <b/>
        <sz val="10"/>
        <rFont val="Tahoma"/>
        <family val="2"/>
      </rPr>
      <t xml:space="preserve">PEGANTE DE EMBOLIZACIÓN - </t>
    </r>
    <r>
      <rPr>
        <sz val="10"/>
        <rFont val="Tahoma"/>
        <family val="2"/>
      </rPr>
      <t>PEGADIT POR 3 grs.</t>
    </r>
  </si>
  <si>
    <r>
      <rPr>
        <b/>
        <sz val="10"/>
        <rFont val="Tahoma"/>
        <family val="2"/>
      </rPr>
      <t xml:space="preserve">PEGANTE DE EMBOLIZACIÓN </t>
    </r>
    <r>
      <rPr>
        <sz val="10"/>
        <rFont val="Tahoma"/>
        <family val="2"/>
      </rPr>
      <t>PEGANTE,  COLBON,  por 125 grs.</t>
    </r>
  </si>
  <si>
    <r>
      <rPr>
        <b/>
        <sz val="10"/>
        <rFont val="Tahoma"/>
        <family val="2"/>
      </rPr>
      <t>BARRAS DE PEGANTE LIBRES DE ÁCIDO</t>
    </r>
    <r>
      <rPr>
        <sz val="10"/>
        <rFont val="Tahoma"/>
        <family val="2"/>
      </rPr>
      <t xml:space="preserve"> - PEGASTIC (x 20 grs.)</t>
    </r>
  </si>
  <si>
    <r>
      <rPr>
        <b/>
        <sz val="10"/>
        <rFont val="Tahoma"/>
        <family val="2"/>
      </rPr>
      <t xml:space="preserve">REGLAS - </t>
    </r>
    <r>
      <rPr>
        <sz val="10"/>
        <rFont val="Tahoma"/>
        <family val="2"/>
      </rPr>
      <t>REGLAS 30 CMS PLASTICA</t>
    </r>
  </si>
  <si>
    <r>
      <rPr>
        <b/>
        <sz val="10"/>
        <rFont val="Tahoma"/>
        <family val="2"/>
      </rPr>
      <t>CAJAS U ORGANIZADORES DE ALMACENAMIENTO DE ARCHIVOS -</t>
    </r>
    <r>
      <rPr>
        <sz val="10"/>
        <rFont val="Tahoma"/>
        <family val="2"/>
      </rPr>
      <t xml:space="preserve">CAJAS PARA ARCHIVO (CON LAS SIGUIENTES CARACTERISTICAS : ANCHO: 20 CMS, LARGO: 42 CMS Y ALTO 25 CMS EN CARTON CON UN GRAMAJE DE 5.40. </t>
    </r>
  </si>
  <si>
    <r>
      <rPr>
        <b/>
        <sz val="10"/>
        <rFont val="Tahoma"/>
        <family val="2"/>
      </rPr>
      <t>CINTAS PARA CALCULADORAS -</t>
    </r>
    <r>
      <rPr>
        <sz val="10"/>
        <rFont val="Tahoma"/>
        <family val="2"/>
      </rPr>
      <t>CINTA MAQUINA SUMADORA  DOBLE COLOR NEGRO - ROJO  (Doble carrete -  Carrete grande.)</t>
    </r>
  </si>
  <si>
    <r>
      <rPr>
        <b/>
        <sz val="10"/>
        <rFont val="Tahoma"/>
        <family val="2"/>
      </rPr>
      <t>CINTA PARA IMPRESORA -</t>
    </r>
    <r>
      <rPr>
        <sz val="10"/>
        <rFont val="Tahoma"/>
        <family val="2"/>
      </rPr>
      <t>CINTA PARA IBM 6400  1040990</t>
    </r>
  </si>
  <si>
    <r>
      <rPr>
        <b/>
        <sz val="10"/>
        <rFont val="Tahoma"/>
        <family val="2"/>
      </rPr>
      <t xml:space="preserve">CINTA DE POLIETILENO - </t>
    </r>
    <r>
      <rPr>
        <sz val="10"/>
        <rFont val="Tahoma"/>
        <family val="2"/>
      </rPr>
      <t xml:space="preserve">CINTA  PARA RELOJ  CORRESPONDENCIA  NHI-182  INKED RIBBON CARTRIDGE </t>
    </r>
  </si>
  <si>
    <r>
      <rPr>
        <b/>
        <sz val="10"/>
        <rFont val="Tahoma"/>
        <family val="2"/>
      </rPr>
      <t xml:space="preserve">TONER PARA IMPRESORAS O FAX - </t>
    </r>
    <r>
      <rPr>
        <sz val="10"/>
        <rFont val="Tahoma"/>
        <family val="2"/>
      </rPr>
      <t>TONER PARA XEROX 108R319</t>
    </r>
  </si>
  <si>
    <r>
      <rPr>
        <b/>
        <sz val="10"/>
        <rFont val="Tahoma"/>
        <family val="2"/>
      </rPr>
      <t xml:space="preserve">TONER PARA IMPRESORAS O FAX - </t>
    </r>
    <r>
      <rPr>
        <sz val="10"/>
        <rFont val="Tahoma"/>
        <family val="2"/>
      </rPr>
      <t>TONER PARA XEROX 108R336</t>
    </r>
  </si>
  <si>
    <r>
      <rPr>
        <b/>
        <sz val="10"/>
        <rFont val="Tahoma"/>
        <family val="2"/>
      </rPr>
      <t>PAPEL EN FORMAS CONTINUAS -</t>
    </r>
    <r>
      <rPr>
        <sz val="10"/>
        <rFont val="Tahoma"/>
        <family val="2"/>
      </rPr>
      <t xml:space="preserve">FORMAS CONTINUAS 9 1/2 X 11,  BLANCA, A DOS PARTES </t>
    </r>
  </si>
  <si>
    <r>
      <rPr>
        <b/>
        <sz val="10"/>
        <rFont val="Tahoma"/>
        <family val="2"/>
      </rPr>
      <t xml:space="preserve">PAPEL EN FORMAS CONTINUAS - </t>
    </r>
    <r>
      <rPr>
        <sz val="10"/>
        <rFont val="Tahoma"/>
        <family val="2"/>
      </rPr>
      <t>FORMAS CONTINUAS 10 5 1/8 X 11 RAYADA, UNA PARTE</t>
    </r>
  </si>
  <si>
    <r>
      <rPr>
        <b/>
        <sz val="10"/>
        <rFont val="Tahoma"/>
        <family val="2"/>
      </rPr>
      <t xml:space="preserve">PAPEL EN FORMAS CONTINUAS  - </t>
    </r>
    <r>
      <rPr>
        <sz val="10"/>
        <rFont val="Tahoma"/>
        <family val="2"/>
      </rPr>
      <t>FORMAS CONTINUAS 14 7 1/8 X 11 RAYADA, DOS PARTE</t>
    </r>
  </si>
  <si>
    <r>
      <rPr>
        <b/>
        <sz val="10"/>
        <rFont val="Tahoma"/>
        <family val="2"/>
      </rPr>
      <t xml:space="preserve">PAPEL EN FORMAS CONTINUAS - </t>
    </r>
    <r>
      <rPr>
        <sz val="10"/>
        <rFont val="Tahoma"/>
        <family val="2"/>
      </rPr>
      <t>FORMAS CONTINUAS   9  1/2 X 11, RAYADA, UNA PARTE</t>
    </r>
  </si>
  <si>
    <r>
      <rPr>
        <b/>
        <sz val="10"/>
        <rFont val="Tahoma"/>
        <family val="2"/>
      </rPr>
      <t xml:space="preserve">PAPEL EN FORMAS CONTINUAS  - </t>
    </r>
    <r>
      <rPr>
        <sz val="10"/>
        <rFont val="Tahoma"/>
        <family val="2"/>
      </rPr>
      <t>FORMAS CONTINUAS 9 1/2 X 11 BLANCA, A UNA PARTE</t>
    </r>
  </si>
  <si>
    <r>
      <rPr>
        <b/>
        <sz val="10"/>
        <rFont val="Tahoma"/>
        <family val="2"/>
      </rPr>
      <t xml:space="preserve">PAPEL EN FORMAS CONTINUAS  - </t>
    </r>
    <r>
      <rPr>
        <sz val="10"/>
        <rFont val="Tahoma"/>
        <family val="2"/>
      </rPr>
      <t>FORMAS CONTINUAS 14 7 1/8 X 11 RAYADA, UNA PARTE</t>
    </r>
  </si>
  <si>
    <r>
      <rPr>
        <b/>
        <sz val="10"/>
        <rFont val="Tahoma"/>
        <family val="2"/>
      </rPr>
      <t xml:space="preserve">PAPEL EN FORMAS CONTINUAS - </t>
    </r>
    <r>
      <rPr>
        <sz val="10"/>
        <rFont val="Tahoma"/>
        <family val="2"/>
      </rPr>
      <t>FORMAS CONTINUAS   BLANCA , 9 1/2 x 11, A TRES PARTES</t>
    </r>
  </si>
  <si>
    <r>
      <rPr>
        <b/>
        <sz val="10"/>
        <rFont val="Tahoma"/>
        <family val="2"/>
      </rPr>
      <t xml:space="preserve">PAPEL EN FORMAS CONTINUAS - </t>
    </r>
    <r>
      <rPr>
        <sz val="10"/>
        <rFont val="Tahoma"/>
        <family val="2"/>
      </rPr>
      <t>FORMAS CONTINUAS 75 GRS , BLANCA, CARTA, UNA PARTE</t>
    </r>
  </si>
  <si>
    <r>
      <rPr>
        <b/>
        <sz val="10"/>
        <rFont val="Tahoma"/>
        <family val="2"/>
      </rPr>
      <t xml:space="preserve">PAPEL MEMBRETEADO - </t>
    </r>
    <r>
      <rPr>
        <sz val="10"/>
        <rFont val="Tahoma"/>
        <family val="2"/>
      </rPr>
      <t>PAPEL NACIONAL, BOND  75 GRS/M2, (FOTOCOPIA), CARTA  (</t>
    </r>
    <r>
      <rPr>
        <b/>
        <sz val="10"/>
        <rFont val="Tahoma"/>
        <family val="2"/>
      </rPr>
      <t>MARCADO)</t>
    </r>
  </si>
  <si>
    <r>
      <rPr>
        <b/>
        <sz val="10"/>
        <rFont val="Tahoma"/>
        <family val="2"/>
      </rPr>
      <t>PAPEL MEMBRETEADO</t>
    </r>
    <r>
      <rPr>
        <sz val="10"/>
        <rFont val="Tahoma"/>
        <family val="2"/>
      </rPr>
      <t xml:space="preserve"> -  PAPEL  NACIONAL,  BOND  75 GRS/M2  (FOTOCOPIA), OFICIO </t>
    </r>
    <r>
      <rPr>
        <b/>
        <sz val="10"/>
        <rFont val="Tahoma"/>
        <family val="2"/>
      </rPr>
      <t>(MARCADO)</t>
    </r>
  </si>
  <si>
    <r>
      <rPr>
        <b/>
        <sz val="10"/>
        <rFont val="Tahoma"/>
        <family val="2"/>
      </rPr>
      <t>PAPEL PARA IMPRESORA O FOTOCOPIADORA -</t>
    </r>
    <r>
      <rPr>
        <sz val="10"/>
        <rFont val="Tahoma"/>
        <family val="2"/>
      </rPr>
      <t>PAPEL  NACIONAL,  BOND  75 GRS/M2  (FOTOCOPIA), CARTA</t>
    </r>
  </si>
  <si>
    <r>
      <rPr>
        <b/>
        <sz val="10"/>
        <rFont val="Tahoma"/>
        <family val="2"/>
      </rPr>
      <t>PAPEL IMPRESORA O FOTOCOPIADPORA -</t>
    </r>
    <r>
      <rPr>
        <sz val="10"/>
        <rFont val="Tahoma"/>
        <family val="2"/>
      </rPr>
      <t xml:space="preserve">PAPEL  NACIONAL,  BOND  75 GRS/M2  (FOTOCOPIA), OFICIO </t>
    </r>
  </si>
  <si>
    <r>
      <rPr>
        <b/>
        <sz val="10"/>
        <rFont val="Tahoma"/>
        <family val="2"/>
      </rPr>
      <t xml:space="preserve">SOBRES ESPECIALES - </t>
    </r>
    <r>
      <rPr>
        <sz val="10"/>
        <rFont val="Tahoma"/>
        <family val="2"/>
      </rPr>
      <t>SOBRES MEMBRETE OFICIO, (sin ventanilla), 1 tinta, según muestra</t>
    </r>
  </si>
  <si>
    <r>
      <rPr>
        <b/>
        <sz val="10"/>
        <rFont val="Tahoma"/>
        <family val="2"/>
      </rPr>
      <t xml:space="preserve">LAPICES DE COLORES - </t>
    </r>
    <r>
      <rPr>
        <sz val="10"/>
        <rFont val="Tahoma"/>
        <family val="2"/>
      </rPr>
      <t>COLORES PRISMACOLOR  x 12 largos</t>
    </r>
  </si>
  <si>
    <r>
      <rPr>
        <b/>
        <sz val="10"/>
        <rFont val="Tahoma"/>
        <family val="2"/>
      </rPr>
      <t xml:space="preserve">BOLÍGRAFOS - </t>
    </r>
    <r>
      <rPr>
        <sz val="10"/>
        <rFont val="Tahoma"/>
        <family val="2"/>
      </rPr>
      <t>LAPICERO  MINA AZUL,  (kilométrico, allegro, Bic, Lexi FX), longitud mínima de escritura 1300 mts.</t>
    </r>
  </si>
  <si>
    <r>
      <rPr>
        <b/>
        <sz val="10"/>
        <rFont val="Tahoma"/>
        <family val="2"/>
      </rPr>
      <t xml:space="preserve">ESTILÓGRAFOS DESECHABLES - </t>
    </r>
    <r>
      <rPr>
        <sz val="10"/>
        <rFont val="Tahoma"/>
        <family val="2"/>
      </rPr>
      <t>LAPICERO MINA NEGRA, UNI-BALL  EYE, MICRO</t>
    </r>
  </si>
  <si>
    <r>
      <rPr>
        <b/>
        <sz val="10"/>
        <rFont val="Tahoma"/>
        <family val="2"/>
      </rPr>
      <t>ESTILÓGRAFOS -</t>
    </r>
    <r>
      <rPr>
        <sz val="10"/>
        <rFont val="Tahoma"/>
        <family val="2"/>
      </rPr>
      <t>LAPICERO MINA ROJO,  ( kilométrico, allegro, Bic, Lexi  Fx), longitud mínima de escritura 1300 mts.</t>
    </r>
  </si>
  <si>
    <r>
      <rPr>
        <b/>
        <sz val="10"/>
        <rFont val="Tahoma"/>
        <family val="2"/>
      </rPr>
      <t xml:space="preserve">ESTILÓGRAFOS DESECHABLES - </t>
    </r>
    <r>
      <rPr>
        <sz val="10"/>
        <rFont val="Tahoma"/>
        <family val="2"/>
      </rPr>
      <t xml:space="preserve"> LAPICEROS MINA NEGRA,  (Kilométrico, allegro, Bic,  Lexi  Fx), longitud mínima de escritura 1300 mts.</t>
    </r>
  </si>
  <si>
    <r>
      <rPr>
        <b/>
        <sz val="10"/>
        <rFont val="Tahoma"/>
        <family val="2"/>
      </rPr>
      <t xml:space="preserve">BORRADORES DE LÁPICES COLOR ROSADO - </t>
    </r>
    <r>
      <rPr>
        <sz val="10"/>
        <rFont val="Tahoma"/>
        <family val="2"/>
      </rPr>
      <t xml:space="preserve">LAPIZ BORRADOR  ESCOBILLA, ( BEROL, F. CASTELL, MARIGOLD, EBERHARD)  </t>
    </r>
  </si>
  <si>
    <r>
      <rPr>
        <b/>
        <sz val="10"/>
        <rFont val="Tahoma"/>
        <family val="2"/>
      </rPr>
      <t xml:space="preserve">LÁPICES DE COLORES - </t>
    </r>
    <r>
      <rPr>
        <sz val="10"/>
        <rFont val="Tahoma"/>
        <family val="2"/>
      </rPr>
      <t>LAPIZ DE CHEQUEO, MINA AZUL, y/o VERDE (BEROL, MONGOL, FABER CASTELL, BETZ).</t>
    </r>
  </si>
  <si>
    <r>
      <rPr>
        <b/>
        <sz val="10"/>
        <rFont val="Tahoma"/>
        <family val="2"/>
      </rPr>
      <t xml:space="preserve">LÁPICES DE MADERA - </t>
    </r>
    <r>
      <rPr>
        <sz val="10"/>
        <rFont val="Tahoma"/>
        <family val="2"/>
      </rPr>
      <t>LAPIZ MINA NEGRA Nro 2 ( BEROL , MONGOL, FABER CASTELL, SANFORD, CALAMAR AZUL).</t>
    </r>
  </si>
  <si>
    <r>
      <rPr>
        <b/>
        <sz val="10"/>
        <rFont val="Tahoma"/>
        <family val="2"/>
      </rPr>
      <t xml:space="preserve">LÁPICES DE COLORES - </t>
    </r>
    <r>
      <rPr>
        <sz val="10"/>
        <rFont val="Tahoma"/>
        <family val="2"/>
      </rPr>
      <t>LAPIZ DE CHEQUEO, MINA ROJA (BEROL, IMÁGENES, FABER CASTELL).</t>
    </r>
  </si>
  <si>
    <r>
      <rPr>
        <b/>
        <sz val="10"/>
        <rFont val="Tahoma"/>
        <family val="2"/>
      </rPr>
      <t xml:space="preserve">MARCADORES - </t>
    </r>
    <r>
      <rPr>
        <sz val="10"/>
        <rFont val="Tahoma"/>
        <family val="2"/>
      </rPr>
      <t>MARCADOR BORRABLE SECO, GRUESO ESTÁNDAR SENCILLO. ( PELIKAN , EXPO, EBERHARD, GEMA)</t>
    </r>
  </si>
  <si>
    <r>
      <rPr>
        <b/>
        <sz val="10"/>
        <rFont val="Tahoma"/>
        <family val="2"/>
      </rPr>
      <t xml:space="preserve">MARCADORES - </t>
    </r>
    <r>
      <rPr>
        <sz val="10"/>
        <rFont val="Tahoma"/>
        <family val="2"/>
      </rPr>
      <t>MARCADOR DE ACETATOS, PERMANENTE, (FABER CASTELL, EXPO,  O.H.P)</t>
    </r>
  </si>
  <si>
    <r>
      <rPr>
        <b/>
        <sz val="10"/>
        <rFont val="Tahoma"/>
        <family val="2"/>
      </rPr>
      <t xml:space="preserve">MARCADORES - </t>
    </r>
    <r>
      <rPr>
        <sz val="10"/>
        <rFont val="Tahoma"/>
        <family val="2"/>
      </rPr>
      <t>MARCADOR, PERMANENTE, PUNTA GRUESA, (FABER, CASTELL,   TRAZO,  PELIKAN,  GEMA).</t>
    </r>
  </si>
  <si>
    <r>
      <rPr>
        <b/>
        <sz val="10"/>
        <rFont val="Tahoma"/>
        <family val="2"/>
      </rPr>
      <t xml:space="preserve">MINAS  - </t>
    </r>
    <r>
      <rPr>
        <sz val="10"/>
        <rFont val="Tahoma"/>
        <family val="2"/>
      </rPr>
      <t>MINAS PARA PORTAMINA, HB,  0.5 mm  (Tubo por 12 minas)</t>
    </r>
  </si>
  <si>
    <r>
      <rPr>
        <b/>
        <sz val="10"/>
        <rFont val="Tahoma"/>
        <family val="2"/>
      </rPr>
      <t xml:space="preserve">MINAS - </t>
    </r>
    <r>
      <rPr>
        <sz val="10"/>
        <rFont val="Tahoma"/>
        <family val="2"/>
      </rPr>
      <t>MINAS PARA PORTAMINA, HB,  0.7 mm  (Tubo por 12 minas)</t>
    </r>
  </si>
  <si>
    <r>
      <rPr>
        <b/>
        <sz val="10"/>
        <rFont val="Tahoma"/>
        <family val="2"/>
      </rPr>
      <t xml:space="preserve">PLUMONES - </t>
    </r>
    <r>
      <rPr>
        <sz val="10"/>
        <rFont val="Tahoma"/>
        <family val="2"/>
      </rPr>
      <t>PLUMONES PUNTA DELGADA, POR 10, (PRISMACOLOR O PELIKAN)</t>
    </r>
  </si>
  <si>
    <r>
      <rPr>
        <b/>
        <sz val="10"/>
        <rFont val="Tahoma"/>
        <family val="2"/>
      </rPr>
      <t xml:space="preserve">REPUESTOS DE MINAS  - </t>
    </r>
    <r>
      <rPr>
        <sz val="10"/>
        <rFont val="Tahoma"/>
        <family val="2"/>
      </rPr>
      <t>PORTAMINAS, de 0.5 mm , ( BEZT,  FABER CASTELL)</t>
    </r>
  </si>
  <si>
    <r>
      <rPr>
        <b/>
        <sz val="10"/>
        <rFont val="Tahoma"/>
        <family val="2"/>
      </rPr>
      <t xml:space="preserve">REPUESTOS DE MINAS  - </t>
    </r>
    <r>
      <rPr>
        <sz val="10"/>
        <rFont val="Tahoma"/>
        <family val="2"/>
      </rPr>
      <t>PORTAMINAS, de 0.7 mm (BEZT, FABER CASTELL)</t>
    </r>
  </si>
  <si>
    <r>
      <rPr>
        <b/>
        <sz val="10"/>
        <rFont val="Tahoma"/>
        <family val="2"/>
      </rPr>
      <t xml:space="preserve">RESALTADORES - </t>
    </r>
    <r>
      <rPr>
        <sz val="10"/>
        <rFont val="Tahoma"/>
        <family val="2"/>
      </rPr>
      <t>RESALTADORES GRUESO, (PELIKAN, TRAZO,  FABER, CASTELL,  GEMA)</t>
    </r>
  </si>
  <si>
    <r>
      <rPr>
        <b/>
        <sz val="10"/>
        <rFont val="Tahoma"/>
        <family val="2"/>
      </rPr>
      <t xml:space="preserve">TINTAS - </t>
    </r>
    <r>
      <rPr>
        <sz val="10"/>
        <rFont val="Tahoma"/>
        <family val="2"/>
      </rPr>
      <t>TINTA PARA ALMOHADILLA POR 28 cc negra.</t>
    </r>
  </si>
  <si>
    <r>
      <rPr>
        <b/>
        <sz val="10"/>
        <rFont val="Tahoma"/>
        <family val="2"/>
      </rPr>
      <t>TINTAS</t>
    </r>
    <r>
      <rPr>
        <sz val="10"/>
        <rFont val="Tahoma"/>
        <family val="2"/>
      </rPr>
      <t xml:space="preserve"> - TINTA PARA ESTILOGRAFO 28 - 30 cm3.</t>
    </r>
  </si>
  <si>
    <r>
      <rPr>
        <b/>
        <sz val="10"/>
        <rFont val="Tahoma"/>
        <family val="2"/>
      </rPr>
      <t xml:space="preserve">TINTAS - </t>
    </r>
    <r>
      <rPr>
        <sz val="10"/>
        <rFont val="Tahoma"/>
        <family val="2"/>
      </rPr>
      <t>TINTA PARA NUMERADOR 28 c.c. negra.</t>
    </r>
  </si>
  <si>
    <r>
      <rPr>
        <b/>
        <sz val="10"/>
        <rFont val="Tahoma"/>
        <family val="2"/>
      </rPr>
      <t xml:space="preserve">TINTAS - </t>
    </r>
    <r>
      <rPr>
        <sz val="10"/>
        <rFont val="Tahoma"/>
        <family val="2"/>
      </rPr>
      <t>TINTA  PARA RAPIDOGRAFO, por  20  c.m3, MARCA STARDLER.</t>
    </r>
  </si>
  <si>
    <r>
      <rPr>
        <b/>
        <sz val="10"/>
        <rFont val="Tahoma"/>
        <family val="2"/>
      </rPr>
      <t xml:space="preserve">TINTAS </t>
    </r>
    <r>
      <rPr>
        <sz val="10"/>
        <rFont val="Tahoma"/>
        <family val="2"/>
      </rPr>
      <t xml:space="preserve">- TINTA PARA SELLO, 500 cms, PELIKAN VARIOS COLORES. </t>
    </r>
  </si>
  <si>
    <r>
      <rPr>
        <b/>
        <sz val="10"/>
        <rFont val="Tahoma"/>
        <family val="2"/>
      </rPr>
      <t xml:space="preserve">SELLANTES DE SILICONA </t>
    </r>
    <r>
      <rPr>
        <sz val="10"/>
        <rFont val="Tahoma"/>
        <family val="2"/>
      </rPr>
      <t>SILICONA EN BARRA</t>
    </r>
  </si>
  <si>
    <r>
      <rPr>
        <b/>
        <sz val="10"/>
        <rFont val="Tahoma"/>
        <family val="2"/>
      </rPr>
      <t>BLOCS O CUADERNOS DE PAPEL -</t>
    </r>
    <r>
      <rPr>
        <sz val="10"/>
        <rFont val="Tahoma"/>
        <family val="2"/>
      </rPr>
      <t>BLOCK ARGOLLADO UNIVERSITARIO 80 HOJAS AMARILLAS.</t>
    </r>
  </si>
  <si>
    <r>
      <rPr>
        <b/>
        <sz val="10"/>
        <rFont val="Tahoma"/>
        <family val="2"/>
      </rPr>
      <t xml:space="preserve">CARPETAS - </t>
    </r>
    <r>
      <rPr>
        <sz val="10"/>
        <rFont val="Tahoma"/>
        <family val="2"/>
      </rPr>
      <t>FOLDER CELUGUIA OFICIO, HORIZONTAL (FOLDEX, LEGAFAM, NORMAFOLD)</t>
    </r>
  </si>
  <si>
    <r>
      <rPr>
        <b/>
        <sz val="10"/>
        <rFont val="Tahoma"/>
        <family val="2"/>
      </rPr>
      <t xml:space="preserve">CARPETAS - </t>
    </r>
    <r>
      <rPr>
        <sz val="10"/>
        <rFont val="Tahoma"/>
        <family val="2"/>
      </rPr>
      <t>FOLDER CELUGUIA OFICIO, VERTICAL, (FOLDEX, LEGAFAM, NORMAFOLF)</t>
    </r>
  </si>
  <si>
    <r>
      <rPr>
        <b/>
        <sz val="10"/>
        <rFont val="Tahoma"/>
        <family val="2"/>
      </rPr>
      <t xml:space="preserve">FOLDER DE COLGAR O ACCESORIOS - </t>
    </r>
    <r>
      <rPr>
        <sz val="10"/>
        <rFont val="Tahoma"/>
        <family val="2"/>
      </rPr>
      <t xml:space="preserve">FÓLDER COLGANTE OFICIO,  (VARILLA METALICA - NORMAFOLD) </t>
    </r>
  </si>
  <si>
    <r>
      <rPr>
        <b/>
        <sz val="10"/>
        <rFont val="Tahoma"/>
        <family val="2"/>
      </rPr>
      <t>CARPETAS DE ARCHIVO, CARPETAS Y SEPARADORES -</t>
    </r>
    <r>
      <rPr>
        <sz val="10"/>
        <rFont val="Tahoma"/>
        <family val="2"/>
      </rPr>
      <t>CARPETA CUATRO ALAS, PROPALCOTE DESACIFICADO</t>
    </r>
  </si>
  <si>
    <r>
      <rPr>
        <b/>
        <sz val="10"/>
        <rFont val="Tahoma"/>
        <family val="2"/>
      </rPr>
      <t xml:space="preserve">CARPETAS  - </t>
    </r>
    <r>
      <rPr>
        <sz val="10"/>
        <rFont val="Tahoma"/>
        <family val="2"/>
      </rPr>
      <t>CARPETAS CELIGUIAS PLASTIFICADO, TAMAÑO OFICIO COLOR VERDE  - HORIZONTAL - FOLDEX.</t>
    </r>
  </si>
  <si>
    <r>
      <rPr>
        <b/>
        <sz val="10"/>
        <rFont val="Tahoma"/>
        <family val="2"/>
      </rPr>
      <t xml:space="preserve">INSERTOS O PESTAÑAS PARA ARCHIVOS - </t>
    </r>
    <r>
      <rPr>
        <sz val="10"/>
        <rFont val="Tahoma"/>
        <family val="2"/>
      </rPr>
      <t>MARBETE, DE DIFERENTES COLORES PARA FÓLDER CELUGUIA</t>
    </r>
  </si>
  <si>
    <r>
      <rPr>
        <b/>
        <sz val="10"/>
        <rFont val="Tahoma"/>
        <family val="2"/>
      </rPr>
      <t>CARPETAS -</t>
    </r>
    <r>
      <rPr>
        <sz val="10"/>
        <rFont val="Tahoma"/>
        <family val="2"/>
      </rPr>
      <t>FOLDER LEGAJADOR AZ OFICIO (NORMA  O  DSV)</t>
    </r>
  </si>
  <si>
    <r>
      <rPr>
        <b/>
        <sz val="10"/>
        <rFont val="Tahoma"/>
        <family val="2"/>
      </rPr>
      <t xml:space="preserve">CARPETAS </t>
    </r>
    <r>
      <rPr>
        <sz val="10"/>
        <rFont val="Tahoma"/>
        <family val="2"/>
      </rPr>
      <t>- PASTA NORMADATA 10AP    o  RANK</t>
    </r>
  </si>
  <si>
    <r>
      <rPr>
        <b/>
        <sz val="10"/>
        <rFont val="Tahoma"/>
        <family val="2"/>
      </rPr>
      <t xml:space="preserve">CARPETAS - </t>
    </r>
    <r>
      <rPr>
        <sz val="10"/>
        <rFont val="Tahoma"/>
        <family val="2"/>
      </rPr>
      <t>PASTA NORMADATA 14AP   o  RANK</t>
    </r>
  </si>
  <si>
    <r>
      <rPr>
        <b/>
        <sz val="10"/>
        <rFont val="Tahoma"/>
        <family val="2"/>
      </rPr>
      <t xml:space="preserve">BLOCS O CUADERNOS DE PAPEL - </t>
    </r>
    <r>
      <rPr>
        <sz val="10"/>
        <rFont val="Tahoma"/>
        <family val="2"/>
      </rPr>
      <t>BLOCK DE COLORES</t>
    </r>
  </si>
  <si>
    <r>
      <rPr>
        <b/>
        <sz val="10"/>
        <rFont val="Tahoma"/>
        <family val="2"/>
      </rPr>
      <t xml:space="preserve">CARPETAS  - </t>
    </r>
    <r>
      <rPr>
        <sz val="10"/>
        <rFont val="Tahoma"/>
        <family val="2"/>
      </rPr>
      <t>PASTA CATALOGO, tamaño carta,  de tres argollas redondas, de 1.5 pulgadas, pasta blanca, cubierta en vinilo con bolsillo para personalizar.</t>
    </r>
  </si>
  <si>
    <r>
      <rPr>
        <b/>
        <sz val="10"/>
        <rFont val="Tahoma"/>
        <family val="2"/>
      </rPr>
      <t xml:space="preserve">PAPEL LIBRETAS O LIBROS DE MENSAJES TELEFÓNICOS - </t>
    </r>
    <r>
      <rPr>
        <sz val="10"/>
        <rFont val="Tahoma"/>
        <family val="2"/>
      </rPr>
      <t>FONOMEMOS, (Minerva, Cid)</t>
    </r>
  </si>
  <si>
    <r>
      <rPr>
        <b/>
        <sz val="10"/>
        <rFont val="Tahoma"/>
        <family val="2"/>
      </rPr>
      <t xml:space="preserve">LIBRETAS DE CITAS O REPUESTOS </t>
    </r>
    <r>
      <rPr>
        <sz val="10"/>
        <rFont val="Tahoma"/>
        <family val="2"/>
      </rPr>
      <t>LIBRETAS DE APUNTES, papel bond 60 grs, media carta, 80 hojas, rayado corriente</t>
    </r>
  </si>
  <si>
    <r>
      <rPr>
        <b/>
        <sz val="10"/>
        <rFont val="Tahoma"/>
        <family val="2"/>
      </rPr>
      <t>FORMATOS O LIBROS DE CONTROL -</t>
    </r>
    <r>
      <rPr>
        <sz val="10"/>
        <rFont val="Tahoma"/>
        <family val="2"/>
      </rPr>
      <t>LIBROS ACTAS MEDIO OFICIO, 80 HOJAS  (PASTA  DURA)  (MARDEN)</t>
    </r>
  </si>
  <si>
    <r>
      <rPr>
        <b/>
        <sz val="10"/>
        <rFont val="Tahoma"/>
        <family val="2"/>
      </rPr>
      <t xml:space="preserve">FOPRMATOS CONTABLES O LIBROS DE CONTABILIDAD - </t>
    </r>
    <r>
      <rPr>
        <sz val="10"/>
        <rFont val="Tahoma"/>
        <family val="2"/>
      </rPr>
      <t>LIBROS DE 100 FOLIOS  Y 3 COLUMNAS  (PASTA  DURA - MARDEN).</t>
    </r>
  </si>
  <si>
    <r>
      <rPr>
        <b/>
        <sz val="10"/>
        <rFont val="Tahoma"/>
        <family val="2"/>
      </rPr>
      <t>FORMATOS O LIBROS DE CORRESPONDENCIA -</t>
    </r>
    <r>
      <rPr>
        <sz val="10"/>
        <rFont val="Tahoma"/>
        <family val="2"/>
      </rPr>
      <t xml:space="preserve"> LIBROS RADICADORES 100 folios   (PASTA  DURA - MARDEN)</t>
    </r>
  </si>
  <si>
    <r>
      <rPr>
        <b/>
        <sz val="10"/>
        <rFont val="Tahoma"/>
        <family val="2"/>
      </rPr>
      <t>FORMATOS O LIBROS DE  ENTREGA -</t>
    </r>
    <r>
      <rPr>
        <sz val="10"/>
        <rFont val="Tahoma"/>
        <family val="2"/>
      </rPr>
      <t>LIBROS RADICADORES 200 folios  (PASTA DURA - MARDEN)</t>
    </r>
  </si>
  <si>
    <r>
      <rPr>
        <b/>
        <sz val="10"/>
        <rFont val="Tahoma"/>
        <family val="2"/>
      </rPr>
      <t>FORMATOS O LIBROS DE CONTROL -</t>
    </r>
    <r>
      <rPr>
        <sz val="10"/>
        <rFont val="Tahoma"/>
        <family val="2"/>
      </rPr>
      <t>LIBROS RADICADORES 300 folios  (PASTA DURA - MARDEN)</t>
    </r>
  </si>
  <si>
    <r>
      <rPr>
        <b/>
        <sz val="10"/>
        <rFont val="Tahoma"/>
        <family val="2"/>
      </rPr>
      <t>FORMATOS O LIBROS DE CONTROL -</t>
    </r>
    <r>
      <rPr>
        <sz val="10"/>
        <rFont val="Tahoma"/>
        <family val="2"/>
      </rPr>
      <t>LIBROS RADICADORES 600 folios  (PASTA DURA - MARDEN)</t>
    </r>
  </si>
  <si>
    <r>
      <rPr>
        <b/>
        <sz val="10"/>
        <rFont val="Tahoma"/>
        <family val="2"/>
      </rPr>
      <t xml:space="preserve">CARTÓN DURO O CARTÓN  DE COLORES DE DOS CARAS - </t>
    </r>
    <r>
      <rPr>
        <sz val="10"/>
        <rFont val="Tahoma"/>
        <family val="2"/>
      </rPr>
      <t>CARTON PAJA</t>
    </r>
  </si>
  <si>
    <r>
      <rPr>
        <b/>
        <sz val="10"/>
        <rFont val="Tahoma"/>
        <family val="2"/>
      </rPr>
      <t>PAPELES CARTULINA  -</t>
    </r>
    <r>
      <rPr>
        <sz val="10"/>
        <rFont val="Tahoma"/>
        <family val="2"/>
      </rPr>
      <t xml:space="preserve"> CARTULINA BLANCA</t>
    </r>
  </si>
  <si>
    <r>
      <rPr>
        <b/>
        <sz val="10"/>
        <rFont val="Tahoma"/>
        <family val="2"/>
      </rPr>
      <t xml:space="preserve">PAPELES CARTULINA   - </t>
    </r>
    <r>
      <rPr>
        <sz val="10"/>
        <rFont val="Tahoma"/>
        <family val="2"/>
      </rPr>
      <t>CARTULINA TAMAÑO CARTA BLANCA</t>
    </r>
  </si>
  <si>
    <r>
      <rPr>
        <b/>
        <sz val="10"/>
        <rFont val="Tahoma"/>
        <family val="2"/>
      </rPr>
      <t xml:space="preserve">PAPELES CARTULINA   - </t>
    </r>
    <r>
      <rPr>
        <sz val="10"/>
        <rFont val="Tahoma"/>
        <family val="2"/>
      </rPr>
      <t>CARTULINA TAMAÑO CARTA COLORES</t>
    </r>
  </si>
  <si>
    <r>
      <rPr>
        <b/>
        <sz val="10"/>
        <rFont val="Tahoma"/>
        <family val="2"/>
      </rPr>
      <t xml:space="preserve">PAPELES CARTULINA   -  </t>
    </r>
    <r>
      <rPr>
        <sz val="10"/>
        <rFont val="Tahoma"/>
        <family val="2"/>
      </rPr>
      <t>CARTULINA DE DIFERENTES COLORES</t>
    </r>
  </si>
  <si>
    <r>
      <rPr>
        <b/>
        <sz val="10"/>
        <rFont val="Tahoma"/>
        <family val="2"/>
      </rPr>
      <t xml:space="preserve">PAPELES CARTULINA   - </t>
    </r>
    <r>
      <rPr>
        <sz val="10"/>
        <rFont val="Tahoma"/>
        <family val="2"/>
      </rPr>
      <t>CARTULINA OFICIO BLANCA</t>
    </r>
  </si>
  <si>
    <r>
      <rPr>
        <b/>
        <sz val="10"/>
        <rFont val="Tahoma"/>
        <family val="2"/>
      </rPr>
      <t xml:space="preserve">PAPELES CARTULINA   - </t>
    </r>
    <r>
      <rPr>
        <sz val="10"/>
        <rFont val="Tahoma"/>
        <family val="2"/>
      </rPr>
      <t>CARTULINA OFICIO COLORES</t>
    </r>
  </si>
  <si>
    <r>
      <rPr>
        <b/>
        <sz val="10"/>
        <rFont val="Tahoma"/>
        <family val="2"/>
      </rPr>
      <t xml:space="preserve">PAPEL PARA PLOTTER - </t>
    </r>
    <r>
      <rPr>
        <sz val="10"/>
        <rFont val="Tahoma"/>
        <family val="2"/>
      </rPr>
      <t>PAPEL AUROPLOT 90 GRS 36 X 50 BOND</t>
    </r>
  </si>
  <si>
    <r>
      <rPr>
        <b/>
        <sz val="10"/>
        <rFont val="Tahoma"/>
        <family val="2"/>
      </rPr>
      <t>POLIESTIRENO (ICOPOR) PS -</t>
    </r>
    <r>
      <rPr>
        <sz val="10"/>
        <rFont val="Tahoma"/>
        <family val="2"/>
      </rPr>
      <t xml:space="preserve"> BOLAS DE ICOPOR TAMAÑO MEDIANO</t>
    </r>
  </si>
  <si>
    <r>
      <rPr>
        <b/>
        <sz val="10"/>
        <rFont val="Tahoma"/>
        <family val="2"/>
      </rPr>
      <t xml:space="preserve">PAPEL PARA ARTES O ARTESANÍAS - </t>
    </r>
    <r>
      <rPr>
        <sz val="10"/>
        <rFont val="Tahoma"/>
        <family val="2"/>
      </rPr>
      <t>PAPEL  PROPALCOTE,  80 grs, SATINADO 2 CARAS.</t>
    </r>
  </si>
  <si>
    <r>
      <rPr>
        <b/>
        <sz val="10"/>
        <rFont val="Tahoma"/>
        <family val="2"/>
      </rPr>
      <t xml:space="preserve">PAPEL PARA ARTES O ARTESANÍAS - </t>
    </r>
    <r>
      <rPr>
        <sz val="10"/>
        <rFont val="Tahoma"/>
        <family val="2"/>
      </rPr>
      <t>PAPEL BOND, 75 GRS,  42 X 70 cms</t>
    </r>
  </si>
  <si>
    <r>
      <rPr>
        <b/>
        <sz val="10"/>
        <rFont val="Tahoma"/>
        <family val="2"/>
      </rPr>
      <t xml:space="preserve">PAPELES CARBÓN - </t>
    </r>
    <r>
      <rPr>
        <sz val="10"/>
        <rFont val="Tahoma"/>
        <family val="2"/>
      </rPr>
      <t>PAPEL CARBON,  película carbonada, OFICIO, para escritura a maquina, por 50 hojas.</t>
    </r>
  </si>
  <si>
    <r>
      <rPr>
        <b/>
        <sz val="10"/>
        <rFont val="Tahoma"/>
        <family val="2"/>
      </rPr>
      <t xml:space="preserve">PAPELES CARBÓN -  </t>
    </r>
    <r>
      <rPr>
        <sz val="10"/>
        <rFont val="Tahoma"/>
        <family val="2"/>
      </rPr>
      <t>PAPEL CARBON, película carbonada, CARTA, para escritura a maquina, por 50 hojas.</t>
    </r>
  </si>
  <si>
    <r>
      <rPr>
        <b/>
        <sz val="10"/>
        <rFont val="Tahoma"/>
        <family val="2"/>
      </rPr>
      <t xml:space="preserve">PAPEL CUADERNILLOS O FORMULARIOS DE EXÁMENES - </t>
    </r>
    <r>
      <rPr>
        <sz val="10"/>
        <rFont val="Tahoma"/>
        <family val="2"/>
      </rPr>
      <t xml:space="preserve"> PAPEL DOBLE OFICIO, CUADRICULADO</t>
    </r>
  </si>
  <si>
    <r>
      <rPr>
        <b/>
        <sz val="10"/>
        <rFont val="Tahoma"/>
        <family val="2"/>
      </rPr>
      <t xml:space="preserve">PAPEL CUADERNILLOS O FORMULARIOS DE EXÁMENES -  </t>
    </r>
    <r>
      <rPr>
        <sz val="10"/>
        <rFont val="Tahoma"/>
        <family val="2"/>
      </rPr>
      <t>PAPEL DOBLE OFICIO, RAYADO</t>
    </r>
  </si>
  <si>
    <r>
      <rPr>
        <b/>
        <sz val="10"/>
        <rFont val="Tahoma"/>
        <family val="2"/>
      </rPr>
      <t xml:space="preserve">PAPEL PARA ARTES O ARTESANIAS - </t>
    </r>
    <r>
      <rPr>
        <sz val="10"/>
        <rFont val="Tahoma"/>
        <family val="2"/>
      </rPr>
      <t>PAPEL "CONTAC", EN DIFERENTES COLORES</t>
    </r>
  </si>
  <si>
    <r>
      <rPr>
        <b/>
        <sz val="10"/>
        <rFont val="Tahoma"/>
        <family val="2"/>
      </rPr>
      <t xml:space="preserve">PAPEL MANTEQUILLA - </t>
    </r>
    <r>
      <rPr>
        <sz val="10"/>
        <rFont val="Tahoma"/>
        <family val="2"/>
      </rPr>
      <t>PAPEL MANTEQUILLA 60 GRS</t>
    </r>
  </si>
  <si>
    <r>
      <rPr>
        <b/>
        <sz val="10"/>
        <rFont val="Tahoma"/>
        <family val="2"/>
      </rPr>
      <t xml:space="preserve">PAPEL PARA ARTES O ARTESANÍAS - </t>
    </r>
    <r>
      <rPr>
        <sz val="10"/>
        <rFont val="Tahoma"/>
        <family val="2"/>
      </rPr>
      <t>PAPEL PAPELOGRAFO BOND, 60 grs</t>
    </r>
  </si>
  <si>
    <r>
      <rPr>
        <b/>
        <sz val="10"/>
        <rFont val="Tahoma"/>
        <family val="2"/>
      </rPr>
      <t>PAPEL PARA FAX -</t>
    </r>
    <r>
      <rPr>
        <sz val="10"/>
        <rFont val="Tahoma"/>
        <family val="2"/>
      </rPr>
      <t>PAPEL PARA FAX  210x30</t>
    </r>
  </si>
  <si>
    <r>
      <rPr>
        <b/>
        <sz val="10"/>
        <rFont val="Tahoma"/>
        <family val="2"/>
      </rPr>
      <t xml:space="preserve">PAPEL PARA FAX - </t>
    </r>
    <r>
      <rPr>
        <sz val="10"/>
        <rFont val="Tahoma"/>
        <family val="2"/>
      </rPr>
      <t>PAPEL PARA FAX  216x30</t>
    </r>
  </si>
  <si>
    <r>
      <rPr>
        <b/>
        <sz val="10"/>
        <rFont val="Tahoma"/>
        <family val="2"/>
      </rPr>
      <t xml:space="preserve">PAPEL TÉRMICO - </t>
    </r>
    <r>
      <rPr>
        <sz val="10"/>
        <rFont val="Tahoma"/>
        <family val="2"/>
      </rPr>
      <t>PAPEL  TERMICO PARA  DIGITURNO 80MM X 60 M  DE 55 GR (FABRICADO POR PRODISPEL  S.A</t>
    </r>
  </si>
  <si>
    <r>
      <rPr>
        <b/>
        <sz val="10"/>
        <rFont val="Tahoma"/>
        <family val="2"/>
      </rPr>
      <t>PAPEL PARA PLOTTER -</t>
    </r>
    <r>
      <rPr>
        <sz val="10"/>
        <rFont val="Tahoma"/>
        <family val="2"/>
      </rPr>
      <t xml:space="preserve"> ROLLO DE PAPEL PARA PLOTER 1.07X50 BOND 75 GRS,  CORE 36"  DE 50 MTS  REF: 000L00034</t>
    </r>
  </si>
  <si>
    <r>
      <rPr>
        <b/>
        <sz val="10"/>
        <rFont val="Tahoma"/>
        <family val="2"/>
      </rPr>
      <t xml:space="preserve">PAPEL PERGAMINO - </t>
    </r>
    <r>
      <rPr>
        <sz val="10"/>
        <rFont val="Tahoma"/>
        <family val="2"/>
      </rPr>
      <t>PAPEL PERGAMINO 90 grs</t>
    </r>
  </si>
  <si>
    <r>
      <rPr>
        <b/>
        <sz val="10"/>
        <rFont val="Tahoma"/>
        <family val="2"/>
      </rPr>
      <t xml:space="preserve">PINCELES PARA ACUARELA - </t>
    </r>
    <r>
      <rPr>
        <sz val="10"/>
        <rFont val="Tahoma"/>
        <family val="2"/>
      </rPr>
      <t>PINCELES</t>
    </r>
  </si>
  <si>
    <r>
      <rPr>
        <b/>
        <sz val="10"/>
        <rFont val="Tahoma"/>
        <family val="2"/>
      </rPr>
      <t xml:space="preserve">PAPEL PERIÓDICO ESTÁNDAR - </t>
    </r>
    <r>
      <rPr>
        <sz val="10"/>
        <rFont val="Tahoma"/>
        <family val="2"/>
      </rPr>
      <t>PAPEL PERIODICO CARTA</t>
    </r>
  </si>
  <si>
    <r>
      <rPr>
        <b/>
        <sz val="10"/>
        <rFont val="Tahoma"/>
        <family val="2"/>
      </rPr>
      <t xml:space="preserve">PAPEL PERIÓDICO ESTÁNDAR -  </t>
    </r>
    <r>
      <rPr>
        <sz val="10"/>
        <rFont val="Tahoma"/>
        <family val="2"/>
      </rPr>
      <t>PAPEL PERIODICO OFICIO</t>
    </r>
  </si>
  <si>
    <r>
      <rPr>
        <b/>
        <sz val="10"/>
        <rFont val="Tahoma"/>
        <family val="2"/>
      </rPr>
      <t xml:space="preserve">PAPEL CALCANTE - </t>
    </r>
    <r>
      <rPr>
        <sz val="10"/>
        <rFont val="Tahoma"/>
        <family val="2"/>
      </rPr>
      <t>PAPEL 35 GRS ( SEDILLA), OFICIO</t>
    </r>
  </si>
  <si>
    <r>
      <rPr>
        <b/>
        <sz val="10"/>
        <rFont val="Tahoma"/>
        <family val="2"/>
      </rPr>
      <t>PAPEL PARA IMPRESORA O FOTOCOPIADORA -</t>
    </r>
    <r>
      <rPr>
        <sz val="10"/>
        <rFont val="Tahoma"/>
        <family val="2"/>
      </rPr>
      <t xml:space="preserve"> PAPEL  BOND  60  GRS,  OFICIO</t>
    </r>
  </si>
  <si>
    <r>
      <rPr>
        <b/>
        <sz val="10"/>
        <rFont val="Tahoma"/>
        <family val="2"/>
      </rPr>
      <t xml:space="preserve">PAPEL PERIÓDICO ESTÁNDAR -  </t>
    </r>
    <r>
      <rPr>
        <sz val="10"/>
        <rFont val="Tahoma"/>
        <family val="2"/>
      </rPr>
      <t>PAPEL PERIODICO PAPELOGRAFO</t>
    </r>
  </si>
  <si>
    <r>
      <rPr>
        <b/>
        <sz val="10"/>
        <rFont val="Tahoma"/>
        <family val="2"/>
      </rPr>
      <t xml:space="preserve">PAPEL DE SEDA PARA MANUALIDADES - </t>
    </r>
    <r>
      <rPr>
        <sz val="10"/>
        <rFont val="Tahoma"/>
        <family val="2"/>
      </rPr>
      <t>PAPEL SEDA, EN DIFERENTES COLORES</t>
    </r>
  </si>
  <si>
    <r>
      <rPr>
        <b/>
        <sz val="10"/>
        <rFont val="Tahoma"/>
        <family val="2"/>
      </rPr>
      <t xml:space="preserve">PAPEL BASE CORRIGADO - </t>
    </r>
    <r>
      <rPr>
        <sz val="10"/>
        <rFont val="Tahoma"/>
        <family val="2"/>
      </rPr>
      <t>PAPEL CORRUGADO DE COLORES VIVOS (CARTON MICRO COL 50X70 NAL)</t>
    </r>
  </si>
  <si>
    <r>
      <rPr>
        <b/>
        <sz val="10"/>
        <rFont val="Tahoma"/>
        <family val="2"/>
      </rPr>
      <t>PAPEL PARA ARTES O ARTESANÍAS -</t>
    </r>
    <r>
      <rPr>
        <sz val="10"/>
        <rFont val="Tahoma"/>
        <family val="2"/>
      </rPr>
      <t>FILIGRANA</t>
    </r>
  </si>
  <si>
    <r>
      <rPr>
        <b/>
        <sz val="10"/>
        <rFont val="Tahoma"/>
        <family val="2"/>
      </rPr>
      <t xml:space="preserve">PAPEL PARA ARTES O ARTESANÍAS - </t>
    </r>
    <r>
      <rPr>
        <sz val="10"/>
        <rFont val="Tahoma"/>
        <family val="2"/>
      </rPr>
      <t>PAPEL  DEGRADE</t>
    </r>
  </si>
  <si>
    <r>
      <rPr>
        <b/>
        <sz val="10"/>
        <rFont val="Tahoma"/>
        <family val="2"/>
      </rPr>
      <t xml:space="preserve">PAPEL PARA ARTES O ARTESANÍAS - </t>
    </r>
    <r>
      <rPr>
        <sz val="10"/>
        <rFont val="Tahoma"/>
        <family val="2"/>
      </rPr>
      <t>PAPEL SILUETA</t>
    </r>
  </si>
  <si>
    <r>
      <rPr>
        <b/>
        <sz val="10"/>
        <rFont val="Tahoma"/>
        <family val="2"/>
      </rPr>
      <t xml:space="preserve">GAMUZA - </t>
    </r>
    <r>
      <rPr>
        <sz val="10"/>
        <rFont val="Tahoma"/>
        <family val="2"/>
      </rPr>
      <t>PAPEL GAMUZA, EN DIFERENTES COLORES</t>
    </r>
  </si>
  <si>
    <r>
      <rPr>
        <b/>
        <sz val="10"/>
        <rFont val="Tahoma"/>
        <family val="2"/>
      </rPr>
      <t xml:space="preserve">PAPEL PARA ARTES O ARTESANÍAS - </t>
    </r>
    <r>
      <rPr>
        <sz val="10"/>
        <rFont val="Tahoma"/>
        <family val="2"/>
      </rPr>
      <t>FOMI  (COLORES)  70 X 50</t>
    </r>
  </si>
  <si>
    <r>
      <rPr>
        <b/>
        <sz val="10"/>
        <rFont val="Tahoma"/>
        <family val="2"/>
      </rPr>
      <t>PAPEL PARA ARTES O ARTESANÍAS -</t>
    </r>
    <r>
      <rPr>
        <sz val="10"/>
        <rFont val="Tahoma"/>
        <family val="2"/>
      </rPr>
      <t>PAPEL IRIS CTA X 40 H COLORES VIVOS  (PRIMAVERA).</t>
    </r>
  </si>
  <si>
    <r>
      <rPr>
        <b/>
        <sz val="10"/>
        <rFont val="Tahoma"/>
        <family val="2"/>
      </rPr>
      <t>PAPEL CREPÉ TRATADO CON LÁTEX -</t>
    </r>
    <r>
      <rPr>
        <sz val="10"/>
        <rFont val="Tahoma"/>
        <family val="2"/>
      </rPr>
      <t>PAPEL CREPE EN COLORES VIVOS</t>
    </r>
  </si>
  <si>
    <r>
      <rPr>
        <b/>
        <sz val="10"/>
        <rFont val="Tahoma"/>
        <family val="2"/>
      </rPr>
      <t>PAPEL PARA ARTES O ARTESANÍAS -</t>
    </r>
    <r>
      <rPr>
        <sz val="10"/>
        <rFont val="Tahoma"/>
        <family val="2"/>
      </rPr>
      <t>PAPEL KIMBERLY  TAMAÑO  CARTA</t>
    </r>
  </si>
  <si>
    <r>
      <rPr>
        <b/>
        <sz val="10"/>
        <rFont val="Tahoma"/>
        <family val="2"/>
      </rPr>
      <t>PAPEL PARA SUMADORA O MÁQUINA REGISTRADORA -</t>
    </r>
    <r>
      <rPr>
        <sz val="10"/>
        <rFont val="Tahoma"/>
        <family val="2"/>
      </rPr>
      <t>PAPEL SUMADORA,  en  papel  Bond  5,7 x  (40 mts)</t>
    </r>
  </si>
  <si>
    <r>
      <rPr>
        <b/>
        <sz val="10"/>
        <rFont val="Tahoma"/>
        <family val="2"/>
      </rPr>
      <t>PAPEL DE NOTAS AUTOADHESIVAS -</t>
    </r>
    <r>
      <rPr>
        <sz val="10"/>
        <rFont val="Tahoma"/>
        <family val="2"/>
      </rPr>
      <t>NOTAS ADHESIVAS POST IT, GRANDE</t>
    </r>
  </si>
  <si>
    <r>
      <rPr>
        <b/>
        <sz val="10"/>
        <rFont val="Tahoma"/>
        <family val="2"/>
      </rPr>
      <t xml:space="preserve">PAPEL DE NOTAS AUTOADHESIVAS - </t>
    </r>
    <r>
      <rPr>
        <sz val="10"/>
        <rFont val="Tahoma"/>
        <family val="2"/>
      </rPr>
      <t>NOTAS ADHESIVAS POST IT,  MEDIANO</t>
    </r>
  </si>
  <si>
    <r>
      <rPr>
        <b/>
        <sz val="10"/>
        <rFont val="Tahoma"/>
        <family val="2"/>
      </rPr>
      <t xml:space="preserve">PAPEL DE NOTAS AUTOADHESIVAS - </t>
    </r>
    <r>
      <rPr>
        <sz val="10"/>
        <rFont val="Tahoma"/>
        <family val="2"/>
      </rPr>
      <t>NOTAS ADHESIVAS POST IT,  PEQUEÑO</t>
    </r>
  </si>
  <si>
    <r>
      <rPr>
        <b/>
        <sz val="10"/>
        <rFont val="Tahoma"/>
        <family val="2"/>
      </rPr>
      <t xml:space="preserve">ETIQUETAS AUTO ADHEIVAS - </t>
    </r>
    <r>
      <rPr>
        <sz val="10"/>
        <rFont val="Tahoma"/>
        <family val="2"/>
      </rPr>
      <t>STIKER, 3 POR 1 PULGADA, FORMA CONTINUA,  DOS  COLUMNAS.</t>
    </r>
  </si>
  <si>
    <r>
      <rPr>
        <b/>
        <sz val="10"/>
        <rFont val="Tahoma"/>
        <family val="2"/>
      </rPr>
      <t xml:space="preserve">SOBRES - </t>
    </r>
    <r>
      <rPr>
        <sz val="10"/>
        <rFont val="Tahoma"/>
        <family val="2"/>
      </rPr>
      <t>SOBRE MANILA GIGANTE, radiografía, 36 por 44 cms</t>
    </r>
  </si>
  <si>
    <r>
      <rPr>
        <b/>
        <sz val="10"/>
        <rFont val="Tahoma"/>
        <family val="2"/>
      </rPr>
      <t>SOBRES -</t>
    </r>
    <r>
      <rPr>
        <sz val="10"/>
        <rFont val="Tahoma"/>
        <family val="2"/>
      </rPr>
      <t>SOBRES LORD Blanco, bond  de 75 grs.</t>
    </r>
  </si>
  <si>
    <r>
      <rPr>
        <b/>
        <sz val="10"/>
        <rFont val="Tahoma"/>
        <family val="2"/>
      </rPr>
      <t xml:space="preserve">SOBRES - </t>
    </r>
    <r>
      <rPr>
        <sz val="10"/>
        <rFont val="Tahoma"/>
        <family val="2"/>
      </rPr>
      <t>SOBRES MANILA CARTA, 22 1/2 por 29 cms</t>
    </r>
  </si>
  <si>
    <r>
      <rPr>
        <b/>
        <sz val="10"/>
        <rFont val="Tahoma"/>
        <family val="2"/>
      </rPr>
      <t xml:space="preserve">SOBRES - </t>
    </r>
    <r>
      <rPr>
        <sz val="10"/>
        <rFont val="Tahoma"/>
        <family val="2"/>
      </rPr>
      <t>SOBRES MANILA MEDIO OFICIO, 17.5 por 24 cms</t>
    </r>
  </si>
  <si>
    <r>
      <rPr>
        <b/>
        <sz val="10"/>
        <rFont val="Tahoma"/>
        <family val="2"/>
      </rPr>
      <t>SOBRES -</t>
    </r>
    <r>
      <rPr>
        <sz val="10"/>
        <rFont val="Tahoma"/>
        <family val="2"/>
      </rPr>
      <t xml:space="preserve">SOBRES MANILA OFICIO, 25 por 35 cms </t>
    </r>
  </si>
  <si>
    <r>
      <rPr>
        <b/>
        <sz val="10"/>
        <rFont val="Tahoma"/>
        <family val="2"/>
      </rPr>
      <t xml:space="preserve">SOBRES - </t>
    </r>
    <r>
      <rPr>
        <sz val="10"/>
        <rFont val="Tahoma"/>
        <family val="2"/>
      </rPr>
      <t>SOBRES OFICIO BLANCO</t>
    </r>
  </si>
  <si>
    <r>
      <rPr>
        <b/>
        <sz val="10"/>
        <rFont val="Tahoma"/>
        <family val="2"/>
      </rPr>
      <t xml:space="preserve">BOLSAS PLÁSTICAS - </t>
    </r>
    <r>
      <rPr>
        <sz val="10"/>
        <rFont val="Tahoma"/>
        <family val="2"/>
      </rPr>
      <t>BOLSAS PLASTICAS  DE 25 X 12  Cms con una  abertura por el extremo de 12 cms</t>
    </r>
  </si>
  <si>
    <r>
      <rPr>
        <b/>
        <sz val="10"/>
        <rFont val="Tahoma"/>
        <family val="2"/>
      </rPr>
      <t xml:space="preserve">TARJETAS DE PRESENTACIÓN - </t>
    </r>
    <r>
      <rPr>
        <sz val="10"/>
        <rFont val="Tahoma"/>
        <family val="2"/>
      </rPr>
      <t>TARJETAS LORD Blanca, Opalina de 180 Grs  (LISA).</t>
    </r>
  </si>
  <si>
    <r>
      <rPr>
        <b/>
        <sz val="10"/>
        <rFont val="Tahoma"/>
        <family val="2"/>
      </rPr>
      <t xml:space="preserve">CONTENEDOR DE BASURA PLÁSTICO - </t>
    </r>
    <r>
      <rPr>
        <sz val="10"/>
        <rFont val="Tahoma"/>
        <family val="2"/>
      </rPr>
      <t>BASURERO, plástico STÁNDAR  ALTURA 27cms ½,  DIAMETRO 25cms ½ APROXIMADO. ( QUE NO SEA EN MALLA ) SIN TAPA .</t>
    </r>
  </si>
  <si>
    <r>
      <rPr>
        <b/>
        <sz val="10"/>
        <rFont val="Tahoma"/>
        <family val="2"/>
      </rPr>
      <t xml:space="preserve">GRAPADORAS - </t>
    </r>
    <r>
      <rPr>
        <sz val="10"/>
        <rFont val="Tahoma"/>
        <family val="2"/>
      </rPr>
      <t>COSEDORA  SEMI-INDUSTRIAL,  para  240 hojas, metalica.  (NHITAN REF. 408)</t>
    </r>
  </si>
  <si>
    <r>
      <rPr>
        <b/>
        <sz val="10"/>
        <rFont val="Tahoma"/>
        <family val="2"/>
      </rPr>
      <t xml:space="preserve">GRAPADORAS - </t>
    </r>
    <r>
      <rPr>
        <sz val="10"/>
        <rFont val="Tahoma"/>
        <family val="2"/>
      </rPr>
      <t>COSEDORAS, mediana gancho estándar (BATTES  550,  RANK  570,  RAPID  FM 22)</t>
    </r>
  </si>
  <si>
    <r>
      <rPr>
        <b/>
        <sz val="10"/>
        <rFont val="Tahoma"/>
        <family val="2"/>
      </rPr>
      <t xml:space="preserve">MAQUINAS PARA FECHAR O NUMERAR </t>
    </r>
    <r>
      <rPr>
        <sz val="10"/>
        <rFont val="Tahoma"/>
        <family val="2"/>
      </rPr>
      <t>- FECHADOR, de caucho con mango (TRODAT  REF. 1010)</t>
    </r>
  </si>
  <si>
    <r>
      <rPr>
        <b/>
        <sz val="10"/>
        <rFont val="Tahoma"/>
        <family val="2"/>
      </rPr>
      <t xml:space="preserve">MAQUINAS PARA FECHAR O NUMERAR -  </t>
    </r>
    <r>
      <rPr>
        <sz val="10"/>
        <rFont val="Tahoma"/>
        <family val="2"/>
      </rPr>
      <t>NUMERADOR, de caucho con mango.</t>
    </r>
  </si>
  <si>
    <r>
      <rPr>
        <b/>
        <sz val="10"/>
        <rFont val="Tahoma"/>
        <family val="2"/>
      </rPr>
      <t xml:space="preserve">MÁQUINAS PERFORADORAS O PARA UNIR PAPEL - </t>
    </r>
    <r>
      <rPr>
        <sz val="10"/>
        <rFont val="Tahoma"/>
        <family val="2"/>
      </rPr>
      <t xml:space="preserve">PERFORADORA SEMI-INDUSTRIAL, para </t>
    </r>
    <r>
      <rPr>
        <b/>
        <sz val="10"/>
        <rFont val="Tahoma"/>
        <family val="2"/>
      </rPr>
      <t xml:space="preserve">100 hojas </t>
    </r>
    <r>
      <rPr>
        <sz val="10"/>
        <rFont val="Tahoma"/>
        <family val="2"/>
      </rPr>
      <t xml:space="preserve"> de  </t>
    </r>
    <r>
      <rPr>
        <b/>
        <sz val="10"/>
        <rFont val="Tahoma"/>
        <family val="2"/>
      </rPr>
      <t>DOS</t>
    </r>
    <r>
      <rPr>
        <sz val="10"/>
        <rFont val="Tahoma"/>
        <family val="2"/>
      </rPr>
      <t xml:space="preserve">  huecos  (NHITAN REF:  130)</t>
    </r>
  </si>
  <si>
    <r>
      <rPr>
        <b/>
        <sz val="10"/>
        <rFont val="Tahoma"/>
        <family val="2"/>
      </rPr>
      <t xml:space="preserve">MÁQUINAS PERFORADORAS O PARA UNIR PAPEL - </t>
    </r>
    <r>
      <rPr>
        <sz val="10"/>
        <rFont val="Tahoma"/>
        <family val="2"/>
      </rPr>
      <t xml:space="preserve">PERFORADORA,  MEDIANA  para </t>
    </r>
    <r>
      <rPr>
        <b/>
        <sz val="10"/>
        <rFont val="Tahoma"/>
        <family val="2"/>
      </rPr>
      <t>40 hojas</t>
    </r>
    <r>
      <rPr>
        <sz val="10"/>
        <rFont val="Tahoma"/>
        <family val="2"/>
      </rPr>
      <t xml:space="preserve"> de  </t>
    </r>
    <r>
      <rPr>
        <b/>
        <sz val="10"/>
        <rFont val="Tahoma"/>
        <family val="2"/>
      </rPr>
      <t xml:space="preserve">DOS </t>
    </r>
    <r>
      <rPr>
        <sz val="10"/>
        <rFont val="Tahoma"/>
        <family val="2"/>
      </rPr>
      <t>huecos. (RANK 1050,  NHITAN,  TRITON )</t>
    </r>
  </si>
  <si>
    <r>
      <rPr>
        <b/>
        <sz val="10"/>
        <rFont val="Tahoma"/>
        <family val="2"/>
      </rPr>
      <t xml:space="preserve">MÁQUINAS PARA FECHAR O NUMERAR - </t>
    </r>
    <r>
      <rPr>
        <sz val="10"/>
        <rFont val="Tahoma"/>
        <family val="2"/>
      </rPr>
      <t>NUMERADOR AUTOMATICO DE SEIS DIGITOS, CON VARIAS COPIAS DE ENUMERACIÓN.</t>
    </r>
  </si>
  <si>
    <r>
      <rPr>
        <b/>
        <sz val="10"/>
        <rFont val="Tahoma"/>
        <family val="2"/>
      </rPr>
      <t xml:space="preserve">CUCHILLAS DE CORTE PARA ENCUADERNACIÓN - </t>
    </r>
    <r>
      <rPr>
        <sz val="10"/>
        <rFont val="Tahoma"/>
        <family val="2"/>
      </rPr>
      <t>BISTURÍ, CUCHILLA ANCHA, SENCILLO</t>
    </r>
  </si>
  <si>
    <r>
      <rPr>
        <b/>
        <sz val="10"/>
        <rFont val="Tahoma"/>
        <family val="2"/>
      </rPr>
      <t xml:space="preserve">REMOVEDORES DE GRAPAS (SACAGANCHOS) - </t>
    </r>
    <r>
      <rPr>
        <sz val="10"/>
        <rFont val="Tahoma"/>
        <family val="2"/>
      </rPr>
      <t xml:space="preserve">SACAGANCHOS  </t>
    </r>
  </si>
  <si>
    <r>
      <rPr>
        <b/>
        <sz val="10"/>
        <rFont val="Tahoma"/>
        <family val="2"/>
      </rPr>
      <t xml:space="preserve">TAJALÁPICES MANUEALES - </t>
    </r>
    <r>
      <rPr>
        <sz val="10"/>
        <rFont val="Tahoma"/>
        <family val="2"/>
      </rPr>
      <t>TAJALAPIZ PARED, MANUAL, DE FIJACIÓN CON  TORNILLO</t>
    </r>
  </si>
  <si>
    <r>
      <rPr>
        <b/>
        <sz val="10"/>
        <rFont val="Tahoma"/>
        <family val="2"/>
      </rPr>
      <t xml:space="preserve">TIJERAS - </t>
    </r>
    <r>
      <rPr>
        <sz val="10"/>
        <rFont val="Tahoma"/>
        <family val="2"/>
      </rPr>
      <t>TIJERAS DE 7 PULGADAS (TRITON)</t>
    </r>
  </si>
  <si>
    <r>
      <rPr>
        <b/>
        <sz val="10"/>
        <rFont val="Tahoma"/>
        <family val="2"/>
      </rPr>
      <t xml:space="preserve">ORGANIZADORES O BANDEJAS PARA EL ESCRITORIO - </t>
    </r>
    <r>
      <rPr>
        <sz val="10"/>
        <rFont val="Tahoma"/>
        <family val="2"/>
      </rPr>
      <t>BANDEJA DE DOS DIVISIONES ARTEGMA (DE ESCRITORIO)</t>
    </r>
  </si>
  <si>
    <r>
      <rPr>
        <b/>
        <sz val="10"/>
        <rFont val="Tahoma"/>
        <family val="2"/>
      </rPr>
      <t>Impresión de papelería o formularios comerciales -</t>
    </r>
    <r>
      <rPr>
        <sz val="10"/>
        <rFont val="Tahoma"/>
        <family val="2"/>
      </rPr>
      <t xml:space="preserve"> </t>
    </r>
    <r>
      <rPr>
        <b/>
        <sz val="10"/>
        <rFont val="Tahoma"/>
        <family val="2"/>
      </rPr>
      <t>ORDEN DE PAGO,</t>
    </r>
    <r>
      <rPr>
        <sz val="10"/>
        <rFont val="Tahoma"/>
        <family val="2"/>
      </rPr>
      <t xml:space="preserve"> a dos partes, una tinta, papel quimico, 9 1/2 X 11,</t>
    </r>
  </si>
  <si>
    <r>
      <t xml:space="preserve">Impresión de papelería o formularios comerciales -CONTROL DEVOLUCIÓN ORDENES DE PAGO, </t>
    </r>
    <r>
      <rPr>
        <sz val="10"/>
        <rFont val="Tahoma"/>
        <family val="2"/>
      </rPr>
      <t>bloques 50X2, 1 tinta, papel quimico, númerados, tamaño 1/2 carta</t>
    </r>
  </si>
  <si>
    <r>
      <t xml:space="preserve">Impresión de papelería o formularios comerciales -FORMULARIO DECLARACIÓN Y LIQUIDACIÓN PRIVADA DEL IMPUESTO DE INDUSTRIA Y COMERCIO, </t>
    </r>
    <r>
      <rPr>
        <sz val="10"/>
        <rFont val="Tahoma"/>
        <family val="2"/>
      </rPr>
      <t xml:space="preserve"> a dos partes, dos tintas frente, una tinta respaldo,  papel químico, talonarios por 50X2, numerado, tamaño 13 5/8 X 8 1/2.</t>
    </r>
  </si>
  <si>
    <r>
      <t xml:space="preserve">Impresión de papelería o formularios comerciales -STICKERS FUERA DE SERVICIO,  </t>
    </r>
    <r>
      <rPr>
        <sz val="10"/>
        <rFont val="Tahoma"/>
        <family val="2"/>
      </rPr>
      <t xml:space="preserve"> 1x0 tintas, papel adhesivo de seguridad, tamaño 20 X 7 Cms, con acabados en perforado para desprender, numerados en dos partes.</t>
    </r>
  </si>
  <si>
    <r>
      <t xml:space="preserve">Impresión de papelería o formularios comerciales -STICKERS IMPOSICIÓN DE SELLOS, </t>
    </r>
    <r>
      <rPr>
        <sz val="10"/>
        <rFont val="Tahoma"/>
        <family val="2"/>
      </rPr>
      <t>1x0 tintas papel adhesivo de seguridad, tamaño 33X33.</t>
    </r>
  </si>
  <si>
    <r>
      <rPr>
        <b/>
        <sz val="10"/>
        <rFont val="Tahoma"/>
        <family val="2"/>
      </rPr>
      <t>Impresión de papelería o formularios comerciales - STICKERS, MATERIAL ADHESIVO DE SEGURIDAD</t>
    </r>
    <r>
      <rPr>
        <sz val="10"/>
        <rFont val="Tahoma"/>
        <family val="2"/>
      </rPr>
      <t xml:space="preserve">, TINTA 1X0, TAMAÑO 21X7,  DOS NUMERACIONES, 1 PERFORACIÓN. </t>
    </r>
  </si>
  <si>
    <r>
      <rPr>
        <b/>
        <sz val="10"/>
        <rFont val="Tahoma"/>
        <family val="2"/>
      </rPr>
      <t>Impresión de papelería o formularios comerciales -  AFICHES DE INDUSTRIA Y COMERCIO</t>
    </r>
    <r>
      <rPr>
        <sz val="10"/>
        <rFont val="Tahoma"/>
        <family val="2"/>
      </rPr>
      <t>, DISEÑO A PARTIR DE ARCHIVO,  MATERIAL PROPALCOTE C2S 250 GRS,  TINTA 4X0,  TAMAÑO 50X70 CMS</t>
    </r>
  </si>
  <si>
    <r>
      <rPr>
        <b/>
        <sz val="10"/>
        <rFont val="Tahoma"/>
        <family val="2"/>
      </rPr>
      <t xml:space="preserve">Impresión de papelería o formularios comerciales - RECIBOS DE CAJA MENOR, </t>
    </r>
    <r>
      <rPr>
        <sz val="10"/>
        <rFont val="Tahoma"/>
        <family val="2"/>
      </rPr>
      <t>A UNA TINTA, NUMERADOS PAPEL BOND 60 GRS, BLOQUE  100X1</t>
    </r>
  </si>
  <si>
    <r>
      <rPr>
        <b/>
        <sz val="10"/>
        <rFont val="Tahoma"/>
        <family val="2"/>
      </rPr>
      <t>Impresión de papelería o formularios comerciales -</t>
    </r>
    <r>
      <rPr>
        <sz val="10"/>
        <rFont val="Tahoma"/>
        <family val="2"/>
      </rPr>
      <t xml:space="preserve">TALONARIOS - BLOQUES  50X2, </t>
    </r>
    <r>
      <rPr>
        <b/>
        <sz val="10"/>
        <rFont val="Tahoma"/>
        <family val="2"/>
      </rPr>
      <t>DENUNCIA PERDIDA DE DOCUMENTOS Y ELEMENTOS,</t>
    </r>
    <r>
      <rPr>
        <sz val="10"/>
        <rFont val="Tahoma"/>
        <family val="2"/>
      </rPr>
      <t xml:space="preserve"> TAMAÑO MEDIO OFICIO, BOND BLANCO Y COPIA ROSADA, A 1 TINTA, PAPEL BOND 60 Grs.</t>
    </r>
  </si>
  <si>
    <r>
      <t xml:space="preserve">Impresión de papelería o formularios comerciales -COMPARENDO AMBIENTAL, </t>
    </r>
    <r>
      <rPr>
        <sz val="10"/>
        <rFont val="Tahoma"/>
        <family val="2"/>
      </rPr>
      <t xml:space="preserve"> bloques  50X2, 1X1 tinta, papel quimico, numerado, tamaño media carta.</t>
    </r>
  </si>
  <si>
    <r>
      <rPr>
        <b/>
        <sz val="10"/>
        <rFont val="Tahoma"/>
        <family val="2"/>
      </rPr>
      <t>Impresión de papelería o formularios comerciales -FORMATO HABILITACIÓN FACTURAS IMPUESTO PREDICAL, HABILITACIÓN IMPUESTO A LA SEGURIDAD</t>
    </r>
    <r>
      <rPr>
        <sz val="10"/>
        <rFont val="Tahoma"/>
        <family val="2"/>
      </rPr>
      <t>, a una parte, una tinta frente, dos perforaciones horizontales y una vertical, bond 75 gramos, de 9 1/2 x 11</t>
    </r>
  </si>
  <si>
    <r>
      <t xml:space="preserve">RECIBOS DE RENTAS MENORES, </t>
    </r>
    <r>
      <rPr>
        <sz val="10"/>
        <rFont val="Tahoma"/>
        <family val="2"/>
      </rPr>
      <t>9 1/2 X 5 1/2, 1 parte,  bond 75 grs, 1 tinta, 1 perforación  horizontal y vertical.</t>
    </r>
  </si>
  <si>
    <r>
      <rPr>
        <b/>
        <sz val="10"/>
        <rFont val="Tahoma"/>
        <family val="2"/>
      </rPr>
      <t>TARJETAS LORD DESPACHO DEL SEÑOR ALCALDE</t>
    </r>
    <r>
      <rPr>
        <sz val="10"/>
        <rFont val="Tahoma"/>
        <family val="2"/>
      </rPr>
      <t>, IMPRESAS A 1 TINTA, CON LOGO REPUJADO, CARTULINA LINO BELGA 180 GRS, PARA EL DESPACHO DEL SEÑOR ALCALDE, TAMAÑO 12X17.</t>
    </r>
  </si>
  <si>
    <r>
      <rPr>
        <b/>
        <sz val="10"/>
        <rFont val="Tahoma"/>
        <family val="2"/>
      </rPr>
      <t xml:space="preserve">SOBRES LORD IMPRESOS PARA EL DESPACHO DEL SEÑOR ALCALDE, </t>
    </r>
    <r>
      <rPr>
        <sz val="10"/>
        <rFont val="Tahoma"/>
        <family val="2"/>
      </rPr>
      <t xml:space="preserve"> A 1 TINTA, CON LOGO REPUJADO, TROQUELASDOS Y PEGADOS INDIVIDUALMENTE PARA EL DESPACHO  DEL SEÑOR ALCALDLE, PAPEL LINO BELGA 90 GRS.</t>
    </r>
  </si>
  <si>
    <r>
      <rPr>
        <b/>
        <sz val="10"/>
        <rFont val="Tahoma"/>
        <family val="2"/>
      </rPr>
      <t xml:space="preserve">Impresión de papelería o formularios comerciales - </t>
    </r>
    <r>
      <rPr>
        <sz val="10"/>
        <rFont val="Tahoma"/>
        <family val="2"/>
      </rPr>
      <t>ACTA DE VERIFICACIÓN DE CONTENIDO NETO EN PREEMPACADOS, Bloques 50x2, 1X1 Tinta, Bond blanco 75 Grs, Numerados</t>
    </r>
  </si>
  <si>
    <r>
      <rPr>
        <b/>
        <sz val="10"/>
        <rFont val="Tahoma"/>
        <family val="2"/>
      </rPr>
      <t>Impresión de papelería o formularios comerciales -</t>
    </r>
    <r>
      <rPr>
        <sz val="10"/>
        <rFont val="Tahoma"/>
        <family val="2"/>
      </rPr>
      <t>ACTA DE VERIFICACIÓN DE INSTRUMENTOS  DE PESAJE, Bloques 50X2X2, 1X1 Tinta, Numerados</t>
    </r>
  </si>
  <si>
    <r>
      <rPr>
        <b/>
        <sz val="10"/>
        <rFont val="Tahoma"/>
        <family val="2"/>
      </rPr>
      <t xml:space="preserve">Impresión de papelería o formularios comerciales - </t>
    </r>
    <r>
      <rPr>
        <sz val="10"/>
        <rFont val="Tahoma"/>
        <family val="2"/>
      </rPr>
      <t>HOJAS RELACIÓN DEL CONTROL Y SUMINISTRO A LAS ACTIVIDADES REALIZADAS POR LOS INSPECTORES, 1 Tinta, Bond Blanco  75 Grs.</t>
    </r>
  </si>
  <si>
    <r>
      <t xml:space="preserve">Impresión de papelería o formularios comerciales - STICKERS CONTRAMUESTRA, </t>
    </r>
    <r>
      <rPr>
        <sz val="10"/>
        <rFont val="Tahoma"/>
        <family val="2"/>
      </rPr>
      <t>1x0 tintas papel adhesivo de seguridad, tamaño 50X11.5.</t>
    </r>
  </si>
  <si>
    <r>
      <t xml:space="preserve">Impresión de papelería o formularios comerciales -ACTA DE TOMA DE MUESTRAS, </t>
    </r>
    <r>
      <rPr>
        <sz val="10"/>
        <rFont val="Tahoma"/>
        <family val="2"/>
      </rPr>
      <t xml:space="preserve">talonarios 50X2, </t>
    </r>
    <r>
      <rPr>
        <b/>
        <sz val="10"/>
        <rFont val="Tahoma"/>
        <family val="2"/>
      </rPr>
      <t xml:space="preserve"> </t>
    </r>
    <r>
      <rPr>
        <sz val="10"/>
        <rFont val="Tahoma"/>
        <family val="2"/>
      </rPr>
      <t xml:space="preserve">a 1  tinta, papel quimico, tamaño oficio. </t>
    </r>
  </si>
  <si>
    <r>
      <rPr>
        <b/>
        <sz val="10"/>
        <rFont val="Tahoma"/>
        <family val="2"/>
      </rPr>
      <t>Impresión de papelería o formularios comerciales -</t>
    </r>
    <r>
      <rPr>
        <sz val="10"/>
        <rFont val="Tahoma"/>
        <family val="2"/>
      </rPr>
      <t xml:space="preserve"> B</t>
    </r>
    <r>
      <rPr>
        <b/>
        <sz val="10"/>
        <rFont val="Tahoma"/>
        <family val="2"/>
      </rPr>
      <t>ANDAS DE CONGELADO</t>
    </r>
  </si>
  <si>
    <r>
      <rPr>
        <b/>
        <sz val="10"/>
        <rFont val="Tahoma"/>
        <family val="2"/>
      </rPr>
      <t>Impresión de papelería o formularios comerciales - DIARIO DE ACTIVIDADES</t>
    </r>
    <r>
      <rPr>
        <sz val="10"/>
        <rFont val="Tahoma"/>
        <family val="2"/>
      </rPr>
      <t>, Dos caras, tamaño oficio</t>
    </r>
  </si>
  <si>
    <r>
      <rPr>
        <b/>
        <sz val="10"/>
        <rFont val="Tahoma"/>
        <family val="2"/>
      </rPr>
      <t>Impresión de papelería o formularios comerciales - BLOQUES 50X2, CONCEPTO DE IDONEIDAD SANITARIA,</t>
    </r>
    <r>
      <rPr>
        <sz val="10"/>
        <rFont val="Tahoma"/>
        <family val="2"/>
      </rPr>
      <t xml:space="preserve"> A 1 TINTA, PAPEL QUIMICO, NUMERADOS, MEDIA OFICIO, A UNA CARA, COPIA AZUL</t>
    </r>
  </si>
  <si>
    <r>
      <rPr>
        <b/>
        <sz val="10"/>
        <rFont val="Tahoma"/>
        <family val="2"/>
      </rPr>
      <t>Impresión de papelería o formularios comerciales - BLOQUES 50X2X2 ACTA DE VISITA</t>
    </r>
    <r>
      <rPr>
        <sz val="10"/>
        <rFont val="Tahoma"/>
        <family val="2"/>
      </rPr>
      <t xml:space="preserve"> 1 TINTA NUMERADOS, PAPEL QUIMICO, TAMAÑO CARTA.</t>
    </r>
  </si>
  <si>
    <r>
      <t xml:space="preserve">Impresión de papelería o formularios comerciales -ACTA DE INSPECCION SANITARIA/ALIMENTOS, </t>
    </r>
    <r>
      <rPr>
        <sz val="10"/>
        <rFont val="Tahoma"/>
        <family val="2"/>
      </rPr>
      <t>juego original y copia amarilla, 3 hojas distintas, papel quimico, 1 tinta, tamaño oficio, (Total 9.000 juegos)</t>
    </r>
  </si>
  <si>
    <r>
      <t>Impresión de papelería o formularios comerciales - Impresión de papelería o formularios comerciales - ACTA DE CONGELAMIENTO</t>
    </r>
    <r>
      <rPr>
        <sz val="10"/>
        <rFont val="Tahoma"/>
        <family val="2"/>
      </rPr>
      <t>, Bloques 50X3, 1X0 tinta, papel quimico, tamaño carta, númerados.</t>
    </r>
  </si>
  <si>
    <r>
      <rPr>
        <b/>
        <sz val="10"/>
        <rFont val="Tahoma"/>
        <family val="2"/>
      </rPr>
      <t xml:space="preserve">Impresión de papelería o formularios comerciales - ACTA DE DECOMISO: </t>
    </r>
    <r>
      <rPr>
        <sz val="10"/>
        <rFont val="Tahoma"/>
        <family val="2"/>
      </rPr>
      <t xml:space="preserve">tamaño carta, original y dos copias, a una cara </t>
    </r>
  </si>
  <si>
    <r>
      <rPr>
        <b/>
        <sz val="10"/>
        <rFont val="Tahoma"/>
        <family val="2"/>
      </rPr>
      <t xml:space="preserve">Impresión de papelería o formularios comerciales - ACTA DE DESTRUCCIÓN: </t>
    </r>
    <r>
      <rPr>
        <sz val="10"/>
        <rFont val="Tahoma"/>
        <family val="2"/>
      </rPr>
      <t xml:space="preserve"> tamaño carta, original y dos copias, a una cara.</t>
    </r>
  </si>
  <si>
    <r>
      <rPr>
        <b/>
        <sz val="10"/>
        <rFont val="Tahoma"/>
        <family val="2"/>
      </rPr>
      <t xml:space="preserve">Impresión de papelería o formularios comerciales - ACTA DE NOTIFICACIÓN: </t>
    </r>
    <r>
      <rPr>
        <sz val="10"/>
        <rFont val="Tahoma"/>
        <family val="2"/>
      </rPr>
      <t>tamaño carta, original y dos copias, a una cara, a 1 tinta, papel quimico.</t>
    </r>
  </si>
  <si>
    <r>
      <rPr>
        <b/>
        <sz val="10"/>
        <rFont val="Tahoma"/>
        <family val="2"/>
      </rPr>
      <t xml:space="preserve">Impresión de papelería o formularios comerciales - ACTA DE TOMA DE MUESTRA /AGUA-PISCINA: </t>
    </r>
    <r>
      <rPr>
        <sz val="10"/>
        <rFont val="Tahoma"/>
        <family val="2"/>
      </rPr>
      <t>tamaño carta, original y dos copias, a una cara.</t>
    </r>
  </si>
  <si>
    <r>
      <rPr>
        <b/>
        <sz val="10"/>
        <rFont val="Tahoma"/>
        <family val="2"/>
      </rPr>
      <t xml:space="preserve">Impresión de papelería o formularios comerciales - ACTA DE ACOMPAÑAMIENTO TOMA DE MUESTRAS DE AGUA PARA CONSUMO HUMANO: </t>
    </r>
    <r>
      <rPr>
        <sz val="10"/>
        <rFont val="Tahoma"/>
        <family val="2"/>
      </rPr>
      <t xml:space="preserve"> Tamaño carta, original y dos copias.</t>
    </r>
  </si>
  <si>
    <r>
      <t>Impresión de papelería o formularios comerciales - ACTA PARA DESCONGELAMIENTO:</t>
    </r>
    <r>
      <rPr>
        <sz val="10"/>
        <rFont val="Tahoma"/>
        <family val="2"/>
      </rPr>
      <t xml:space="preserve"> tamaño carta, original y dos copias, a una cara </t>
    </r>
  </si>
  <si>
    <r>
      <rPr>
        <b/>
        <sz val="10"/>
        <rFont val="Tahoma"/>
        <family val="2"/>
      </rPr>
      <t>Impresión de papelería o formularios comerciales - ACTA DE RECEPCIÓN DE QUEJAS</t>
    </r>
    <r>
      <rPr>
        <sz val="10"/>
        <rFont val="Tahoma"/>
        <family val="2"/>
      </rPr>
      <t>, tamaño carta, a una cara.</t>
    </r>
  </si>
  <si>
    <r>
      <t xml:space="preserve">Impresión de papelería o formularios comerciales - CITACIONES, </t>
    </r>
    <r>
      <rPr>
        <sz val="10"/>
        <rFont val="Tahoma"/>
        <family val="2"/>
      </rPr>
      <t xml:space="preserve">bloques 50 X 2, 1 tinta, tamaño 17X16.5, papel quimico. </t>
    </r>
  </si>
  <si>
    <r>
      <rPr>
        <b/>
        <sz val="10"/>
        <rFont val="Tahoma"/>
        <family val="2"/>
      </rPr>
      <t xml:space="preserve">Impresión de papelería o formularios comerciales - ACTA IVC PISCINA: </t>
    </r>
    <r>
      <rPr>
        <sz val="10"/>
        <rFont val="Tahoma"/>
        <family val="2"/>
      </rPr>
      <t>tamaño oficio, a una cara.</t>
    </r>
  </si>
  <si>
    <r>
      <rPr>
        <b/>
        <sz val="10"/>
        <rFont val="Tahoma"/>
        <family val="2"/>
      </rPr>
      <t xml:space="preserve">Impresión de papelería o formularios comerciales - BLOQUES 50X2, FORMATO REVISIÓN DE PREDIO, </t>
    </r>
    <r>
      <rPr>
        <sz val="10"/>
        <rFont val="Tahoma"/>
        <family val="2"/>
      </rPr>
      <t>Tamaño oficio, Papel Quimico. (A dos Tintas negra y Roja - Original y Copia Azul -  Con enumeración a confirmar.), tamaño cartas.</t>
    </r>
  </si>
  <si>
    <r>
      <t xml:space="preserve">Impresión de papelería o formularios comerciales - REPORTE DE ATENCIÓN PREHOSPITALARIA, </t>
    </r>
    <r>
      <rPr>
        <sz val="10"/>
        <rFont val="Tahoma"/>
        <family val="2"/>
      </rPr>
      <t>JUEGOS X 2,   a dos tintas, papel Bond blanco  75 Grs, tamaño carta. (Por ambos lados)</t>
    </r>
  </si>
  <si>
    <r>
      <t>Impresión de papelería o formularios comerciales - FORMATO PARA ENTREGA DE TURNOS EN EL CUERPO OFICIAL DE BOMBEROS</t>
    </r>
    <r>
      <rPr>
        <sz val="10"/>
        <rFont val="Tahoma"/>
        <family val="2"/>
      </rPr>
      <t xml:space="preserve"> </t>
    </r>
    <r>
      <rPr>
        <b/>
        <sz val="10"/>
        <rFont val="Tahoma"/>
        <family val="2"/>
      </rPr>
      <t>(HOJAS ORDEN DEL DIA)</t>
    </r>
    <r>
      <rPr>
        <sz val="10"/>
        <rFont val="Tahoma"/>
        <family val="2"/>
      </rPr>
      <t xml:space="preserve"> enumerados, papel Bond 75 Grs, tamaño carta, a dos tintas.</t>
    </r>
  </si>
  <si>
    <r>
      <t xml:space="preserve">Impresión de papelería o formularios comerciales - STICKERS VERIFICADO  DECRETO 2269/93, </t>
    </r>
    <r>
      <rPr>
        <sz val="10"/>
        <rFont val="Tahoma"/>
        <family val="2"/>
      </rPr>
      <t>1x0 tintas, papel adhesivo de seguridad, tamaño 18.5 X 6.5 Cms, con acabados en perforado para desprender, numerados en dos partes.</t>
    </r>
  </si>
  <si>
    <r>
      <t xml:space="preserve">Impresión de papelería o formularios comerciales - VERIFICACIÓN PREVENTIVA DEL ESTADO DEL PARQUE  AUTOMOTO (CARROS) </t>
    </r>
    <r>
      <rPr>
        <sz val="10"/>
        <rFont val="Tahoma"/>
        <family val="2"/>
      </rPr>
      <t xml:space="preserve"> bloques 50X2, a 2 tintas,  papel quimico, tamaño carta.</t>
    </r>
  </si>
  <si>
    <r>
      <t>Impresión de papelería o formularios comerciales - VERIFICACIÓN PREVENTIVA  DEL ESTADO DEL PARQUE AUTOMOTOR (MOTOS)</t>
    </r>
    <r>
      <rPr>
        <sz val="10"/>
        <rFont val="Tahoma"/>
        <family val="2"/>
      </rPr>
      <t>, bloques 50X2,  a 2 tintas, papel quimico, tamaño carta.</t>
    </r>
  </si>
  <si>
    <r>
      <t>Impresión de papelería o formularios comerciales - HOJA DE CHEQUEO PARA LA INSPECCIÓN GENERAL, REVISIÓN DE SEGURIDAD Y CONDICIONES DE PARQUEO DE LOS AUTOMOTORES DEL CUERPO OFICIAL DE BOMBEROS</t>
    </r>
    <r>
      <rPr>
        <sz val="10"/>
        <rFont val="Tahoma"/>
        <family val="2"/>
      </rPr>
      <t>, bloques 50X2,    Tamaño Carta, 2 tintas,  Bond quimico. (Por ambos lados)</t>
    </r>
  </si>
  <si>
    <r>
      <t>Impresión de papelería o formularios comerciales - CONTROL DE INVENTARIO PERSONAL PARA ELEMENTOS DE PROTECCIÓN,</t>
    </r>
    <r>
      <rPr>
        <sz val="10"/>
        <rFont val="Tahoma"/>
        <family val="2"/>
      </rPr>
      <t xml:space="preserve"> juegos X 2,    a dos tintas, Bond blanco 75 Grs, tamaño carta.</t>
    </r>
  </si>
  <si>
    <r>
      <t>Impresión de papelería o formularios comerciales - CONTROL DE INVENTARIO Y MANTENIMIENTO DE ELEMENTOS DE AMBULANCIA,</t>
    </r>
    <r>
      <rPr>
        <sz val="10"/>
        <rFont val="Tahoma"/>
        <family val="2"/>
      </rPr>
      <t xml:space="preserve"> juegos X 2,    a dos tintas, Bond blanco 75 Grs, tamaño carta.</t>
    </r>
  </si>
  <si>
    <r>
      <t xml:space="preserve">Impresión de papelería o formularios comerciales - FORMULARIO MÉDICO, </t>
    </r>
    <r>
      <rPr>
        <sz val="10"/>
        <rFont val="Tahoma"/>
        <family val="2"/>
      </rPr>
      <t>bloques 50X2, 1 tinta, papel quimico,  media carta.</t>
    </r>
  </si>
  <si>
    <r>
      <t>Impresión de papelería o formularios comerciales - INFORME DE OTROS SERVICIOS PRESTADOS POR EL CUERPO OFICIAL DE BOMBEROS,</t>
    </r>
    <r>
      <rPr>
        <sz val="10"/>
        <rFont val="Tahoma"/>
        <family val="2"/>
      </rPr>
      <t xml:space="preserve"> bloques 50X2,  2 tintas, numerados, tamaño 1/2  oficio, papel Bond 60 gr.</t>
    </r>
  </si>
  <si>
    <r>
      <rPr>
        <b/>
        <sz val="10"/>
        <rFont val="Tahoma"/>
        <family val="2"/>
      </rPr>
      <t xml:space="preserve"> Impresión de papelería o formularios comerciales - BLOQUES 50X2 INSPECCION DE SEGURIDAD A ESTABLECIMIENTOS, </t>
    </r>
    <r>
      <rPr>
        <sz val="10"/>
        <rFont val="Tahoma"/>
        <family val="2"/>
      </rPr>
      <t>Tamaño Carta,  2X2 Tintas  en Negra y Roja), Papel Bond. (Por  ambos lados, Con Original y Copia  en sedilla rosada, con enumeración a confirmar).</t>
    </r>
  </si>
  <si>
    <r>
      <rPr>
        <b/>
        <sz val="10"/>
        <rFont val="Tahoma"/>
        <family val="2"/>
      </rPr>
      <t xml:space="preserve"> Impresión de papelería o formularios comerciales - JUEGOS X 50, CERTIFICADO ESTABLECIMIENTOS</t>
    </r>
    <r>
      <rPr>
        <sz val="10"/>
        <rFont val="Tahoma"/>
        <family val="2"/>
      </rPr>
      <t xml:space="preserve">, Tamaño 1/2  carta, Bond 75 Grs, a 2 tintas negra y roja, con copia en sedilla color rosado, con enumeración a confirmar. </t>
    </r>
  </si>
  <si>
    <r>
      <rPr>
        <b/>
        <sz val="10"/>
        <rFont val="Tahoma"/>
        <family val="2"/>
      </rPr>
      <t xml:space="preserve"> Impresión de papelería o formularios comerciales - JUEGOS X  50 VALOR, ABNEGACIÓN Y DISCIPLINA, (HOJAS ORDEN DEL DIA)</t>
    </r>
    <r>
      <rPr>
        <sz val="10"/>
        <rFont val="Tahoma"/>
        <family val="2"/>
      </rPr>
      <t xml:space="preserve"> , Orden del día, Tamaño Carta, 2 tintas negra y roja,  Papel  Bond 75 Grs,  con copia en sedilla, con enumeración a confirmar.</t>
    </r>
  </si>
  <si>
    <r>
      <rPr>
        <b/>
        <sz val="10"/>
        <rFont val="Tahoma"/>
        <family val="2"/>
      </rPr>
      <t xml:space="preserve"> Impresión de papelería o formularios comerciales - Carnet del Sisbe</t>
    </r>
    <r>
      <rPr>
        <sz val="10"/>
        <rFont val="Tahoma"/>
        <family val="2"/>
      </rPr>
      <t>, Tamaño Carta, Bond 90 Grs.</t>
    </r>
  </si>
  <si>
    <r>
      <rPr>
        <b/>
        <sz val="10"/>
        <rFont val="Tahoma"/>
        <family val="2"/>
      </rPr>
      <t xml:space="preserve"> Impresión de papelería o formularios comerciales -  Sistema de Identificación y Clasificación de Potenciales Beneficiarios para programas Sociales,</t>
    </r>
    <r>
      <rPr>
        <sz val="10"/>
        <rFont val="Tahoma"/>
        <family val="2"/>
      </rPr>
      <t xml:space="preserve"> Tamaño doble Oficio,  Bond 90 Grs. (Por ambos lados)</t>
    </r>
  </si>
  <si>
    <r>
      <t xml:space="preserve"> </t>
    </r>
    <r>
      <rPr>
        <b/>
        <sz val="10"/>
        <rFont val="Tahoma"/>
        <family val="2"/>
      </rPr>
      <t xml:space="preserve">Impresión de papelería o formularios comerciales -  </t>
    </r>
    <r>
      <rPr>
        <sz val="10"/>
        <rFont val="Tahoma"/>
        <family val="2"/>
      </rPr>
      <t xml:space="preserve">BLOQUES 50X2, </t>
    </r>
    <r>
      <rPr>
        <b/>
        <sz val="10"/>
        <rFont val="Tahoma"/>
        <family val="2"/>
      </rPr>
      <t>INFORME FALLAS MECANICAS,</t>
    </r>
    <r>
      <rPr>
        <sz val="10"/>
        <rFont val="Tahoma"/>
        <family val="2"/>
      </rPr>
      <t xml:space="preserve"> 2 TINTAS, NUMERADO, TAMAÑO  1/2  CARTA.</t>
    </r>
  </si>
  <si>
    <r>
      <rPr>
        <b/>
        <sz val="10"/>
        <rFont val="Tahoma"/>
        <family val="2"/>
      </rPr>
      <t xml:space="preserve"> Impresión de papelería o formularios comerciales -  </t>
    </r>
    <r>
      <rPr>
        <sz val="10"/>
        <rFont val="Tahoma"/>
        <family val="2"/>
      </rPr>
      <t xml:space="preserve">BLOQUES 50X2, </t>
    </r>
    <r>
      <rPr>
        <b/>
        <sz val="10"/>
        <rFont val="Tahoma"/>
        <family val="2"/>
      </rPr>
      <t>ACTAS DE REVISIÓN DE EQUIPOS</t>
    </r>
    <r>
      <rPr>
        <sz val="10"/>
        <rFont val="Tahoma"/>
        <family val="2"/>
      </rPr>
      <t>, 2 TINTAS, NUMERADOS, PAPEL QUIMICO, TAMAÑO CARTA</t>
    </r>
  </si>
  <si>
    <r>
      <rPr>
        <b/>
        <sz val="10"/>
        <rFont val="Tahoma"/>
        <family val="2"/>
      </rPr>
      <t xml:space="preserve"> Impresión de papelería o formularios comerciales -  </t>
    </r>
    <r>
      <rPr>
        <sz val="10"/>
        <rFont val="Tahoma"/>
        <family val="2"/>
      </rPr>
      <t xml:space="preserve">BLOQUES 50X2, </t>
    </r>
    <r>
      <rPr>
        <b/>
        <sz val="10"/>
        <rFont val="Tahoma"/>
        <family val="2"/>
      </rPr>
      <t>ENTREGA DE MAQUINAS Y HERRAMIENTAS</t>
    </r>
    <r>
      <rPr>
        <sz val="10"/>
        <rFont val="Tahoma"/>
        <family val="2"/>
      </rPr>
      <t>, 2 TINTAS, NUMERADO, PAPEL QUIMICO, TAMAÑO CARTA.</t>
    </r>
  </si>
  <si>
    <r>
      <rPr>
        <b/>
        <sz val="10"/>
        <rFont val="Tahoma"/>
        <family val="2"/>
      </rPr>
      <t>Impresión de papelería o formularios comerciales -</t>
    </r>
    <r>
      <rPr>
        <sz val="10"/>
        <rFont val="Tahoma"/>
        <family val="2"/>
      </rPr>
      <t xml:space="preserve">  JUEGOS X 3, </t>
    </r>
    <r>
      <rPr>
        <b/>
        <sz val="10"/>
        <rFont val="Tahoma"/>
        <family val="2"/>
      </rPr>
      <t xml:space="preserve">FORMATO UNICO HOJA DE VIDA PERSONA </t>
    </r>
    <r>
      <rPr>
        <sz val="10"/>
        <rFont val="Tahoma"/>
        <family val="2"/>
      </rPr>
      <t>NATURAL, 1X0 TINTAS, BOND BLANCO 75 GRS.</t>
    </r>
  </si>
  <si>
    <r>
      <rPr>
        <b/>
        <sz val="10"/>
        <rFont val="Tahoma"/>
        <family val="2"/>
      </rPr>
      <t xml:space="preserve"> Impresión de papelería o formularios comerciales -   HOJAS ENCUENTA DE SATISFACCIÓN DEL USUARIO, QUEJAS  MEDIACIONES</t>
    </r>
    <r>
      <rPr>
        <sz val="10"/>
        <rFont val="Tahoma"/>
        <family val="2"/>
      </rPr>
      <t>, 1 Tinta, Bond blanco 75 Grs.</t>
    </r>
  </si>
  <si>
    <r>
      <rPr>
        <b/>
        <sz val="10"/>
        <rFont val="Tahoma"/>
        <family val="2"/>
      </rPr>
      <t xml:space="preserve"> Impresión de papelería o formularios comerciales -   HOJAS ENCUENTA DE SATISFACCIÓN PROMOCIÓN DE LOS DERECHOS</t>
    </r>
    <r>
      <rPr>
        <sz val="10"/>
        <rFont val="Tahoma"/>
        <family val="2"/>
      </rPr>
      <t>, 1 Tinta, Bond 75 Grs.</t>
    </r>
  </si>
  <si>
    <r>
      <rPr>
        <b/>
        <sz val="10"/>
        <rFont val="Tahoma"/>
        <family val="2"/>
      </rPr>
      <t xml:space="preserve"> Impresión de papelería o formularios comerciales -  HOJAS CONSTANCIA DE PROMOCIÓN DE LOS DERECHOS,</t>
    </r>
    <r>
      <rPr>
        <sz val="10"/>
        <rFont val="Tahoma"/>
        <family val="2"/>
      </rPr>
      <t xml:space="preserve"> 1 Tinta,  Bond Blanco 75 Grs.</t>
    </r>
  </si>
  <si>
    <r>
      <rPr>
        <b/>
        <sz val="10"/>
        <rFont val="Tahoma"/>
        <family val="2"/>
      </rPr>
      <t xml:space="preserve"> Impresión de papelería o formularios comerciales -  ACTA DE INSPECCION A LA INFORMACIÓN,</t>
    </r>
    <r>
      <rPr>
        <sz val="10"/>
        <rFont val="Tahoma"/>
        <family val="2"/>
      </rPr>
      <t xml:space="preserve">  Bloques  50X2, 1X1 Tinta, Bond Blanco  75 GRS.</t>
    </r>
  </si>
  <si>
    <r>
      <rPr>
        <b/>
        <sz val="10"/>
        <rFont val="Tahoma"/>
        <family val="2"/>
      </rPr>
      <t xml:space="preserve"> Impresión de papelería o formularios comerciales -  INFORME DE INFRACCIÓN</t>
    </r>
    <r>
      <rPr>
        <sz val="10"/>
        <rFont val="Tahoma"/>
        <family val="2"/>
      </rPr>
      <t xml:space="preserve">, Bloques  50X2, 1 Tinta, Bond Blanco de 75 Grs </t>
    </r>
  </si>
  <si>
    <r>
      <rPr>
        <b/>
        <sz val="10"/>
        <rFont val="Tahoma"/>
        <family val="2"/>
      </rPr>
      <t xml:space="preserve"> Impresión de papelería o formularios comerciales -   HOJAS CONTROL INSTRUMENTOS DE PESAR</t>
    </r>
    <r>
      <rPr>
        <sz val="10"/>
        <rFont val="Tahoma"/>
        <family val="2"/>
      </rPr>
      <t>, 1 Tinta, Bond Blanco 75 Grs</t>
    </r>
  </si>
  <si>
    <r>
      <rPr>
        <b/>
        <sz val="10"/>
        <rFont val="Tahoma"/>
        <family val="2"/>
      </rPr>
      <t xml:space="preserve"> Impresión de papelería o formularios comerciales -   ACTA DE VERIFICACIÓN DE CONTENIDO NETO EN PREEMPACADOS,</t>
    </r>
    <r>
      <rPr>
        <sz val="10"/>
        <rFont val="Tahoma"/>
        <family val="2"/>
      </rPr>
      <t xml:space="preserve"> Bloques 50x2, 1X1 Tinta, Bond blanco 75 Grs, Numerados</t>
    </r>
  </si>
  <si>
    <r>
      <rPr>
        <b/>
        <sz val="10"/>
        <rFont val="Tahoma"/>
        <family val="2"/>
      </rPr>
      <t xml:space="preserve"> Impresión de papelería o formularios comerciales -  ACTA DE VERIFICACIÓN DE INSTRUMENTOS  DE PESAJE</t>
    </r>
    <r>
      <rPr>
        <sz val="10"/>
        <rFont val="Tahoma"/>
        <family val="2"/>
      </rPr>
      <t>, Bloques 50X2X2, 1X1 Tinta, Numerados</t>
    </r>
  </si>
  <si>
    <r>
      <rPr>
        <b/>
        <sz val="10"/>
        <rFont val="Tahoma"/>
        <family val="2"/>
      </rPr>
      <t xml:space="preserve"> Impresión de papelería o formularios comerciales -   ACTA DE INSPECCIÓN  A LA INFORMACIÓN,  PRECONTRACTUAL</t>
    </r>
    <r>
      <rPr>
        <sz val="10"/>
        <rFont val="Tahoma"/>
        <family val="2"/>
      </rPr>
      <t>,  Bloques 50X2, 1X0 Tintas Bond 75 Grs, Númerados.</t>
    </r>
  </si>
  <si>
    <r>
      <rPr>
        <b/>
        <sz val="10"/>
        <rFont val="Tahoma"/>
        <family val="2"/>
      </rPr>
      <t xml:space="preserve"> Impresión de papelería o formularios comerciales -   HOJAS  ACTA DE CALIBRACIÓN DE LAS UNIDADES DE MEDIDA</t>
    </r>
    <r>
      <rPr>
        <sz val="10"/>
        <rFont val="Tahoma"/>
        <family val="2"/>
      </rPr>
      <t>, 1X0 Tintas,  Bond Blanco 75 Grs, númerados.</t>
    </r>
  </si>
  <si>
    <r>
      <rPr>
        <b/>
        <sz val="10"/>
        <rFont val="Tahoma"/>
        <family val="2"/>
      </rPr>
      <t xml:space="preserve"> Impresión de papelería o formularios comerciales -  DENUNCIAS POR POSIBLE VIOLACION  A  NORMAS, </t>
    </r>
    <r>
      <rPr>
        <sz val="10"/>
        <rFont val="Tahoma"/>
        <family val="2"/>
      </rPr>
      <t>Juegos X 2, 1X1 y 1X0 Tintas Bond Blanco 75 Grs.</t>
    </r>
  </si>
  <si>
    <r>
      <rPr>
        <b/>
        <sz val="10"/>
        <rFont val="Tahoma"/>
        <family val="2"/>
      </rPr>
      <t xml:space="preserve"> Impresión de papelería o formularios comerciales -  HOJAS ENCUESTA DE SATISFACCIÓN DE LOS SUJETOS SOMETIDOS A CONTROL</t>
    </r>
    <r>
      <rPr>
        <sz val="10"/>
        <rFont val="Tahoma"/>
        <family val="2"/>
      </rPr>
      <t>, 1 tinta, Bond Blanco 75 Grs.</t>
    </r>
  </si>
  <si>
    <r>
      <rPr>
        <b/>
        <sz val="10"/>
        <rFont val="Tahoma"/>
        <family val="2"/>
      </rPr>
      <t xml:space="preserve"> Impresión de papelería o formularios comerciales -   CARATULAS PARA EXPEDIENTES,</t>
    </r>
    <r>
      <rPr>
        <sz val="10"/>
        <rFont val="Tahoma"/>
        <family val="2"/>
      </rPr>
      <t xml:space="preserve"> 1 Tinta, Bristol Blanco</t>
    </r>
  </si>
  <si>
    <r>
      <rPr>
        <b/>
        <sz val="10"/>
        <rFont val="Tahoma"/>
        <family val="2"/>
      </rPr>
      <t xml:space="preserve"> Impresión de papelería o formularios comerciales -  SOBRES</t>
    </r>
    <r>
      <rPr>
        <sz val="10"/>
        <rFont val="Tahoma"/>
        <family val="2"/>
      </rPr>
      <t xml:space="preserve"> EN  LINO BELGA 90 GRS, TROQUELADOS, REPUJADOS Y PEGADOS INDIVIDUALMENTE.</t>
    </r>
  </si>
  <si>
    <r>
      <t xml:space="preserve"> Impresión de papelería o formularios comerciales -   ORDEN DE INCAUTACIÓN DE ELEMENTOS, </t>
    </r>
    <r>
      <rPr>
        <sz val="10"/>
        <rFont val="Tahoma"/>
        <family val="2"/>
      </rPr>
      <t>talonarios 50X3, 1 tinta, papel quimico, numerados, tamaño  media carta</t>
    </r>
  </si>
  <si>
    <r>
      <t xml:space="preserve"> Impresión de papelería o formularios comerciales -   LABORATORIO SALUD AMBIENTAL PROGRAMA DE VIGILANCIA EPIDEMIOLOGICA DE OF Y VEO,  </t>
    </r>
    <r>
      <rPr>
        <sz val="10"/>
        <rFont val="Tahoma"/>
        <family val="2"/>
      </rPr>
      <t xml:space="preserve"> juegos X 2, 1x1 tinta, tamaño carta, númerados, bond blanco 75 Grs.</t>
    </r>
  </si>
  <si>
    <r>
      <t xml:space="preserve"> Impresión de papelería o formularios comerciales -   REGISTRO DE ENCUESTA LARVARIA, </t>
    </r>
    <r>
      <rPr>
        <sz val="10"/>
        <rFont val="Tahoma"/>
        <family val="2"/>
      </rPr>
      <t>Bloques 50X2, 1x0 tintas, papel quimico, tamaño carta, númerados.</t>
    </r>
  </si>
  <si>
    <r>
      <t>Asesorías  jurídicas relacionadas con el Control y Regulación del tránsito  y el transporte -</t>
    </r>
    <r>
      <rPr>
        <b/>
        <sz val="10"/>
        <rFont val="Tahoma"/>
        <family val="2"/>
      </rPr>
      <t xml:space="preserve"> 1er. Abogado</t>
    </r>
  </si>
  <si>
    <t>60121007 72151603</t>
  </si>
  <si>
    <t>25101503 25101801</t>
  </si>
  <si>
    <t>46181701  46181505</t>
  </si>
  <si>
    <t>56111507 56111511 56111513  43211507 43211508</t>
  </si>
  <si>
    <t>44121701 44121706 44121708  44121716 44121800 44122003  44122032 44122101 44122104 44122107</t>
  </si>
  <si>
    <t>43222635 72121103</t>
  </si>
  <si>
    <t>39121700 39121321</t>
  </si>
  <si>
    <t>25173304 43211508</t>
  </si>
  <si>
    <t>56111507 56111511  56111513  43211507  43211508</t>
  </si>
  <si>
    <t>Juan David Correa Velez -  Profesional Universitario</t>
  </si>
  <si>
    <t>76121500 76121600 76121900 76122200</t>
  </si>
  <si>
    <t xml:space="preserve"> 81101505 81101508 81101514  81101701 </t>
  </si>
  <si>
    <t>en ejecución</t>
  </si>
  <si>
    <t xml:space="preserve"> Auditorio con capacidad para 1200 personas y mínimo 4 salas adicionales en un mismo lugar (Fondos Especiales) </t>
  </si>
  <si>
    <t>CALLE 19 No. 21-44  -  C.A.M. TORRE A</t>
  </si>
  <si>
    <t>jairo.hoyos@manizale.gov.co</t>
  </si>
  <si>
    <t>MUNICIPIO DE MANIZALES</t>
  </si>
  <si>
    <t>VISION DEL MUNICIPIO DEL PLAN DE DESARROLLO: “Manizales  es  un  territorio  amable  que  se  identifica  por  el  bienestar  de  sus  ciudadanos(as),  que  se  piensa  y  se  construye  respetando  las  diferencias  y  se gobierna bajo principios éticos y democráticos, resultado de un desarrollo sostenible con énfasis en la educación sobresaliente, la cultura, la participación ciudadana, la integración estratégica con la región, la innovación, el emprendimiento, el aprovechamiento de su riqueza natural y el reconocimiento de su patrimonio.”                                                               MISION:
El Municipio de Manizales genera bienestar a todos los grupos poblacionales a través de una administración efectiva de los recursos, bajo un concepto gerencial que promueve el desarrollo físico,económico y sociocultural para mejorar la calidad de
vida de sus habitantes.</t>
  </si>
  <si>
    <t>N A</t>
  </si>
  <si>
    <t>RAFEL ZULUGA CASTRILLLON</t>
  </si>
  <si>
    <t>POR TRAMITAR</t>
  </si>
  <si>
    <t xml:space="preserve">NA </t>
  </si>
  <si>
    <r>
      <rPr>
        <b/>
        <sz val="10"/>
        <rFont val="Tahoma"/>
        <family val="2"/>
      </rPr>
      <t xml:space="preserve">Servicios de consultorí­a de negocios y administración corporativa - </t>
    </r>
    <r>
      <rPr>
        <sz val="10"/>
        <rFont val="Tahoma"/>
        <family val="2"/>
      </rPr>
      <t xml:space="preserve"> servicios profesionales de empresas y servicios administrativos. Procesos de Regulación y Control del Tránsito y Tránsporte - Convenio Policia Nacional</t>
    </r>
  </si>
  <si>
    <r>
      <rPr>
        <b/>
        <sz val="10"/>
        <rFont val="Tahoma"/>
        <family val="2"/>
      </rPr>
      <t>Servicios de consultorí­a de negocios y administración corporativa -</t>
    </r>
    <r>
      <rPr>
        <sz val="10"/>
        <rFont val="Tahoma"/>
        <family val="2"/>
      </rPr>
      <t xml:space="preserve"> servicios profesionales de empresas y servicios administrativos. Procesos de Regulación y Control del Tránsito y Tránsporte - Convenio Policia Nacional</t>
    </r>
  </si>
  <si>
    <r>
      <rPr>
        <b/>
        <sz val="10"/>
        <rFont val="Tahoma"/>
        <family val="2"/>
      </rPr>
      <t>Servicios de consultorí­a de negocios y administración corporativa -</t>
    </r>
    <r>
      <rPr>
        <sz val="10"/>
        <rFont val="Tahoma"/>
        <family val="2"/>
      </rPr>
      <t>, servicios profesionales de empresas y servicios administrativos. Seguimiento alternativas laborales</t>
    </r>
  </si>
  <si>
    <r>
      <rPr>
        <b/>
        <sz val="10"/>
        <rFont val="Tahoma"/>
        <family val="2"/>
      </rPr>
      <t xml:space="preserve">Servicios de consultorí­a de negocios y administración corporativa </t>
    </r>
    <r>
      <rPr>
        <sz val="10"/>
        <rFont val="Tahoma"/>
        <family val="2"/>
      </rPr>
      <t>- servicios profesionales de empresas y servicios administrativos. Seguimiento alternativas laborales</t>
    </r>
  </si>
  <si>
    <r>
      <rPr>
        <b/>
        <sz val="10"/>
        <rFont val="Tahoma"/>
        <family val="2"/>
      </rPr>
      <t xml:space="preserve">Gasolina </t>
    </r>
    <r>
      <rPr>
        <sz val="10"/>
        <rFont val="Tahoma"/>
        <family val="2"/>
      </rPr>
      <t>- SumInistro de Combustible para el parque automotor  adscrito a la  Secretaría de Transito.</t>
    </r>
  </si>
  <si>
    <r>
      <rPr>
        <b/>
        <sz val="10"/>
        <rFont val="Tahoma"/>
        <family val="2"/>
      </rPr>
      <t xml:space="preserve">Servicios de seguros para estructuras y propiedades y posesiones - </t>
    </r>
    <r>
      <rPr>
        <sz val="10"/>
        <rFont val="Tahoma"/>
        <family val="2"/>
      </rPr>
      <t xml:space="preserve">. Aseguramiento del parque automotor de la Secretaría de Tránsito y Transporte - Adquisición (SOAT) </t>
    </r>
  </si>
  <si>
    <r>
      <rPr>
        <b/>
        <sz val="10"/>
        <rFont val="Tahoma"/>
        <family val="2"/>
      </rPr>
      <t xml:space="preserve">Servicios de seguros para estructuras y propiedades y posesiones - </t>
    </r>
    <r>
      <rPr>
        <sz val="10"/>
        <rFont val="Tahoma"/>
        <family val="2"/>
      </rPr>
      <t>Aseguramiento. Aseguramiento de bienes y deducibles.</t>
    </r>
  </si>
  <si>
    <r>
      <rPr>
        <b/>
        <sz val="10"/>
        <rFont val="Tahoma"/>
        <family val="2"/>
      </rPr>
      <t xml:space="preserve">Servicios de protección contra robos - </t>
    </r>
    <r>
      <rPr>
        <sz val="10"/>
        <rFont val="Tahoma"/>
        <family val="2"/>
      </rPr>
      <t xml:space="preserve">Seguridad y vigilancia. Vigilancia Vehiculos inmobilizados (Antiguo Terminal) - Operación de patios y grúas </t>
    </r>
  </si>
  <si>
    <r>
      <rPr>
        <b/>
        <sz val="10"/>
        <rFont val="Tahoma"/>
        <family val="2"/>
      </rPr>
      <t>Mantenimiento o soporte de equipo de telecomunicaciones -</t>
    </r>
    <r>
      <rPr>
        <sz val="10"/>
        <rFont val="Tahoma"/>
        <family val="2"/>
      </rPr>
      <t>Mantenimiento preventivo y correctivo equipos de comunicaciones</t>
    </r>
  </si>
  <si>
    <r>
      <rPr>
        <b/>
        <sz val="10"/>
        <rFont val="Tahoma"/>
        <family val="2"/>
      </rPr>
      <t>Servicios de rehabilitación de campos</t>
    </r>
    <r>
      <rPr>
        <sz val="10"/>
        <rFont val="Tahoma"/>
        <family val="2"/>
      </rPr>
      <t>. Adecuación Parque Didactico</t>
    </r>
  </si>
  <si>
    <r>
      <rPr>
        <b/>
        <sz val="10"/>
        <rFont val="Tahoma"/>
        <family val="2"/>
      </rPr>
      <t xml:space="preserve"> Publicidad en televisión -</t>
    </r>
    <r>
      <rPr>
        <sz val="10"/>
        <rFont val="Tahoma"/>
        <family val="2"/>
      </rPr>
      <t xml:space="preserve"> Contratación para la difusión masiva de normas de tránsito en medios televisivos, radiales y escritos ( Dllo Plan de Medios)</t>
    </r>
  </si>
  <si>
    <r>
      <rPr>
        <b/>
        <sz val="10"/>
        <rFont val="Tahoma"/>
        <family val="2"/>
      </rPr>
      <t xml:space="preserve">Publicidad impresa </t>
    </r>
    <r>
      <rPr>
        <sz val="10"/>
        <rFont val="Tahoma"/>
        <family val="2"/>
      </rPr>
      <t>-  publicaciones electrónicas, accesorios. Impresión material pedagógico</t>
    </r>
  </si>
  <si>
    <r>
      <rPr>
        <b/>
        <sz val="10"/>
        <rFont val="Tahoma"/>
        <family val="2"/>
      </rPr>
      <t>Proyecciones económicas -</t>
    </r>
    <r>
      <rPr>
        <sz val="10"/>
        <rFont val="Tahoma"/>
        <family val="2"/>
      </rPr>
      <t xml:space="preserve"> ESTUDIOS TECNICOS, LEGALES, ECONOMICOS Y AMBIENTALES (INVERSION)</t>
    </r>
  </si>
  <si>
    <r>
      <rPr>
        <b/>
        <sz val="10"/>
        <rFont val="Tahoma"/>
        <family val="2"/>
      </rPr>
      <t xml:space="preserve">Suministros de escritorio - </t>
    </r>
    <r>
      <rPr>
        <sz val="10"/>
        <rFont val="Tahoma"/>
        <family val="2"/>
      </rPr>
      <t>Equipos accesorios y suministros oficina.   Dotación suministros de papelería y oficina Policía de Tránsito</t>
    </r>
  </si>
  <si>
    <r>
      <rPr>
        <b/>
        <sz val="10"/>
        <rFont val="Tahoma"/>
        <family val="2"/>
      </rPr>
      <t>Servicios de prevención o control de epidemias -</t>
    </r>
    <r>
      <rPr>
        <sz val="10"/>
        <rFont val="Tahoma"/>
        <family val="2"/>
      </rPr>
      <t>Prevención y control de enfermedades. Programa programa de Salud Oral en escolares</t>
    </r>
  </si>
  <si>
    <r>
      <rPr>
        <b/>
        <sz val="10"/>
        <rFont val="Tahoma"/>
        <family val="2"/>
      </rPr>
      <t>Uniformes corporativos -</t>
    </r>
    <r>
      <rPr>
        <sz val="10"/>
        <rFont val="Tahoma"/>
        <family val="2"/>
      </rPr>
      <t>Dotación ropa. Dotación elementos uniforme Agentes de Tránsito (chaquetas, chalecos, brazaletes)-Azules</t>
    </r>
  </si>
  <si>
    <t>42192200 </t>
  </si>
  <si>
    <t>50101717    50112004   50131612   50161511  42142503  42142521   42142702  42171501   42172103</t>
  </si>
  <si>
    <t>Comprende cuatro líneas estrategicas a saber: Desarrollo Social, Desarrollo Institucional, Desarrollo Ecónomico y Productivo, y Desarrollo del Habitat</t>
  </si>
  <si>
    <r>
      <rPr>
        <b/>
        <sz val="10"/>
        <rFont val="Tahoma"/>
        <family val="2"/>
      </rPr>
      <t xml:space="preserve">SERVICIO DE LIMPIEZA DE BALDOSAS O CIELORRASO ACÚSTICOS - </t>
    </r>
    <r>
      <rPr>
        <sz val="10"/>
        <rFont val="Tahoma"/>
        <family val="2"/>
      </rPr>
      <t>SERVICO DE ASEO PARA  LOS ESCENARIOS DEPORTIVOS DEL MUNICIPIO</t>
    </r>
  </si>
  <si>
    <r>
      <rPr>
        <b/>
        <sz val="10"/>
        <rFont val="Tahoma"/>
        <family val="2"/>
      </rPr>
      <t xml:space="preserve">Servicios de educación de tiempo parcial para adultos </t>
    </r>
    <r>
      <rPr>
        <sz val="10"/>
        <rFont val="Tahoma"/>
        <family val="2"/>
      </rPr>
      <t xml:space="preserve">   Mejoramiento de los Procesos Agroindustriales - Mejoramiento de la capacidad del capital humano y social de los habitantes del sector rural del municipio de Manizales</t>
    </r>
  </si>
  <si>
    <r>
      <rPr>
        <b/>
        <sz val="10"/>
        <rFont val="Tahoma"/>
        <family val="2"/>
      </rPr>
      <t xml:space="preserve">Planificación o administración de proyectos  </t>
    </r>
    <r>
      <rPr>
        <sz val="10"/>
        <rFont val="Tahoma"/>
        <family val="2"/>
      </rPr>
      <t>-     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</si>
  <si>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 xml:space="preserve">Planificación o administración de proyectos   </t>
    </r>
    <r>
      <rPr>
        <sz val="10"/>
        <rFont val="Tahoma"/>
        <family val="2"/>
      </rPr>
      <t xml:space="preserve">      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</si>
  <si>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Servicios de educación de tiempo parcial para adultos</t>
    </r>
    <r>
      <rPr>
        <sz val="10"/>
        <rFont val="Tahoma"/>
        <family val="2"/>
      </rPr>
      <t xml:space="preserve">      Mejoramiento de los procesos Agroindustriales - Mejoramiento de la capacidad del capital humano y social de los habitantes del sector rural del municipio de Manizales</t>
    </r>
  </si>
  <si>
    <r>
      <rPr>
        <b/>
        <sz val="10"/>
        <rFont val="Tahoma"/>
        <family val="2"/>
      </rPr>
      <t xml:space="preserve">Planificación o administración de proyectos  </t>
    </r>
    <r>
      <rPr>
        <sz val="10"/>
        <rFont val="Tahoma"/>
        <family val="2"/>
      </rPr>
      <t>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</si>
  <si>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 xml:space="preserve">Planificación o administración de proyectos  </t>
    </r>
    <r>
      <rPr>
        <sz val="10"/>
        <rFont val="Tahoma"/>
        <family val="2"/>
      </rPr>
      <t xml:space="preserve"> 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</si>
  <si>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 xml:space="preserve">Planificación o administración de proyectos  </t>
    </r>
    <r>
      <rPr>
        <sz val="10"/>
        <rFont val="Tahoma"/>
        <family val="2"/>
      </rPr>
      <t xml:space="preserve">     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</si>
  <si>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 xml:space="preserve">Servicios de educación de tiempo parcial para adultos </t>
    </r>
    <r>
      <rPr>
        <sz val="10"/>
        <rFont val="Tahoma"/>
        <family val="2"/>
      </rPr>
      <t xml:space="preserve">   Mejoramiento de los procesos Agroindustriales - Mejoramiento de la capacidad del capital humano y social de los habitantes del sector rural del municipio de Manizales</t>
    </r>
  </si>
  <si>
    <r>
      <rPr>
        <b/>
        <sz val="10"/>
        <rFont val="Tahoma"/>
        <family val="2"/>
      </rPr>
      <t xml:space="preserve">Servicios de educación de tiempo parcial para adultos </t>
    </r>
    <r>
      <rPr>
        <sz val="10"/>
        <rFont val="Tahoma"/>
        <family val="2"/>
      </rPr>
      <t xml:space="preserve">       Mejoramiento de los procesos Agroindustriales - Mejoramiento de la capacidad del capital humano y social de los habitantes del sector rural del municipio de Manizales</t>
    </r>
  </si>
  <si>
    <r>
      <rPr>
        <b/>
        <sz val="10"/>
        <rFont val="Tahoma"/>
        <family val="2"/>
      </rPr>
      <t>Planificación o administración de proyectos</t>
    </r>
    <r>
      <rPr>
        <sz val="10"/>
        <rFont val="Tahoma"/>
        <family val="2"/>
      </rPr>
      <t xml:space="preserve">   Fortalecimiento del componente ambiental de los procesos desarrollados en la zona rural del munipio de Manizales - mejoramiento de la capacidad del capital humano y social de los habitantes del sector rural del municipio de Manizales</t>
    </r>
  </si>
  <si>
    <r>
      <rPr>
        <b/>
        <sz val="10"/>
        <rFont val="Tahoma"/>
        <family val="2"/>
      </rPr>
      <t>Servicios de Politica Cultural</t>
    </r>
    <r>
      <rPr>
        <sz val="10"/>
        <rFont val="Tahoma"/>
        <family val="2"/>
      </rPr>
      <t xml:space="preserve"> - Ejecución de programas de impulso al ARTE, LA CULTURA  Y EL TURISMO en la Ciudad de Manizales</t>
    </r>
  </si>
  <si>
    <r>
      <rPr>
        <b/>
        <sz val="10"/>
        <rFont val="Tahoma"/>
        <family val="2"/>
      </rPr>
      <t xml:space="preserve">Servicios de Bienestar Social </t>
    </r>
    <r>
      <rPr>
        <sz val="10"/>
        <rFont val="Tahoma"/>
        <family val="2"/>
      </rPr>
      <t>- Coordinacion de procesos sociales, deportivos,recreativos y culturales  con destino a las comunas y corregimientos- JAL</t>
    </r>
  </si>
  <si>
    <r>
      <rPr>
        <b/>
        <sz val="10"/>
        <rFont val="Tahoma"/>
        <family val="2"/>
      </rPr>
      <t xml:space="preserve">Servicios de Bienestar Social </t>
    </r>
    <r>
      <rPr>
        <sz val="10"/>
        <rFont val="Tahoma"/>
        <family val="2"/>
      </rPr>
      <t>- Aduqisiicon de bienes  con destino a las comunas y corregimientos - JAL</t>
    </r>
  </si>
  <si>
    <r>
      <rPr>
        <b/>
        <sz val="10"/>
        <rFont val="Tahoma"/>
        <family val="2"/>
      </rPr>
      <t xml:space="preserve">Servicios de Bienestar Social </t>
    </r>
    <r>
      <rPr>
        <sz val="10"/>
        <rFont val="Tahoma"/>
        <family val="2"/>
      </rPr>
      <t>- Ejecucion de obras de mantenimiento, adecuacion y construccion de vias, centros comunitarios y sedes administrativas en las comunas y corregimientos - JAL</t>
    </r>
  </si>
  <si>
    <r>
      <rPr>
        <b/>
        <sz val="10"/>
        <rFont val="Tahoma"/>
        <family val="2"/>
      </rPr>
      <t>Servicios de Bienestar Social -</t>
    </r>
    <r>
      <rPr>
        <sz val="10"/>
        <rFont val="Tahoma"/>
        <family val="2"/>
      </rPr>
      <t xml:space="preserve"> Prestacion de servicios de control, inspeccion, vigilancia y contratacion de las JAC y JAL, </t>
    </r>
  </si>
  <si>
    <r>
      <rPr>
        <b/>
        <sz val="10"/>
        <rFont val="Tahoma"/>
        <family val="2"/>
      </rPr>
      <t>Agencias de Viaje -</t>
    </r>
    <r>
      <rPr>
        <sz val="10"/>
        <rFont val="Tahoma"/>
        <family val="2"/>
      </rPr>
      <t xml:space="preserve"> Participacion de miembros  de JAL Y JAC en eventos locales, regionales  y/o  nacionales</t>
    </r>
  </si>
  <si>
    <r>
      <rPr>
        <b/>
        <sz val="10"/>
        <rFont val="Tahoma"/>
        <family val="2"/>
      </rPr>
      <t xml:space="preserve">Servicios de Bienestar Social </t>
    </r>
    <r>
      <rPr>
        <sz val="10"/>
        <rFont val="Tahoma"/>
        <family val="2"/>
      </rPr>
      <t>- Adquisicion de Kid navideño para la celebracion de la navidad comunitaria (natilla y buñuelos)</t>
    </r>
  </si>
  <si>
    <r>
      <rPr>
        <b/>
        <sz val="10"/>
        <rFont val="Tahoma"/>
        <family val="2"/>
      </rPr>
      <t xml:space="preserve">Servicios de Bienestar Social </t>
    </r>
    <r>
      <rPr>
        <sz val="10"/>
        <rFont val="Tahoma"/>
        <family val="2"/>
      </rPr>
      <t>- Adquisicion de Kid navideño para la celebracion de la navidad comunitaria (regalos)</t>
    </r>
  </si>
  <si>
    <r>
      <rPr>
        <b/>
        <sz val="10"/>
        <rFont val="Tahoma"/>
        <family val="2"/>
      </rPr>
      <t xml:space="preserve">Servicios de Bienestar Social - </t>
    </r>
    <r>
      <rPr>
        <sz val="10"/>
        <rFont val="Tahoma"/>
        <family val="2"/>
      </rPr>
      <t>Prestacion de servicios de Coordinacion de los Centros Integrales Comunitarios ubicados en Carmen, San Jorge, Oficina de la Comunidad y Betania</t>
    </r>
  </si>
  <si>
    <r>
      <rPr>
        <b/>
        <sz val="10"/>
        <rFont val="Tahoma"/>
        <family val="2"/>
      </rPr>
      <t>Servicios de Bienestar Social -</t>
    </r>
    <r>
      <rPr>
        <sz val="10"/>
        <rFont val="Tahoma"/>
        <family val="2"/>
      </rPr>
      <t xml:space="preserve"> Prestacion de servicios integrales para el fortalecimiento de los artesanos y unidades empresariales en el Municipio de Manizales</t>
    </r>
  </si>
  <si>
    <r>
      <rPr>
        <b/>
        <sz val="10"/>
        <rFont val="Tahoma"/>
        <family val="2"/>
      </rPr>
      <t xml:space="preserve">Servicios de Bienestar Social </t>
    </r>
    <r>
      <rPr>
        <sz val="10"/>
        <rFont val="Tahoma"/>
        <family val="2"/>
      </rPr>
      <t>- Realizacion de procesos sociales con familias enfocados a la  construccion de la politica publica</t>
    </r>
  </si>
  <si>
    <r>
      <rPr>
        <b/>
        <sz val="10"/>
        <rFont val="Tahoma"/>
        <family val="2"/>
      </rPr>
      <t>Servicios de Bienestar Social</t>
    </r>
    <r>
      <rPr>
        <sz val="10"/>
        <rFont val="Tahoma"/>
        <family val="2"/>
      </rPr>
      <t xml:space="preserve"> - Prestacion de servicios para la implementacion de estrategias que permitan la adquisicion de insumos para la politica publica de familia</t>
    </r>
  </si>
  <si>
    <r>
      <rPr>
        <b/>
        <sz val="10"/>
        <rFont val="Tahoma"/>
        <family val="2"/>
      </rPr>
      <t xml:space="preserve">Servicios de Bienestar Social - </t>
    </r>
    <r>
      <rPr>
        <sz val="10"/>
        <rFont val="Tahoma"/>
        <family val="2"/>
      </rPr>
      <t>Desarrollo de actividades ludico, recreativas y ocupacionales con los  Adultos Mayores de los Centros  Dia del Municipio</t>
    </r>
  </si>
  <si>
    <r>
      <rPr>
        <b/>
        <sz val="10"/>
        <rFont val="Tahoma"/>
        <family val="2"/>
      </rPr>
      <t xml:space="preserve">Servicios de Bienestar Social - </t>
    </r>
    <r>
      <rPr>
        <sz val="10"/>
        <rFont val="Tahoma"/>
        <family val="2"/>
      </rPr>
      <t>Prestacion de servicios para el apoyo a la adaptacion y/o adopcion de la politica de vejez y envejecimiento</t>
    </r>
  </si>
  <si>
    <r>
      <rPr>
        <b/>
        <sz val="10"/>
        <rFont val="Tahoma"/>
        <family val="2"/>
      </rPr>
      <t xml:space="preserve">Servicios de Bienestar Social - </t>
    </r>
    <r>
      <rPr>
        <sz val="10"/>
        <rFont val="Tahoma"/>
        <family val="2"/>
      </rPr>
      <t>Atención integral a  ancianos indigentes, para la atención en: vivienda, alimentación, vestido, capacitación y auxilio funerario</t>
    </r>
  </si>
  <si>
    <r>
      <rPr>
        <b/>
        <sz val="10"/>
        <rFont val="Tahoma"/>
        <family val="2"/>
      </rPr>
      <t xml:space="preserve">Servicios de Bienestar Social - </t>
    </r>
    <r>
      <rPr>
        <sz val="10"/>
        <rFont val="Tahoma"/>
        <family val="2"/>
      </rPr>
      <t>Atencion diurna de Adultos Mayores en los Centros Vida del Municipio de Manizales</t>
    </r>
  </si>
  <si>
    <r>
      <rPr>
        <b/>
        <sz val="10"/>
        <rFont val="Tahoma"/>
        <family val="2"/>
      </rPr>
      <t>Servicios de Bienestar Social -</t>
    </r>
    <r>
      <rPr>
        <sz val="10"/>
        <rFont val="Tahoma"/>
        <family val="2"/>
      </rPr>
      <t xml:space="preserve"> Atencion diurna de Adultos Mayores en los Centros Vida del Municipio de Manizales</t>
    </r>
  </si>
  <si>
    <r>
      <rPr>
        <b/>
        <sz val="10"/>
        <rFont val="Tahoma"/>
        <family val="2"/>
      </rPr>
      <t xml:space="preserve">Servicios de Bienestar Social - </t>
    </r>
    <r>
      <rPr>
        <sz val="10"/>
        <rFont val="Tahoma"/>
        <family val="2"/>
      </rPr>
      <t>Procesos de capacitación en el uso de tecnologías de informacion  - telecentros comunitarios</t>
    </r>
  </si>
  <si>
    <r>
      <rPr>
        <b/>
        <sz val="10"/>
        <rFont val="Tahoma"/>
        <family val="2"/>
      </rPr>
      <t xml:space="preserve">Servicios de Bienestar Social - </t>
    </r>
    <r>
      <rPr>
        <sz val="10"/>
        <rFont val="Tahoma"/>
        <family val="2"/>
      </rPr>
      <t>Prestacion de servicios de coordinacion y apoyo logistico en el programa Familias en Accion y Red Unidos</t>
    </r>
  </si>
  <si>
    <r>
      <rPr>
        <b/>
        <sz val="10"/>
        <rFont val="Tahoma"/>
        <family val="2"/>
      </rPr>
      <t xml:space="preserve">Gestion de Eventos - </t>
    </r>
    <r>
      <rPr>
        <sz val="10"/>
        <rFont val="Tahoma"/>
        <family val="2"/>
      </rPr>
      <t>Alquiler de audictorios para los programas sociales, talleres y eventos con comunidad</t>
    </r>
  </si>
  <si>
    <r>
      <rPr>
        <b/>
        <sz val="10"/>
        <rFont val="Tahoma"/>
        <family val="2"/>
      </rPr>
      <t xml:space="preserve">Servicios de Bienestar Social - </t>
    </r>
    <r>
      <rPr>
        <sz val="10"/>
        <rFont val="Tahoma"/>
        <family val="2"/>
      </rPr>
      <t>Desarrollo de procesos de capacitacion en artes y oficios en el Municipio de Manizales</t>
    </r>
  </si>
  <si>
    <r>
      <rPr>
        <b/>
        <sz val="10"/>
        <rFont val="Tahoma"/>
        <family val="2"/>
      </rPr>
      <t xml:space="preserve">Servicios de Bienestar Social - </t>
    </r>
    <r>
      <rPr>
        <sz val="10"/>
        <rFont val="Tahoma"/>
        <family val="2"/>
      </rPr>
      <t>Desarrollo de programas de acceso directo para las familias pertenecientes a Familias en Accion y Red Unidos en Manizales</t>
    </r>
  </si>
  <si>
    <r>
      <rPr>
        <b/>
        <sz val="10"/>
        <rFont val="Tahoma"/>
        <family val="2"/>
      </rPr>
      <t>Servicios de Bienestar Social -</t>
    </r>
    <r>
      <rPr>
        <sz val="10"/>
        <rFont val="Tahoma"/>
        <family val="2"/>
      </rPr>
      <t>Prestacion de servicios de inhumacion de cadaveres a poblacion pobre de Manizales</t>
    </r>
  </si>
  <si>
    <r>
      <rPr>
        <b/>
        <sz val="10"/>
        <rFont val="Tahoma"/>
        <family val="2"/>
      </rPr>
      <t xml:space="preserve">Servicios de Bienestar Social - </t>
    </r>
    <r>
      <rPr>
        <sz val="10"/>
        <rFont val="Tahoma"/>
        <family val="2"/>
      </rPr>
      <t>Adquisicion de elementos, maquinarias y equipos para el desarrollo de los programas en los Centros Comunitarios  y Centros Dia</t>
    </r>
  </si>
  <si>
    <r>
      <rPr>
        <b/>
        <sz val="10"/>
        <rFont val="Tahoma"/>
        <family val="2"/>
      </rPr>
      <t>Servicios de contratación de personal</t>
    </r>
    <r>
      <rPr>
        <sz val="10"/>
        <rFont val="Tahoma"/>
        <family val="2"/>
      </rPr>
      <t>,  o contratación de profesionales o personal operativo para procesos de intervención y reducción del daño</t>
    </r>
  </si>
  <si>
    <r>
      <rPr>
        <b/>
        <sz val="10"/>
        <rFont val="Tahoma"/>
        <family val="2"/>
      </rPr>
      <t>Kit de proteccion facial</t>
    </r>
    <r>
      <rPr>
        <sz val="10"/>
        <rFont val="Tahoma"/>
        <family val="2"/>
      </rPr>
      <t>, elementos para la seguridad industrial e identificación del personal que realiza procesos de intervención y reducción del daño</t>
    </r>
  </si>
  <si>
    <r>
      <rPr>
        <b/>
        <sz val="10"/>
        <rFont val="Tahoma"/>
        <family val="2"/>
      </rPr>
      <t>Kit de limpieza para uso general,</t>
    </r>
    <r>
      <rPr>
        <sz val="10"/>
        <rFont val="Tahoma"/>
        <family val="2"/>
      </rPr>
      <t xml:space="preserve"> elementos de Aseo</t>
    </r>
  </si>
  <si>
    <r>
      <rPr>
        <b/>
        <sz val="10"/>
        <rFont val="Tahoma"/>
        <family val="2"/>
      </rPr>
      <t>Servicios de contratación de persona</t>
    </r>
    <r>
      <rPr>
        <sz val="10"/>
        <rFont val="Tahoma"/>
        <family val="2"/>
      </rPr>
      <t>,o contratación de personal profesional para apoyo en áreas de psicología y desarrollo familiar</t>
    </r>
  </si>
  <si>
    <r>
      <rPr>
        <b/>
        <sz val="10"/>
        <rFont val="Tahoma"/>
        <family val="2"/>
      </rPr>
      <t xml:space="preserve">Hospedajes de cama y desayuno,  </t>
    </r>
    <r>
      <rPr>
        <sz val="10"/>
        <rFont val="Tahoma"/>
        <family val="2"/>
      </rPr>
      <t>en hogares de paso para víctimas del abuso sexual, jovenes, niños y niñas en defensa de sus derechos</t>
    </r>
  </si>
  <si>
    <r>
      <rPr>
        <b/>
        <sz val="10"/>
        <rFont val="Tahoma"/>
        <family val="2"/>
      </rPr>
      <t>Estrategias de desarrollo alimentario o nutricional;</t>
    </r>
    <r>
      <rPr>
        <sz val="10"/>
        <rFont val="Tahoma"/>
        <family val="2"/>
      </rPr>
      <t xml:space="preserve"> Atención nutricional, psicoterapeutica, pedagógica, atención en salud ocupacional, foración lúdico deportiva</t>
    </r>
  </si>
  <si>
    <r>
      <rPr>
        <b/>
        <sz val="10"/>
        <rFont val="Tahoma"/>
        <family val="2"/>
      </rPr>
      <t>Personal profesional permanente;</t>
    </r>
    <r>
      <rPr>
        <sz val="10"/>
        <rFont val="Tahoma"/>
        <family val="2"/>
      </rPr>
      <t xml:space="preserve"> Prevención y atención en las peores formas de trabajo infantíl</t>
    </r>
  </si>
  <si>
    <r>
      <rPr>
        <b/>
        <sz val="10"/>
        <rFont val="Tahoma"/>
        <family val="2"/>
      </rPr>
      <t>Personal profesional permanente;</t>
    </r>
    <r>
      <rPr>
        <sz val="10"/>
        <rFont val="Tahoma"/>
        <family val="2"/>
      </rPr>
      <t xml:space="preserve"> Realización de operativos con base en el decreto 226 de 2008</t>
    </r>
  </si>
  <si>
    <r>
      <t xml:space="preserve">Personal profesional permanente;  </t>
    </r>
    <r>
      <rPr>
        <sz val="10"/>
        <rFont val="Tahoma"/>
        <family val="2"/>
      </rPr>
      <t>Atención psicosocial y asesorías familiares individuales y grupales, atención psicoterapéutica - psiquiátrica que contribuya a garantizar la recomposición de la estructuras familiares fragmentadas</t>
    </r>
  </si>
  <si>
    <r>
      <rPr>
        <b/>
        <sz val="10"/>
        <rFont val="Tahoma"/>
        <family val="2"/>
      </rPr>
      <t>Servicios de asistencia a desplazados</t>
    </r>
    <r>
      <rPr>
        <sz val="10"/>
        <rFont val="Tahoma"/>
        <family val="2"/>
      </rPr>
      <t>, Contratación de servicios para brindar apoyo humanitario como alimentación, alojamiento, orientación psicosocial , transporte.</t>
    </r>
  </si>
  <si>
    <r>
      <rPr>
        <b/>
        <sz val="10"/>
        <rFont val="Tahoma"/>
        <family val="2"/>
      </rPr>
      <t xml:space="preserve">Arrendamiento de instalaciones comerciales o industriales, </t>
    </r>
    <r>
      <rPr>
        <sz val="10"/>
        <rFont val="Tahoma"/>
        <family val="2"/>
      </rPr>
      <t>para el fortalecimiento de calidad de servicios del centro regional de víctimas</t>
    </r>
  </si>
  <si>
    <r>
      <rPr>
        <b/>
        <sz val="10"/>
        <rFont val="Tahoma"/>
        <family val="2"/>
      </rPr>
      <t>Servicio de mantenimiento de edificios</t>
    </r>
    <r>
      <rPr>
        <sz val="10"/>
        <rFont val="Tahoma"/>
        <family val="2"/>
      </rPr>
      <t>, adecuacion de las instalaciones de los centros carcelarios de la ciudad</t>
    </r>
  </si>
  <si>
    <r>
      <rPr>
        <b/>
        <sz val="10"/>
        <rFont val="Tahoma"/>
        <family val="2"/>
      </rPr>
      <t>Servicios de renovación y reparación de edificios comerciales y de oficinas</t>
    </r>
    <r>
      <rPr>
        <sz val="10"/>
        <rFont val="Tahoma"/>
        <family val="2"/>
      </rPr>
      <t xml:space="preserve">, Obra fisica centro zagales. </t>
    </r>
  </si>
  <si>
    <r>
      <rPr>
        <b/>
        <sz val="10"/>
        <rFont val="Tahoma"/>
        <family val="2"/>
      </rPr>
      <t>Servicios de contratación de personal</t>
    </r>
    <r>
      <rPr>
        <sz val="10"/>
        <rFont val="Tahoma"/>
        <family val="2"/>
      </rPr>
      <t>,  para adelantar programa de atencón a población vulnerable en proceso de resocialización.</t>
    </r>
  </si>
  <si>
    <r>
      <rPr>
        <b/>
        <sz val="10"/>
        <rFont val="Tahoma"/>
        <family val="2"/>
      </rPr>
      <t>Servicios de suministro de alimentos</t>
    </r>
    <r>
      <rPr>
        <sz val="10"/>
        <rFont val="Tahoma"/>
        <family val="2"/>
      </rPr>
      <t>, como apoyo en campañas de convivencia y desarme, resocialización y prevención del delito.</t>
    </r>
  </si>
  <si>
    <r>
      <rPr>
        <b/>
        <sz val="10"/>
        <rFont val="Tahoma"/>
        <family val="2"/>
      </rPr>
      <t>Servicios de asesoramiento sobre la puesta en marcha de empresas nuevas,</t>
    </r>
    <r>
      <rPr>
        <sz val="10"/>
        <rFont val="Tahoma"/>
        <family val="2"/>
      </rPr>
      <t xml:space="preserve"> Apoyo a procesos productivos y conformación de microempresas con población vulnerable (carceles y zagales)</t>
    </r>
  </si>
  <si>
    <r>
      <t xml:space="preserve">Programas para la disuasión de delitos, </t>
    </r>
    <r>
      <rPr>
        <sz val="10"/>
        <rFont val="Tahoma"/>
        <family val="2"/>
      </rPr>
      <t>programa hinchas por Manizales para la prevención del delito y proyección social.</t>
    </r>
  </si>
  <si>
    <r>
      <t xml:space="preserve">Servicios de cuidado en hogares adoptivos u orfanatos, </t>
    </r>
    <r>
      <rPr>
        <sz val="10"/>
        <rFont val="Tahoma"/>
        <family val="2"/>
      </rPr>
      <t>Atención Integral a niñ@s que presenten vulneración en sus derechos hogar San Jose.</t>
    </r>
  </si>
  <si>
    <r>
      <t xml:space="preserve">Litografia, Servicio de instalación de equipos de sonido especializados, </t>
    </r>
    <r>
      <rPr>
        <sz val="10"/>
        <rFont val="Tahoma"/>
        <family val="2"/>
      </rPr>
      <t xml:space="preserve"> campañas de publicidad hablada y escrita, servicio de sonido, litografía y tipografía para seguridad y convivencia</t>
    </r>
  </si>
  <si>
    <r>
      <t>Servicios de asistencia a desplazados,</t>
    </r>
    <r>
      <rPr>
        <sz val="10"/>
        <rFont val="Tahoma"/>
        <family val="2"/>
      </rPr>
      <t xml:space="preserve"> Atencion  Integral de adultos, jóvenes y menores de edad victimas del conflicto armado desarrollados a través de diferentes estrategias lúdicas,  psicopedagógicas de intervención  y  de choque (acuerdo lineamientos de la ley 1448 del 2011 )</t>
    </r>
  </si>
  <si>
    <r>
      <t xml:space="preserve">Servicios de renovación y reparación de edificios comerciales y de oficinas, </t>
    </r>
    <r>
      <rPr>
        <sz val="10"/>
        <rFont val="Tahoma"/>
        <family val="2"/>
      </rPr>
      <t>reparaciones,  adecuaciones de cuarteles y otras instalaciones policiales y militares</t>
    </r>
  </si>
  <si>
    <r>
      <t xml:space="preserve">Comidas combinadas frescas, </t>
    </r>
    <r>
      <rPr>
        <sz val="10"/>
        <rFont val="Tahoma"/>
        <family val="2"/>
      </rPr>
      <t xml:space="preserve"> Alimentacion y raciones </t>
    </r>
  </si>
  <si>
    <r>
      <t xml:space="preserve">Carros, Motocicletas, </t>
    </r>
    <r>
      <rPr>
        <sz val="10"/>
        <rFont val="Tahoma"/>
        <family val="2"/>
      </rPr>
      <t>Adquisicion de vehiculos organismos de seguridad</t>
    </r>
  </si>
  <si>
    <r>
      <t>Cascos, Rodilleras de proteccion,</t>
    </r>
    <r>
      <rPr>
        <sz val="10"/>
        <rFont val="Tahoma"/>
        <family val="2"/>
      </rPr>
      <t xml:space="preserve"> elementos de trabajo organismos de seguridad casco rodilleras implemetos de protección</t>
    </r>
  </si>
  <si>
    <r>
      <t xml:space="preserve">Paquetes de muebles para personal modulares, paquetes de muebles secretariales modulares, Paquetes de muebles de salas de juntas no modulares, computadores de escritorio, computadores personales, </t>
    </r>
    <r>
      <rPr>
        <sz val="10"/>
        <rFont val="Tahoma"/>
        <family val="2"/>
      </rPr>
      <t>Adquisicion de equipos y muebles de oficina para organismos de seguridad del Estado.</t>
    </r>
  </si>
  <si>
    <r>
      <t xml:space="preserve">Comidas combinadas frescas,  </t>
    </r>
    <r>
      <rPr>
        <sz val="10"/>
        <rFont val="Tahoma"/>
        <family val="2"/>
      </rPr>
      <t xml:space="preserve">Alimentacion y raciones </t>
    </r>
  </si>
  <si>
    <r>
      <t>Hospedajes de cama y desayuno,</t>
    </r>
    <r>
      <rPr>
        <sz val="10"/>
        <rFont val="Tahoma"/>
        <family val="2"/>
      </rPr>
      <t xml:space="preserve"> Alojamiento policias que apoyan operativos (5%)</t>
    </r>
  </si>
  <si>
    <r>
      <rPr>
        <b/>
        <sz val="10"/>
        <rFont val="Tahoma"/>
        <family val="2"/>
      </rPr>
      <t>Servicios de contratación de personal</t>
    </r>
    <r>
      <rPr>
        <sz val="10"/>
        <rFont val="Tahoma"/>
        <family val="2"/>
      </rPr>
      <t>, para la realización de operativos de control como medida de proteccion para niños y adelecentes en virtud del decreto 0279 del 2013 y en pro de la conservacion del orden publico y la seguridad y la convivencia ciudadana</t>
    </r>
  </si>
  <si>
    <r>
      <t>Parques temáticos,</t>
    </r>
    <r>
      <rPr>
        <sz val="10"/>
        <rFont val="Tahoma"/>
        <family val="2"/>
      </rPr>
      <t xml:space="preserve"> Plan integral de convivencia ciudadana a través de la resocializacion y prevencion del delito en jovenes y adolescentes. FERIA INFANTIL</t>
    </r>
  </si>
  <si>
    <r>
      <t xml:space="preserve">Servicios de contratación de personal, </t>
    </r>
    <r>
      <rPr>
        <sz val="10"/>
        <rFont val="Tahoma"/>
        <family val="2"/>
      </rPr>
      <t xml:space="preserve">Plan integral de seguridad y convivencia ciudadana a traves de un enlace para la implementacion y seguimiento de los planes de  convivencia comunitarios </t>
    </r>
  </si>
  <si>
    <r>
      <rPr>
        <b/>
        <sz val="10"/>
        <rFont val="Tahoma"/>
        <family val="2"/>
      </rPr>
      <t xml:space="preserve">Alquiler de vehículos, </t>
    </r>
    <r>
      <rPr>
        <sz val="10"/>
        <rFont val="Tahoma"/>
        <family val="2"/>
      </rPr>
      <t>Transporte organismos de seguridad del Estato, Secretaria de Gobierno</t>
    </r>
  </si>
  <si>
    <r>
      <rPr>
        <b/>
        <sz val="10"/>
        <rFont val="Tahoma"/>
        <family val="2"/>
      </rPr>
      <t>Servicios de vigilancia,</t>
    </r>
    <r>
      <rPr>
        <sz val="10"/>
        <rFont val="Tahoma"/>
        <family val="2"/>
      </rPr>
      <t xml:space="preserve"> Vigilancia de las Inspecciones de Policía, Comisarias de Familia y Casas de Justicia</t>
    </r>
  </si>
  <si>
    <r>
      <rPr>
        <b/>
        <sz val="10"/>
        <rFont val="Tahoma"/>
        <family val="2"/>
      </rPr>
      <t>Servicios de seguros:</t>
    </r>
    <r>
      <rPr>
        <sz val="10"/>
        <rFont val="Tahoma"/>
        <family val="2"/>
      </rPr>
      <t xml:space="preserve"> Adquisicion de SOAT y seguros para las motos de los organismos de Seguridad del Estado</t>
    </r>
  </si>
  <si>
    <r>
      <t xml:space="preserve">Servicio de acueducto y alcantarillado, </t>
    </r>
    <r>
      <rPr>
        <sz val="10"/>
        <rFont val="Tahoma"/>
        <family val="2"/>
      </rPr>
      <t>organismos de seguridad</t>
    </r>
  </si>
  <si>
    <r>
      <t xml:space="preserve">Servicio de energía eléctrica, </t>
    </r>
    <r>
      <rPr>
        <sz val="10"/>
        <rFont val="Tahoma"/>
        <family val="2"/>
      </rPr>
      <t>organismos de seguridad</t>
    </r>
  </si>
  <si>
    <r>
      <t xml:space="preserve">Servicio de comunicaciones telefónicas locales, larga distancia y móviles </t>
    </r>
    <r>
      <rPr>
        <sz val="10"/>
        <rFont val="Tahoma"/>
        <family val="2"/>
      </rPr>
      <t>,organismos de seguridad</t>
    </r>
  </si>
  <si>
    <r>
      <t>Personal profesional permanente;</t>
    </r>
    <r>
      <rPr>
        <sz val="10"/>
        <rFont val="Tahoma"/>
        <family val="2"/>
      </rPr>
      <t xml:space="preserve"> Realización de operativos con base en el decreto 279 deL 2013</t>
    </r>
  </si>
  <si>
    <r>
      <t>Arrendamiento de instalaciones comerciales o industriales,</t>
    </r>
    <r>
      <rPr>
        <sz val="10"/>
        <rFont val="Tahoma"/>
        <family val="2"/>
      </rPr>
      <t xml:space="preserve"> Auditorios para adelantar programas de convivencia y seguridad ciudadana</t>
    </r>
  </si>
  <si>
    <r>
      <t xml:space="preserve">Hospedajes de cama y desayuno, </t>
    </r>
    <r>
      <rPr>
        <sz val="10"/>
        <rFont val="Tahoma"/>
        <family val="2"/>
      </rPr>
      <t xml:space="preserve">Alojamiento policias que apoyan operativos </t>
    </r>
  </si>
  <si>
    <r>
      <t xml:space="preserve">Arrendamiento de instalaciones comerciales o industriales, </t>
    </r>
    <r>
      <rPr>
        <sz val="10"/>
        <rFont val="Tahoma"/>
        <family val="2"/>
      </rPr>
      <t xml:space="preserve">Policia Metropolitana </t>
    </r>
  </si>
  <si>
    <r>
      <t xml:space="preserve">Programas de ayuda a la comunidad, </t>
    </r>
    <r>
      <rPr>
        <sz val="10"/>
        <rFont val="Tahoma"/>
        <family val="2"/>
      </rPr>
      <t xml:space="preserve">Pago de Recompensas y delaciones </t>
    </r>
  </si>
  <si>
    <r>
      <t xml:space="preserve">Planificación o administración de proyectos, </t>
    </r>
    <r>
      <rPr>
        <sz val="10"/>
        <rFont val="Tahoma"/>
        <family val="2"/>
      </rPr>
      <t>Traslado impuesto al telefono</t>
    </r>
    <r>
      <rPr>
        <b/>
        <sz val="10"/>
        <rFont val="Tahoma"/>
        <family val="2"/>
      </rPr>
      <t xml:space="preserve"> </t>
    </r>
  </si>
  <si>
    <r>
      <t xml:space="preserve">Servicio de alquiler o bienes informáticos . </t>
    </r>
    <r>
      <rPr>
        <sz val="10"/>
        <rFont val="Tahoma"/>
        <family val="2"/>
      </rPr>
      <t xml:space="preserve">Impresora multifuncional, video  proyector,  UPS, </t>
    </r>
  </si>
  <si>
    <r>
      <rPr>
        <b/>
        <sz val="10"/>
        <rFont val="Tahoma"/>
        <family val="2"/>
      </rPr>
      <t xml:space="preserve">Servicio de alquiler y mantenimiento de mobiliario para oficina, </t>
    </r>
    <r>
      <rPr>
        <sz val="10"/>
        <rFont val="Tahoma"/>
        <family val="2"/>
      </rPr>
      <t>alquiles de bienes muebles para apoyo elecciones 2014</t>
    </r>
  </si>
  <si>
    <r>
      <rPr>
        <b/>
        <sz val="10"/>
        <rFont val="Tahoma"/>
        <family val="2"/>
      </rPr>
      <t>Adqudicion de elementos de ferreteria</t>
    </r>
    <r>
      <rPr>
        <sz val="10"/>
        <rFont val="Tahoma"/>
        <family val="2"/>
      </rPr>
      <t xml:space="preserve"> y asesorios para las diferentes inspecciones </t>
    </r>
  </si>
  <si>
    <r>
      <rPr>
        <b/>
        <sz val="10"/>
        <rFont val="Tahoma"/>
        <family val="2"/>
      </rPr>
      <t xml:space="preserve">Dotacion de bienes y elementos electronicos </t>
    </r>
    <r>
      <rPr>
        <sz val="10"/>
        <rFont val="Tahoma"/>
        <family val="2"/>
      </rPr>
      <t xml:space="preserve">y de oficina para el fortalecimiento de la unidad de seguridad ciudadana </t>
    </r>
  </si>
  <si>
    <r>
      <rPr>
        <b/>
        <sz val="10"/>
        <rFont val="Tahoma"/>
        <family val="2"/>
      </rPr>
      <t xml:space="preserve">Servicios de descontaminación ambiental. </t>
    </r>
    <r>
      <rPr>
        <sz val="10"/>
        <rFont val="Tahoma"/>
        <family val="2"/>
      </rPr>
      <t>Desarrollo de las campañas de Erratización y Desinsectación de viviendas subnormales con alto grado de infestación (10.000 viviendas)</t>
    </r>
  </si>
  <si>
    <r>
      <rPr>
        <b/>
        <sz val="10"/>
        <rFont val="Tahoma"/>
        <family val="2"/>
      </rPr>
      <t xml:space="preserve">SERVICIO DE MANEJO O CONTROL DE MOSQUITOS DESINSERACIÓN. </t>
    </r>
    <r>
      <rPr>
        <sz val="10"/>
        <rFont val="Tahoma"/>
        <family val="2"/>
      </rPr>
      <t>Desarrollo de las campañas de  Desinsectación de viviendas con alto grado de infestación por mosquitos transmisores de ETV (mosquito adulto y/o formas inmaduras), (por demanda)</t>
    </r>
  </si>
  <si>
    <r>
      <rPr>
        <b/>
        <sz val="10"/>
        <rFont val="Tahoma"/>
        <family val="2"/>
      </rPr>
      <t>Servicios de cocina o preparación de comidas -</t>
    </r>
    <r>
      <rPr>
        <sz val="10"/>
        <rFont val="Tahoma"/>
        <family val="2"/>
      </rPr>
      <t>100 Cursos de capacitación en manipulación de alimentos y material educativo alusivo</t>
    </r>
  </si>
  <si>
    <r>
      <rPr>
        <b/>
        <sz val="10"/>
        <rFont val="Tahoma"/>
        <family val="2"/>
      </rPr>
      <t xml:space="preserve">Ingeniería estructural - </t>
    </r>
    <r>
      <rPr>
        <sz val="10"/>
        <rFont val="Tahoma"/>
        <family val="2"/>
      </rPr>
      <t>Diseño y licencia CISCO El Nevado</t>
    </r>
  </si>
  <si>
    <r>
      <rPr>
        <b/>
        <sz val="10"/>
        <rFont val="Tahoma"/>
        <family val="2"/>
      </rPr>
      <t xml:space="preserve">Servicio de ingeniería y diseño para sistemas de control de procesos - </t>
    </r>
    <r>
      <rPr>
        <sz val="10"/>
        <rFont val="Tahoma"/>
        <family val="2"/>
      </rPr>
      <t>Interventoría construcción CISCO El Nevado</t>
    </r>
  </si>
  <si>
    <r>
      <t xml:space="preserve">Planificación o administración de proyectos- </t>
    </r>
    <r>
      <rPr>
        <b/>
        <sz val="10"/>
        <rFont val="Tahoma"/>
        <family val="2"/>
      </rPr>
      <t>Contrapartida proceso de estratificacion</t>
    </r>
  </si>
  <si>
    <r>
      <t xml:space="preserve">Servicios de personal temporal- </t>
    </r>
    <r>
      <rPr>
        <b/>
        <sz val="10"/>
        <rFont val="Tahoma"/>
        <family val="2"/>
      </rPr>
      <t>Para el desarrollo de las funciones concernientes al CIE y SIG  (2 funcionario)</t>
    </r>
  </si>
  <si>
    <r>
      <t>Impresión de publicaciones -</t>
    </r>
    <r>
      <rPr>
        <b/>
        <sz val="10"/>
        <rFont val="Tahoma"/>
        <family val="2"/>
      </rPr>
      <t xml:space="preserve"> Boletines estadisticos</t>
    </r>
  </si>
  <si>
    <r>
      <t xml:space="preserve">Servicios de implementación de aplicaciones - </t>
    </r>
    <r>
      <rPr>
        <b/>
        <sz val="10"/>
        <rFont val="Tahoma"/>
        <family val="2"/>
      </rPr>
      <t>siguiente fase para el funcionamiento del CIE</t>
    </r>
  </si>
  <si>
    <r>
      <t>Impresoras de plotter-</t>
    </r>
    <r>
      <rPr>
        <b/>
        <sz val="10"/>
        <rFont val="Tahoma"/>
        <family val="2"/>
      </rPr>
      <t xml:space="preserve"> Compra y/o mantenimiento del plotter</t>
    </r>
  </si>
  <si>
    <r>
      <t xml:space="preserve">Servicios de personal temporal - </t>
    </r>
    <r>
      <rPr>
        <b/>
        <sz val="10"/>
        <rFont val="Tahoma"/>
        <family val="2"/>
      </rPr>
      <t>Para el desarrollo de las funciones concernientes a la inspección y control urbano (6 funcionarios)</t>
    </r>
  </si>
  <si>
    <r>
      <t xml:space="preserve">Servicio de asesoramiento en recursos humanos- </t>
    </r>
    <r>
      <rPr>
        <b/>
        <sz val="10"/>
        <rFont val="Tahoma"/>
        <family val="2"/>
      </rPr>
      <t>Concurso y evaluación para curadores en Manizales</t>
    </r>
  </si>
  <si>
    <r>
      <t xml:space="preserve">Servicios de mantenimiento y reparación de instalaciones- </t>
    </r>
    <r>
      <rPr>
        <b/>
        <sz val="10"/>
        <rFont val="Tahoma"/>
        <family val="2"/>
      </rPr>
      <t>Fallo de tutela cll 24</t>
    </r>
  </si>
  <si>
    <r>
      <t xml:space="preserve">Software de manejo de base de datos orientada al objeto- </t>
    </r>
    <r>
      <rPr>
        <b/>
        <sz val="10"/>
        <rFont val="Tahoma"/>
        <family val="2"/>
      </rPr>
      <t>suscripción a una base de datos para la liquidación de los fondos de compensación</t>
    </r>
  </si>
  <si>
    <r>
      <t xml:space="preserve">Servicios de personal temporal- </t>
    </r>
    <r>
      <rPr>
        <b/>
        <sz val="10"/>
        <rFont val="Tahoma"/>
        <family val="2"/>
      </rPr>
      <t>Para el desarrollo de las funciones concernientes al SISBEN (4 funcionarios)</t>
    </r>
  </si>
  <si>
    <r>
      <t xml:space="preserve"> Impresión de papelería o formularios comerciales-</t>
    </r>
    <r>
      <rPr>
        <b/>
        <sz val="10"/>
        <rFont val="Tahoma"/>
        <family val="2"/>
      </rPr>
      <t xml:space="preserve"> impresión fichas de encuestas del Sisben</t>
    </r>
  </si>
  <si>
    <r>
      <t xml:space="preserve"> Impresión promocional o publicitaria-</t>
    </r>
    <r>
      <rPr>
        <b/>
        <sz val="10"/>
        <rFont val="Tahoma"/>
        <family val="2"/>
      </rPr>
      <t xml:space="preserve"> publicidad referente a los servicios del Sisben</t>
    </r>
  </si>
  <si>
    <r>
      <t xml:space="preserve">Arrendamiento de instalaciones comerciales o industriales- </t>
    </r>
    <r>
      <rPr>
        <b/>
        <sz val="10"/>
        <rFont val="Tahoma"/>
        <family val="2"/>
      </rPr>
      <t>Arrendamiento de las oficinas donde funciona el Sisben</t>
    </r>
  </si>
  <si>
    <r>
      <t xml:space="preserve">Sistemas de atención automatizada- </t>
    </r>
    <r>
      <rPr>
        <b/>
        <sz val="10"/>
        <rFont val="Tahoma"/>
        <family val="2"/>
      </rPr>
      <t>Compra de un digiturno</t>
    </r>
  </si>
  <si>
    <r>
      <t xml:space="preserve">Servidores de computador- </t>
    </r>
    <r>
      <rPr>
        <b/>
        <sz val="10"/>
        <rFont val="Tahoma"/>
        <family val="2"/>
      </rPr>
      <t>Compra de servidor para el funcionamiento del Sisben</t>
    </r>
  </si>
  <si>
    <r>
      <t xml:space="preserve">Combinación de televisor, vhs y grabadora dvd- </t>
    </r>
    <r>
      <rPr>
        <b/>
        <sz val="10"/>
        <rFont val="Tahoma"/>
        <family val="2"/>
      </rPr>
      <t>Compra de equipos para la sala de espera del Sisben</t>
    </r>
  </si>
  <si>
    <r>
      <t xml:space="preserve">Servicios de personal temporal- </t>
    </r>
    <r>
      <rPr>
        <b/>
        <sz val="10"/>
        <rFont val="Tahoma"/>
        <family val="2"/>
      </rPr>
      <t>Para el desarrollo de las funciones concernientes al ppto, bpim y comunicaciones de la Secretaria (2 funcionarios)</t>
    </r>
  </si>
  <si>
    <r>
      <t xml:space="preserve">Arrendamiento de instalaciones comerciales o industriales- </t>
    </r>
    <r>
      <rPr>
        <b/>
        <sz val="10"/>
        <rFont val="Tahoma"/>
        <family val="2"/>
      </rPr>
      <t>Arrendamiento de sitio para capacitaciones de la Secretaria de Planeación</t>
    </r>
  </si>
  <si>
    <r>
      <t>Impresión de publicaciones -</t>
    </r>
    <r>
      <rPr>
        <b/>
        <sz val="10"/>
        <rFont val="Tahoma"/>
        <family val="2"/>
      </rPr>
      <t xml:space="preserve"> Documentos de la Secretaria de planeación</t>
    </r>
  </si>
  <si>
    <r>
      <t xml:space="preserve">Servicios de implementación de aplicaciones - </t>
    </r>
    <r>
      <rPr>
        <b/>
        <sz val="10"/>
        <rFont val="Tahoma"/>
        <family val="2"/>
      </rPr>
      <t>siguiente fase para el funcionamiento del Bpim</t>
    </r>
  </si>
  <si>
    <r>
      <t xml:space="preserve">Estudios regionales o locales para proyectos- </t>
    </r>
    <r>
      <rPr>
        <b/>
        <sz val="10"/>
        <rFont val="Tahoma"/>
        <family val="2"/>
      </rPr>
      <t>Planes comunales y corregimentales</t>
    </r>
  </si>
  <si>
    <r>
      <t xml:space="preserve">Servicios de cáterin en la obra o lugar de trabajo- </t>
    </r>
    <r>
      <rPr>
        <b/>
        <sz val="10"/>
        <rFont val="Tahoma"/>
        <family val="2"/>
      </rPr>
      <t>Desayunos, almuerzos, cenas, Refrigerios para los eventos de la Secretaria de Planeación</t>
    </r>
  </si>
  <si>
    <r>
      <t>Servicios de personal temporal -</t>
    </r>
    <r>
      <rPr>
        <b/>
        <sz val="10"/>
        <rFont val="Tahoma"/>
        <family val="2"/>
      </rPr>
      <t xml:space="preserve"> Para el desarrollo de las funciones concernientes a la formulación del POT (4 funcionarios)</t>
    </r>
  </si>
  <si>
    <r>
      <t>Servicios legales sobre competencia o regulaciones gubernamentales-</t>
    </r>
    <r>
      <rPr>
        <b/>
        <sz val="10"/>
        <rFont val="Tahoma"/>
        <family val="2"/>
      </rPr>
      <t xml:space="preserve"> Revisión juridica del POT</t>
    </r>
  </si>
  <si>
    <r>
      <t xml:space="preserve">Servicios de asesoramiento para asuntos gubernamentales y de relaciones comunitarias- </t>
    </r>
    <r>
      <rPr>
        <b/>
        <sz val="10"/>
        <rFont val="Tahoma"/>
        <family val="2"/>
      </rPr>
      <t>Desarrollo del plan maestro de espacio publico de Manizales</t>
    </r>
  </si>
  <si>
    <r>
      <t xml:space="preserve"> Servicios de planificación de reuniones-</t>
    </r>
    <r>
      <rPr>
        <b/>
        <sz val="10"/>
        <rFont val="Tahoma"/>
        <family val="2"/>
      </rPr>
      <t xml:space="preserve"> Socialización del POT de Manizales</t>
    </r>
  </si>
  <si>
    <r>
      <t xml:space="preserve">Estudios regionales o locales para proyectos- </t>
    </r>
    <r>
      <rPr>
        <b/>
        <sz val="10"/>
        <rFont val="Tahoma"/>
        <family val="2"/>
      </rPr>
      <t>Estoy con Manizales</t>
    </r>
  </si>
  <si>
    <r>
      <t xml:space="preserve">Servicios de personal temporal- </t>
    </r>
    <r>
      <rPr>
        <b/>
        <sz val="10"/>
        <rFont val="Tahoma"/>
        <family val="2"/>
      </rPr>
      <t>Para el desarrollo de las funciones concernientes a la puesta en marcha del observatorio de politicas publicas (1 funcionario)</t>
    </r>
  </si>
  <si>
    <r>
      <t xml:space="preserve">Estudios regionales o locales para proyectos- </t>
    </r>
    <r>
      <rPr>
        <b/>
        <sz val="10"/>
        <rFont val="Tahoma"/>
        <family val="2"/>
      </rPr>
      <t>primera fase para el montaje del observatorio de politicas publicas</t>
    </r>
  </si>
  <si>
    <r>
      <t xml:space="preserve">Identificación de la Secretaria de Planeación
</t>
    </r>
    <r>
      <rPr>
        <b/>
        <sz val="10"/>
        <rFont val="Tahoma"/>
        <family val="2"/>
      </rPr>
      <t>Camisetas
Chalecos
Chaquetas</t>
    </r>
    <r>
      <rPr>
        <sz val="10"/>
        <rFont val="Tahoma"/>
        <family val="2"/>
      </rPr>
      <t xml:space="preserve">
</t>
    </r>
    <r>
      <rPr>
        <b/>
        <sz val="10"/>
        <rFont val="Tahoma"/>
        <family val="2"/>
      </rPr>
      <t>Gorras
Morrales</t>
    </r>
  </si>
  <si>
    <r>
      <t>Alquiler de vehí­culos-</t>
    </r>
    <r>
      <rPr>
        <b/>
        <sz val="10"/>
        <rFont val="Tahoma"/>
        <family val="2"/>
      </rPr>
      <t xml:space="preserve"> Servicio deTransporte para relalizar las visitas tecnicas de la inspección y grupo de control urbano</t>
    </r>
  </si>
  <si>
    <r>
      <rPr>
        <b/>
        <sz val="10"/>
        <rFont val="Tahoma"/>
        <family val="2"/>
      </rPr>
      <t>Servicios de enfermería</t>
    </r>
    <r>
      <rPr>
        <b/>
        <u val="single"/>
        <sz val="10"/>
        <rFont val="Tahoma"/>
        <family val="2"/>
      </rPr>
      <t xml:space="preserve"> </t>
    </r>
    <r>
      <rPr>
        <sz val="10"/>
        <rFont val="Tahoma"/>
        <family val="2"/>
      </rPr>
      <t xml:space="preserve">(personal de apoyo para majo del sistema de información PAI, cuarto frio y asistencias técnicas en los programas de maternidad segura, salud infantil y PF.)  </t>
    </r>
  </si>
  <si>
    <r>
      <rPr>
        <b/>
        <sz val="10"/>
        <rFont val="Tahoma"/>
        <family val="2"/>
      </rPr>
      <t>Reparación de equipo médico o quirúrgico</t>
    </r>
    <r>
      <rPr>
        <sz val="10"/>
        <rFont val="Tahoma"/>
        <family val="2"/>
      </rPr>
      <t>. (mantenimiento preventivo y correctivo al cuarto frío del Municipio)</t>
    </r>
  </si>
  <si>
    <r>
      <rPr>
        <b/>
        <u val="single"/>
        <sz val="10"/>
        <rFont val="Tahoma"/>
        <family val="2"/>
      </rPr>
      <t xml:space="preserve">Servicios de Inmunización </t>
    </r>
    <r>
      <rPr>
        <sz val="10"/>
        <rFont val="Tahoma"/>
        <family val="2"/>
      </rPr>
      <t>(Equipo de vacunadoras extramurales para realizar vacunación puerta a puerta y evaluación de coberturas)</t>
    </r>
  </si>
  <si>
    <r>
      <rPr>
        <b/>
        <u val="single"/>
        <sz val="10"/>
        <rFont val="Tahoma"/>
        <family val="2"/>
      </rPr>
      <t xml:space="preserve">Refrigeradores para propósitos generales o neveras y congeladores </t>
    </r>
    <r>
      <rPr>
        <sz val="10"/>
        <rFont val="Tahoma"/>
        <family val="2"/>
      </rPr>
      <t>(Fortalecimiento de la red de frio de vacunación del Municipio)</t>
    </r>
  </si>
  <si>
    <r>
      <rPr>
        <b/>
        <sz val="10"/>
        <rFont val="Tahoma"/>
        <family val="2"/>
      </rPr>
      <t>Producto : Servicios de prevención o control de epidemias.</t>
    </r>
    <r>
      <rPr>
        <sz val="10"/>
        <rFont val="Tahoma"/>
        <family val="2"/>
      </rPr>
      <t xml:space="preserve">
Lo que se requiere es una contrtación de una institución con experiencia y criterio para operar y gestionar los riesgos en las comunidades; las intervenciones son determinadas por los eventos notificados y son definidas por el Sistema de Vigilancia Nacional y Local. (conforme a Protocolos de Instituto Nacional de Salud y el Ministerio de Salud); el ejecutor debe realizar actividades tanto individuales como colectivas para cada uno de los eventos, sujetos a vigilancia como la realización de visitas domiciliarias, operaciones barrido, visitas institucionales, búsqueda activa de casos, aplicación de quimioprofilaxis, toma de muestras, evaluación de convivientes, evaluación del estado de salud en comunidades o grupos determinados, entre otras, con el fin de realizar contención y prevenir la propagación de diferentes eventos sujetos a vigilancia epidemiológica en el ámbito municipal, nacional e internacional, además de la participación en análisis de casos.</t>
    </r>
  </si>
  <si>
    <r>
      <rPr>
        <b/>
        <sz val="10"/>
        <rFont val="Tahoma"/>
        <family val="2"/>
      </rPr>
      <t xml:space="preserve">Producto : Servicios de prevención o control de la tuberculosis. </t>
    </r>
    <r>
      <rPr>
        <sz val="10"/>
        <rFont val="Tahoma"/>
        <family val="2"/>
      </rPr>
      <t xml:space="preserve">
Lo que se requiere es un profesional con experiencia y criterio que pueda operar el programa de control de la tuberculosis, realizando administración de bases de datos, asistencia técnica, asesoría a las UPGD (unidades primarias generadoras de datos),  verificación de tratamientos de tal manera que se garantice los servicios, tratamientos y el flujo de la información correspondiente</t>
    </r>
  </si>
  <si>
    <r>
      <rPr>
        <b/>
        <sz val="10"/>
        <rFont val="Tahoma"/>
        <family val="2"/>
      </rPr>
      <t>Servicios de administración de salud</t>
    </r>
    <r>
      <rPr>
        <sz val="10"/>
        <rFont val="Tahoma"/>
        <family val="2"/>
      </rPr>
      <t xml:space="preserve"> : Servicios integrales de salud. Implementar el modelo de intervención al riesgo cardiovascular y la diabetes </t>
    </r>
  </si>
  <si>
    <r>
      <rPr>
        <b/>
        <sz val="10"/>
        <rFont val="Tahoma"/>
        <family val="2"/>
      </rPr>
      <t xml:space="preserve">Servicios de Inmunización </t>
    </r>
    <r>
      <rPr>
        <sz val="10"/>
        <rFont val="Tahoma"/>
        <family val="2"/>
      </rPr>
      <t>(Equipo de vacunadoras extramurales para realizar vacunación puerta a puerta y evaluación de coberturas)</t>
    </r>
  </si>
  <si>
    <r>
      <rPr>
        <b/>
        <sz val="10"/>
        <rFont val="Tahoma"/>
        <family val="2"/>
      </rPr>
      <t xml:space="preserve">Reparación de equipo médico o quirúrgico. </t>
    </r>
    <r>
      <rPr>
        <sz val="10"/>
        <rFont val="Tahoma"/>
        <family val="2"/>
      </rPr>
      <t>. (mantenimiento preventivo y correctivo al cuarto frío del Municipio)</t>
    </r>
  </si>
  <si>
    <r>
      <rPr>
        <b/>
        <sz val="10"/>
        <rFont val="Tahoma"/>
        <family val="2"/>
      </rPr>
      <t>Refrigeradores para propósitos generales o neveras y congeladores</t>
    </r>
    <r>
      <rPr>
        <b/>
        <u val="single"/>
        <sz val="10"/>
        <rFont val="Tahoma"/>
        <family val="2"/>
      </rPr>
      <t xml:space="preserve"> </t>
    </r>
    <r>
      <rPr>
        <sz val="10"/>
        <rFont val="Tahoma"/>
        <family val="2"/>
      </rPr>
      <t>(Fortalecimiento de la red de frio de vacunación del Municipio)</t>
    </r>
  </si>
  <si>
    <r>
      <rPr>
        <b/>
        <sz val="10"/>
        <rFont val="Tahoma"/>
        <family val="2"/>
      </rPr>
      <t xml:space="preserve">Servicios de enfermería - </t>
    </r>
    <r>
      <rPr>
        <sz val="10"/>
        <rFont val="Tahoma"/>
        <family val="2"/>
      </rPr>
      <t xml:space="preserve"> (personal de apoyo para majo del sistema de información PAI, cuarto frio y asistencias técnicas en los programas de maternidad segura, salud infantil y PF.)  </t>
    </r>
  </si>
  <si>
    <r>
      <rPr>
        <b/>
        <sz val="10"/>
        <rFont val="Tahoma"/>
        <family val="2"/>
      </rPr>
      <t xml:space="preserve">Producto : Servicios de prevención o control de epidemias. </t>
    </r>
    <r>
      <rPr>
        <sz val="10"/>
        <rFont val="Tahoma"/>
        <family val="2"/>
      </rPr>
      <t xml:space="preserve">
Lo que se requiere es la </t>
    </r>
    <r>
      <rPr>
        <u val="single"/>
        <sz val="10"/>
        <rFont val="Tahoma"/>
        <family val="2"/>
      </rPr>
      <t xml:space="preserve">contratación de un profesional de la salud </t>
    </r>
    <r>
      <rPr>
        <sz val="10"/>
        <rFont val="Tahoma"/>
        <family val="2"/>
      </rPr>
      <t>con criterio y experiencia para "Apoyar el fortalecimiento y la capacidad de gestión del sistema de vigilancia y control epidemiológico del municipio de Manizales", es decir hacer vigilancia epidemiológica en el contexto del Sistema de Salud Local</t>
    </r>
  </si>
  <si>
    <r>
      <rPr>
        <b/>
        <sz val="10"/>
        <rFont val="Tahoma"/>
        <family val="2"/>
      </rPr>
      <t>Producto : Servicios de prevención o control de epidemias.</t>
    </r>
    <r>
      <rPr>
        <sz val="10"/>
        <rFont val="Tahoma"/>
        <family val="2"/>
      </rPr>
      <t xml:space="preserve">
Lo que se requiere es la </t>
    </r>
    <r>
      <rPr>
        <u val="single"/>
        <sz val="10"/>
        <rFont val="Tahoma"/>
        <family val="2"/>
      </rPr>
      <t>contratación de un profesional de la salud</t>
    </r>
    <r>
      <rPr>
        <sz val="10"/>
        <rFont val="Tahoma"/>
        <family val="2"/>
      </rPr>
      <t xml:space="preserve"> con experiencia y criterio para operar y gestionar el SIVIGILA,  (sistema de información de la vigilancia epidemiológica), construcción y Consolidación de Bases de Datos de los eventos notificados</t>
    </r>
  </si>
  <si>
    <r>
      <rPr>
        <b/>
        <sz val="10"/>
        <rFont val="Tahoma"/>
        <family val="2"/>
      </rPr>
      <t>Producto : Computadores personales ultra móviles.</t>
    </r>
    <r>
      <rPr>
        <sz val="10"/>
        <rFont val="Tahoma"/>
        <family val="2"/>
      </rPr>
      <t xml:space="preserve"> 
Lo que se requiere es un </t>
    </r>
    <r>
      <rPr>
        <u val="single"/>
        <sz val="10"/>
        <rFont val="Tahoma"/>
        <family val="2"/>
      </rPr>
      <t xml:space="preserve">computador portatil </t>
    </r>
    <r>
      <rPr>
        <sz val="10"/>
        <rFont val="Tahoma"/>
        <family val="2"/>
      </rPr>
      <t>de buenas especificaciones que corra sin inconvenientes el SIVIGILA, con buena capacidad y que permita desarrollar trabajos de campo en comunidad, incluyendo el manejo de bases de datos en línea</t>
    </r>
  </si>
  <si>
    <r>
      <t xml:space="preserve">Clase : Personas de soporte de prestación de servicios de salud
Lo que se requiere es la </t>
    </r>
    <r>
      <rPr>
        <u val="single"/>
        <sz val="10"/>
        <rFont val="Tahoma"/>
        <family val="2"/>
      </rPr>
      <t xml:space="preserve">contratación de un profesional de la salud </t>
    </r>
    <r>
      <rPr>
        <sz val="10"/>
        <rFont val="Tahoma"/>
        <family val="2"/>
      </rPr>
      <t>con criterio y experiencia para "realizar registro de localizacion y caracterización de personas con discapacidad en el muncipio de  manizales</t>
    </r>
  </si>
  <si>
    <r>
      <t xml:space="preserve">Clase : Personas de soporte de prestación de servicios de salud
Lo que se requiere es la </t>
    </r>
    <r>
      <rPr>
        <u val="single"/>
        <sz val="10"/>
        <rFont val="Tahoma"/>
        <family val="2"/>
      </rPr>
      <t xml:space="preserve">contratación de un profesional de la salud </t>
    </r>
    <r>
      <rPr>
        <sz val="10"/>
        <rFont val="Tahoma"/>
        <family val="2"/>
      </rPr>
      <t>con criterio y experiencia para "realizar apoyo al programa de discapacidad en el muncipio de  manizales</t>
    </r>
  </si>
  <si>
    <r>
      <t xml:space="preserve">Clase : Personas de soporte de prestación de servicios de salud
Lo que se requiere es la </t>
    </r>
    <r>
      <rPr>
        <u val="single"/>
        <sz val="10"/>
        <rFont val="Tahoma"/>
        <family val="2"/>
      </rPr>
      <t xml:space="preserve">contratación de un profesional de la salud </t>
    </r>
    <r>
      <rPr>
        <sz val="10"/>
        <rFont val="Tahoma"/>
        <family val="2"/>
      </rPr>
      <t>con criterio y experiencia para  Apoyar el programa de APS en el área de discapacidad"</t>
    </r>
  </si>
  <si>
    <r>
      <t xml:space="preserve">
Clase : Personas de soporte de prestación de servicios de salud. Lo que se requiere es la </t>
    </r>
    <r>
      <rPr>
        <u val="single"/>
        <sz val="10"/>
        <rFont val="Tahoma"/>
        <family val="2"/>
      </rPr>
      <t xml:space="preserve">contratación de un profesional de la salud  </t>
    </r>
    <r>
      <rPr>
        <sz val="10"/>
        <rFont val="Tahoma"/>
        <family val="2"/>
      </rPr>
      <t>con criterio y experiencia para Aplicación, monitoreo y sistematización de encuestas de satisfacción, apoyo a la construcción de planes de mejoramiento y atención al usuario en el servicio de atención a la comunidad de la Secretaría de Salud Pública.</t>
    </r>
  </si>
  <si>
    <r>
      <t xml:space="preserve">Clase : Personas de soporte de prestación de servicios de salud. 
Lo que se requiere es la </t>
    </r>
    <r>
      <rPr>
        <u val="single"/>
        <sz val="10"/>
        <rFont val="Tahoma"/>
        <family val="2"/>
      </rPr>
      <t xml:space="preserve">contratación de un tecnico </t>
    </r>
    <r>
      <rPr>
        <sz val="10"/>
        <rFont val="Tahoma"/>
        <family val="2"/>
      </rPr>
      <t xml:space="preserve">con criterio y experiencia para ealizar Aplicación y sistematización de encuestas de satisfacción de usuarios y apoyo al servicio de atención a la comunidad </t>
    </r>
  </si>
  <si>
    <r>
      <rPr>
        <b/>
        <sz val="10"/>
        <rFont val="Tahoma"/>
        <family val="2"/>
      </rPr>
      <t>Servicios de capacitación vocacional cientí­fica -</t>
    </r>
    <r>
      <rPr>
        <sz val="10"/>
        <rFont val="Tahoma"/>
        <family val="2"/>
      </rPr>
      <t xml:space="preserve"> Contratación de un profesional de apoyo para desarrollar acciones del programa de salud oral de la Secretaría de Salud. </t>
    </r>
  </si>
  <si>
    <r>
      <rPr>
        <b/>
        <sz val="10"/>
        <rFont val="Tahoma"/>
        <family val="2"/>
      </rPr>
      <t xml:space="preserve">Iluminación de áreas - </t>
    </r>
    <r>
      <rPr>
        <sz val="10"/>
        <rFont val="Tahoma"/>
        <family val="2"/>
      </rPr>
      <t>Adecuación y mantenimiento ala red de iluminación de las oficinas donde funciona la sede de la Admón Municipal.</t>
    </r>
  </si>
  <si>
    <r>
      <rPr>
        <b/>
        <sz val="10"/>
        <rFont val="Tahoma"/>
        <family val="2"/>
      </rPr>
      <t xml:space="preserve">Juguetes - </t>
    </r>
    <r>
      <rPr>
        <sz val="10"/>
        <rFont val="Tahoma"/>
        <family val="2"/>
      </rPr>
      <t>Compra de obsequio navideño para los hijos de los funcionarios de la Administración Central Municipal</t>
    </r>
  </si>
  <si>
    <r>
      <rPr>
        <b/>
        <sz val="10"/>
        <rFont val="Tahoma"/>
        <family val="2"/>
      </rPr>
      <t>Servicios de personalización de obsequios o productos -</t>
    </r>
    <r>
      <rPr>
        <sz val="10"/>
        <rFont val="Tahoma"/>
        <family val="2"/>
      </rPr>
      <t>Premiación actividades competitivas, curso preparación de comidas y cursos de natación</t>
    </r>
  </si>
  <si>
    <r>
      <rPr>
        <b/>
        <sz val="10"/>
        <rFont val="Tahoma"/>
        <family val="2"/>
      </rPr>
      <t xml:space="preserve">Gestión de eventos - </t>
    </r>
    <r>
      <rPr>
        <sz val="10"/>
        <rFont val="Tahoma"/>
        <family val="2"/>
      </rPr>
      <t>organización y desarrollo de las jornadas complementarias para los hijos de los empleados de la Administracion central Municipal</t>
    </r>
  </si>
  <si>
    <r>
      <rPr>
        <b/>
        <sz val="10"/>
        <rFont val="Tahoma"/>
        <family val="2"/>
      </rPr>
      <t xml:space="preserve">Reuniones y eventos - </t>
    </r>
    <r>
      <rPr>
        <sz val="10"/>
        <rFont val="Tahoma"/>
        <family val="2"/>
      </rPr>
      <t>Integración por dependencias para los funcionarios de la Administración Central Municipal</t>
    </r>
  </si>
  <si>
    <r>
      <rPr>
        <b/>
        <sz val="10"/>
        <rFont val="Tahoma"/>
        <family val="2"/>
      </rPr>
      <t xml:space="preserve">Talento o entretenimiento - </t>
    </r>
    <r>
      <rPr>
        <sz val="10"/>
        <rFont val="Tahoma"/>
        <family val="2"/>
      </rPr>
      <t>Vacaciones recreativas para los hijos de los funcionarios de la Administración Central Municipal</t>
    </r>
  </si>
  <si>
    <r>
      <rPr>
        <b/>
        <sz val="10"/>
        <rFont val="Tahoma"/>
        <family val="2"/>
      </rPr>
      <t xml:space="preserve">Reuniones y eventos - </t>
    </r>
    <r>
      <rPr>
        <sz val="10"/>
        <rFont val="Tahoma"/>
        <family val="2"/>
      </rPr>
      <t xml:space="preserve">Fiesta de los niños </t>
    </r>
  </si>
  <si>
    <r>
      <rPr>
        <b/>
        <sz val="10"/>
        <rFont val="Tahoma"/>
        <family val="2"/>
      </rPr>
      <t xml:space="preserve">Reuniones y eventos - </t>
    </r>
    <r>
      <rPr>
        <sz val="10"/>
        <rFont val="Tahoma"/>
        <family val="2"/>
      </rPr>
      <t>Celebración día de los niños</t>
    </r>
  </si>
  <si>
    <r>
      <rPr>
        <b/>
        <sz val="10"/>
        <rFont val="Tahoma"/>
        <family val="2"/>
      </rPr>
      <t>Deportes juveniles</t>
    </r>
    <r>
      <rPr>
        <sz val="10"/>
        <rFont val="Tahoma"/>
        <family val="2"/>
      </rPr>
      <t xml:space="preserve"> -  Servicio de gimnasio</t>
    </r>
  </si>
  <si>
    <t>83101500  83101800</t>
  </si>
  <si>
    <t xml:space="preserve"> 82101500                                       81141601      </t>
  </si>
  <si>
    <t>85101600 </t>
  </si>
  <si>
    <t>Auditoria del ente certificador</t>
  </si>
  <si>
    <t>5 dias</t>
  </si>
  <si>
    <t>na</t>
  </si>
  <si>
    <t>Leandra Meza Uribe - 8879700 ext 71163</t>
  </si>
  <si>
    <t>Encuestas de satisfaccion del usuario</t>
  </si>
  <si>
    <t>Soporte y mantenimiento de software de ISOLUCION</t>
  </si>
  <si>
    <t>Realizacion del evento Premios Calidad 2014</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</si>
</sst>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00"/>
    <numFmt numFmtId="166" formatCode="_ * #,##0.00_ ;_ * \-#,##0.00_ ;_ * &quot;-&quot;??_ ;_ @_ "/>
    <numFmt numFmtId="167" formatCode="_ &quot;$&quot;\ * #,##0.00_ ;_ &quot;$&quot;\ * \-#,##0.00_ ;_ &quot;$&quot;\ * &quot;-&quot;??_ ;_ @_ "/>
    <numFmt numFmtId="168" formatCode="[$-F800]dddd\,\ mmmm\ dd\,\ yyyy"/>
    <numFmt numFmtId="169" formatCode="#,##0;[Red]#,##0"/>
    <numFmt numFmtId="170" formatCode="[$-240A]d&quot; de &quot;mmmm&quot; de &quot;yyyy;@"/>
    <numFmt numFmtId="171" formatCode="_-&quot;$&quot;* #,##0.00_-;\-&quot;$&quot;* #,##0.00_-;_-&quot;$&quot;*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8">
    <font>
      <sz val="11"/>
      <color theme="1"/>
      <name val="Calibri"/>
      <family val="2"/>
    </font>
    <font>
      <sz val="11"/>
      <color indexed="8"/>
      <name val="Calibri"/>
      <family val="2"/>
    </font>
    <font>
      <sz val="10"/>
      <name val="Arial"/>
      <family val="2"/>
    </font>
    <font>
      <sz val="10"/>
      <color indexed="8"/>
      <name val="Arial"/>
      <family val="2"/>
    </font>
    <font>
      <sz val="10"/>
      <name val="Tahoma"/>
      <family val="2"/>
    </font>
    <font>
      <b/>
      <sz val="10"/>
      <name val="Tahoma"/>
      <family val="2"/>
    </font>
    <font>
      <u val="single"/>
      <sz val="10"/>
      <name val="Tahoma"/>
      <family val="2"/>
    </font>
    <font>
      <sz val="9"/>
      <name val="Arial"/>
      <family val="2"/>
    </font>
    <font>
      <b/>
      <u val="single"/>
      <sz val="10"/>
      <name val="Tahoma"/>
      <family val="2"/>
    </font>
    <font>
      <sz val="11"/>
      <color indexed="9"/>
      <name val="Calibri"/>
      <family val="2"/>
    </font>
    <font>
      <u val="single"/>
      <sz val="11"/>
      <color indexed="12"/>
      <name val="Calibri"/>
      <family val="2"/>
    </font>
    <font>
      <b/>
      <sz val="11"/>
      <color indexed="8"/>
      <name val="Calibri"/>
      <family val="2"/>
    </font>
    <font>
      <sz val="10"/>
      <color indexed="8"/>
      <name val="Tahoma"/>
      <family val="2"/>
    </font>
    <font>
      <sz val="11"/>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0" fontId="3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1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36" fillId="0" borderId="11" xfId="45" applyBorder="1" applyAlignment="1" quotePrefix="1">
      <alignment wrapText="1"/>
    </xf>
    <xf numFmtId="0" fontId="29" fillId="23" borderId="12" xfId="38" applyBorder="1" applyAlignment="1">
      <alignment horizontal="left" wrapText="1"/>
    </xf>
    <xf numFmtId="14" fontId="0" fillId="0" borderId="13" xfId="0" applyNumberFormat="1" applyBorder="1" applyAlignment="1">
      <alignment wrapText="1"/>
    </xf>
    <xf numFmtId="0" fontId="45" fillId="0" borderId="0" xfId="0" applyFont="1" applyAlignment="1">
      <alignment/>
    </xf>
    <xf numFmtId="0" fontId="29" fillId="23" borderId="14" xfId="38" applyBorder="1" applyAlignment="1">
      <alignment wrapText="1"/>
    </xf>
    <xf numFmtId="0" fontId="29" fillId="23" borderId="15" xfId="38" applyBorder="1" applyAlignment="1">
      <alignment wrapText="1"/>
    </xf>
    <xf numFmtId="0" fontId="0" fillId="0" borderId="16" xfId="0" applyBorder="1" applyAlignment="1">
      <alignment wrapText="1"/>
    </xf>
    <xf numFmtId="164" fontId="0" fillId="0" borderId="11" xfId="0" applyNumberFormat="1" applyBorder="1" applyAlignment="1">
      <alignment wrapText="1"/>
    </xf>
    <xf numFmtId="0" fontId="0" fillId="0" borderId="11" xfId="0" applyBorder="1" applyAlignment="1" quotePrefix="1">
      <alignment horizontal="left"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justify" wrapText="1"/>
    </xf>
    <xf numFmtId="169" fontId="0" fillId="0" borderId="0" xfId="0" applyNumberFormat="1" applyAlignment="1">
      <alignment horizontal="right" vertical="center" wrapText="1"/>
    </xf>
    <xf numFmtId="169" fontId="0" fillId="0" borderId="0" xfId="0" applyNumberFormat="1" applyFill="1" applyAlignment="1">
      <alignment horizontal="right" vertical="center" wrapText="1"/>
    </xf>
    <xf numFmtId="169" fontId="29" fillId="23" borderId="15" xfId="38" applyNumberFormat="1" applyBorder="1" applyAlignment="1">
      <alignment horizontal="right" vertical="center" wrapText="1"/>
    </xf>
    <xf numFmtId="0" fontId="29" fillId="23" borderId="15" xfId="38" applyBorder="1" applyAlignment="1">
      <alignment horizontal="center" vertical="center" wrapText="1"/>
    </xf>
    <xf numFmtId="0" fontId="0" fillId="0" borderId="0" xfId="0" applyFill="1" applyAlignment="1">
      <alignment horizontal="center" vertical="center" wrapText="1"/>
    </xf>
    <xf numFmtId="0" fontId="46" fillId="0" borderId="0" xfId="0" applyFont="1" applyAlignment="1">
      <alignment wrapText="1"/>
    </xf>
    <xf numFmtId="0" fontId="4" fillId="0" borderId="17" xfId="56" applyFont="1" applyFill="1" applyBorder="1" applyAlignment="1">
      <alignment horizontal="justify" vertical="center" wrapText="1"/>
      <protection/>
    </xf>
    <xf numFmtId="169" fontId="4" fillId="0" borderId="17" xfId="50" applyNumberFormat="1" applyFont="1" applyFill="1" applyBorder="1" applyAlignment="1">
      <alignment horizontal="right" vertical="center" wrapText="1"/>
    </xf>
    <xf numFmtId="169" fontId="4" fillId="0" borderId="17" xfId="50" applyNumberFormat="1" applyFont="1" applyFill="1" applyBorder="1" applyAlignment="1">
      <alignment horizontal="right" vertical="center"/>
    </xf>
    <xf numFmtId="169" fontId="4" fillId="0" borderId="17" xfId="55" applyNumberFormat="1" applyFont="1" applyFill="1" applyBorder="1" applyAlignment="1">
      <alignment horizontal="right" vertical="center"/>
      <protection/>
    </xf>
    <xf numFmtId="0" fontId="4" fillId="0" borderId="17" xfId="0" applyFont="1" applyFill="1" applyBorder="1" applyAlignment="1">
      <alignment horizontal="center" vertical="center" wrapText="1"/>
    </xf>
    <xf numFmtId="4" fontId="4" fillId="0" borderId="17" xfId="55" applyNumberFormat="1" applyFont="1" applyFill="1" applyBorder="1" applyAlignment="1">
      <alignment horizontal="center" vertical="center"/>
      <protection/>
    </xf>
    <xf numFmtId="172" fontId="4" fillId="0" borderId="17" xfId="0" applyNumberFormat="1" applyFont="1" applyFill="1" applyBorder="1" applyAlignment="1">
      <alignment horizontal="center" vertical="center" wrapText="1"/>
    </xf>
    <xf numFmtId="169" fontId="4" fillId="0" borderId="17" xfId="0" applyNumberFormat="1" applyFont="1" applyFill="1" applyBorder="1" applyAlignment="1">
      <alignment horizontal="right" vertical="center"/>
    </xf>
    <xf numFmtId="1" fontId="4" fillId="0" borderId="17" xfId="0" applyNumberFormat="1" applyFont="1" applyFill="1" applyBorder="1" applyAlignment="1">
      <alignment horizontal="center" vertical="center"/>
    </xf>
    <xf numFmtId="0" fontId="4" fillId="0" borderId="17" xfId="55" applyFont="1" applyFill="1" applyBorder="1" applyAlignment="1">
      <alignment horizontal="justify" vertical="center" wrapText="1"/>
      <protection/>
    </xf>
    <xf numFmtId="0" fontId="4" fillId="0" borderId="17" xfId="0" applyFont="1" applyFill="1" applyBorder="1" applyAlignment="1">
      <alignment horizontal="justify" vertical="center" wrapText="1"/>
    </xf>
    <xf numFmtId="169" fontId="4" fillId="0" borderId="17" xfId="0" applyNumberFormat="1" applyFont="1" applyFill="1" applyBorder="1" applyAlignment="1">
      <alignment horizontal="right" vertical="center" wrapText="1"/>
    </xf>
    <xf numFmtId="0" fontId="4" fillId="0" borderId="17" xfId="0" applyFont="1" applyFill="1" applyBorder="1" applyAlignment="1">
      <alignment horizontal="center" vertical="center"/>
    </xf>
    <xf numFmtId="0" fontId="5" fillId="0" borderId="17" xfId="0" applyFont="1" applyFill="1" applyBorder="1" applyAlignment="1">
      <alignment horizontal="justify" vertical="center" wrapText="1"/>
    </xf>
    <xf numFmtId="0" fontId="4" fillId="0" borderId="17" xfId="58" applyFont="1" applyFill="1" applyBorder="1" applyAlignment="1">
      <alignment horizontal="justify" vertical="center"/>
      <protection/>
    </xf>
    <xf numFmtId="1" fontId="4" fillId="0" borderId="17" xfId="45" applyNumberFormat="1" applyFont="1" applyFill="1" applyBorder="1" applyAlignment="1" applyProtection="1">
      <alignment horizontal="justify" vertical="center" wrapText="1"/>
      <protection locked="0"/>
    </xf>
    <xf numFmtId="0" fontId="4" fillId="0" borderId="17" xfId="0" applyFont="1" applyFill="1" applyBorder="1" applyAlignment="1">
      <alignment horizontal="justify" vertical="center"/>
    </xf>
    <xf numFmtId="0" fontId="5" fillId="0" borderId="17" xfId="0" applyFont="1" applyFill="1" applyBorder="1" applyAlignment="1">
      <alignment horizontal="justify" vertical="center"/>
    </xf>
    <xf numFmtId="0" fontId="4" fillId="0" borderId="17" xfId="0" applyNumberFormat="1" applyFont="1" applyFill="1" applyBorder="1" applyAlignment="1">
      <alignment horizontal="justify" vertical="center" wrapText="1"/>
    </xf>
    <xf numFmtId="0" fontId="4" fillId="0" borderId="17" xfId="59" applyFont="1" applyFill="1" applyBorder="1" applyAlignment="1">
      <alignment horizontal="justify" vertical="center" wrapText="1"/>
      <protection/>
    </xf>
    <xf numFmtId="0" fontId="4" fillId="0" borderId="17" xfId="58" applyFont="1" applyFill="1" applyBorder="1" applyAlignment="1">
      <alignment horizontal="center" vertical="center"/>
      <protection/>
    </xf>
    <xf numFmtId="0" fontId="5" fillId="0" borderId="17" xfId="0" applyFont="1" applyFill="1" applyBorder="1" applyAlignment="1">
      <alignment horizontal="center" vertical="center"/>
    </xf>
    <xf numFmtId="0" fontId="46" fillId="0" borderId="0" xfId="0" applyFont="1" applyFill="1" applyAlignment="1">
      <alignment wrapText="1"/>
    </xf>
    <xf numFmtId="0" fontId="36" fillId="0" borderId="11" xfId="45" applyBorder="1" applyAlignment="1">
      <alignment wrapText="1"/>
    </xf>
    <xf numFmtId="164" fontId="13" fillId="0" borderId="11" xfId="0" applyNumberFormat="1" applyFont="1" applyBorder="1" applyAlignment="1">
      <alignment wrapText="1"/>
    </xf>
    <xf numFmtId="0" fontId="47" fillId="0" borderId="14" xfId="0" applyFont="1" applyBorder="1" applyAlignment="1">
      <alignment wrapText="1"/>
    </xf>
    <xf numFmtId="164" fontId="0" fillId="0" borderId="11" xfId="0" applyNumberFormat="1" applyFill="1" applyBorder="1" applyAlignment="1">
      <alignment wrapText="1"/>
    </xf>
    <xf numFmtId="0" fontId="13" fillId="0" borderId="11" xfId="45" applyFont="1" applyBorder="1" applyAlignment="1">
      <alignment wrapText="1"/>
    </xf>
    <xf numFmtId="0" fontId="4" fillId="0" borderId="17" xfId="57" applyFont="1" applyFill="1" applyBorder="1" applyAlignment="1">
      <alignment horizontal="center" vertical="center" wrapText="1"/>
      <protection/>
    </xf>
    <xf numFmtId="0" fontId="4" fillId="0" borderId="17" xfId="57" applyFont="1" applyFill="1" applyBorder="1" applyAlignment="1">
      <alignment horizontal="justify" vertical="center" wrapText="1"/>
      <protection/>
    </xf>
    <xf numFmtId="6" fontId="4" fillId="0" borderId="17" xfId="57" applyNumberFormat="1" applyFont="1" applyFill="1" applyBorder="1" applyAlignment="1">
      <alignment horizontal="center" vertical="center"/>
      <protection/>
    </xf>
    <xf numFmtId="169" fontId="4" fillId="0" borderId="17" xfId="57" applyNumberFormat="1" applyFont="1" applyFill="1" applyBorder="1" applyAlignment="1">
      <alignment horizontal="right" vertical="center"/>
      <protection/>
    </xf>
    <xf numFmtId="6" fontId="4" fillId="0" borderId="17" xfId="57" applyNumberFormat="1" applyFont="1" applyFill="1" applyBorder="1" applyAlignment="1">
      <alignment horizontal="center" vertical="center" wrapText="1"/>
      <protection/>
    </xf>
    <xf numFmtId="0" fontId="5" fillId="0" borderId="17" xfId="57" applyFont="1" applyFill="1" applyBorder="1" applyAlignment="1">
      <alignment horizontal="justify" vertical="center" wrapText="1"/>
      <protection/>
    </xf>
    <xf numFmtId="169" fontId="4" fillId="0" borderId="17" xfId="49" applyNumberFormat="1" applyFont="1" applyFill="1" applyBorder="1" applyAlignment="1">
      <alignment horizontal="right" vertical="center" wrapText="1"/>
    </xf>
    <xf numFmtId="169" fontId="4" fillId="0" borderId="17" xfId="52" applyNumberFormat="1" applyFont="1" applyFill="1" applyBorder="1" applyAlignment="1" applyProtection="1">
      <alignment horizontal="right" vertical="center" wrapText="1"/>
      <protection hidden="1"/>
    </xf>
    <xf numFmtId="0" fontId="2" fillId="0" borderId="17" xfId="0" applyFont="1" applyFill="1" applyBorder="1" applyAlignment="1">
      <alignment horizontal="center" vertical="center"/>
    </xf>
    <xf numFmtId="0" fontId="6" fillId="0" borderId="17" xfId="45" applyFont="1" applyFill="1" applyBorder="1" applyAlignment="1">
      <alignment vertical="center" wrapText="1"/>
    </xf>
    <xf numFmtId="0" fontId="2" fillId="0" borderId="17" xfId="0" applyFont="1" applyFill="1" applyBorder="1" applyAlignment="1">
      <alignment horizontal="center"/>
    </xf>
    <xf numFmtId="15" fontId="4" fillId="0" borderId="17" xfId="0" applyNumberFormat="1" applyFont="1" applyFill="1" applyBorder="1" applyAlignment="1">
      <alignment horizontal="center" vertical="center" wrapText="1"/>
    </xf>
    <xf numFmtId="0" fontId="4" fillId="0" borderId="17" xfId="0" applyFont="1" applyFill="1" applyBorder="1" applyAlignment="1">
      <alignment wrapText="1"/>
    </xf>
    <xf numFmtId="17" fontId="4" fillId="0" borderId="17"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0" fontId="4" fillId="0" borderId="17" xfId="0" applyFont="1" applyFill="1" applyBorder="1" applyAlignment="1" quotePrefix="1">
      <alignment horizontal="center" vertical="center" wrapText="1"/>
    </xf>
    <xf numFmtId="14" fontId="4" fillId="0" borderId="17" xfId="0" applyNumberFormat="1" applyFont="1" applyFill="1" applyBorder="1" applyAlignment="1">
      <alignment horizontal="center" vertical="center" wrapText="1"/>
    </xf>
    <xf numFmtId="168"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wrapText="1"/>
    </xf>
    <xf numFmtId="170" fontId="4" fillId="0" borderId="17" xfId="0" applyNumberFormat="1" applyFont="1" applyFill="1" applyBorder="1" applyAlignment="1">
      <alignment horizontal="center" vertical="center" wrapText="1"/>
    </xf>
    <xf numFmtId="169" fontId="4" fillId="0" borderId="17" xfId="0" applyNumberFormat="1" applyFont="1" applyFill="1" applyBorder="1" applyAlignment="1">
      <alignment vertical="center" wrapText="1"/>
    </xf>
    <xf numFmtId="169" fontId="4" fillId="0" borderId="17" xfId="0" applyNumberFormat="1" applyFont="1" applyFill="1" applyBorder="1" applyAlignment="1">
      <alignment horizontal="justify" vertical="center" wrapText="1"/>
    </xf>
    <xf numFmtId="169" fontId="4" fillId="0" borderId="17" xfId="0" applyNumberFormat="1" applyFont="1" applyFill="1" applyBorder="1" applyAlignment="1">
      <alignment horizontal="center" vertical="center" wrapText="1"/>
    </xf>
    <xf numFmtId="170" fontId="4" fillId="0" borderId="17" xfId="0" applyNumberFormat="1" applyFont="1" applyFill="1" applyBorder="1" applyAlignment="1">
      <alignment horizontal="center" wrapText="1"/>
    </xf>
    <xf numFmtId="169" fontId="4" fillId="0" borderId="17" xfId="0" applyNumberFormat="1" applyFont="1" applyFill="1" applyBorder="1" applyAlignment="1">
      <alignment horizontal="center" wrapText="1"/>
    </xf>
    <xf numFmtId="170" fontId="4" fillId="0" borderId="17"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17" xfId="54" applyFont="1" applyFill="1" applyBorder="1" applyAlignment="1">
      <alignment horizontal="center" vertical="center" wrapText="1"/>
      <protection/>
    </xf>
    <xf numFmtId="169" fontId="5" fillId="0" borderId="17" xfId="50" applyNumberFormat="1" applyFont="1" applyFill="1" applyBorder="1" applyAlignment="1">
      <alignment horizontal="right" vertical="center" wrapText="1"/>
    </xf>
    <xf numFmtId="0" fontId="5" fillId="0" borderId="17" xfId="0" applyFont="1" applyFill="1" applyBorder="1" applyAlignment="1">
      <alignment vertical="center" wrapText="1"/>
    </xf>
    <xf numFmtId="17" fontId="4" fillId="0" borderId="17" xfId="0" applyNumberFormat="1" applyFont="1" applyFill="1" applyBorder="1" applyAlignment="1">
      <alignment vertical="center" wrapText="1"/>
    </xf>
    <xf numFmtId="17" fontId="4" fillId="0" borderId="17" xfId="0" applyNumberFormat="1" applyFont="1" applyFill="1" applyBorder="1" applyAlignment="1">
      <alignment horizontal="center" vertical="center"/>
    </xf>
    <xf numFmtId="0" fontId="4" fillId="0" borderId="17" xfId="54" applyFont="1" applyFill="1" applyBorder="1" applyAlignment="1">
      <alignment vertical="center" wrapText="1"/>
      <protection/>
    </xf>
    <xf numFmtId="169" fontId="5" fillId="0" borderId="17" xfId="50" applyNumberFormat="1" applyFont="1" applyFill="1" applyBorder="1" applyAlignment="1">
      <alignment vertical="center" wrapText="1"/>
    </xf>
    <xf numFmtId="169" fontId="4" fillId="0" borderId="17" xfId="50" applyNumberFormat="1" applyFont="1" applyFill="1" applyBorder="1" applyAlignment="1">
      <alignment vertical="center" wrapText="1"/>
    </xf>
    <xf numFmtId="0" fontId="6" fillId="0" borderId="17" xfId="45" applyFont="1" applyFill="1" applyBorder="1" applyAlignment="1">
      <alignment wrapText="1"/>
    </xf>
    <xf numFmtId="169" fontId="4" fillId="0" borderId="17" xfId="47" applyNumberFormat="1" applyFont="1" applyFill="1" applyBorder="1" applyAlignment="1">
      <alignment horizontal="right" vertical="center" wrapText="1"/>
    </xf>
    <xf numFmtId="17" fontId="4" fillId="0" borderId="17" xfId="47" applyNumberFormat="1" applyFont="1" applyFill="1" applyBorder="1" applyAlignment="1">
      <alignment horizontal="center" vertical="center" wrapText="1"/>
    </xf>
    <xf numFmtId="171" fontId="4" fillId="0" borderId="17" xfId="0" applyNumberFormat="1" applyFont="1" applyFill="1" applyBorder="1" applyAlignment="1">
      <alignment horizontal="center" vertical="center" wrapText="1"/>
    </xf>
    <xf numFmtId="169" fontId="4" fillId="0" borderId="17" xfId="47" applyNumberFormat="1" applyFont="1" applyFill="1" applyBorder="1" applyAlignment="1">
      <alignment horizontal="right" vertical="center"/>
    </xf>
    <xf numFmtId="0" fontId="6" fillId="0" borderId="17" xfId="45" applyFont="1" applyFill="1" applyBorder="1" applyAlignment="1">
      <alignment horizontal="center" vertical="center" wrapText="1"/>
    </xf>
    <xf numFmtId="0" fontId="6" fillId="0" borderId="17" xfId="45" applyFont="1" applyFill="1" applyBorder="1" applyAlignment="1">
      <alignment horizontal="left" vertical="center" wrapText="1"/>
    </xf>
    <xf numFmtId="16" fontId="4" fillId="0"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17" xfId="0" applyFont="1" applyFill="1" applyBorder="1" applyAlignment="1">
      <alignment horizontal="center"/>
    </xf>
    <xf numFmtId="0" fontId="7" fillId="0" borderId="17"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vertical="center" wrapText="1"/>
    </xf>
    <xf numFmtId="0" fontId="0" fillId="0" borderId="17" xfId="0" applyFill="1" applyBorder="1" applyAlignment="1">
      <alignment wrapText="1"/>
    </xf>
    <xf numFmtId="14" fontId="0" fillId="0" borderId="17" xfId="0" applyNumberFormat="1" applyFill="1" applyBorder="1" applyAlignment="1">
      <alignment wrapText="1"/>
    </xf>
    <xf numFmtId="0" fontId="0" fillId="0" borderId="17" xfId="0" applyFill="1" applyBorder="1" applyAlignment="1">
      <alignment horizontal="center" wrapText="1"/>
    </xf>
    <xf numFmtId="0" fontId="0" fillId="0" borderId="11" xfId="0" applyFill="1" applyBorder="1" applyAlignment="1">
      <alignmen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8" xfId="49"/>
    <cellStyle name="Currency" xfId="50"/>
    <cellStyle name="Currency [0]" xfId="51"/>
    <cellStyle name="Moneda 2" xfId="52"/>
    <cellStyle name="Neutral" xfId="53"/>
    <cellStyle name="Normal 10" xfId="54"/>
    <cellStyle name="Normal 2" xfId="55"/>
    <cellStyle name="Normal 3" xfId="56"/>
    <cellStyle name="Normal 4" xfId="57"/>
    <cellStyle name="Normal 6" xfId="58"/>
    <cellStyle name="Normal_PlanIndicativo"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mencita.ramirez@manizales.gov.co" TargetMode="External" /><Relationship Id="rId2" Type="http://schemas.openxmlformats.org/officeDocument/2006/relationships/hyperlink" Target="mailto:carmencita.ramirez@manizales.gov.co" TargetMode="External" /><Relationship Id="rId3" Type="http://schemas.openxmlformats.org/officeDocument/2006/relationships/hyperlink" Target="mailto:claudia.estrada@manizales.gov.co" TargetMode="External" /><Relationship Id="rId4" Type="http://schemas.openxmlformats.org/officeDocument/2006/relationships/hyperlink" Target="mailto:sara.lopez@manizales.gov.co" TargetMode="External" /><Relationship Id="rId5" Type="http://schemas.openxmlformats.org/officeDocument/2006/relationships/hyperlink" Target="mailto:sara.lopez@manizales.gov.co" TargetMode="External" /><Relationship Id="rId6" Type="http://schemas.openxmlformats.org/officeDocument/2006/relationships/hyperlink" Target="mailto:sara.lopez@manizales.gov.co" TargetMode="External" /><Relationship Id="rId7" Type="http://schemas.openxmlformats.org/officeDocument/2006/relationships/hyperlink" Target="mailto:sara.lopez@manizales.gov.co" TargetMode="External" /><Relationship Id="rId8" Type="http://schemas.openxmlformats.org/officeDocument/2006/relationships/hyperlink" Target="mailto:claudia.valencia@manizales.gov.co" TargetMode="External" /><Relationship Id="rId9" Type="http://schemas.openxmlformats.org/officeDocument/2006/relationships/hyperlink" Target="mailto:claudia.valencia@manizales.gov.co" TargetMode="External" /><Relationship Id="rId10" Type="http://schemas.openxmlformats.org/officeDocument/2006/relationships/hyperlink" Target="mailto:claudia.valencia@manizales.gov.co" TargetMode="External" /><Relationship Id="rId11" Type="http://schemas.openxmlformats.org/officeDocument/2006/relationships/hyperlink" Target="mailto:claudia.valencia@manizales.gov.co" TargetMode="External" /><Relationship Id="rId12" Type="http://schemas.openxmlformats.org/officeDocument/2006/relationships/hyperlink" Target="mailto:claudia.valencia@manizales.gov.co" TargetMode="External" /><Relationship Id="rId13" Type="http://schemas.openxmlformats.org/officeDocument/2006/relationships/hyperlink" Target="mailto:claudia.valencia@manizales.gov.co" TargetMode="External" /><Relationship Id="rId14" Type="http://schemas.openxmlformats.org/officeDocument/2006/relationships/hyperlink" Target="mailto:claudia.valencia@manizales.gov.co" TargetMode="External" /><Relationship Id="rId15" Type="http://schemas.openxmlformats.org/officeDocument/2006/relationships/hyperlink" Target="mailto:claudia.valencia@manizales.gov.co" TargetMode="External" /><Relationship Id="rId16" Type="http://schemas.openxmlformats.org/officeDocument/2006/relationships/hyperlink" Target="mailto:claudia.valencia@manizales.gov.co" TargetMode="External" /><Relationship Id="rId17" Type="http://schemas.openxmlformats.org/officeDocument/2006/relationships/hyperlink" Target="mailto:myriam.ramirez@manizales.gov.co" TargetMode="External" /><Relationship Id="rId18" Type="http://schemas.openxmlformats.org/officeDocument/2006/relationships/hyperlink" Target="mailto:myriam.ramirez@manizales.gov.co" TargetMode="External" /><Relationship Id="rId19" Type="http://schemas.openxmlformats.org/officeDocument/2006/relationships/hyperlink" Target="mailto:myriam.ramirez@manizales.gov.co" TargetMode="External" /><Relationship Id="rId20" Type="http://schemas.openxmlformats.org/officeDocument/2006/relationships/hyperlink" Target="mailto:myriam.ramirez@manizales.gov.co" TargetMode="External" /><Relationship Id="rId21" Type="http://schemas.openxmlformats.org/officeDocument/2006/relationships/hyperlink" Target="mailto:claudia.estrada@manizales.gov.co" TargetMode="External" /><Relationship Id="rId22" Type="http://schemas.openxmlformats.org/officeDocument/2006/relationships/hyperlink" Target="mailto:leidy.moreno@manizales.gov.co" TargetMode="External" /><Relationship Id="rId23" Type="http://schemas.openxmlformats.org/officeDocument/2006/relationships/hyperlink" Target="mailto:ana.ocampo@manizales.gov.co" TargetMode="External" /><Relationship Id="rId24" Type="http://schemas.openxmlformats.org/officeDocument/2006/relationships/hyperlink" Target="mailto:ana.ocampo@manizales.gov.co" TargetMode="External" /><Relationship Id="rId25" Type="http://schemas.openxmlformats.org/officeDocument/2006/relationships/hyperlink" Target="mailto:claudia.valencia@manizales.gov.co" TargetMode="External" /><Relationship Id="rId26" Type="http://schemas.openxmlformats.org/officeDocument/2006/relationships/hyperlink" Target="mailto:claudia.valencia@manizales.gov.co" TargetMode="External" /><Relationship Id="rId27" Type="http://schemas.openxmlformats.org/officeDocument/2006/relationships/hyperlink" Target="mailto:claudia.valencia@manizales.gov.co" TargetMode="External" /><Relationship Id="rId28" Type="http://schemas.openxmlformats.org/officeDocument/2006/relationships/hyperlink" Target="mailto:claudia.valencia@manizales.gov.co" TargetMode="External" /><Relationship Id="rId29" Type="http://schemas.openxmlformats.org/officeDocument/2006/relationships/hyperlink" Target="mailto:lucia.franco@manizales.gov.co" TargetMode="External" /><Relationship Id="rId30" Type="http://schemas.openxmlformats.org/officeDocument/2006/relationships/hyperlink" Target="mailto:carmencita.ramirez@manizales.gov.co" TargetMode="External" /><Relationship Id="rId31" Type="http://schemas.openxmlformats.org/officeDocument/2006/relationships/hyperlink" Target="mailto:sara.lopez@manizales.gov.co" TargetMode="External" /><Relationship Id="rId32" Type="http://schemas.openxmlformats.org/officeDocument/2006/relationships/hyperlink" Target="mailto:sara.lopez@manizales.gov.co" TargetMode="External" /><Relationship Id="rId33" Type="http://schemas.openxmlformats.org/officeDocument/2006/relationships/hyperlink" Target="mailto:sara.lopez@manizales.gov.co" TargetMode="External" /><Relationship Id="rId34" Type="http://schemas.openxmlformats.org/officeDocument/2006/relationships/hyperlink" Target="mailto:sara.lopez@manizales.gov.co" TargetMode="External" /><Relationship Id="rId35" Type="http://schemas.openxmlformats.org/officeDocument/2006/relationships/hyperlink" Target="mailto:salud.oral@manizales.gov.co" TargetMode="External" /><Relationship Id="rId36" Type="http://schemas.openxmlformats.org/officeDocument/2006/relationships/hyperlink" Target="mailto:salud.oral@manizales.gov.co" TargetMode="External" /><Relationship Id="rId37" Type="http://schemas.openxmlformats.org/officeDocument/2006/relationships/hyperlink" Target="mailto:salud.oral@manizales.gov.co" TargetMode="External" /><Relationship Id="rId38" Type="http://schemas.openxmlformats.org/officeDocument/2006/relationships/hyperlink" Target="mailto:paula.serna@manizales.gov.co" TargetMode="External" /><Relationship Id="rId39" Type="http://schemas.openxmlformats.org/officeDocument/2006/relationships/hyperlink" Target="mailto:ricardo.castano@manizales.gov.co" TargetMode="External" /><Relationship Id="rId40" Type="http://schemas.openxmlformats.org/officeDocument/2006/relationships/hyperlink" Target="mailto:claudia.estrada@manizales.gov.co" TargetMode="External" /><Relationship Id="rId41" Type="http://schemas.openxmlformats.org/officeDocument/2006/relationships/hyperlink" Target="mailto:lina.cardona@manizales.gov.co" TargetMode="External" /><Relationship Id="rId42" Type="http://schemas.openxmlformats.org/officeDocument/2006/relationships/hyperlink" Target="mailto:alejandro.prieto@manizales.gov.co" TargetMode="External" /><Relationship Id="rId43" Type="http://schemas.openxmlformats.org/officeDocument/2006/relationships/hyperlink" Target="mailto:alejandro.prieto@manizales.gov.co" TargetMode="External" /><Relationship Id="rId44" Type="http://schemas.openxmlformats.org/officeDocument/2006/relationships/hyperlink" Target="mailto:diana.molina@manizales.gov.co" TargetMode="External" /><Relationship Id="rId45" Type="http://schemas.openxmlformats.org/officeDocument/2006/relationships/hyperlink" Target="mailto:myriam.ramirez@manizales.gov.co" TargetMode="External" /><Relationship Id="rId46" Type="http://schemas.openxmlformats.org/officeDocument/2006/relationships/hyperlink" Target="mailto:juan.lopez@manizales.gov.co" TargetMode="External" /><Relationship Id="rId47" Type="http://schemas.openxmlformats.org/officeDocument/2006/relationships/hyperlink" Target="mailto:juan.lopez@manizales.gov.co" TargetMode="External" /><Relationship Id="rId48" Type="http://schemas.openxmlformats.org/officeDocument/2006/relationships/hyperlink" Target="mailto:juan.lopez@manizales.gov.co" TargetMode="External" /><Relationship Id="rId49" Type="http://schemas.openxmlformats.org/officeDocument/2006/relationships/hyperlink" Target="mailto:claudia.estrada@manizales.gov.co" TargetMode="External" /><Relationship Id="rId50" Type="http://schemas.openxmlformats.org/officeDocument/2006/relationships/hyperlink" Target="mailto:claudia.estrada@manizales.gov.co" TargetMode="External" /><Relationship Id="rId51" Type="http://schemas.openxmlformats.org/officeDocument/2006/relationships/hyperlink" Target="mailto:andres.mejia@manizales.gov.co" TargetMode="External" /><Relationship Id="rId52" Type="http://schemas.openxmlformats.org/officeDocument/2006/relationships/hyperlink" Target="mailto:leidy.moreno@manizales.gov.co" TargetMode="External" /><Relationship Id="rId53" Type="http://schemas.openxmlformats.org/officeDocument/2006/relationships/hyperlink" Target="mailto:leidy.moreno@manizales.gov.co" TargetMode="External" /><Relationship Id="rId54" Type="http://schemas.openxmlformats.org/officeDocument/2006/relationships/hyperlink" Target="mailto:leidy.moreno@manizales.gov.co" TargetMode="External" /><Relationship Id="rId55" Type="http://schemas.openxmlformats.org/officeDocument/2006/relationships/hyperlink" Target="mailto:myriam.ramirez@manizales.gov.co" TargetMode="External" /><Relationship Id="rId56" Type="http://schemas.openxmlformats.org/officeDocument/2006/relationships/hyperlink" Target="mailto:myriam.ramirez@manizales.gov.co" TargetMode="External" /><Relationship Id="rId57" Type="http://schemas.openxmlformats.org/officeDocument/2006/relationships/hyperlink" Target="mailto:leidy.moreno@manizales.gov.co" TargetMode="External" /><Relationship Id="rId58" Type="http://schemas.openxmlformats.org/officeDocument/2006/relationships/hyperlink" Target="mailto:leidy.moreno@manizales.gov.co" TargetMode="External" /><Relationship Id="rId59" Type="http://schemas.openxmlformats.org/officeDocument/2006/relationships/hyperlink" Target="mailto:jairo.hoyos@manizales,gov.co" TargetMode="External" /><Relationship Id="rId60" Type="http://schemas.openxmlformats.org/officeDocument/2006/relationships/hyperlink" Target="mailto:jairo.hoyos@manizales,gov.co" TargetMode="External" /><Relationship Id="rId61" Type="http://schemas.openxmlformats.org/officeDocument/2006/relationships/hyperlink" Target="mailto:jairo.hoyos@manizales,gov.co" TargetMode="External" /><Relationship Id="rId62" Type="http://schemas.openxmlformats.org/officeDocument/2006/relationships/hyperlink" Target="mailto:jairo.hoyos@manizales,gov.co" TargetMode="External" /><Relationship Id="rId63" Type="http://schemas.openxmlformats.org/officeDocument/2006/relationships/hyperlink" Target="mailto:lucia.franco@manizales.gov.co" TargetMode="External" /><Relationship Id="rId64" Type="http://schemas.openxmlformats.org/officeDocument/2006/relationships/hyperlink" Target="mailto:jairo.hoyos@manizale.gov.co" TargetMode="External" /><Relationship Id="rId65" Type="http://schemas.openxmlformats.org/officeDocument/2006/relationships/hyperlink" Target="mailto:sara.lopez@manizales.gov.co" TargetMode="External" /><Relationship Id="rId66" Type="http://schemas.openxmlformats.org/officeDocument/2006/relationships/hyperlink" Target="mailto:jairo.hoyos@manizale.gov.co"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27"/>
  <sheetViews>
    <sheetView tabSelected="1" zoomScale="80" zoomScaleNormal="80" zoomScalePageLayoutView="80" workbookViewId="0" topLeftCell="A14">
      <selection activeCell="J16" sqref="J16"/>
    </sheetView>
  </sheetViews>
  <sheetFormatPr defaultColWidth="10.8515625" defaultRowHeight="15"/>
  <cols>
    <col min="1" max="1" width="6.421875" style="1" customWidth="1"/>
    <col min="2" max="2" width="17.7109375" style="1" customWidth="1"/>
    <col min="3" max="3" width="49.28125" style="1" customWidth="1"/>
    <col min="4" max="5" width="15.140625" style="15" customWidth="1"/>
    <col min="6" max="6" width="21.8515625" style="15" customWidth="1"/>
    <col min="7" max="7" width="11.7109375" style="15" customWidth="1"/>
    <col min="8" max="8" width="21.28125" style="17" customWidth="1"/>
    <col min="9" max="9" width="17.57421875" style="17" customWidth="1"/>
    <col min="10" max="10" width="22.28125" style="15" bestFit="1" customWidth="1"/>
    <col min="11" max="11" width="16.7109375" style="15"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8.75">
      <c r="B5" s="4" t="s">
        <v>1</v>
      </c>
      <c r="C5" s="48" t="s">
        <v>1098</v>
      </c>
      <c r="F5" s="98" t="s">
        <v>25</v>
      </c>
      <c r="G5" s="99"/>
      <c r="H5" s="99"/>
      <c r="I5" s="100"/>
    </row>
    <row r="6" spans="2:9" ht="15">
      <c r="B6" s="2" t="s">
        <v>2</v>
      </c>
      <c r="C6" s="3" t="s">
        <v>1096</v>
      </c>
      <c r="F6" s="101"/>
      <c r="G6" s="102"/>
      <c r="H6" s="102"/>
      <c r="I6" s="103"/>
    </row>
    <row r="7" spans="2:9" ht="15">
      <c r="B7" s="2" t="s">
        <v>3</v>
      </c>
      <c r="C7" s="13">
        <v>8879700</v>
      </c>
      <c r="F7" s="101"/>
      <c r="G7" s="102"/>
      <c r="H7" s="102"/>
      <c r="I7" s="103"/>
    </row>
    <row r="8" spans="2:9" ht="15">
      <c r="B8" s="2" t="s">
        <v>16</v>
      </c>
      <c r="C8" s="5" t="s">
        <v>39</v>
      </c>
      <c r="F8" s="101"/>
      <c r="G8" s="102"/>
      <c r="H8" s="102"/>
      <c r="I8" s="103"/>
    </row>
    <row r="9" spans="2:9" ht="285">
      <c r="B9" s="14" t="s">
        <v>19</v>
      </c>
      <c r="C9" s="16" t="s">
        <v>1099</v>
      </c>
      <c r="F9" s="104"/>
      <c r="G9" s="105"/>
      <c r="H9" s="105"/>
      <c r="I9" s="106"/>
    </row>
    <row r="10" spans="2:9" ht="45">
      <c r="B10" s="2" t="s">
        <v>4</v>
      </c>
      <c r="C10" s="50" t="s">
        <v>1122</v>
      </c>
      <c r="F10" s="21"/>
      <c r="G10" s="21"/>
      <c r="H10" s="18"/>
      <c r="I10" s="18"/>
    </row>
    <row r="11" spans="2:9" ht="30">
      <c r="B11" s="2" t="s">
        <v>5</v>
      </c>
      <c r="C11" s="46" t="s">
        <v>1097</v>
      </c>
      <c r="F11" s="98" t="s">
        <v>24</v>
      </c>
      <c r="G11" s="99"/>
      <c r="H11" s="99"/>
      <c r="I11" s="100"/>
    </row>
    <row r="12" spans="2:9" ht="30">
      <c r="B12" s="2" t="s">
        <v>21</v>
      </c>
      <c r="C12" s="49">
        <v>79485856868.89642</v>
      </c>
      <c r="F12" s="101"/>
      <c r="G12" s="102"/>
      <c r="H12" s="102"/>
      <c r="I12" s="103"/>
    </row>
    <row r="13" spans="2:9" ht="45">
      <c r="B13" s="2" t="s">
        <v>22</v>
      </c>
      <c r="C13" s="47">
        <v>400400000</v>
      </c>
      <c r="F13" s="101"/>
      <c r="G13" s="102"/>
      <c r="H13" s="102"/>
      <c r="I13" s="103"/>
    </row>
    <row r="14" spans="2:9" ht="45">
      <c r="B14" s="2" t="s">
        <v>23</v>
      </c>
      <c r="C14" s="12">
        <v>40040000</v>
      </c>
      <c r="F14" s="101"/>
      <c r="G14" s="102"/>
      <c r="H14" s="102"/>
      <c r="I14" s="103"/>
    </row>
    <row r="15" spans="2:9" ht="45.75" thickBot="1">
      <c r="B15" s="11" t="s">
        <v>18</v>
      </c>
      <c r="C15" s="7">
        <v>41668</v>
      </c>
      <c r="F15" s="104"/>
      <c r="G15" s="105"/>
      <c r="H15" s="105"/>
      <c r="I15" s="106"/>
    </row>
    <row r="17" ht="15.75" thickBot="1">
      <c r="B17" s="8" t="s">
        <v>15</v>
      </c>
    </row>
    <row r="18" spans="2:12" ht="75" customHeight="1">
      <c r="B18" s="6" t="s">
        <v>26</v>
      </c>
      <c r="C18" s="10" t="s">
        <v>6</v>
      </c>
      <c r="D18" s="20" t="s">
        <v>17</v>
      </c>
      <c r="E18" s="20" t="s">
        <v>7</v>
      </c>
      <c r="F18" s="20" t="s">
        <v>8</v>
      </c>
      <c r="G18" s="20" t="s">
        <v>9</v>
      </c>
      <c r="H18" s="19" t="s">
        <v>10</v>
      </c>
      <c r="I18" s="19" t="s">
        <v>11</v>
      </c>
      <c r="J18" s="20" t="s">
        <v>12</v>
      </c>
      <c r="K18" s="20" t="s">
        <v>13</v>
      </c>
      <c r="L18" s="9" t="s">
        <v>14</v>
      </c>
    </row>
    <row r="19" spans="2:12" s="22" customFormat="1" ht="51.75" customHeight="1">
      <c r="B19" s="27">
        <v>82101601</v>
      </c>
      <c r="C19" s="33" t="s">
        <v>27</v>
      </c>
      <c r="D19" s="62">
        <v>41640</v>
      </c>
      <c r="E19" s="27">
        <v>12</v>
      </c>
      <c r="F19" s="27" t="s">
        <v>37</v>
      </c>
      <c r="G19" s="27" t="s">
        <v>43</v>
      </c>
      <c r="H19" s="34">
        <v>215000000</v>
      </c>
      <c r="I19" s="34">
        <v>215000000</v>
      </c>
      <c r="J19" s="27" t="s">
        <v>38</v>
      </c>
      <c r="K19" s="27" t="s">
        <v>42</v>
      </c>
      <c r="L19" s="63" t="s">
        <v>33</v>
      </c>
    </row>
    <row r="20" spans="2:12" s="22" customFormat="1" ht="47.25" customHeight="1">
      <c r="B20" s="27">
        <v>82101602</v>
      </c>
      <c r="C20" s="33" t="s">
        <v>28</v>
      </c>
      <c r="D20" s="62">
        <v>41640</v>
      </c>
      <c r="E20" s="27">
        <v>12</v>
      </c>
      <c r="F20" s="27" t="s">
        <v>37</v>
      </c>
      <c r="G20" s="27" t="s">
        <v>43</v>
      </c>
      <c r="H20" s="34">
        <v>80000000</v>
      </c>
      <c r="I20" s="34">
        <v>80000000</v>
      </c>
      <c r="J20" s="27" t="s">
        <v>38</v>
      </c>
      <c r="K20" s="27" t="s">
        <v>42</v>
      </c>
      <c r="L20" s="63" t="s">
        <v>34</v>
      </c>
    </row>
    <row r="21" spans="2:12" s="22" customFormat="1" ht="51.75" customHeight="1">
      <c r="B21" s="27">
        <v>82101802</v>
      </c>
      <c r="C21" s="33" t="s">
        <v>29</v>
      </c>
      <c r="D21" s="62">
        <v>41640</v>
      </c>
      <c r="E21" s="27">
        <v>12</v>
      </c>
      <c r="F21" s="27" t="s">
        <v>37</v>
      </c>
      <c r="G21" s="27" t="s">
        <v>43</v>
      </c>
      <c r="H21" s="34">
        <v>40000000</v>
      </c>
      <c r="I21" s="34">
        <v>40000000</v>
      </c>
      <c r="J21" s="27" t="s">
        <v>38</v>
      </c>
      <c r="K21" s="27" t="s">
        <v>42</v>
      </c>
      <c r="L21" s="63" t="s">
        <v>34</v>
      </c>
    </row>
    <row r="22" spans="2:12" s="22" customFormat="1" ht="51.75" customHeight="1">
      <c r="B22" s="27">
        <v>82101504</v>
      </c>
      <c r="C22" s="33" t="s">
        <v>30</v>
      </c>
      <c r="D22" s="62">
        <v>41640</v>
      </c>
      <c r="E22" s="27">
        <v>12</v>
      </c>
      <c r="F22" s="27" t="s">
        <v>37</v>
      </c>
      <c r="G22" s="27" t="s">
        <v>43</v>
      </c>
      <c r="H22" s="34">
        <v>45000000</v>
      </c>
      <c r="I22" s="34">
        <v>45000000</v>
      </c>
      <c r="J22" s="27" t="s">
        <v>38</v>
      </c>
      <c r="K22" s="27" t="s">
        <v>42</v>
      </c>
      <c r="L22" s="63" t="s">
        <v>34</v>
      </c>
    </row>
    <row r="23" spans="2:12" s="22" customFormat="1" ht="51.75" customHeight="1">
      <c r="B23" s="27">
        <v>82101503</v>
      </c>
      <c r="C23" s="33" t="s">
        <v>35</v>
      </c>
      <c r="D23" s="62">
        <v>41640</v>
      </c>
      <c r="E23" s="27">
        <v>12</v>
      </c>
      <c r="F23" s="27" t="s">
        <v>37</v>
      </c>
      <c r="G23" s="27" t="s">
        <v>43</v>
      </c>
      <c r="H23" s="34">
        <v>42000000</v>
      </c>
      <c r="I23" s="34">
        <v>42000000</v>
      </c>
      <c r="J23" s="27" t="s">
        <v>38</v>
      </c>
      <c r="K23" s="27" t="s">
        <v>42</v>
      </c>
      <c r="L23" s="63" t="s">
        <v>34</v>
      </c>
    </row>
    <row r="24" spans="2:12" s="22" customFormat="1" ht="33" customHeight="1">
      <c r="B24" s="27">
        <v>82101501</v>
      </c>
      <c r="C24" s="33" t="s">
        <v>31</v>
      </c>
      <c r="D24" s="62">
        <v>41671</v>
      </c>
      <c r="E24" s="27">
        <v>12</v>
      </c>
      <c r="F24" s="27" t="s">
        <v>32</v>
      </c>
      <c r="G24" s="27" t="s">
        <v>43</v>
      </c>
      <c r="H24" s="34">
        <v>100000000</v>
      </c>
      <c r="I24" s="34">
        <v>100000000</v>
      </c>
      <c r="J24" s="27" t="s">
        <v>44</v>
      </c>
      <c r="K24" s="27" t="s">
        <v>1100</v>
      </c>
      <c r="L24" s="63" t="s">
        <v>34</v>
      </c>
    </row>
    <row r="25" spans="2:12" s="22" customFormat="1" ht="32.25" customHeight="1">
      <c r="B25" s="43">
        <v>82101902</v>
      </c>
      <c r="C25" s="37" t="s">
        <v>36</v>
      </c>
      <c r="D25" s="62">
        <v>41275</v>
      </c>
      <c r="E25" s="27">
        <v>12</v>
      </c>
      <c r="F25" s="27" t="s">
        <v>37</v>
      </c>
      <c r="G25" s="27" t="s">
        <v>43</v>
      </c>
      <c r="H25" s="34">
        <v>40000000</v>
      </c>
      <c r="I25" s="34">
        <v>40000000</v>
      </c>
      <c r="J25" s="27" t="s">
        <v>38</v>
      </c>
      <c r="K25" s="27" t="s">
        <v>42</v>
      </c>
      <c r="L25" s="63" t="s">
        <v>33</v>
      </c>
    </row>
    <row r="26" spans="2:12" s="22" customFormat="1" ht="45.75" customHeight="1">
      <c r="B26" s="43">
        <v>82131603</v>
      </c>
      <c r="C26" s="37" t="s">
        <v>40</v>
      </c>
      <c r="D26" s="62">
        <v>41699</v>
      </c>
      <c r="E26" s="27">
        <v>4</v>
      </c>
      <c r="F26" s="27" t="s">
        <v>37</v>
      </c>
      <c r="G26" s="27" t="s">
        <v>43</v>
      </c>
      <c r="H26" s="34">
        <v>20000000</v>
      </c>
      <c r="I26" s="34">
        <v>20000000</v>
      </c>
      <c r="J26" s="27" t="s">
        <v>41</v>
      </c>
      <c r="K26" s="27" t="s">
        <v>280</v>
      </c>
      <c r="L26" s="63" t="s">
        <v>33</v>
      </c>
    </row>
    <row r="27" spans="2:12" s="22" customFormat="1" ht="38.25">
      <c r="B27" s="51">
        <v>80111623</v>
      </c>
      <c r="C27" s="52" t="s">
        <v>844</v>
      </c>
      <c r="D27" s="64" t="s">
        <v>45</v>
      </c>
      <c r="E27" s="27" t="s">
        <v>46</v>
      </c>
      <c r="F27" s="53" t="s">
        <v>47</v>
      </c>
      <c r="G27" s="27" t="s">
        <v>48</v>
      </c>
      <c r="H27" s="54">
        <v>50000000</v>
      </c>
      <c r="I27" s="54">
        <v>50000000</v>
      </c>
      <c r="J27" s="27" t="s">
        <v>49</v>
      </c>
      <c r="K27" s="55" t="s">
        <v>1094</v>
      </c>
      <c r="L27" s="63" t="s">
        <v>50</v>
      </c>
    </row>
    <row r="28" spans="2:12" s="22" customFormat="1" ht="38.25">
      <c r="B28" s="51">
        <v>80111623</v>
      </c>
      <c r="C28" s="56" t="s">
        <v>845</v>
      </c>
      <c r="D28" s="64" t="s">
        <v>45</v>
      </c>
      <c r="E28" s="27" t="s">
        <v>51</v>
      </c>
      <c r="F28" s="53" t="s">
        <v>52</v>
      </c>
      <c r="G28" s="27" t="s">
        <v>48</v>
      </c>
      <c r="H28" s="54">
        <v>15000000</v>
      </c>
      <c r="I28" s="54">
        <v>15000000</v>
      </c>
      <c r="J28" s="55" t="s">
        <v>53</v>
      </c>
      <c r="K28" s="55" t="s">
        <v>53</v>
      </c>
      <c r="L28" s="63" t="s">
        <v>50</v>
      </c>
    </row>
    <row r="29" spans="2:12" s="22" customFormat="1" ht="38.25">
      <c r="B29" s="51">
        <v>80111623</v>
      </c>
      <c r="C29" s="56" t="s">
        <v>846</v>
      </c>
      <c r="D29" s="64" t="s">
        <v>45</v>
      </c>
      <c r="E29" s="27" t="s">
        <v>54</v>
      </c>
      <c r="F29" s="53" t="s">
        <v>47</v>
      </c>
      <c r="G29" s="27" t="s">
        <v>48</v>
      </c>
      <c r="H29" s="54">
        <v>250000000</v>
      </c>
      <c r="I29" s="54">
        <v>250000000</v>
      </c>
      <c r="J29" s="55" t="s">
        <v>53</v>
      </c>
      <c r="K29" s="55" t="s">
        <v>53</v>
      </c>
      <c r="L29" s="63" t="s">
        <v>50</v>
      </c>
    </row>
    <row r="30" spans="2:12" s="22" customFormat="1" ht="51">
      <c r="B30" s="51">
        <v>80111623</v>
      </c>
      <c r="C30" s="56" t="s">
        <v>847</v>
      </c>
      <c r="D30" s="64" t="s">
        <v>45</v>
      </c>
      <c r="E30" s="27" t="s">
        <v>46</v>
      </c>
      <c r="F30" s="53" t="s">
        <v>47</v>
      </c>
      <c r="G30" s="27" t="s">
        <v>48</v>
      </c>
      <c r="H30" s="54">
        <v>50000000</v>
      </c>
      <c r="I30" s="54">
        <v>50000000</v>
      </c>
      <c r="J30" s="55" t="s">
        <v>53</v>
      </c>
      <c r="K30" s="55" t="s">
        <v>53</v>
      </c>
      <c r="L30" s="63" t="s">
        <v>50</v>
      </c>
    </row>
    <row r="31" spans="2:12" s="22" customFormat="1" ht="25.5">
      <c r="B31" s="51">
        <v>80111623</v>
      </c>
      <c r="C31" s="56" t="s">
        <v>848</v>
      </c>
      <c r="D31" s="64" t="s">
        <v>45</v>
      </c>
      <c r="E31" s="27" t="s">
        <v>51</v>
      </c>
      <c r="F31" s="53" t="s">
        <v>55</v>
      </c>
      <c r="G31" s="27" t="s">
        <v>48</v>
      </c>
      <c r="H31" s="54">
        <v>10000000</v>
      </c>
      <c r="I31" s="54">
        <v>10000000</v>
      </c>
      <c r="J31" s="55" t="s">
        <v>53</v>
      </c>
      <c r="K31" s="55" t="s">
        <v>53</v>
      </c>
      <c r="L31" s="63" t="s">
        <v>50</v>
      </c>
    </row>
    <row r="32" spans="2:12" s="22" customFormat="1" ht="25.5">
      <c r="B32" s="51">
        <v>80111623</v>
      </c>
      <c r="C32" s="52" t="s">
        <v>849</v>
      </c>
      <c r="D32" s="64" t="s">
        <v>45</v>
      </c>
      <c r="E32" s="27" t="s">
        <v>56</v>
      </c>
      <c r="F32" s="53" t="s">
        <v>55</v>
      </c>
      <c r="G32" s="27" t="s">
        <v>48</v>
      </c>
      <c r="H32" s="54">
        <v>5000000</v>
      </c>
      <c r="I32" s="54">
        <v>5000000</v>
      </c>
      <c r="J32" s="55" t="s">
        <v>53</v>
      </c>
      <c r="K32" s="55" t="s">
        <v>53</v>
      </c>
      <c r="L32" s="63" t="s">
        <v>50</v>
      </c>
    </row>
    <row r="33" spans="2:12" s="22" customFormat="1" ht="51">
      <c r="B33" s="27">
        <v>90141603</v>
      </c>
      <c r="C33" s="33" t="s">
        <v>57</v>
      </c>
      <c r="D33" s="64">
        <v>41640</v>
      </c>
      <c r="E33" s="27" t="s">
        <v>58</v>
      </c>
      <c r="F33" s="27" t="s">
        <v>59</v>
      </c>
      <c r="G33" s="27" t="s">
        <v>60</v>
      </c>
      <c r="H33" s="34">
        <v>151728200</v>
      </c>
      <c r="I33" s="34">
        <v>130000000</v>
      </c>
      <c r="J33" s="27" t="s">
        <v>61</v>
      </c>
      <c r="K33" s="27" t="s">
        <v>62</v>
      </c>
      <c r="L33" s="63" t="s">
        <v>63</v>
      </c>
    </row>
    <row r="34" spans="2:12" s="22" customFormat="1" ht="51">
      <c r="B34" s="27">
        <v>90141603</v>
      </c>
      <c r="C34" s="33" t="s">
        <v>64</v>
      </c>
      <c r="D34" s="64">
        <v>41699</v>
      </c>
      <c r="E34" s="27" t="s">
        <v>65</v>
      </c>
      <c r="F34" s="27" t="s">
        <v>59</v>
      </c>
      <c r="G34" s="27" t="s">
        <v>60</v>
      </c>
      <c r="H34" s="34">
        <v>10000000</v>
      </c>
      <c r="I34" s="34">
        <f aca="true" t="shared" si="0" ref="I34:I52">H34</f>
        <v>10000000</v>
      </c>
      <c r="J34" s="27" t="s">
        <v>66</v>
      </c>
      <c r="K34" s="27" t="s">
        <v>67</v>
      </c>
      <c r="L34" s="63" t="s">
        <v>63</v>
      </c>
    </row>
    <row r="35" spans="2:12" s="22" customFormat="1" ht="51">
      <c r="B35" s="27">
        <v>90141603</v>
      </c>
      <c r="C35" s="33" t="s">
        <v>68</v>
      </c>
      <c r="D35" s="64">
        <v>41730</v>
      </c>
      <c r="E35" s="27" t="s">
        <v>46</v>
      </c>
      <c r="F35" s="27" t="s">
        <v>59</v>
      </c>
      <c r="G35" s="27" t="s">
        <v>60</v>
      </c>
      <c r="H35" s="34">
        <v>13000000</v>
      </c>
      <c r="I35" s="34">
        <f t="shared" si="0"/>
        <v>13000000</v>
      </c>
      <c r="J35" s="27" t="s">
        <v>66</v>
      </c>
      <c r="K35" s="27" t="s">
        <v>67</v>
      </c>
      <c r="L35" s="63" t="s">
        <v>63</v>
      </c>
    </row>
    <row r="36" spans="2:12" s="22" customFormat="1" ht="51">
      <c r="B36" s="27">
        <v>90141603</v>
      </c>
      <c r="C36" s="33" t="s">
        <v>69</v>
      </c>
      <c r="D36" s="64">
        <v>41640</v>
      </c>
      <c r="E36" s="27" t="s">
        <v>70</v>
      </c>
      <c r="F36" s="27" t="s">
        <v>59</v>
      </c>
      <c r="G36" s="27" t="s">
        <v>71</v>
      </c>
      <c r="H36" s="34">
        <v>476888500</v>
      </c>
      <c r="I36" s="34">
        <v>420000000</v>
      </c>
      <c r="J36" s="27" t="s">
        <v>61</v>
      </c>
      <c r="K36" s="27" t="s">
        <v>62</v>
      </c>
      <c r="L36" s="63" t="s">
        <v>63</v>
      </c>
    </row>
    <row r="37" spans="2:12" s="22" customFormat="1" ht="51">
      <c r="B37" s="27">
        <v>90141603</v>
      </c>
      <c r="C37" s="33" t="s">
        <v>72</v>
      </c>
      <c r="D37" s="64">
        <v>41699</v>
      </c>
      <c r="E37" s="27" t="s">
        <v>65</v>
      </c>
      <c r="F37" s="27" t="s">
        <v>59</v>
      </c>
      <c r="G37" s="27" t="s">
        <v>60</v>
      </c>
      <c r="H37" s="34">
        <v>18700000</v>
      </c>
      <c r="I37" s="34">
        <v>16000000</v>
      </c>
      <c r="J37" s="27" t="s">
        <v>61</v>
      </c>
      <c r="K37" s="27" t="s">
        <v>62</v>
      </c>
      <c r="L37" s="63" t="s">
        <v>63</v>
      </c>
    </row>
    <row r="38" spans="2:12" s="22" customFormat="1" ht="51">
      <c r="B38" s="27">
        <v>90141603</v>
      </c>
      <c r="C38" s="33" t="s">
        <v>73</v>
      </c>
      <c r="D38" s="64">
        <v>41699</v>
      </c>
      <c r="E38" s="27" t="s">
        <v>65</v>
      </c>
      <c r="F38" s="27" t="s">
        <v>59</v>
      </c>
      <c r="G38" s="27" t="s">
        <v>60</v>
      </c>
      <c r="H38" s="34">
        <v>10000000</v>
      </c>
      <c r="I38" s="34">
        <f t="shared" si="0"/>
        <v>10000000</v>
      </c>
      <c r="J38" s="27" t="s">
        <v>66</v>
      </c>
      <c r="K38" s="27" t="s">
        <v>67</v>
      </c>
      <c r="L38" s="63" t="s">
        <v>63</v>
      </c>
    </row>
    <row r="39" spans="2:12" s="22" customFormat="1" ht="51">
      <c r="B39" s="27">
        <v>92101702</v>
      </c>
      <c r="C39" s="33" t="s">
        <v>74</v>
      </c>
      <c r="D39" s="64">
        <v>41883</v>
      </c>
      <c r="E39" s="27" t="s">
        <v>75</v>
      </c>
      <c r="F39" s="27" t="s">
        <v>59</v>
      </c>
      <c r="G39" s="27" t="s">
        <v>60</v>
      </c>
      <c r="H39" s="34">
        <v>12000000</v>
      </c>
      <c r="I39" s="34">
        <f t="shared" si="0"/>
        <v>12000000</v>
      </c>
      <c r="J39" s="27" t="s">
        <v>66</v>
      </c>
      <c r="K39" s="27" t="s">
        <v>67</v>
      </c>
      <c r="L39" s="63" t="s">
        <v>63</v>
      </c>
    </row>
    <row r="40" spans="2:12" s="22" customFormat="1" ht="51">
      <c r="B40" s="27">
        <v>90141603</v>
      </c>
      <c r="C40" s="33" t="s">
        <v>76</v>
      </c>
      <c r="D40" s="64">
        <v>41821</v>
      </c>
      <c r="E40" s="27" t="s">
        <v>77</v>
      </c>
      <c r="F40" s="27" t="s">
        <v>59</v>
      </c>
      <c r="G40" s="27" t="s">
        <v>60</v>
      </c>
      <c r="H40" s="34">
        <v>40546850</v>
      </c>
      <c r="I40" s="34">
        <f t="shared" si="0"/>
        <v>40546850</v>
      </c>
      <c r="J40" s="27" t="s">
        <v>66</v>
      </c>
      <c r="K40" s="27" t="s">
        <v>67</v>
      </c>
      <c r="L40" s="63" t="s">
        <v>63</v>
      </c>
    </row>
    <row r="41" spans="2:12" s="22" customFormat="1" ht="51">
      <c r="B41" s="27">
        <v>90141603</v>
      </c>
      <c r="C41" s="33" t="s">
        <v>78</v>
      </c>
      <c r="D41" s="64">
        <v>41852</v>
      </c>
      <c r="E41" s="27" t="s">
        <v>79</v>
      </c>
      <c r="F41" s="27" t="s">
        <v>59</v>
      </c>
      <c r="G41" s="27" t="s">
        <v>60</v>
      </c>
      <c r="H41" s="34">
        <v>15000000</v>
      </c>
      <c r="I41" s="34">
        <f t="shared" si="0"/>
        <v>15000000</v>
      </c>
      <c r="J41" s="27" t="s">
        <v>66</v>
      </c>
      <c r="K41" s="27" t="s">
        <v>67</v>
      </c>
      <c r="L41" s="63" t="s">
        <v>63</v>
      </c>
    </row>
    <row r="42" spans="2:12" s="22" customFormat="1" ht="51">
      <c r="B42" s="27">
        <v>90141603</v>
      </c>
      <c r="C42" s="33" t="s">
        <v>80</v>
      </c>
      <c r="D42" s="64">
        <v>41640</v>
      </c>
      <c r="E42" s="27" t="s">
        <v>58</v>
      </c>
      <c r="F42" s="27" t="s">
        <v>59</v>
      </c>
      <c r="G42" s="27" t="s">
        <v>81</v>
      </c>
      <c r="H42" s="34">
        <v>62500000</v>
      </c>
      <c r="I42" s="34">
        <v>50000000</v>
      </c>
      <c r="J42" s="27" t="s">
        <v>61</v>
      </c>
      <c r="K42" s="27" t="s">
        <v>62</v>
      </c>
      <c r="L42" s="63" t="s">
        <v>63</v>
      </c>
    </row>
    <row r="43" spans="2:12" s="22" customFormat="1" ht="51">
      <c r="B43" s="27" t="s">
        <v>82</v>
      </c>
      <c r="C43" s="33" t="s">
        <v>83</v>
      </c>
      <c r="D43" s="64">
        <v>41699</v>
      </c>
      <c r="E43" s="27" t="s">
        <v>79</v>
      </c>
      <c r="F43" s="27" t="s">
        <v>84</v>
      </c>
      <c r="G43" s="27" t="s">
        <v>85</v>
      </c>
      <c r="H43" s="34">
        <v>25000000</v>
      </c>
      <c r="I43" s="34">
        <f t="shared" si="0"/>
        <v>25000000</v>
      </c>
      <c r="J43" s="27" t="s">
        <v>66</v>
      </c>
      <c r="K43" s="27" t="s">
        <v>67</v>
      </c>
      <c r="L43" s="63" t="s">
        <v>63</v>
      </c>
    </row>
    <row r="44" spans="2:12" s="22" customFormat="1" ht="51">
      <c r="B44" s="27">
        <v>90141703</v>
      </c>
      <c r="C44" s="33" t="s">
        <v>86</v>
      </c>
      <c r="D44" s="64">
        <v>41640</v>
      </c>
      <c r="E44" s="27" t="s">
        <v>87</v>
      </c>
      <c r="F44" s="27" t="s">
        <v>59</v>
      </c>
      <c r="G44" s="27" t="s">
        <v>88</v>
      </c>
      <c r="H44" s="34">
        <v>344325000</v>
      </c>
      <c r="I44" s="34">
        <v>311000000</v>
      </c>
      <c r="J44" s="27" t="s">
        <v>61</v>
      </c>
      <c r="K44" s="27" t="s">
        <v>62</v>
      </c>
      <c r="L44" s="63" t="s">
        <v>89</v>
      </c>
    </row>
    <row r="45" spans="2:12" s="22" customFormat="1" ht="51">
      <c r="B45" s="27">
        <v>90141703</v>
      </c>
      <c r="C45" s="33" t="s">
        <v>90</v>
      </c>
      <c r="D45" s="64">
        <v>41821</v>
      </c>
      <c r="E45" s="27" t="s">
        <v>79</v>
      </c>
      <c r="F45" s="27" t="s">
        <v>59</v>
      </c>
      <c r="G45" s="27" t="s">
        <v>60</v>
      </c>
      <c r="H45" s="34">
        <v>100000000</v>
      </c>
      <c r="I45" s="34">
        <f t="shared" si="0"/>
        <v>100000000</v>
      </c>
      <c r="J45" s="27" t="s">
        <v>66</v>
      </c>
      <c r="K45" s="27" t="s">
        <v>67</v>
      </c>
      <c r="L45" s="63" t="s">
        <v>89</v>
      </c>
    </row>
    <row r="46" spans="2:12" s="22" customFormat="1" ht="51">
      <c r="B46" s="27">
        <v>90141703</v>
      </c>
      <c r="C46" s="33" t="s">
        <v>91</v>
      </c>
      <c r="D46" s="64">
        <v>41791</v>
      </c>
      <c r="E46" s="27" t="s">
        <v>75</v>
      </c>
      <c r="F46" s="27" t="s">
        <v>59</v>
      </c>
      <c r="G46" s="27" t="s">
        <v>92</v>
      </c>
      <c r="H46" s="34">
        <v>10000</v>
      </c>
      <c r="I46" s="34">
        <f t="shared" si="0"/>
        <v>10000</v>
      </c>
      <c r="J46" s="27" t="s">
        <v>66</v>
      </c>
      <c r="K46" s="27" t="s">
        <v>67</v>
      </c>
      <c r="L46" s="63" t="s">
        <v>89</v>
      </c>
    </row>
    <row r="47" spans="2:12" s="22" customFormat="1" ht="51">
      <c r="B47" s="27">
        <v>94121514</v>
      </c>
      <c r="C47" s="33" t="s">
        <v>93</v>
      </c>
      <c r="D47" s="64">
        <v>41640</v>
      </c>
      <c r="E47" s="27" t="s">
        <v>87</v>
      </c>
      <c r="F47" s="27" t="s">
        <v>59</v>
      </c>
      <c r="G47" s="27" t="s">
        <v>88</v>
      </c>
      <c r="H47" s="34">
        <v>444564540</v>
      </c>
      <c r="I47" s="34">
        <v>402857640</v>
      </c>
      <c r="J47" s="27" t="s">
        <v>61</v>
      </c>
      <c r="K47" s="27" t="s">
        <v>62</v>
      </c>
      <c r="L47" s="63" t="s">
        <v>94</v>
      </c>
    </row>
    <row r="48" spans="2:12" s="22" customFormat="1" ht="51">
      <c r="B48" s="27">
        <v>90141603</v>
      </c>
      <c r="C48" s="33" t="s">
        <v>95</v>
      </c>
      <c r="D48" s="64">
        <v>41640</v>
      </c>
      <c r="E48" s="27" t="s">
        <v>96</v>
      </c>
      <c r="F48" s="27" t="s">
        <v>59</v>
      </c>
      <c r="G48" s="27" t="s">
        <v>60</v>
      </c>
      <c r="H48" s="34">
        <v>255000000</v>
      </c>
      <c r="I48" s="34">
        <f t="shared" si="0"/>
        <v>255000000</v>
      </c>
      <c r="J48" s="27" t="s">
        <v>61</v>
      </c>
      <c r="K48" s="27" t="s">
        <v>62</v>
      </c>
      <c r="L48" s="63" t="s">
        <v>97</v>
      </c>
    </row>
    <row r="49" spans="2:12" s="22" customFormat="1" ht="51">
      <c r="B49" s="27">
        <v>90141502</v>
      </c>
      <c r="C49" s="33" t="s">
        <v>98</v>
      </c>
      <c r="D49" s="64">
        <v>41791</v>
      </c>
      <c r="E49" s="27" t="s">
        <v>77</v>
      </c>
      <c r="F49" s="27" t="s">
        <v>59</v>
      </c>
      <c r="G49" s="27" t="s">
        <v>85</v>
      </c>
      <c r="H49" s="34">
        <v>25000000</v>
      </c>
      <c r="I49" s="34">
        <f t="shared" si="0"/>
        <v>25000000</v>
      </c>
      <c r="J49" s="27" t="s">
        <v>66</v>
      </c>
      <c r="K49" s="27" t="s">
        <v>67</v>
      </c>
      <c r="L49" s="63" t="s">
        <v>89</v>
      </c>
    </row>
    <row r="50" spans="2:12" s="22" customFormat="1" ht="51">
      <c r="B50" s="27">
        <v>90141603</v>
      </c>
      <c r="C50" s="33" t="s">
        <v>99</v>
      </c>
      <c r="D50" s="64">
        <v>41791</v>
      </c>
      <c r="E50" s="27" t="s">
        <v>77</v>
      </c>
      <c r="F50" s="27" t="s">
        <v>59</v>
      </c>
      <c r="G50" s="27" t="s">
        <v>100</v>
      </c>
      <c r="H50" s="34">
        <v>47100000</v>
      </c>
      <c r="I50" s="34">
        <f t="shared" si="0"/>
        <v>47100000</v>
      </c>
      <c r="J50" s="27" t="s">
        <v>66</v>
      </c>
      <c r="K50" s="27" t="s">
        <v>67</v>
      </c>
      <c r="L50" s="63" t="s">
        <v>89</v>
      </c>
    </row>
    <row r="51" spans="2:12" s="22" customFormat="1" ht="51">
      <c r="B51" s="27">
        <v>90141603</v>
      </c>
      <c r="C51" s="33" t="s">
        <v>101</v>
      </c>
      <c r="D51" s="64">
        <v>41791</v>
      </c>
      <c r="E51" s="27" t="s">
        <v>77</v>
      </c>
      <c r="F51" s="27" t="s">
        <v>59</v>
      </c>
      <c r="G51" s="27" t="s">
        <v>85</v>
      </c>
      <c r="H51" s="34">
        <v>24000000</v>
      </c>
      <c r="I51" s="34">
        <f t="shared" si="0"/>
        <v>24000000</v>
      </c>
      <c r="J51" s="27" t="s">
        <v>66</v>
      </c>
      <c r="K51" s="27" t="s">
        <v>67</v>
      </c>
      <c r="L51" s="63" t="s">
        <v>89</v>
      </c>
    </row>
    <row r="52" spans="2:12" s="22" customFormat="1" ht="51">
      <c r="B52" s="27" t="s">
        <v>102</v>
      </c>
      <c r="C52" s="33" t="s">
        <v>103</v>
      </c>
      <c r="D52" s="64">
        <v>41791</v>
      </c>
      <c r="E52" s="27" t="s">
        <v>77</v>
      </c>
      <c r="F52" s="27" t="s">
        <v>59</v>
      </c>
      <c r="G52" s="27" t="s">
        <v>100</v>
      </c>
      <c r="H52" s="34">
        <v>952500000</v>
      </c>
      <c r="I52" s="34">
        <f t="shared" si="0"/>
        <v>952500000</v>
      </c>
      <c r="J52" s="27" t="s">
        <v>66</v>
      </c>
      <c r="K52" s="27" t="s">
        <v>67</v>
      </c>
      <c r="L52" s="63" t="s">
        <v>89</v>
      </c>
    </row>
    <row r="53" spans="2:12" s="22" customFormat="1" ht="51">
      <c r="B53" s="27">
        <v>90141601</v>
      </c>
      <c r="C53" s="33" t="s">
        <v>104</v>
      </c>
      <c r="D53" s="64">
        <v>41640</v>
      </c>
      <c r="E53" s="27" t="s">
        <v>105</v>
      </c>
      <c r="F53" s="27" t="s">
        <v>59</v>
      </c>
      <c r="G53" s="27" t="s">
        <v>100</v>
      </c>
      <c r="H53" s="34">
        <v>578680000</v>
      </c>
      <c r="I53" s="34">
        <v>515000000</v>
      </c>
      <c r="J53" s="27" t="s">
        <v>61</v>
      </c>
      <c r="K53" s="27" t="s">
        <v>62</v>
      </c>
      <c r="L53" s="63" t="s">
        <v>89</v>
      </c>
    </row>
    <row r="54" spans="2:12" s="22" customFormat="1" ht="51">
      <c r="B54" s="27">
        <v>49221500</v>
      </c>
      <c r="C54" s="33" t="s">
        <v>106</v>
      </c>
      <c r="D54" s="64">
        <v>41699</v>
      </c>
      <c r="E54" s="27" t="s">
        <v>79</v>
      </c>
      <c r="F54" s="27" t="s">
        <v>84</v>
      </c>
      <c r="G54" s="27" t="s">
        <v>85</v>
      </c>
      <c r="H54" s="34">
        <v>26842506</v>
      </c>
      <c r="I54" s="34">
        <v>26842506</v>
      </c>
      <c r="J54" s="27" t="s">
        <v>66</v>
      </c>
      <c r="K54" s="27" t="s">
        <v>67</v>
      </c>
      <c r="L54" s="63" t="s">
        <v>89</v>
      </c>
    </row>
    <row r="55" spans="2:12" s="22" customFormat="1" ht="51">
      <c r="B55" s="27">
        <v>92121504</v>
      </c>
      <c r="C55" s="33" t="s">
        <v>107</v>
      </c>
      <c r="D55" s="64">
        <v>41640</v>
      </c>
      <c r="E55" s="27" t="s">
        <v>58</v>
      </c>
      <c r="F55" s="27" t="s">
        <v>108</v>
      </c>
      <c r="G55" s="27" t="s">
        <v>109</v>
      </c>
      <c r="H55" s="34">
        <v>1159305900</v>
      </c>
      <c r="I55" s="34">
        <v>296597000</v>
      </c>
      <c r="J55" s="27" t="s">
        <v>61</v>
      </c>
      <c r="K55" s="27" t="s">
        <v>62</v>
      </c>
      <c r="L55" s="63" t="s">
        <v>89</v>
      </c>
    </row>
    <row r="56" spans="2:12" s="22" customFormat="1" ht="51">
      <c r="B56" s="27">
        <v>76111601</v>
      </c>
      <c r="C56" s="33" t="s">
        <v>1123</v>
      </c>
      <c r="D56" s="64">
        <v>41640</v>
      </c>
      <c r="E56" s="27" t="s">
        <v>58</v>
      </c>
      <c r="F56" s="27" t="s">
        <v>108</v>
      </c>
      <c r="G56" s="27" t="s">
        <v>109</v>
      </c>
      <c r="H56" s="34">
        <v>789599924</v>
      </c>
      <c r="I56" s="34">
        <v>199773000</v>
      </c>
      <c r="J56" s="27" t="s">
        <v>61</v>
      </c>
      <c r="K56" s="27" t="s">
        <v>62</v>
      </c>
      <c r="L56" s="63" t="s">
        <v>63</v>
      </c>
    </row>
    <row r="57" spans="2:12" s="22" customFormat="1" ht="51">
      <c r="B57" s="27">
        <v>72101501</v>
      </c>
      <c r="C57" s="33" t="s">
        <v>110</v>
      </c>
      <c r="D57" s="64">
        <v>41671</v>
      </c>
      <c r="E57" s="27" t="s">
        <v>87</v>
      </c>
      <c r="F57" s="27" t="s">
        <v>111</v>
      </c>
      <c r="G57" s="27" t="s">
        <v>60</v>
      </c>
      <c r="H57" s="34">
        <v>38000000</v>
      </c>
      <c r="I57" s="34">
        <v>38000000</v>
      </c>
      <c r="J57" s="27" t="s">
        <v>66</v>
      </c>
      <c r="K57" s="27" t="s">
        <v>67</v>
      </c>
      <c r="L57" s="63" t="s">
        <v>97</v>
      </c>
    </row>
    <row r="58" spans="2:12" s="22" customFormat="1" ht="51">
      <c r="B58" s="27">
        <v>78111811</v>
      </c>
      <c r="C58" s="33" t="s">
        <v>112</v>
      </c>
      <c r="D58" s="64">
        <v>41640</v>
      </c>
      <c r="E58" s="27" t="s">
        <v>58</v>
      </c>
      <c r="F58" s="27" t="s">
        <v>108</v>
      </c>
      <c r="G58" s="27" t="s">
        <v>109</v>
      </c>
      <c r="H58" s="34">
        <v>75893961</v>
      </c>
      <c r="I58" s="34">
        <v>19330500</v>
      </c>
      <c r="J58" s="27" t="s">
        <v>61</v>
      </c>
      <c r="K58" s="27" t="s">
        <v>62</v>
      </c>
      <c r="L58" s="63" t="s">
        <v>97</v>
      </c>
    </row>
    <row r="59" spans="2:12" s="22" customFormat="1" ht="51">
      <c r="B59" s="27">
        <v>80111604</v>
      </c>
      <c r="C59" s="33" t="s">
        <v>113</v>
      </c>
      <c r="D59" s="64">
        <v>41640</v>
      </c>
      <c r="E59" s="27" t="s">
        <v>58</v>
      </c>
      <c r="F59" s="27" t="s">
        <v>59</v>
      </c>
      <c r="G59" s="27" t="s">
        <v>60</v>
      </c>
      <c r="H59" s="34">
        <v>60000000</v>
      </c>
      <c r="I59" s="34">
        <v>60000000</v>
      </c>
      <c r="J59" s="27" t="s">
        <v>66</v>
      </c>
      <c r="K59" s="27" t="s">
        <v>67</v>
      </c>
      <c r="L59" s="63" t="s">
        <v>97</v>
      </c>
    </row>
    <row r="60" spans="2:12" s="22" customFormat="1" ht="51">
      <c r="B60" s="27">
        <v>72102905</v>
      </c>
      <c r="C60" s="33" t="s">
        <v>114</v>
      </c>
      <c r="D60" s="64">
        <v>41671</v>
      </c>
      <c r="E60" s="27" t="s">
        <v>87</v>
      </c>
      <c r="F60" s="27" t="s">
        <v>84</v>
      </c>
      <c r="G60" s="27" t="s">
        <v>60</v>
      </c>
      <c r="H60" s="34">
        <v>32000000</v>
      </c>
      <c r="I60" s="34">
        <v>32000000</v>
      </c>
      <c r="J60" s="27" t="s">
        <v>66</v>
      </c>
      <c r="K60" s="27" t="s">
        <v>67</v>
      </c>
      <c r="L60" s="63" t="s">
        <v>97</v>
      </c>
    </row>
    <row r="61" spans="2:12" s="22" customFormat="1" ht="51">
      <c r="B61" s="27" t="s">
        <v>115</v>
      </c>
      <c r="C61" s="33" t="s">
        <v>116</v>
      </c>
      <c r="D61" s="64">
        <v>41640</v>
      </c>
      <c r="E61" s="27" t="s">
        <v>58</v>
      </c>
      <c r="F61" s="27" t="s">
        <v>59</v>
      </c>
      <c r="G61" s="27" t="s">
        <v>117</v>
      </c>
      <c r="H61" s="34">
        <v>268099500</v>
      </c>
      <c r="I61" s="34">
        <v>268099500</v>
      </c>
      <c r="J61" s="27" t="s">
        <v>66</v>
      </c>
      <c r="K61" s="27" t="s">
        <v>67</v>
      </c>
      <c r="L61" s="63" t="s">
        <v>94</v>
      </c>
    </row>
    <row r="62" spans="2:12" s="22" customFormat="1" ht="63.75">
      <c r="B62" s="44">
        <v>86111602</v>
      </c>
      <c r="C62" s="33" t="s">
        <v>1124</v>
      </c>
      <c r="D62" s="62" t="s">
        <v>118</v>
      </c>
      <c r="E62" s="27" t="s">
        <v>119</v>
      </c>
      <c r="F62" s="27" t="s">
        <v>120</v>
      </c>
      <c r="G62" s="27" t="s">
        <v>43</v>
      </c>
      <c r="H62" s="34">
        <v>372000000</v>
      </c>
      <c r="I62" s="34">
        <v>0</v>
      </c>
      <c r="J62" s="65">
        <v>294600000</v>
      </c>
      <c r="K62" s="27" t="s">
        <v>837</v>
      </c>
      <c r="L62" s="63" t="s">
        <v>121</v>
      </c>
    </row>
    <row r="63" spans="1:12" s="22" customFormat="1" ht="63.75">
      <c r="A63" s="45"/>
      <c r="B63" s="44">
        <v>86111602</v>
      </c>
      <c r="C63" s="33" t="s">
        <v>1124</v>
      </c>
      <c r="D63" s="62" t="s">
        <v>118</v>
      </c>
      <c r="E63" s="27" t="s">
        <v>119</v>
      </c>
      <c r="F63" s="27" t="s">
        <v>120</v>
      </c>
      <c r="G63" s="27" t="s">
        <v>122</v>
      </c>
      <c r="H63" s="34">
        <v>10000000</v>
      </c>
      <c r="I63" s="34">
        <v>0</v>
      </c>
      <c r="J63" s="65">
        <v>0</v>
      </c>
      <c r="K63" s="27" t="s">
        <v>837</v>
      </c>
      <c r="L63" s="63" t="s">
        <v>121</v>
      </c>
    </row>
    <row r="64" spans="2:12" s="22" customFormat="1" ht="76.5">
      <c r="B64" s="44">
        <v>80101604</v>
      </c>
      <c r="C64" s="33" t="s">
        <v>1125</v>
      </c>
      <c r="D64" s="27" t="s">
        <v>123</v>
      </c>
      <c r="E64" s="27" t="s">
        <v>119</v>
      </c>
      <c r="F64" s="27" t="s">
        <v>120</v>
      </c>
      <c r="G64" s="27" t="s">
        <v>43</v>
      </c>
      <c r="H64" s="34">
        <v>166700000</v>
      </c>
      <c r="I64" s="34">
        <v>0</v>
      </c>
      <c r="J64" s="65">
        <v>135500000</v>
      </c>
      <c r="K64" s="27" t="s">
        <v>837</v>
      </c>
      <c r="L64" s="63" t="s">
        <v>121</v>
      </c>
    </row>
    <row r="65" spans="2:12" s="22" customFormat="1" ht="76.5">
      <c r="B65" s="44">
        <v>80101604</v>
      </c>
      <c r="C65" s="33" t="s">
        <v>1126</v>
      </c>
      <c r="D65" s="27" t="s">
        <v>123</v>
      </c>
      <c r="E65" s="27" t="s">
        <v>119</v>
      </c>
      <c r="F65" s="27" t="s">
        <v>120</v>
      </c>
      <c r="G65" s="27" t="s">
        <v>122</v>
      </c>
      <c r="H65" s="34">
        <v>20000000</v>
      </c>
      <c r="I65" s="34">
        <v>0</v>
      </c>
      <c r="J65" s="65">
        <v>0</v>
      </c>
      <c r="K65" s="27" t="s">
        <v>837</v>
      </c>
      <c r="L65" s="63" t="s">
        <v>121</v>
      </c>
    </row>
    <row r="66" spans="2:12" s="22" customFormat="1" ht="63.75">
      <c r="B66" s="44">
        <v>86111602</v>
      </c>
      <c r="C66" s="33" t="s">
        <v>1127</v>
      </c>
      <c r="D66" s="27" t="s">
        <v>124</v>
      </c>
      <c r="E66" s="27" t="s">
        <v>125</v>
      </c>
      <c r="F66" s="27" t="s">
        <v>120</v>
      </c>
      <c r="G66" s="27" t="s">
        <v>43</v>
      </c>
      <c r="H66" s="34">
        <v>66000000</v>
      </c>
      <c r="I66" s="34">
        <v>0</v>
      </c>
      <c r="J66" s="65">
        <v>51000000</v>
      </c>
      <c r="K66" s="27" t="s">
        <v>837</v>
      </c>
      <c r="L66" s="63" t="s">
        <v>121</v>
      </c>
    </row>
    <row r="67" spans="2:12" s="22" customFormat="1" ht="63.75">
      <c r="B67" s="44">
        <v>86111602</v>
      </c>
      <c r="C67" s="33" t="s">
        <v>1127</v>
      </c>
      <c r="D67" s="27" t="s">
        <v>124</v>
      </c>
      <c r="E67" s="27" t="s">
        <v>125</v>
      </c>
      <c r="F67" s="27" t="s">
        <v>120</v>
      </c>
      <c r="G67" s="27" t="s">
        <v>126</v>
      </c>
      <c r="H67" s="34">
        <v>28014000</v>
      </c>
      <c r="I67" s="34">
        <v>0</v>
      </c>
      <c r="J67" s="65">
        <v>0</v>
      </c>
      <c r="K67" s="27" t="s">
        <v>837</v>
      </c>
      <c r="L67" s="63" t="s">
        <v>121</v>
      </c>
    </row>
    <row r="68" spans="2:12" s="22" customFormat="1" ht="76.5">
      <c r="B68" s="44">
        <v>80101604</v>
      </c>
      <c r="C68" s="33" t="s">
        <v>1128</v>
      </c>
      <c r="D68" s="27" t="s">
        <v>127</v>
      </c>
      <c r="E68" s="27" t="s">
        <v>125</v>
      </c>
      <c r="F68" s="27" t="s">
        <v>120</v>
      </c>
      <c r="G68" s="27" t="s">
        <v>43</v>
      </c>
      <c r="H68" s="34">
        <v>74000000</v>
      </c>
      <c r="I68" s="34">
        <v>0</v>
      </c>
      <c r="J68" s="65">
        <v>42000000</v>
      </c>
      <c r="K68" s="27" t="s">
        <v>837</v>
      </c>
      <c r="L68" s="63" t="s">
        <v>121</v>
      </c>
    </row>
    <row r="69" spans="2:12" s="22" customFormat="1" ht="76.5">
      <c r="B69" s="44">
        <v>80101604</v>
      </c>
      <c r="C69" s="33" t="s">
        <v>1129</v>
      </c>
      <c r="D69" s="27" t="s">
        <v>127</v>
      </c>
      <c r="E69" s="27" t="s">
        <v>125</v>
      </c>
      <c r="F69" s="27" t="s">
        <v>120</v>
      </c>
      <c r="G69" s="27" t="s">
        <v>128</v>
      </c>
      <c r="H69" s="34">
        <v>11141500</v>
      </c>
      <c r="I69" s="34">
        <v>0</v>
      </c>
      <c r="J69" s="65">
        <v>0</v>
      </c>
      <c r="K69" s="27" t="s">
        <v>837</v>
      </c>
      <c r="L69" s="63" t="s">
        <v>121</v>
      </c>
    </row>
    <row r="70" spans="2:12" s="22" customFormat="1" ht="76.5">
      <c r="B70" s="44">
        <v>80101604</v>
      </c>
      <c r="C70" s="33" t="s">
        <v>1130</v>
      </c>
      <c r="D70" s="66" t="s">
        <v>129</v>
      </c>
      <c r="E70" s="27" t="s">
        <v>125</v>
      </c>
      <c r="F70" s="27" t="s">
        <v>130</v>
      </c>
      <c r="G70" s="27" t="s">
        <v>43</v>
      </c>
      <c r="H70" s="34">
        <v>46000000</v>
      </c>
      <c r="I70" s="34">
        <v>0</v>
      </c>
      <c r="J70" s="65">
        <v>34000000</v>
      </c>
      <c r="K70" s="27" t="s">
        <v>837</v>
      </c>
      <c r="L70" s="63" t="s">
        <v>121</v>
      </c>
    </row>
    <row r="71" spans="2:12" s="22" customFormat="1" ht="76.5">
      <c r="B71" s="44">
        <v>80101604</v>
      </c>
      <c r="C71" s="33" t="s">
        <v>1130</v>
      </c>
      <c r="D71" s="66" t="s">
        <v>129</v>
      </c>
      <c r="E71" s="27" t="s">
        <v>125</v>
      </c>
      <c r="F71" s="27" t="s">
        <v>130</v>
      </c>
      <c r="G71" s="27" t="s">
        <v>131</v>
      </c>
      <c r="H71" s="34">
        <v>54000000</v>
      </c>
      <c r="I71" s="34">
        <v>0</v>
      </c>
      <c r="J71" s="65">
        <v>0</v>
      </c>
      <c r="K71" s="27" t="s">
        <v>837</v>
      </c>
      <c r="L71" s="63" t="s">
        <v>121</v>
      </c>
    </row>
    <row r="72" spans="2:12" s="22" customFormat="1" ht="71.25" customHeight="1">
      <c r="B72" s="44">
        <v>86111602</v>
      </c>
      <c r="C72" s="33" t="s">
        <v>1131</v>
      </c>
      <c r="D72" s="27" t="s">
        <v>132</v>
      </c>
      <c r="E72" s="27" t="s">
        <v>125</v>
      </c>
      <c r="F72" s="27" t="s">
        <v>133</v>
      </c>
      <c r="G72" s="27" t="s">
        <v>43</v>
      </c>
      <c r="H72" s="34">
        <v>65000000</v>
      </c>
      <c r="I72" s="34">
        <v>0</v>
      </c>
      <c r="J72" s="65">
        <v>40530000</v>
      </c>
      <c r="K72" s="27" t="s">
        <v>837</v>
      </c>
      <c r="L72" s="63" t="s">
        <v>121</v>
      </c>
    </row>
    <row r="73" spans="2:12" s="22" customFormat="1" ht="63.75">
      <c r="B73" s="44">
        <v>86111602</v>
      </c>
      <c r="C73" s="33" t="s">
        <v>1132</v>
      </c>
      <c r="D73" s="27" t="s">
        <v>132</v>
      </c>
      <c r="E73" s="27" t="s">
        <v>125</v>
      </c>
      <c r="F73" s="27" t="s">
        <v>133</v>
      </c>
      <c r="G73" s="27" t="s">
        <v>134</v>
      </c>
      <c r="H73" s="34">
        <v>20000000</v>
      </c>
      <c r="I73" s="34">
        <v>0</v>
      </c>
      <c r="J73" s="65">
        <v>0</v>
      </c>
      <c r="K73" s="27" t="s">
        <v>837</v>
      </c>
      <c r="L73" s="63" t="s">
        <v>121</v>
      </c>
    </row>
    <row r="74" spans="2:12" s="22" customFormat="1" ht="76.5">
      <c r="B74" s="44">
        <v>80101604</v>
      </c>
      <c r="C74" s="33" t="s">
        <v>1133</v>
      </c>
      <c r="D74" s="27" t="s">
        <v>118</v>
      </c>
      <c r="E74" s="27" t="s">
        <v>125</v>
      </c>
      <c r="F74" s="27" t="s">
        <v>135</v>
      </c>
      <c r="G74" s="27" t="s">
        <v>43</v>
      </c>
      <c r="H74" s="34">
        <v>60000000</v>
      </c>
      <c r="I74" s="34">
        <v>0</v>
      </c>
      <c r="J74" s="65">
        <v>50000000</v>
      </c>
      <c r="K74" s="27" t="s">
        <v>837</v>
      </c>
      <c r="L74" s="63" t="s">
        <v>121</v>
      </c>
    </row>
    <row r="75" spans="2:12" s="22" customFormat="1" ht="76.5">
      <c r="B75" s="44">
        <v>80101604</v>
      </c>
      <c r="C75" s="33" t="s">
        <v>1133</v>
      </c>
      <c r="D75" s="27" t="s">
        <v>118</v>
      </c>
      <c r="E75" s="27" t="s">
        <v>125</v>
      </c>
      <c r="F75" s="27" t="s">
        <v>135</v>
      </c>
      <c r="G75" s="27" t="s">
        <v>136</v>
      </c>
      <c r="H75" s="34">
        <v>21200000</v>
      </c>
      <c r="I75" s="34">
        <v>0</v>
      </c>
      <c r="J75" s="65">
        <v>0</v>
      </c>
      <c r="K75" s="27" t="s">
        <v>837</v>
      </c>
      <c r="L75" s="63" t="s">
        <v>121</v>
      </c>
    </row>
    <row r="76" spans="2:12" s="22" customFormat="1" ht="40.5" customHeight="1">
      <c r="B76" s="27">
        <v>93141709</v>
      </c>
      <c r="C76" s="33" t="s">
        <v>1134</v>
      </c>
      <c r="D76" s="67">
        <v>41805</v>
      </c>
      <c r="E76" s="67">
        <v>41988</v>
      </c>
      <c r="F76" s="27" t="s">
        <v>137</v>
      </c>
      <c r="G76" s="27" t="s">
        <v>138</v>
      </c>
      <c r="H76" s="34">
        <v>3092597293</v>
      </c>
      <c r="I76" s="34">
        <v>3092597293</v>
      </c>
      <c r="J76" s="27" t="s">
        <v>66</v>
      </c>
      <c r="K76" s="27">
        <v>0</v>
      </c>
      <c r="L76" s="27" t="s">
        <v>139</v>
      </c>
    </row>
    <row r="77" spans="2:12" s="22" customFormat="1" ht="38.25">
      <c r="B77" s="27">
        <v>93141506</v>
      </c>
      <c r="C77" s="33" t="s">
        <v>1135</v>
      </c>
      <c r="D77" s="67">
        <v>41730</v>
      </c>
      <c r="E77" s="67">
        <v>41983</v>
      </c>
      <c r="F77" s="27" t="s">
        <v>140</v>
      </c>
      <c r="G77" s="27" t="s">
        <v>141</v>
      </c>
      <c r="H77" s="34">
        <v>250000000</v>
      </c>
      <c r="I77" s="34">
        <v>250000000</v>
      </c>
      <c r="J77" s="27" t="s">
        <v>66</v>
      </c>
      <c r="K77" s="27">
        <v>0</v>
      </c>
      <c r="L77" s="27" t="s">
        <v>142</v>
      </c>
    </row>
    <row r="78" spans="2:12" s="22" customFormat="1" ht="25.5">
      <c r="B78" s="27">
        <v>93141506</v>
      </c>
      <c r="C78" s="33" t="s">
        <v>1136</v>
      </c>
      <c r="D78" s="67">
        <v>41730</v>
      </c>
      <c r="E78" s="67">
        <v>41983</v>
      </c>
      <c r="F78" s="27" t="s">
        <v>140</v>
      </c>
      <c r="G78" s="27" t="s">
        <v>143</v>
      </c>
      <c r="H78" s="34">
        <v>106000000</v>
      </c>
      <c r="I78" s="34">
        <v>106000000</v>
      </c>
      <c r="J78" s="27" t="s">
        <v>66</v>
      </c>
      <c r="K78" s="27">
        <v>0</v>
      </c>
      <c r="L78" s="27" t="s">
        <v>142</v>
      </c>
    </row>
    <row r="79" spans="2:12" s="22" customFormat="1" ht="51">
      <c r="B79" s="27">
        <v>93141506</v>
      </c>
      <c r="C79" s="33" t="s">
        <v>1137</v>
      </c>
      <c r="D79" s="67">
        <v>41654</v>
      </c>
      <c r="E79" s="67">
        <v>41983</v>
      </c>
      <c r="F79" s="27" t="s">
        <v>140</v>
      </c>
      <c r="G79" s="27" t="s">
        <v>143</v>
      </c>
      <c r="H79" s="34">
        <v>400000000</v>
      </c>
      <c r="I79" s="34">
        <v>400000000</v>
      </c>
      <c r="J79" s="27" t="s">
        <v>66</v>
      </c>
      <c r="K79" s="27">
        <v>0</v>
      </c>
      <c r="L79" s="27" t="s">
        <v>142</v>
      </c>
    </row>
    <row r="80" spans="2:12" s="22" customFormat="1" ht="38.25">
      <c r="B80" s="27">
        <v>93141506</v>
      </c>
      <c r="C80" s="33" t="s">
        <v>1138</v>
      </c>
      <c r="D80" s="67">
        <v>41821</v>
      </c>
      <c r="E80" s="67" t="s">
        <v>144</v>
      </c>
      <c r="F80" s="27" t="s">
        <v>145</v>
      </c>
      <c r="G80" s="27" t="s">
        <v>143</v>
      </c>
      <c r="H80" s="34">
        <v>21751798</v>
      </c>
      <c r="I80" s="34">
        <v>21751798</v>
      </c>
      <c r="J80" s="27" t="s">
        <v>66</v>
      </c>
      <c r="K80" s="27">
        <v>0</v>
      </c>
      <c r="L80" s="27" t="s">
        <v>142</v>
      </c>
    </row>
    <row r="81" spans="2:12" s="22" customFormat="1" ht="25.5">
      <c r="B81" s="27">
        <v>90121502</v>
      </c>
      <c r="C81" s="33" t="s">
        <v>1139</v>
      </c>
      <c r="D81" s="67">
        <v>41699</v>
      </c>
      <c r="E81" s="67">
        <v>41791</v>
      </c>
      <c r="F81" s="27" t="s">
        <v>140</v>
      </c>
      <c r="G81" s="27" t="s">
        <v>143</v>
      </c>
      <c r="H81" s="34">
        <v>8000000</v>
      </c>
      <c r="I81" s="34">
        <v>8000000</v>
      </c>
      <c r="J81" s="27" t="s">
        <v>66</v>
      </c>
      <c r="K81" s="27">
        <v>0</v>
      </c>
      <c r="L81" s="27" t="s">
        <v>142</v>
      </c>
    </row>
    <row r="82" spans="2:12" s="22" customFormat="1" ht="38.25">
      <c r="B82" s="27">
        <v>93141506</v>
      </c>
      <c r="C82" s="33" t="s">
        <v>1140</v>
      </c>
      <c r="D82" s="67">
        <v>41944</v>
      </c>
      <c r="E82" s="67">
        <v>41983</v>
      </c>
      <c r="F82" s="27" t="s">
        <v>140</v>
      </c>
      <c r="G82" s="27" t="s">
        <v>143</v>
      </c>
      <c r="H82" s="34">
        <v>12000000</v>
      </c>
      <c r="I82" s="34">
        <v>12000000</v>
      </c>
      <c r="J82" s="27" t="s">
        <v>66</v>
      </c>
      <c r="K82" s="27">
        <v>0</v>
      </c>
      <c r="L82" s="27" t="s">
        <v>142</v>
      </c>
    </row>
    <row r="83" spans="2:12" s="22" customFormat="1" ht="38.25">
      <c r="B83" s="27">
        <v>93141506</v>
      </c>
      <c r="C83" s="33" t="s">
        <v>1141</v>
      </c>
      <c r="D83" s="67">
        <v>41944</v>
      </c>
      <c r="E83" s="67">
        <v>41983</v>
      </c>
      <c r="F83" s="27" t="s">
        <v>140</v>
      </c>
      <c r="G83" s="27" t="s">
        <v>143</v>
      </c>
      <c r="H83" s="34">
        <v>38000000</v>
      </c>
      <c r="I83" s="34">
        <v>38000000</v>
      </c>
      <c r="J83" s="27" t="s">
        <v>66</v>
      </c>
      <c r="K83" s="27">
        <v>0</v>
      </c>
      <c r="L83" s="27" t="s">
        <v>142</v>
      </c>
    </row>
    <row r="84" spans="2:12" s="22" customFormat="1" ht="54.75" customHeight="1">
      <c r="B84" s="27">
        <v>93141506</v>
      </c>
      <c r="C84" s="33" t="s">
        <v>1142</v>
      </c>
      <c r="D84" s="67">
        <v>41821</v>
      </c>
      <c r="E84" s="67">
        <v>41980</v>
      </c>
      <c r="F84" s="27" t="s">
        <v>145</v>
      </c>
      <c r="G84" s="27" t="s">
        <v>143</v>
      </c>
      <c r="H84" s="34">
        <v>36862018</v>
      </c>
      <c r="I84" s="34">
        <v>36862018</v>
      </c>
      <c r="J84" s="27" t="s">
        <v>66</v>
      </c>
      <c r="K84" s="27">
        <v>0</v>
      </c>
      <c r="L84" s="27" t="s">
        <v>142</v>
      </c>
    </row>
    <row r="85" spans="2:12" s="22" customFormat="1" ht="50.25" customHeight="1">
      <c r="B85" s="27">
        <v>93141506</v>
      </c>
      <c r="C85" s="33" t="s">
        <v>1143</v>
      </c>
      <c r="D85" s="67">
        <v>41654</v>
      </c>
      <c r="E85" s="67">
        <v>41983</v>
      </c>
      <c r="F85" s="27" t="s">
        <v>140</v>
      </c>
      <c r="G85" s="27" t="s">
        <v>143</v>
      </c>
      <c r="H85" s="34">
        <v>130000000</v>
      </c>
      <c r="I85" s="34">
        <v>130000000</v>
      </c>
      <c r="J85" s="27" t="s">
        <v>66</v>
      </c>
      <c r="K85" s="27">
        <v>0</v>
      </c>
      <c r="L85" s="27" t="s">
        <v>139</v>
      </c>
    </row>
    <row r="86" spans="2:12" s="22" customFormat="1" ht="46.5" customHeight="1">
      <c r="B86" s="27">
        <v>93141506</v>
      </c>
      <c r="C86" s="33" t="s">
        <v>1144</v>
      </c>
      <c r="D86" s="67">
        <v>41791</v>
      </c>
      <c r="E86" s="67">
        <v>41983</v>
      </c>
      <c r="F86" s="27" t="s">
        <v>140</v>
      </c>
      <c r="G86" s="27" t="s">
        <v>143</v>
      </c>
      <c r="H86" s="34">
        <v>60000000</v>
      </c>
      <c r="I86" s="34">
        <v>60000000</v>
      </c>
      <c r="J86" s="27" t="s">
        <v>66</v>
      </c>
      <c r="K86" s="27">
        <v>0</v>
      </c>
      <c r="L86" s="27" t="s">
        <v>146</v>
      </c>
    </row>
    <row r="87" spans="2:12" s="22" customFormat="1" ht="38.25">
      <c r="B87" s="27">
        <v>93141506</v>
      </c>
      <c r="C87" s="33" t="s">
        <v>1145</v>
      </c>
      <c r="D87" s="67">
        <v>41760</v>
      </c>
      <c r="E87" s="67">
        <v>41983</v>
      </c>
      <c r="F87" s="27" t="s">
        <v>140</v>
      </c>
      <c r="G87" s="27" t="s">
        <v>143</v>
      </c>
      <c r="H87" s="34">
        <v>40000000</v>
      </c>
      <c r="I87" s="34">
        <v>40000000</v>
      </c>
      <c r="J87" s="27" t="s">
        <v>66</v>
      </c>
      <c r="K87" s="27">
        <v>0</v>
      </c>
      <c r="L87" s="27" t="s">
        <v>146</v>
      </c>
    </row>
    <row r="88" spans="2:12" s="22" customFormat="1" ht="42.75" customHeight="1">
      <c r="B88" s="27">
        <v>93141506</v>
      </c>
      <c r="C88" s="33" t="s">
        <v>1146</v>
      </c>
      <c r="D88" s="67">
        <v>41654</v>
      </c>
      <c r="E88" s="67">
        <v>41983</v>
      </c>
      <c r="F88" s="27" t="s">
        <v>140</v>
      </c>
      <c r="G88" s="27" t="s">
        <v>143</v>
      </c>
      <c r="H88" s="34">
        <v>120000000</v>
      </c>
      <c r="I88" s="34">
        <v>120000000</v>
      </c>
      <c r="J88" s="27" t="s">
        <v>66</v>
      </c>
      <c r="K88" s="27">
        <v>0</v>
      </c>
      <c r="L88" s="27" t="s">
        <v>147</v>
      </c>
    </row>
    <row r="89" spans="2:12" s="22" customFormat="1" ht="41.25" customHeight="1">
      <c r="B89" s="27">
        <v>93141506</v>
      </c>
      <c r="C89" s="33" t="s">
        <v>1147</v>
      </c>
      <c r="D89" s="67">
        <v>41760</v>
      </c>
      <c r="E89" s="67">
        <v>41983</v>
      </c>
      <c r="F89" s="27" t="s">
        <v>140</v>
      </c>
      <c r="G89" s="27" t="s">
        <v>143</v>
      </c>
      <c r="H89" s="34">
        <v>20000000</v>
      </c>
      <c r="I89" s="34">
        <v>20000000</v>
      </c>
      <c r="J89" s="27" t="s">
        <v>66</v>
      </c>
      <c r="K89" s="27">
        <v>0</v>
      </c>
      <c r="L89" s="27" t="s">
        <v>147</v>
      </c>
    </row>
    <row r="90" spans="2:12" s="22" customFormat="1" ht="38.25">
      <c r="B90" s="27">
        <v>93141506</v>
      </c>
      <c r="C90" s="33" t="s">
        <v>1148</v>
      </c>
      <c r="D90" s="67">
        <v>41805</v>
      </c>
      <c r="E90" s="67">
        <v>41983</v>
      </c>
      <c r="F90" s="27" t="s">
        <v>148</v>
      </c>
      <c r="G90" s="27" t="s">
        <v>149</v>
      </c>
      <c r="H90" s="34">
        <v>687775000</v>
      </c>
      <c r="I90" s="34">
        <v>687775000</v>
      </c>
      <c r="J90" s="27" t="s">
        <v>66</v>
      </c>
      <c r="K90" s="27">
        <v>0</v>
      </c>
      <c r="L90" s="27" t="s">
        <v>147</v>
      </c>
    </row>
    <row r="91" spans="2:12" s="22" customFormat="1" ht="38.25">
      <c r="B91" s="27">
        <v>93141506</v>
      </c>
      <c r="C91" s="33" t="s">
        <v>1149</v>
      </c>
      <c r="D91" s="67">
        <v>41805</v>
      </c>
      <c r="E91" s="67">
        <v>41983</v>
      </c>
      <c r="F91" s="27" t="s">
        <v>140</v>
      </c>
      <c r="G91" s="27" t="s">
        <v>150</v>
      </c>
      <c r="H91" s="34">
        <v>350000000</v>
      </c>
      <c r="I91" s="34">
        <v>350000000</v>
      </c>
      <c r="J91" s="27" t="s">
        <v>66</v>
      </c>
      <c r="K91" s="27">
        <v>0</v>
      </c>
      <c r="L91" s="27" t="s">
        <v>147</v>
      </c>
    </row>
    <row r="92" spans="2:12" s="22" customFormat="1" ht="38.25">
      <c r="B92" s="27">
        <v>93141506</v>
      </c>
      <c r="C92" s="33" t="s">
        <v>1150</v>
      </c>
      <c r="D92" s="67">
        <v>41654</v>
      </c>
      <c r="E92" s="67">
        <v>41983</v>
      </c>
      <c r="F92" s="27" t="s">
        <v>137</v>
      </c>
      <c r="G92" s="27" t="s">
        <v>151</v>
      </c>
      <c r="H92" s="34">
        <v>500075000</v>
      </c>
      <c r="I92" s="34">
        <v>500075000</v>
      </c>
      <c r="J92" s="27" t="s">
        <v>66</v>
      </c>
      <c r="K92" s="27">
        <v>0</v>
      </c>
      <c r="L92" s="27" t="s">
        <v>147</v>
      </c>
    </row>
    <row r="93" spans="2:12" s="22" customFormat="1" ht="38.25">
      <c r="B93" s="27">
        <v>93141506</v>
      </c>
      <c r="C93" s="33" t="s">
        <v>1151</v>
      </c>
      <c r="D93" s="67">
        <v>41699</v>
      </c>
      <c r="E93" s="67">
        <v>41983</v>
      </c>
      <c r="F93" s="27" t="s">
        <v>140</v>
      </c>
      <c r="G93" s="27" t="s">
        <v>143</v>
      </c>
      <c r="H93" s="34">
        <v>500000000</v>
      </c>
      <c r="I93" s="34">
        <v>500000000</v>
      </c>
      <c r="J93" s="27" t="s">
        <v>66</v>
      </c>
      <c r="K93" s="27">
        <v>0</v>
      </c>
      <c r="L93" s="27" t="s">
        <v>146</v>
      </c>
    </row>
    <row r="94" spans="2:12" s="22" customFormat="1" ht="38.25">
      <c r="B94" s="27">
        <v>93141506</v>
      </c>
      <c r="C94" s="33" t="s">
        <v>1152</v>
      </c>
      <c r="D94" s="67">
        <v>41821</v>
      </c>
      <c r="E94" s="67">
        <v>41988</v>
      </c>
      <c r="F94" s="27" t="s">
        <v>145</v>
      </c>
      <c r="G94" s="27" t="s">
        <v>143</v>
      </c>
      <c r="H94" s="34">
        <v>121292015</v>
      </c>
      <c r="I94" s="34">
        <v>121292015</v>
      </c>
      <c r="J94" s="27" t="s">
        <v>66</v>
      </c>
      <c r="K94" s="27">
        <v>0</v>
      </c>
      <c r="L94" s="27" t="s">
        <v>146</v>
      </c>
    </row>
    <row r="95" spans="2:12" s="22" customFormat="1" ht="40.5" customHeight="1">
      <c r="B95" s="27">
        <v>80141607</v>
      </c>
      <c r="C95" s="33" t="s">
        <v>1153</v>
      </c>
      <c r="D95" s="67">
        <v>41671</v>
      </c>
      <c r="E95" s="67">
        <v>41983</v>
      </c>
      <c r="F95" s="27" t="s">
        <v>148</v>
      </c>
      <c r="G95" s="27" t="s">
        <v>143</v>
      </c>
      <c r="H95" s="34">
        <v>10000000</v>
      </c>
      <c r="I95" s="34">
        <v>10000000</v>
      </c>
      <c r="J95" s="27" t="s">
        <v>66</v>
      </c>
      <c r="K95" s="27">
        <v>0</v>
      </c>
      <c r="L95" s="27" t="s">
        <v>152</v>
      </c>
    </row>
    <row r="96" spans="2:12" s="22" customFormat="1" ht="38.25">
      <c r="B96" s="27">
        <v>93141506</v>
      </c>
      <c r="C96" s="33" t="s">
        <v>1154</v>
      </c>
      <c r="D96" s="67">
        <v>41654</v>
      </c>
      <c r="E96" s="67">
        <v>41973</v>
      </c>
      <c r="F96" s="27" t="s">
        <v>140</v>
      </c>
      <c r="G96" s="27" t="s">
        <v>143</v>
      </c>
      <c r="H96" s="34">
        <v>100000000</v>
      </c>
      <c r="I96" s="34">
        <v>100000000</v>
      </c>
      <c r="J96" s="27" t="s">
        <v>66</v>
      </c>
      <c r="K96" s="27">
        <v>0</v>
      </c>
      <c r="L96" s="27" t="s">
        <v>139</v>
      </c>
    </row>
    <row r="97" spans="2:12" s="22" customFormat="1" ht="58.5" customHeight="1">
      <c r="B97" s="27">
        <v>93141506</v>
      </c>
      <c r="C97" s="33" t="s">
        <v>1155</v>
      </c>
      <c r="D97" s="67">
        <v>41730</v>
      </c>
      <c r="E97" s="67">
        <v>41973</v>
      </c>
      <c r="F97" s="27" t="s">
        <v>140</v>
      </c>
      <c r="G97" s="27" t="s">
        <v>143</v>
      </c>
      <c r="H97" s="34">
        <v>112000000</v>
      </c>
      <c r="I97" s="34">
        <v>112000000</v>
      </c>
      <c r="J97" s="27" t="s">
        <v>66</v>
      </c>
      <c r="K97" s="27">
        <v>0</v>
      </c>
      <c r="L97" s="27" t="s">
        <v>146</v>
      </c>
    </row>
    <row r="98" spans="2:12" s="22" customFormat="1" ht="48" customHeight="1">
      <c r="B98" s="27">
        <v>93141506</v>
      </c>
      <c r="C98" s="33" t="s">
        <v>1155</v>
      </c>
      <c r="D98" s="67">
        <v>41730</v>
      </c>
      <c r="E98" s="67">
        <v>41973</v>
      </c>
      <c r="F98" s="27" t="s">
        <v>140</v>
      </c>
      <c r="G98" s="27" t="s">
        <v>143</v>
      </c>
      <c r="H98" s="34">
        <v>38000000</v>
      </c>
      <c r="I98" s="34">
        <v>38000000</v>
      </c>
      <c r="J98" s="27" t="s">
        <v>66</v>
      </c>
      <c r="K98" s="27">
        <v>0</v>
      </c>
      <c r="L98" s="27" t="s">
        <v>146</v>
      </c>
    </row>
    <row r="99" spans="2:12" s="22" customFormat="1" ht="42" customHeight="1">
      <c r="B99" s="27">
        <v>93141506</v>
      </c>
      <c r="C99" s="33" t="s">
        <v>1156</v>
      </c>
      <c r="D99" s="67">
        <v>41640</v>
      </c>
      <c r="E99" s="67">
        <v>42003</v>
      </c>
      <c r="F99" s="27" t="s">
        <v>153</v>
      </c>
      <c r="G99" s="27" t="s">
        <v>143</v>
      </c>
      <c r="H99" s="34">
        <v>300000000</v>
      </c>
      <c r="I99" s="34">
        <v>300000000</v>
      </c>
      <c r="J99" s="27" t="s">
        <v>66</v>
      </c>
      <c r="K99" s="27">
        <v>0</v>
      </c>
      <c r="L99" s="27" t="s">
        <v>154</v>
      </c>
    </row>
    <row r="100" spans="2:12" s="22" customFormat="1" ht="52.5" customHeight="1">
      <c r="B100" s="27">
        <v>93141506</v>
      </c>
      <c r="C100" s="33" t="s">
        <v>1157</v>
      </c>
      <c r="D100" s="27" t="s">
        <v>155</v>
      </c>
      <c r="E100" s="67">
        <v>41973</v>
      </c>
      <c r="F100" s="27" t="s">
        <v>140</v>
      </c>
      <c r="G100" s="27" t="s">
        <v>143</v>
      </c>
      <c r="H100" s="34">
        <v>200000000</v>
      </c>
      <c r="I100" s="34">
        <v>200000000</v>
      </c>
      <c r="J100" s="27" t="s">
        <v>66</v>
      </c>
      <c r="K100" s="27">
        <v>0</v>
      </c>
      <c r="L100" s="27" t="s">
        <v>142</v>
      </c>
    </row>
    <row r="101" spans="2:12" s="22" customFormat="1" ht="12.75">
      <c r="B101" s="27">
        <v>85151601</v>
      </c>
      <c r="C101" s="33" t="s">
        <v>156</v>
      </c>
      <c r="D101" s="67">
        <v>41654</v>
      </c>
      <c r="E101" s="27" t="s">
        <v>157</v>
      </c>
      <c r="F101" s="27" t="s">
        <v>158</v>
      </c>
      <c r="G101" s="27" t="s">
        <v>159</v>
      </c>
      <c r="H101" s="34">
        <v>2609299521</v>
      </c>
      <c r="I101" s="34">
        <v>2609299521</v>
      </c>
      <c r="J101" s="27" t="s">
        <v>41</v>
      </c>
      <c r="K101" s="27">
        <v>0</v>
      </c>
      <c r="L101" s="63" t="s">
        <v>1101</v>
      </c>
    </row>
    <row r="102" spans="2:12" s="22" customFormat="1" ht="25.5">
      <c r="B102" s="27">
        <v>86101710</v>
      </c>
      <c r="C102" s="23" t="s">
        <v>160</v>
      </c>
      <c r="D102" s="67">
        <v>41685</v>
      </c>
      <c r="E102" s="27" t="s">
        <v>161</v>
      </c>
      <c r="F102" s="27" t="s">
        <v>162</v>
      </c>
      <c r="G102" s="27" t="s">
        <v>163</v>
      </c>
      <c r="H102" s="34">
        <v>125000000</v>
      </c>
      <c r="I102" s="34">
        <v>125000000</v>
      </c>
      <c r="J102" s="27" t="s">
        <v>41</v>
      </c>
      <c r="K102" s="27">
        <v>0</v>
      </c>
      <c r="L102" s="63" t="s">
        <v>1101</v>
      </c>
    </row>
    <row r="103" spans="2:12" s="22" customFormat="1" ht="38.25">
      <c r="B103" s="27">
        <v>86101710</v>
      </c>
      <c r="C103" s="23" t="s">
        <v>164</v>
      </c>
      <c r="D103" s="67">
        <v>41685</v>
      </c>
      <c r="E103" s="27" t="s">
        <v>157</v>
      </c>
      <c r="F103" s="27" t="s">
        <v>162</v>
      </c>
      <c r="G103" s="27" t="s">
        <v>163</v>
      </c>
      <c r="H103" s="34">
        <v>50000000</v>
      </c>
      <c r="I103" s="34">
        <v>50000000</v>
      </c>
      <c r="J103" s="27" t="s">
        <v>41</v>
      </c>
      <c r="K103" s="27">
        <v>0</v>
      </c>
      <c r="L103" s="63" t="s">
        <v>1101</v>
      </c>
    </row>
    <row r="104" spans="2:12" s="22" customFormat="1" ht="38.25">
      <c r="B104" s="27">
        <v>95121910</v>
      </c>
      <c r="C104" s="23" t="s">
        <v>165</v>
      </c>
      <c r="D104" s="67">
        <v>41730</v>
      </c>
      <c r="E104" s="27" t="s">
        <v>166</v>
      </c>
      <c r="F104" s="27" t="s">
        <v>158</v>
      </c>
      <c r="G104" s="27" t="s">
        <v>167</v>
      </c>
      <c r="H104" s="34">
        <v>1220860788</v>
      </c>
      <c r="I104" s="34">
        <v>1220860788</v>
      </c>
      <c r="J104" s="27" t="s">
        <v>41</v>
      </c>
      <c r="K104" s="27">
        <v>0</v>
      </c>
      <c r="L104" s="63" t="s">
        <v>1101</v>
      </c>
    </row>
    <row r="105" spans="2:12" s="22" customFormat="1" ht="25.5">
      <c r="B105" s="27">
        <v>86101710</v>
      </c>
      <c r="C105" s="23" t="s">
        <v>168</v>
      </c>
      <c r="D105" s="67">
        <v>41699</v>
      </c>
      <c r="E105" s="27" t="s">
        <v>157</v>
      </c>
      <c r="F105" s="27" t="s">
        <v>169</v>
      </c>
      <c r="G105" s="27" t="s">
        <v>163</v>
      </c>
      <c r="H105" s="34">
        <v>160000000</v>
      </c>
      <c r="I105" s="34">
        <v>160000000</v>
      </c>
      <c r="J105" s="27" t="s">
        <v>41</v>
      </c>
      <c r="K105" s="27">
        <v>0</v>
      </c>
      <c r="L105" s="63" t="s">
        <v>1101</v>
      </c>
    </row>
    <row r="106" spans="2:12" s="22" customFormat="1" ht="25.5">
      <c r="B106" s="27">
        <v>86101710</v>
      </c>
      <c r="C106" s="23" t="s">
        <v>170</v>
      </c>
      <c r="D106" s="67">
        <v>41791</v>
      </c>
      <c r="E106" s="27" t="s">
        <v>161</v>
      </c>
      <c r="F106" s="27" t="s">
        <v>162</v>
      </c>
      <c r="G106" s="27" t="s">
        <v>163</v>
      </c>
      <c r="H106" s="34">
        <v>900000000</v>
      </c>
      <c r="I106" s="34">
        <v>900000000</v>
      </c>
      <c r="J106" s="27" t="s">
        <v>41</v>
      </c>
      <c r="K106" s="27">
        <v>0</v>
      </c>
      <c r="L106" s="63" t="s">
        <v>1101</v>
      </c>
    </row>
    <row r="107" spans="2:12" s="22" customFormat="1" ht="12.75">
      <c r="B107" s="27">
        <v>86101710</v>
      </c>
      <c r="C107" s="23" t="s">
        <v>171</v>
      </c>
      <c r="D107" s="67">
        <v>41791</v>
      </c>
      <c r="E107" s="27" t="s">
        <v>161</v>
      </c>
      <c r="F107" s="27" t="s">
        <v>162</v>
      </c>
      <c r="G107" s="27" t="s">
        <v>163</v>
      </c>
      <c r="H107" s="34">
        <v>110000000</v>
      </c>
      <c r="I107" s="34">
        <v>110000000</v>
      </c>
      <c r="J107" s="27" t="s">
        <v>41</v>
      </c>
      <c r="K107" s="27">
        <v>0</v>
      </c>
      <c r="L107" s="63" t="s">
        <v>1101</v>
      </c>
    </row>
    <row r="108" spans="2:12" s="22" customFormat="1" ht="25.5">
      <c r="B108" s="27">
        <v>86101710</v>
      </c>
      <c r="C108" s="23" t="s">
        <v>172</v>
      </c>
      <c r="D108" s="67">
        <v>41730</v>
      </c>
      <c r="E108" s="27" t="s">
        <v>173</v>
      </c>
      <c r="F108" s="27" t="s">
        <v>169</v>
      </c>
      <c r="G108" s="27" t="s">
        <v>163</v>
      </c>
      <c r="H108" s="34">
        <v>50000000</v>
      </c>
      <c r="I108" s="34">
        <v>50000000</v>
      </c>
      <c r="J108" s="27" t="s">
        <v>41</v>
      </c>
      <c r="K108" s="27">
        <v>0</v>
      </c>
      <c r="L108" s="63" t="s">
        <v>1101</v>
      </c>
    </row>
    <row r="109" spans="2:12" s="22" customFormat="1" ht="25.5">
      <c r="B109" s="27">
        <v>86101710</v>
      </c>
      <c r="C109" s="23" t="s">
        <v>174</v>
      </c>
      <c r="D109" s="67">
        <v>41699</v>
      </c>
      <c r="E109" s="27" t="s">
        <v>161</v>
      </c>
      <c r="F109" s="27" t="s">
        <v>162</v>
      </c>
      <c r="G109" s="27" t="s">
        <v>163</v>
      </c>
      <c r="H109" s="34">
        <v>40000000</v>
      </c>
      <c r="I109" s="34">
        <v>40000000</v>
      </c>
      <c r="J109" s="27" t="s">
        <v>41</v>
      </c>
      <c r="K109" s="27">
        <v>0</v>
      </c>
      <c r="L109" s="63" t="s">
        <v>1101</v>
      </c>
    </row>
    <row r="110" spans="2:12" s="22" customFormat="1" ht="38.25">
      <c r="B110" s="27">
        <v>86101710</v>
      </c>
      <c r="C110" s="23" t="s">
        <v>175</v>
      </c>
      <c r="D110" s="67">
        <v>41671</v>
      </c>
      <c r="E110" s="27" t="s">
        <v>173</v>
      </c>
      <c r="F110" s="27" t="s">
        <v>162</v>
      </c>
      <c r="G110" s="27" t="s">
        <v>163</v>
      </c>
      <c r="H110" s="34">
        <v>30000000</v>
      </c>
      <c r="I110" s="34">
        <v>30000000</v>
      </c>
      <c r="J110" s="27" t="s">
        <v>41</v>
      </c>
      <c r="K110" s="27">
        <v>0</v>
      </c>
      <c r="L110" s="63" t="s">
        <v>1101</v>
      </c>
    </row>
    <row r="111" spans="2:12" s="22" customFormat="1" ht="38.25">
      <c r="B111" s="27">
        <v>86101710</v>
      </c>
      <c r="C111" s="23" t="s">
        <v>176</v>
      </c>
      <c r="D111" s="67">
        <v>41730</v>
      </c>
      <c r="E111" s="27" t="s">
        <v>177</v>
      </c>
      <c r="F111" s="27" t="s">
        <v>162</v>
      </c>
      <c r="G111" s="27" t="s">
        <v>163</v>
      </c>
      <c r="H111" s="34">
        <v>30000000</v>
      </c>
      <c r="I111" s="34">
        <v>30000000</v>
      </c>
      <c r="J111" s="27" t="s">
        <v>41</v>
      </c>
      <c r="K111" s="27">
        <v>0</v>
      </c>
      <c r="L111" s="63" t="s">
        <v>1101</v>
      </c>
    </row>
    <row r="112" spans="2:12" s="22" customFormat="1" ht="38.25">
      <c r="B112" s="27">
        <v>86101710</v>
      </c>
      <c r="C112" s="23" t="s">
        <v>178</v>
      </c>
      <c r="D112" s="67">
        <v>41791</v>
      </c>
      <c r="E112" s="27" t="s">
        <v>179</v>
      </c>
      <c r="F112" s="27" t="s">
        <v>162</v>
      </c>
      <c r="G112" s="27" t="s">
        <v>163</v>
      </c>
      <c r="H112" s="34">
        <v>10000000</v>
      </c>
      <c r="I112" s="34">
        <v>10000000</v>
      </c>
      <c r="J112" s="27" t="s">
        <v>41</v>
      </c>
      <c r="K112" s="27">
        <v>0</v>
      </c>
      <c r="L112" s="63" t="s">
        <v>1101</v>
      </c>
    </row>
    <row r="113" spans="2:12" s="22" customFormat="1" ht="25.5">
      <c r="B113" s="27">
        <v>86101710</v>
      </c>
      <c r="C113" s="23" t="s">
        <v>180</v>
      </c>
      <c r="D113" s="67">
        <v>41791</v>
      </c>
      <c r="E113" s="27" t="s">
        <v>179</v>
      </c>
      <c r="F113" s="27" t="s">
        <v>162</v>
      </c>
      <c r="G113" s="27" t="s">
        <v>163</v>
      </c>
      <c r="H113" s="34">
        <v>120000000</v>
      </c>
      <c r="I113" s="34">
        <v>120000000</v>
      </c>
      <c r="J113" s="27" t="s">
        <v>41</v>
      </c>
      <c r="K113" s="27">
        <v>0</v>
      </c>
      <c r="L113" s="63" t="s">
        <v>1101</v>
      </c>
    </row>
    <row r="114" spans="2:12" s="22" customFormat="1" ht="25.5">
      <c r="B114" s="27">
        <v>86101710</v>
      </c>
      <c r="C114" s="23" t="s">
        <v>181</v>
      </c>
      <c r="D114" s="67">
        <v>41699</v>
      </c>
      <c r="E114" s="27" t="s">
        <v>179</v>
      </c>
      <c r="F114" s="27" t="s">
        <v>162</v>
      </c>
      <c r="G114" s="27" t="s">
        <v>163</v>
      </c>
      <c r="H114" s="24">
        <v>10000000</v>
      </c>
      <c r="I114" s="24">
        <v>10000000</v>
      </c>
      <c r="J114" s="27" t="s">
        <v>41</v>
      </c>
      <c r="K114" s="27">
        <v>0</v>
      </c>
      <c r="L114" s="63" t="s">
        <v>1101</v>
      </c>
    </row>
    <row r="115" spans="2:12" s="22" customFormat="1" ht="25.5">
      <c r="B115" s="27">
        <v>86101710</v>
      </c>
      <c r="C115" s="23" t="s">
        <v>182</v>
      </c>
      <c r="D115" s="67">
        <v>41699</v>
      </c>
      <c r="E115" s="27" t="s">
        <v>179</v>
      </c>
      <c r="F115" s="27" t="s">
        <v>162</v>
      </c>
      <c r="G115" s="27" t="s">
        <v>163</v>
      </c>
      <c r="H115" s="24">
        <v>10000000</v>
      </c>
      <c r="I115" s="24">
        <v>10000000</v>
      </c>
      <c r="J115" s="27" t="s">
        <v>41</v>
      </c>
      <c r="K115" s="27">
        <v>0</v>
      </c>
      <c r="L115" s="63" t="s">
        <v>1101</v>
      </c>
    </row>
    <row r="116" spans="2:12" s="22" customFormat="1" ht="12.75">
      <c r="B116" s="27">
        <v>86101710</v>
      </c>
      <c r="C116" s="23" t="s">
        <v>183</v>
      </c>
      <c r="D116" s="67">
        <v>41699</v>
      </c>
      <c r="E116" s="27" t="s">
        <v>179</v>
      </c>
      <c r="F116" s="27" t="s">
        <v>162</v>
      </c>
      <c r="G116" s="27" t="s">
        <v>163</v>
      </c>
      <c r="H116" s="24">
        <v>14000000</v>
      </c>
      <c r="I116" s="24">
        <v>14000000</v>
      </c>
      <c r="J116" s="27" t="s">
        <v>41</v>
      </c>
      <c r="K116" s="27">
        <v>0</v>
      </c>
      <c r="L116" s="63" t="s">
        <v>1101</v>
      </c>
    </row>
    <row r="117" spans="2:12" s="22" customFormat="1" ht="25.5">
      <c r="B117" s="27">
        <v>86101710</v>
      </c>
      <c r="C117" s="23" t="s">
        <v>184</v>
      </c>
      <c r="D117" s="67">
        <v>41699</v>
      </c>
      <c r="E117" s="27" t="s">
        <v>179</v>
      </c>
      <c r="F117" s="27" t="s">
        <v>162</v>
      </c>
      <c r="G117" s="27" t="s">
        <v>163</v>
      </c>
      <c r="H117" s="24">
        <v>20000000</v>
      </c>
      <c r="I117" s="24">
        <v>20000000</v>
      </c>
      <c r="J117" s="27" t="s">
        <v>41</v>
      </c>
      <c r="K117" s="27">
        <v>0</v>
      </c>
      <c r="L117" s="63" t="s">
        <v>1101</v>
      </c>
    </row>
    <row r="118" spans="2:12" s="22" customFormat="1" ht="12.75">
      <c r="B118" s="27">
        <v>86101710</v>
      </c>
      <c r="C118" s="23" t="s">
        <v>185</v>
      </c>
      <c r="D118" s="67">
        <v>41791</v>
      </c>
      <c r="E118" s="27" t="s">
        <v>179</v>
      </c>
      <c r="F118" s="27" t="s">
        <v>162</v>
      </c>
      <c r="G118" s="27" t="s">
        <v>163</v>
      </c>
      <c r="H118" s="24">
        <v>40000000</v>
      </c>
      <c r="I118" s="24">
        <v>40000000</v>
      </c>
      <c r="J118" s="27" t="s">
        <v>41</v>
      </c>
      <c r="K118" s="27">
        <v>0</v>
      </c>
      <c r="L118" s="63" t="s">
        <v>1101</v>
      </c>
    </row>
    <row r="119" spans="2:12" s="22" customFormat="1" ht="12.75">
      <c r="B119" s="27">
        <v>86101710</v>
      </c>
      <c r="C119" s="23" t="s">
        <v>186</v>
      </c>
      <c r="D119" s="67">
        <v>41794</v>
      </c>
      <c r="E119" s="27" t="s">
        <v>161</v>
      </c>
      <c r="F119" s="27" t="s">
        <v>162</v>
      </c>
      <c r="G119" s="27" t="s">
        <v>163</v>
      </c>
      <c r="H119" s="24">
        <v>130000000</v>
      </c>
      <c r="I119" s="24">
        <v>130000000</v>
      </c>
      <c r="J119" s="27" t="s">
        <v>41</v>
      </c>
      <c r="K119" s="27">
        <v>0</v>
      </c>
      <c r="L119" s="63" t="s">
        <v>1101</v>
      </c>
    </row>
    <row r="120" spans="2:12" s="22" customFormat="1" ht="25.5">
      <c r="B120" s="27">
        <v>86101710</v>
      </c>
      <c r="C120" s="23" t="s">
        <v>187</v>
      </c>
      <c r="D120" s="67">
        <v>41730</v>
      </c>
      <c r="E120" s="27" t="s">
        <v>161</v>
      </c>
      <c r="F120" s="27" t="s">
        <v>162</v>
      </c>
      <c r="G120" s="27" t="s">
        <v>163</v>
      </c>
      <c r="H120" s="25">
        <v>430000000</v>
      </c>
      <c r="I120" s="25">
        <v>430000000</v>
      </c>
      <c r="J120" s="27" t="s">
        <v>41</v>
      </c>
      <c r="K120" s="27">
        <v>0</v>
      </c>
      <c r="L120" s="63" t="s">
        <v>1101</v>
      </c>
    </row>
    <row r="121" spans="2:12" s="22" customFormat="1" ht="38.25">
      <c r="B121" s="27">
        <v>86101710</v>
      </c>
      <c r="C121" s="23" t="s">
        <v>188</v>
      </c>
      <c r="D121" s="67">
        <v>41699</v>
      </c>
      <c r="E121" s="27" t="s">
        <v>177</v>
      </c>
      <c r="F121" s="27" t="s">
        <v>162</v>
      </c>
      <c r="G121" s="27" t="s">
        <v>163</v>
      </c>
      <c r="H121" s="25">
        <v>60000000</v>
      </c>
      <c r="I121" s="25">
        <v>60000000</v>
      </c>
      <c r="J121" s="27" t="s">
        <v>41</v>
      </c>
      <c r="K121" s="27">
        <v>0</v>
      </c>
      <c r="L121" s="63" t="s">
        <v>1101</v>
      </c>
    </row>
    <row r="122" spans="2:12" s="22" customFormat="1" ht="38.25">
      <c r="B122" s="27">
        <v>86101710</v>
      </c>
      <c r="C122" s="23" t="s">
        <v>189</v>
      </c>
      <c r="D122" s="67">
        <v>41699</v>
      </c>
      <c r="E122" s="27" t="s">
        <v>179</v>
      </c>
      <c r="F122" s="27" t="s">
        <v>162</v>
      </c>
      <c r="G122" s="27" t="s">
        <v>163</v>
      </c>
      <c r="H122" s="25">
        <v>40000000</v>
      </c>
      <c r="I122" s="25">
        <v>40000000</v>
      </c>
      <c r="J122" s="27" t="s">
        <v>41</v>
      </c>
      <c r="K122" s="27">
        <v>0</v>
      </c>
      <c r="L122" s="63" t="s">
        <v>1101</v>
      </c>
    </row>
    <row r="123" spans="2:12" s="22" customFormat="1" ht="38.25">
      <c r="B123" s="27">
        <v>86101710</v>
      </c>
      <c r="C123" s="23" t="s">
        <v>190</v>
      </c>
      <c r="D123" s="67">
        <v>41791</v>
      </c>
      <c r="E123" s="27" t="s">
        <v>191</v>
      </c>
      <c r="F123" s="27" t="s">
        <v>162</v>
      </c>
      <c r="G123" s="27" t="s">
        <v>163</v>
      </c>
      <c r="H123" s="24">
        <v>81805767</v>
      </c>
      <c r="I123" s="24">
        <v>81805767</v>
      </c>
      <c r="J123" s="27" t="s">
        <v>41</v>
      </c>
      <c r="K123" s="27">
        <v>0</v>
      </c>
      <c r="L123" s="63" t="s">
        <v>1101</v>
      </c>
    </row>
    <row r="124" spans="2:12" s="22" customFormat="1" ht="25.5">
      <c r="B124" s="27">
        <v>86101710</v>
      </c>
      <c r="C124" s="23" t="s">
        <v>192</v>
      </c>
      <c r="D124" s="67">
        <v>41821</v>
      </c>
      <c r="E124" s="27" t="s">
        <v>193</v>
      </c>
      <c r="F124" s="27" t="s">
        <v>158</v>
      </c>
      <c r="G124" s="27" t="s">
        <v>167</v>
      </c>
      <c r="H124" s="25">
        <v>649973875</v>
      </c>
      <c r="I124" s="25">
        <v>649973875</v>
      </c>
      <c r="J124" s="27" t="s">
        <v>41</v>
      </c>
      <c r="K124" s="27">
        <v>0</v>
      </c>
      <c r="L124" s="63" t="s">
        <v>1101</v>
      </c>
    </row>
    <row r="125" spans="2:12" s="22" customFormat="1" ht="12.75">
      <c r="B125" s="27">
        <v>86101710</v>
      </c>
      <c r="C125" s="23" t="s">
        <v>194</v>
      </c>
      <c r="D125" s="67">
        <v>41821</v>
      </c>
      <c r="E125" s="27" t="s">
        <v>193</v>
      </c>
      <c r="F125" s="27" t="s">
        <v>162</v>
      </c>
      <c r="G125" s="27" t="s">
        <v>167</v>
      </c>
      <c r="H125" s="25">
        <v>30000000</v>
      </c>
      <c r="I125" s="25">
        <v>30000000</v>
      </c>
      <c r="J125" s="27" t="s">
        <v>41</v>
      </c>
      <c r="K125" s="27">
        <v>0</v>
      </c>
      <c r="L125" s="63" t="s">
        <v>1101</v>
      </c>
    </row>
    <row r="126" spans="2:12" s="22" customFormat="1" ht="25.5">
      <c r="B126" s="27">
        <v>86101710</v>
      </c>
      <c r="C126" s="23" t="s">
        <v>195</v>
      </c>
      <c r="D126" s="67">
        <v>41791</v>
      </c>
      <c r="E126" s="27" t="s">
        <v>161</v>
      </c>
      <c r="F126" s="27" t="s">
        <v>162</v>
      </c>
      <c r="G126" s="27" t="s">
        <v>167</v>
      </c>
      <c r="H126" s="25">
        <v>35000000</v>
      </c>
      <c r="I126" s="25">
        <v>35000000</v>
      </c>
      <c r="J126" s="27" t="s">
        <v>41</v>
      </c>
      <c r="K126" s="27">
        <v>0</v>
      </c>
      <c r="L126" s="63" t="s">
        <v>1101</v>
      </c>
    </row>
    <row r="127" spans="2:12" s="22" customFormat="1" ht="12.75">
      <c r="B127" s="27">
        <v>86101710</v>
      </c>
      <c r="C127" s="23" t="s">
        <v>196</v>
      </c>
      <c r="D127" s="67">
        <v>41791</v>
      </c>
      <c r="E127" s="27" t="s">
        <v>193</v>
      </c>
      <c r="F127" s="27" t="s">
        <v>162</v>
      </c>
      <c r="G127" s="27" t="s">
        <v>167</v>
      </c>
      <c r="H127" s="25">
        <v>24000000</v>
      </c>
      <c r="I127" s="25">
        <v>24000000</v>
      </c>
      <c r="J127" s="27" t="s">
        <v>41</v>
      </c>
      <c r="K127" s="27">
        <v>0</v>
      </c>
      <c r="L127" s="63" t="s">
        <v>1101</v>
      </c>
    </row>
    <row r="128" spans="2:12" s="22" customFormat="1" ht="25.5">
      <c r="B128" s="27">
        <v>86101710</v>
      </c>
      <c r="C128" s="23" t="s">
        <v>197</v>
      </c>
      <c r="D128" s="67">
        <v>41671</v>
      </c>
      <c r="E128" s="27" t="s">
        <v>198</v>
      </c>
      <c r="F128" s="27" t="s">
        <v>169</v>
      </c>
      <c r="G128" s="27" t="s">
        <v>163</v>
      </c>
      <c r="H128" s="25">
        <v>20000000</v>
      </c>
      <c r="I128" s="25">
        <v>20000000</v>
      </c>
      <c r="J128" s="27" t="s">
        <v>41</v>
      </c>
      <c r="K128" s="27">
        <v>0</v>
      </c>
      <c r="L128" s="63" t="s">
        <v>1101</v>
      </c>
    </row>
    <row r="129" spans="2:12" s="22" customFormat="1" ht="12.75" customHeight="1">
      <c r="B129" s="27">
        <v>86111602</v>
      </c>
      <c r="C129" s="23" t="s">
        <v>199</v>
      </c>
      <c r="D129" s="67">
        <v>41654</v>
      </c>
      <c r="E129" s="27" t="s">
        <v>157</v>
      </c>
      <c r="F129" s="27" t="s">
        <v>162</v>
      </c>
      <c r="G129" s="27" t="s">
        <v>163</v>
      </c>
      <c r="H129" s="57">
        <v>30000000</v>
      </c>
      <c r="I129" s="57">
        <v>30000000</v>
      </c>
      <c r="J129" s="27" t="s">
        <v>41</v>
      </c>
      <c r="K129" s="27">
        <v>0</v>
      </c>
      <c r="L129" s="63" t="s">
        <v>1101</v>
      </c>
    </row>
    <row r="130" spans="2:12" s="22" customFormat="1" ht="12.75" customHeight="1">
      <c r="B130" s="27">
        <v>86111602</v>
      </c>
      <c r="C130" s="23" t="s">
        <v>199</v>
      </c>
      <c r="D130" s="67">
        <v>41654</v>
      </c>
      <c r="E130" s="27" t="s">
        <v>157</v>
      </c>
      <c r="F130" s="27" t="s">
        <v>162</v>
      </c>
      <c r="G130" s="27" t="s">
        <v>163</v>
      </c>
      <c r="H130" s="57">
        <v>10000000</v>
      </c>
      <c r="I130" s="57">
        <v>1000000</v>
      </c>
      <c r="J130" s="27" t="s">
        <v>41</v>
      </c>
      <c r="K130" s="27">
        <v>0</v>
      </c>
      <c r="L130" s="63" t="s">
        <v>1101</v>
      </c>
    </row>
    <row r="131" spans="2:12" s="22" customFormat="1" ht="63.75">
      <c r="B131" s="27">
        <v>86101710</v>
      </c>
      <c r="C131" s="23" t="s">
        <v>200</v>
      </c>
      <c r="D131" s="67">
        <v>41671</v>
      </c>
      <c r="E131" s="27" t="s">
        <v>198</v>
      </c>
      <c r="F131" s="27" t="s">
        <v>162</v>
      </c>
      <c r="G131" s="27" t="s">
        <v>167</v>
      </c>
      <c r="H131" s="57">
        <v>313463312</v>
      </c>
      <c r="I131" s="57">
        <v>313463312</v>
      </c>
      <c r="J131" s="27" t="s">
        <v>41</v>
      </c>
      <c r="K131" s="27">
        <v>0</v>
      </c>
      <c r="L131" s="63" t="s">
        <v>1101</v>
      </c>
    </row>
    <row r="132" spans="2:12" s="22" customFormat="1" ht="38.25">
      <c r="B132" s="27">
        <v>86101710</v>
      </c>
      <c r="C132" s="23" t="s">
        <v>201</v>
      </c>
      <c r="D132" s="67">
        <v>41791</v>
      </c>
      <c r="E132" s="27" t="s">
        <v>198</v>
      </c>
      <c r="F132" s="27" t="s">
        <v>162</v>
      </c>
      <c r="G132" s="27" t="s">
        <v>167</v>
      </c>
      <c r="H132" s="24">
        <v>140000000</v>
      </c>
      <c r="I132" s="24">
        <v>140000000</v>
      </c>
      <c r="J132" s="27" t="s">
        <v>41</v>
      </c>
      <c r="K132" s="27">
        <v>0</v>
      </c>
      <c r="L132" s="63" t="s">
        <v>1101</v>
      </c>
    </row>
    <row r="133" spans="2:12" s="22" customFormat="1" ht="25.5">
      <c r="B133" s="27">
        <v>86101710</v>
      </c>
      <c r="C133" s="23" t="s">
        <v>202</v>
      </c>
      <c r="D133" s="67">
        <v>41671</v>
      </c>
      <c r="E133" s="27" t="s">
        <v>173</v>
      </c>
      <c r="F133" s="27" t="s">
        <v>162</v>
      </c>
      <c r="G133" s="27" t="s">
        <v>163</v>
      </c>
      <c r="H133" s="24">
        <v>45000000</v>
      </c>
      <c r="I133" s="24">
        <v>45000000</v>
      </c>
      <c r="J133" s="27" t="s">
        <v>41</v>
      </c>
      <c r="K133" s="27">
        <v>0</v>
      </c>
      <c r="L133" s="63" t="s">
        <v>1101</v>
      </c>
    </row>
    <row r="134" spans="2:12" s="22" customFormat="1" ht="25.5">
      <c r="B134" s="27">
        <v>14111800</v>
      </c>
      <c r="C134" s="23" t="s">
        <v>203</v>
      </c>
      <c r="D134" s="67">
        <v>41821</v>
      </c>
      <c r="E134" s="27" t="s">
        <v>204</v>
      </c>
      <c r="F134" s="27" t="s">
        <v>169</v>
      </c>
      <c r="G134" s="27" t="s">
        <v>163</v>
      </c>
      <c r="H134" s="25">
        <v>20000000</v>
      </c>
      <c r="I134" s="25">
        <v>20000000</v>
      </c>
      <c r="J134" s="27" t="s">
        <v>41</v>
      </c>
      <c r="K134" s="27">
        <v>0</v>
      </c>
      <c r="L134" s="63" t="s">
        <v>1101</v>
      </c>
    </row>
    <row r="135" spans="2:12" s="22" customFormat="1" ht="25.5">
      <c r="B135" s="27">
        <v>86101710</v>
      </c>
      <c r="C135" s="23" t="s">
        <v>205</v>
      </c>
      <c r="D135" s="67">
        <v>41760</v>
      </c>
      <c r="E135" s="27" t="s">
        <v>166</v>
      </c>
      <c r="F135" s="27" t="s">
        <v>162</v>
      </c>
      <c r="G135" s="27" t="s">
        <v>206</v>
      </c>
      <c r="H135" s="58">
        <v>50194233</v>
      </c>
      <c r="I135" s="58">
        <v>50194233</v>
      </c>
      <c r="J135" s="27" t="s">
        <v>41</v>
      </c>
      <c r="K135" s="27">
        <v>0</v>
      </c>
      <c r="L135" s="63" t="s">
        <v>1101</v>
      </c>
    </row>
    <row r="136" spans="2:12" s="22" customFormat="1" ht="38.25">
      <c r="B136" s="27">
        <v>80111701</v>
      </c>
      <c r="C136" s="33" t="s">
        <v>1158</v>
      </c>
      <c r="D136" s="68" t="s">
        <v>207</v>
      </c>
      <c r="E136" s="27" t="s">
        <v>51</v>
      </c>
      <c r="F136" s="27" t="s">
        <v>208</v>
      </c>
      <c r="G136" s="27" t="s">
        <v>209</v>
      </c>
      <c r="H136" s="34">
        <v>146466029</v>
      </c>
      <c r="I136" s="34">
        <f aca="true" t="shared" si="1" ref="I136:I156">+H136</f>
        <v>146466029</v>
      </c>
      <c r="J136" s="27" t="s">
        <v>41</v>
      </c>
      <c r="K136" s="27" t="s">
        <v>210</v>
      </c>
      <c r="L136" s="69" t="s">
        <v>211</v>
      </c>
    </row>
    <row r="137" spans="2:12" s="22" customFormat="1" ht="38.25">
      <c r="B137" s="27">
        <v>80111701</v>
      </c>
      <c r="C137" s="33" t="s">
        <v>1158</v>
      </c>
      <c r="D137" s="68" t="s">
        <v>212</v>
      </c>
      <c r="E137" s="27" t="s">
        <v>51</v>
      </c>
      <c r="F137" s="27" t="s">
        <v>208</v>
      </c>
      <c r="G137" s="27" t="s">
        <v>209</v>
      </c>
      <c r="H137" s="34">
        <v>62033971</v>
      </c>
      <c r="I137" s="34">
        <f>+H137</f>
        <v>62033971</v>
      </c>
      <c r="J137" s="27" t="s">
        <v>38</v>
      </c>
      <c r="K137" s="27" t="s">
        <v>213</v>
      </c>
      <c r="L137" s="69" t="s">
        <v>211</v>
      </c>
    </row>
    <row r="138" spans="2:12" s="22" customFormat="1" ht="38.25">
      <c r="B138" s="27">
        <v>46181709</v>
      </c>
      <c r="C138" s="33" t="s">
        <v>1159</v>
      </c>
      <c r="D138" s="70" t="s">
        <v>214</v>
      </c>
      <c r="E138" s="27" t="s">
        <v>79</v>
      </c>
      <c r="F138" s="27" t="s">
        <v>215</v>
      </c>
      <c r="G138" s="27" t="s">
        <v>209</v>
      </c>
      <c r="H138" s="34">
        <v>4000000</v>
      </c>
      <c r="I138" s="34">
        <f t="shared" si="1"/>
        <v>4000000</v>
      </c>
      <c r="J138" s="27" t="s">
        <v>41</v>
      </c>
      <c r="K138" s="27" t="s">
        <v>210</v>
      </c>
      <c r="L138" s="69" t="s">
        <v>211</v>
      </c>
    </row>
    <row r="139" spans="2:12" s="22" customFormat="1" ht="38.25">
      <c r="B139" s="27">
        <v>47132102</v>
      </c>
      <c r="C139" s="33" t="s">
        <v>1160</v>
      </c>
      <c r="D139" s="27" t="s">
        <v>216</v>
      </c>
      <c r="E139" s="27" t="s">
        <v>79</v>
      </c>
      <c r="F139" s="27" t="s">
        <v>215</v>
      </c>
      <c r="G139" s="27" t="s">
        <v>209</v>
      </c>
      <c r="H139" s="34">
        <v>3000000</v>
      </c>
      <c r="I139" s="34">
        <f t="shared" si="1"/>
        <v>3000000</v>
      </c>
      <c r="J139" s="27" t="s">
        <v>41</v>
      </c>
      <c r="K139" s="27" t="s">
        <v>210</v>
      </c>
      <c r="L139" s="69" t="s">
        <v>211</v>
      </c>
    </row>
    <row r="140" spans="2:12" s="22" customFormat="1" ht="38.25">
      <c r="B140" s="27">
        <v>83101500</v>
      </c>
      <c r="C140" s="36" t="s">
        <v>217</v>
      </c>
      <c r="D140" s="69" t="s">
        <v>218</v>
      </c>
      <c r="E140" s="69" t="s">
        <v>58</v>
      </c>
      <c r="F140" s="69" t="s">
        <v>208</v>
      </c>
      <c r="G140" s="69" t="s">
        <v>209</v>
      </c>
      <c r="H140" s="71">
        <v>4500000</v>
      </c>
      <c r="I140" s="71">
        <f t="shared" si="1"/>
        <v>4500000</v>
      </c>
      <c r="J140" s="27" t="s">
        <v>41</v>
      </c>
      <c r="K140" s="27" t="s">
        <v>210</v>
      </c>
      <c r="L140" s="69" t="s">
        <v>211</v>
      </c>
    </row>
    <row r="141" spans="2:12" s="22" customFormat="1" ht="38.25">
      <c r="B141" s="27">
        <v>83101800</v>
      </c>
      <c r="C141" s="36" t="s">
        <v>219</v>
      </c>
      <c r="D141" s="69" t="s">
        <v>218</v>
      </c>
      <c r="E141" s="69" t="s">
        <v>58</v>
      </c>
      <c r="F141" s="69" t="s">
        <v>208</v>
      </c>
      <c r="G141" s="69" t="s">
        <v>209</v>
      </c>
      <c r="H141" s="71">
        <v>4500000</v>
      </c>
      <c r="I141" s="71">
        <f>+H141</f>
        <v>4500000</v>
      </c>
      <c r="J141" s="27" t="s">
        <v>41</v>
      </c>
      <c r="K141" s="27" t="s">
        <v>210</v>
      </c>
      <c r="L141" s="69" t="s">
        <v>211</v>
      </c>
    </row>
    <row r="142" spans="2:12" s="22" customFormat="1" ht="38.25">
      <c r="B142" s="27" t="s">
        <v>220</v>
      </c>
      <c r="C142" s="36" t="s">
        <v>221</v>
      </c>
      <c r="D142" s="69" t="s">
        <v>218</v>
      </c>
      <c r="E142" s="69" t="s">
        <v>58</v>
      </c>
      <c r="F142" s="69" t="s">
        <v>208</v>
      </c>
      <c r="G142" s="69" t="s">
        <v>209</v>
      </c>
      <c r="H142" s="71">
        <v>4500000</v>
      </c>
      <c r="I142" s="71">
        <f>+H142</f>
        <v>4500000</v>
      </c>
      <c r="J142" s="27" t="s">
        <v>41</v>
      </c>
      <c r="K142" s="27" t="s">
        <v>210</v>
      </c>
      <c r="L142" s="69" t="s">
        <v>211</v>
      </c>
    </row>
    <row r="143" spans="2:12" s="22" customFormat="1" ht="38.25">
      <c r="B143" s="27">
        <v>80111701</v>
      </c>
      <c r="C143" s="33" t="s">
        <v>1161</v>
      </c>
      <c r="D143" s="70" t="s">
        <v>222</v>
      </c>
      <c r="E143" s="27" t="s">
        <v>223</v>
      </c>
      <c r="F143" s="27" t="s">
        <v>208</v>
      </c>
      <c r="G143" s="27" t="s">
        <v>209</v>
      </c>
      <c r="H143" s="34">
        <v>60000000</v>
      </c>
      <c r="I143" s="34">
        <f t="shared" si="1"/>
        <v>60000000</v>
      </c>
      <c r="J143" s="27" t="s">
        <v>41</v>
      </c>
      <c r="K143" s="27" t="s">
        <v>210</v>
      </c>
      <c r="L143" s="69" t="s">
        <v>211</v>
      </c>
    </row>
    <row r="144" spans="2:12" s="22" customFormat="1" ht="38.25">
      <c r="B144" s="27">
        <v>90111503</v>
      </c>
      <c r="C144" s="33" t="s">
        <v>1162</v>
      </c>
      <c r="D144" s="70" t="s">
        <v>224</v>
      </c>
      <c r="E144" s="27" t="s">
        <v>51</v>
      </c>
      <c r="F144" s="27" t="s">
        <v>208</v>
      </c>
      <c r="G144" s="27" t="s">
        <v>209</v>
      </c>
      <c r="H144" s="34">
        <v>20000000</v>
      </c>
      <c r="I144" s="34">
        <f t="shared" si="1"/>
        <v>20000000</v>
      </c>
      <c r="J144" s="27" t="s">
        <v>41</v>
      </c>
      <c r="K144" s="27" t="s">
        <v>210</v>
      </c>
      <c r="L144" s="69" t="s">
        <v>211</v>
      </c>
    </row>
    <row r="145" spans="2:12" s="22" customFormat="1" ht="38.25">
      <c r="B145" s="27">
        <v>85151605</v>
      </c>
      <c r="C145" s="72" t="s">
        <v>1163</v>
      </c>
      <c r="D145" s="73" t="s">
        <v>225</v>
      </c>
      <c r="E145" s="73" t="s">
        <v>51</v>
      </c>
      <c r="F145" s="73" t="s">
        <v>208</v>
      </c>
      <c r="G145" s="73" t="s">
        <v>209</v>
      </c>
      <c r="H145" s="34">
        <v>150000000</v>
      </c>
      <c r="I145" s="34">
        <v>150000000</v>
      </c>
      <c r="J145" s="73" t="s">
        <v>226</v>
      </c>
      <c r="K145" s="73" t="s">
        <v>213</v>
      </c>
      <c r="L145" s="69" t="s">
        <v>211</v>
      </c>
    </row>
    <row r="146" spans="2:12" s="22" customFormat="1" ht="38.25">
      <c r="B146" s="27">
        <v>85151605</v>
      </c>
      <c r="C146" s="72" t="s">
        <v>1163</v>
      </c>
      <c r="D146" s="73" t="s">
        <v>227</v>
      </c>
      <c r="E146" s="73" t="s">
        <v>51</v>
      </c>
      <c r="F146" s="73" t="s">
        <v>208</v>
      </c>
      <c r="G146" s="73" t="s">
        <v>228</v>
      </c>
      <c r="H146" s="34">
        <v>250000000</v>
      </c>
      <c r="I146" s="34">
        <f>+H146</f>
        <v>250000000</v>
      </c>
      <c r="J146" s="73" t="s">
        <v>41</v>
      </c>
      <c r="K146" s="73" t="s">
        <v>210</v>
      </c>
      <c r="L146" s="69" t="s">
        <v>211</v>
      </c>
    </row>
    <row r="147" spans="2:12" s="22" customFormat="1" ht="38.25">
      <c r="B147" s="27">
        <v>80111715</v>
      </c>
      <c r="C147" s="33" t="s">
        <v>1164</v>
      </c>
      <c r="D147" s="70" t="s">
        <v>229</v>
      </c>
      <c r="E147" s="27" t="s">
        <v>51</v>
      </c>
      <c r="F147" s="27" t="s">
        <v>208</v>
      </c>
      <c r="G147" s="73" t="s">
        <v>209</v>
      </c>
      <c r="H147" s="34">
        <v>25000000</v>
      </c>
      <c r="I147" s="34">
        <f t="shared" si="1"/>
        <v>25000000</v>
      </c>
      <c r="J147" s="27" t="s">
        <v>49</v>
      </c>
      <c r="K147" s="73" t="s">
        <v>213</v>
      </c>
      <c r="L147" s="69" t="s">
        <v>211</v>
      </c>
    </row>
    <row r="148" spans="2:12" s="22" customFormat="1" ht="38.25">
      <c r="B148" s="27">
        <v>80111715</v>
      </c>
      <c r="C148" s="33" t="s">
        <v>1164</v>
      </c>
      <c r="D148" s="70" t="s">
        <v>230</v>
      </c>
      <c r="E148" s="27" t="s">
        <v>51</v>
      </c>
      <c r="F148" s="27" t="s">
        <v>208</v>
      </c>
      <c r="G148" s="73" t="s">
        <v>228</v>
      </c>
      <c r="H148" s="34">
        <v>50000000</v>
      </c>
      <c r="I148" s="34">
        <f t="shared" si="1"/>
        <v>50000000</v>
      </c>
      <c r="J148" s="27" t="s">
        <v>41</v>
      </c>
      <c r="K148" s="73" t="s">
        <v>210</v>
      </c>
      <c r="L148" s="69" t="s">
        <v>211</v>
      </c>
    </row>
    <row r="149" spans="2:12" s="22" customFormat="1" ht="38.25">
      <c r="B149" s="27">
        <v>80111715</v>
      </c>
      <c r="C149" s="33" t="s">
        <v>1165</v>
      </c>
      <c r="D149" s="70" t="s">
        <v>229</v>
      </c>
      <c r="E149" s="27" t="s">
        <v>51</v>
      </c>
      <c r="F149" s="27" t="s">
        <v>208</v>
      </c>
      <c r="G149" s="73" t="s">
        <v>209</v>
      </c>
      <c r="H149" s="34">
        <v>42000000</v>
      </c>
      <c r="I149" s="34">
        <f>+H149</f>
        <v>42000000</v>
      </c>
      <c r="J149" s="27" t="s">
        <v>49</v>
      </c>
      <c r="K149" s="27" t="s">
        <v>213</v>
      </c>
      <c r="L149" s="69" t="s">
        <v>211</v>
      </c>
    </row>
    <row r="150" spans="2:12" s="22" customFormat="1" ht="38.25">
      <c r="B150" s="27">
        <v>80111715</v>
      </c>
      <c r="C150" s="33" t="s">
        <v>1165</v>
      </c>
      <c r="D150" s="27" t="s">
        <v>207</v>
      </c>
      <c r="E150" s="27" t="s">
        <v>51</v>
      </c>
      <c r="F150" s="27" t="s">
        <v>208</v>
      </c>
      <c r="G150" s="27" t="s">
        <v>209</v>
      </c>
      <c r="H150" s="34">
        <v>3000000</v>
      </c>
      <c r="I150" s="34">
        <f>+H150</f>
        <v>3000000</v>
      </c>
      <c r="J150" s="27" t="s">
        <v>41</v>
      </c>
      <c r="K150" s="27" t="s">
        <v>210</v>
      </c>
      <c r="L150" s="69" t="s">
        <v>211</v>
      </c>
    </row>
    <row r="151" spans="2:12" s="22" customFormat="1" ht="63.75">
      <c r="B151" s="27">
        <v>80111715</v>
      </c>
      <c r="C151" s="36" t="s">
        <v>1166</v>
      </c>
      <c r="D151" s="70" t="s">
        <v>212</v>
      </c>
      <c r="E151" s="27" t="s">
        <v>51</v>
      </c>
      <c r="F151" s="27" t="s">
        <v>208</v>
      </c>
      <c r="G151" s="73" t="s">
        <v>209</v>
      </c>
      <c r="H151" s="34">
        <v>39000000</v>
      </c>
      <c r="I151" s="34">
        <f>+H151</f>
        <v>39000000</v>
      </c>
      <c r="J151" s="27" t="s">
        <v>49</v>
      </c>
      <c r="K151" s="27" t="s">
        <v>213</v>
      </c>
      <c r="L151" s="69" t="s">
        <v>211</v>
      </c>
    </row>
    <row r="152" spans="2:12" s="22" customFormat="1" ht="66.75" customHeight="1">
      <c r="B152" s="27">
        <v>80111715</v>
      </c>
      <c r="C152" s="36" t="s">
        <v>1166</v>
      </c>
      <c r="D152" s="27" t="s">
        <v>231</v>
      </c>
      <c r="E152" s="27" t="s">
        <v>51</v>
      </c>
      <c r="F152" s="27" t="s">
        <v>208</v>
      </c>
      <c r="G152" s="27" t="s">
        <v>209</v>
      </c>
      <c r="H152" s="34">
        <v>41000000</v>
      </c>
      <c r="I152" s="34">
        <f>+H152</f>
        <v>41000000</v>
      </c>
      <c r="J152" s="27" t="s">
        <v>41</v>
      </c>
      <c r="K152" s="27" t="s">
        <v>210</v>
      </c>
      <c r="L152" s="69" t="s">
        <v>211</v>
      </c>
    </row>
    <row r="153" spans="2:12" s="22" customFormat="1" ht="51">
      <c r="B153" s="27">
        <v>93131507</v>
      </c>
      <c r="C153" s="33" t="s">
        <v>1167</v>
      </c>
      <c r="D153" s="70" t="s">
        <v>212</v>
      </c>
      <c r="E153" s="27" t="s">
        <v>51</v>
      </c>
      <c r="F153" s="27" t="s">
        <v>208</v>
      </c>
      <c r="G153" s="73" t="s">
        <v>209</v>
      </c>
      <c r="H153" s="34">
        <v>50000000</v>
      </c>
      <c r="I153" s="34">
        <f t="shared" si="1"/>
        <v>50000000</v>
      </c>
      <c r="J153" s="27" t="s">
        <v>49</v>
      </c>
      <c r="K153" s="27" t="s">
        <v>213</v>
      </c>
      <c r="L153" s="69" t="s">
        <v>211</v>
      </c>
    </row>
    <row r="154" spans="2:12" s="22" customFormat="1" ht="51">
      <c r="B154" s="27">
        <v>93131507</v>
      </c>
      <c r="C154" s="33" t="s">
        <v>1167</v>
      </c>
      <c r="D154" s="70" t="s">
        <v>232</v>
      </c>
      <c r="E154" s="27" t="s">
        <v>51</v>
      </c>
      <c r="F154" s="27" t="s">
        <v>208</v>
      </c>
      <c r="G154" s="73" t="s">
        <v>209</v>
      </c>
      <c r="H154" s="34">
        <v>45000000</v>
      </c>
      <c r="I154" s="34">
        <f>+H154</f>
        <v>45000000</v>
      </c>
      <c r="J154" s="27" t="s">
        <v>41</v>
      </c>
      <c r="K154" s="27" t="s">
        <v>210</v>
      </c>
      <c r="L154" s="69" t="s">
        <v>211</v>
      </c>
    </row>
    <row r="155" spans="2:12" s="22" customFormat="1" ht="38.25">
      <c r="B155" s="27">
        <v>80131502</v>
      </c>
      <c r="C155" s="33" t="s">
        <v>1168</v>
      </c>
      <c r="D155" s="70" t="s">
        <v>222</v>
      </c>
      <c r="E155" s="27">
        <v>12</v>
      </c>
      <c r="F155" s="27" t="s">
        <v>208</v>
      </c>
      <c r="G155" s="73" t="s">
        <v>209</v>
      </c>
      <c r="H155" s="34">
        <v>30000000</v>
      </c>
      <c r="I155" s="34">
        <f t="shared" si="1"/>
        <v>30000000</v>
      </c>
      <c r="J155" s="27" t="s">
        <v>41</v>
      </c>
      <c r="K155" s="27" t="s">
        <v>210</v>
      </c>
      <c r="L155" s="69" t="s">
        <v>211</v>
      </c>
    </row>
    <row r="156" spans="2:12" s="22" customFormat="1" ht="38.25">
      <c r="B156" s="27">
        <v>83101500</v>
      </c>
      <c r="C156" s="36" t="s">
        <v>217</v>
      </c>
      <c r="D156" s="74" t="s">
        <v>229</v>
      </c>
      <c r="E156" s="69" t="s">
        <v>58</v>
      </c>
      <c r="F156" s="69" t="s">
        <v>208</v>
      </c>
      <c r="G156" s="75" t="s">
        <v>209</v>
      </c>
      <c r="H156" s="71">
        <v>5000000</v>
      </c>
      <c r="I156" s="71">
        <f t="shared" si="1"/>
        <v>5000000</v>
      </c>
      <c r="J156" s="69" t="s">
        <v>41</v>
      </c>
      <c r="K156" s="27" t="s">
        <v>210</v>
      </c>
      <c r="L156" s="69" t="s">
        <v>211</v>
      </c>
    </row>
    <row r="157" spans="2:12" s="22" customFormat="1" ht="38.25">
      <c r="B157" s="27">
        <v>83101800</v>
      </c>
      <c r="C157" s="36" t="s">
        <v>219</v>
      </c>
      <c r="D157" s="74" t="s">
        <v>229</v>
      </c>
      <c r="E157" s="69" t="s">
        <v>58</v>
      </c>
      <c r="F157" s="69" t="s">
        <v>208</v>
      </c>
      <c r="G157" s="75" t="s">
        <v>209</v>
      </c>
      <c r="H157" s="71">
        <v>5000000</v>
      </c>
      <c r="I157" s="71">
        <f>+H157</f>
        <v>5000000</v>
      </c>
      <c r="J157" s="69" t="s">
        <v>41</v>
      </c>
      <c r="K157" s="27" t="s">
        <v>210</v>
      </c>
      <c r="L157" s="69" t="s">
        <v>211</v>
      </c>
    </row>
    <row r="158" spans="2:12" s="22" customFormat="1" ht="38.25">
      <c r="B158" s="27" t="s">
        <v>220</v>
      </c>
      <c r="C158" s="36" t="s">
        <v>221</v>
      </c>
      <c r="D158" s="74" t="s">
        <v>229</v>
      </c>
      <c r="E158" s="69" t="s">
        <v>58</v>
      </c>
      <c r="F158" s="69" t="s">
        <v>208</v>
      </c>
      <c r="G158" s="75" t="s">
        <v>209</v>
      </c>
      <c r="H158" s="71">
        <v>5000000</v>
      </c>
      <c r="I158" s="71">
        <f>+H158</f>
        <v>5000000</v>
      </c>
      <c r="J158" s="69" t="s">
        <v>41</v>
      </c>
      <c r="K158" s="27" t="s">
        <v>210</v>
      </c>
      <c r="L158" s="69" t="s">
        <v>211</v>
      </c>
    </row>
    <row r="159" spans="2:12" s="22" customFormat="1" ht="38.25">
      <c r="B159" s="27">
        <v>72101507</v>
      </c>
      <c r="C159" s="33" t="s">
        <v>1169</v>
      </c>
      <c r="D159" s="70" t="s">
        <v>233</v>
      </c>
      <c r="E159" s="27" t="s">
        <v>46</v>
      </c>
      <c r="F159" s="27" t="s">
        <v>234</v>
      </c>
      <c r="G159" s="73" t="s">
        <v>228</v>
      </c>
      <c r="H159" s="34">
        <v>150000000</v>
      </c>
      <c r="I159" s="34">
        <f>+H159</f>
        <v>150000000</v>
      </c>
      <c r="J159" s="27" t="s">
        <v>41</v>
      </c>
      <c r="K159" s="27" t="s">
        <v>210</v>
      </c>
      <c r="L159" s="69" t="s">
        <v>211</v>
      </c>
    </row>
    <row r="160" spans="2:12" s="22" customFormat="1" ht="38.25">
      <c r="B160" s="27">
        <v>72121103</v>
      </c>
      <c r="C160" s="33" t="s">
        <v>1170</v>
      </c>
      <c r="D160" s="70" t="s">
        <v>233</v>
      </c>
      <c r="E160" s="27" t="s">
        <v>46</v>
      </c>
      <c r="F160" s="27" t="s">
        <v>234</v>
      </c>
      <c r="G160" s="27" t="s">
        <v>209</v>
      </c>
      <c r="H160" s="34">
        <v>100000000</v>
      </c>
      <c r="I160" s="34">
        <f>+H160</f>
        <v>100000000</v>
      </c>
      <c r="J160" s="27" t="s">
        <v>41</v>
      </c>
      <c r="K160" s="27" t="s">
        <v>210</v>
      </c>
      <c r="L160" s="69" t="s">
        <v>211</v>
      </c>
    </row>
    <row r="161" spans="2:12" s="22" customFormat="1" ht="38.25">
      <c r="B161" s="27">
        <v>80111701</v>
      </c>
      <c r="C161" s="33" t="s">
        <v>1171</v>
      </c>
      <c r="D161" s="70" t="s">
        <v>212</v>
      </c>
      <c r="E161" s="27" t="s">
        <v>51</v>
      </c>
      <c r="F161" s="27" t="s">
        <v>208</v>
      </c>
      <c r="G161" s="27" t="s">
        <v>228</v>
      </c>
      <c r="H161" s="34">
        <v>108689694</v>
      </c>
      <c r="I161" s="34">
        <f>+H161</f>
        <v>108689694</v>
      </c>
      <c r="J161" s="27" t="s">
        <v>226</v>
      </c>
      <c r="K161" s="27" t="s">
        <v>213</v>
      </c>
      <c r="L161" s="69" t="s">
        <v>211</v>
      </c>
    </row>
    <row r="162" spans="2:12" s="22" customFormat="1" ht="38.25">
      <c r="B162" s="27">
        <v>93131608</v>
      </c>
      <c r="C162" s="33" t="s">
        <v>1172</v>
      </c>
      <c r="D162" s="70" t="s">
        <v>235</v>
      </c>
      <c r="E162" s="27" t="s">
        <v>223</v>
      </c>
      <c r="F162" s="27" t="s">
        <v>215</v>
      </c>
      <c r="G162" s="27" t="s">
        <v>228</v>
      </c>
      <c r="H162" s="34">
        <v>30000000</v>
      </c>
      <c r="I162" s="34">
        <v>30000000</v>
      </c>
      <c r="J162" s="27" t="s">
        <v>41</v>
      </c>
      <c r="K162" s="27" t="s">
        <v>210</v>
      </c>
      <c r="L162" s="69" t="s">
        <v>211</v>
      </c>
    </row>
    <row r="163" spans="2:12" s="22" customFormat="1" ht="51">
      <c r="B163" s="27">
        <v>80101501</v>
      </c>
      <c r="C163" s="33" t="s">
        <v>1173</v>
      </c>
      <c r="D163" s="70" t="s">
        <v>235</v>
      </c>
      <c r="E163" s="27" t="s">
        <v>223</v>
      </c>
      <c r="F163" s="27" t="s">
        <v>215</v>
      </c>
      <c r="G163" s="27" t="s">
        <v>228</v>
      </c>
      <c r="H163" s="34">
        <v>20000000</v>
      </c>
      <c r="I163" s="34">
        <f aca="true" t="shared" si="2" ref="I163:I181">+H163</f>
        <v>20000000</v>
      </c>
      <c r="J163" s="27" t="s">
        <v>41</v>
      </c>
      <c r="K163" s="27" t="s">
        <v>210</v>
      </c>
      <c r="L163" s="69" t="s">
        <v>211</v>
      </c>
    </row>
    <row r="164" spans="2:12" s="22" customFormat="1" ht="38.25">
      <c r="B164" s="27">
        <v>92101504</v>
      </c>
      <c r="C164" s="36" t="s">
        <v>1174</v>
      </c>
      <c r="D164" s="70" t="s">
        <v>227</v>
      </c>
      <c r="E164" s="27" t="s">
        <v>51</v>
      </c>
      <c r="F164" s="27" t="s">
        <v>208</v>
      </c>
      <c r="G164" s="27" t="s">
        <v>228</v>
      </c>
      <c r="H164" s="34">
        <v>20000000</v>
      </c>
      <c r="I164" s="34">
        <f t="shared" si="2"/>
        <v>20000000</v>
      </c>
      <c r="J164" s="27" t="s">
        <v>41</v>
      </c>
      <c r="K164" s="27" t="s">
        <v>210</v>
      </c>
      <c r="L164" s="69" t="s">
        <v>211</v>
      </c>
    </row>
    <row r="165" spans="2:12" s="22" customFormat="1" ht="38.25">
      <c r="B165" s="27">
        <v>93141504</v>
      </c>
      <c r="C165" s="36" t="s">
        <v>1175</v>
      </c>
      <c r="D165" s="70" t="s">
        <v>207</v>
      </c>
      <c r="E165" s="27" t="s">
        <v>51</v>
      </c>
      <c r="F165" s="27" t="s">
        <v>208</v>
      </c>
      <c r="G165" s="27" t="s">
        <v>228</v>
      </c>
      <c r="H165" s="34">
        <v>41310306</v>
      </c>
      <c r="I165" s="34">
        <f t="shared" si="2"/>
        <v>41310306</v>
      </c>
      <c r="J165" s="27" t="s">
        <v>41</v>
      </c>
      <c r="K165" s="27" t="s">
        <v>210</v>
      </c>
      <c r="L165" s="69" t="s">
        <v>211</v>
      </c>
    </row>
    <row r="166" spans="2:12" s="22" customFormat="1" ht="51">
      <c r="B166" s="27" t="s">
        <v>1082</v>
      </c>
      <c r="C166" s="36" t="s">
        <v>1176</v>
      </c>
      <c r="D166" s="70" t="s">
        <v>236</v>
      </c>
      <c r="E166" s="27" t="s">
        <v>223</v>
      </c>
      <c r="F166" s="27" t="s">
        <v>215</v>
      </c>
      <c r="G166" s="27" t="s">
        <v>209</v>
      </c>
      <c r="H166" s="34">
        <v>30000000</v>
      </c>
      <c r="I166" s="34">
        <f t="shared" si="2"/>
        <v>30000000</v>
      </c>
      <c r="J166" s="27" t="s">
        <v>41</v>
      </c>
      <c r="K166" s="27" t="s">
        <v>210</v>
      </c>
      <c r="L166" s="69" t="s">
        <v>211</v>
      </c>
    </row>
    <row r="167" spans="2:12" s="22" customFormat="1" ht="76.5">
      <c r="B167" s="27">
        <v>93131507</v>
      </c>
      <c r="C167" s="36" t="s">
        <v>1177</v>
      </c>
      <c r="D167" s="70" t="s">
        <v>235</v>
      </c>
      <c r="E167" s="27" t="s">
        <v>223</v>
      </c>
      <c r="F167" s="27" t="s">
        <v>208</v>
      </c>
      <c r="G167" s="27" t="s">
        <v>209</v>
      </c>
      <c r="H167" s="34">
        <v>20000000</v>
      </c>
      <c r="I167" s="34">
        <f t="shared" si="2"/>
        <v>20000000</v>
      </c>
      <c r="J167" s="27" t="s">
        <v>41</v>
      </c>
      <c r="K167" s="27" t="s">
        <v>210</v>
      </c>
      <c r="L167" s="69" t="s">
        <v>211</v>
      </c>
    </row>
    <row r="168" spans="2:12" s="22" customFormat="1" ht="51">
      <c r="B168" s="27">
        <v>72121103</v>
      </c>
      <c r="C168" s="36" t="s">
        <v>1178</v>
      </c>
      <c r="D168" s="70" t="s">
        <v>237</v>
      </c>
      <c r="E168" s="27" t="s">
        <v>54</v>
      </c>
      <c r="F168" s="27" t="s">
        <v>234</v>
      </c>
      <c r="G168" s="27" t="s">
        <v>228</v>
      </c>
      <c r="H168" s="34">
        <v>100000000</v>
      </c>
      <c r="I168" s="34">
        <f t="shared" si="2"/>
        <v>100000000</v>
      </c>
      <c r="J168" s="27" t="s">
        <v>41</v>
      </c>
      <c r="K168" s="27" t="s">
        <v>210</v>
      </c>
      <c r="L168" s="69" t="s">
        <v>211</v>
      </c>
    </row>
    <row r="169" spans="2:12" s="22" customFormat="1" ht="38.25">
      <c r="B169" s="27">
        <v>50192701</v>
      </c>
      <c r="C169" s="36" t="s">
        <v>1179</v>
      </c>
      <c r="D169" s="70" t="s">
        <v>238</v>
      </c>
      <c r="E169" s="27" t="s">
        <v>56</v>
      </c>
      <c r="F169" s="27" t="s">
        <v>234</v>
      </c>
      <c r="G169" s="27" t="s">
        <v>228</v>
      </c>
      <c r="H169" s="34">
        <v>100000000</v>
      </c>
      <c r="I169" s="34">
        <f t="shared" si="2"/>
        <v>100000000</v>
      </c>
      <c r="J169" s="27" t="s">
        <v>41</v>
      </c>
      <c r="K169" s="27" t="s">
        <v>210</v>
      </c>
      <c r="L169" s="69" t="s">
        <v>211</v>
      </c>
    </row>
    <row r="170" spans="2:12" s="22" customFormat="1" ht="38.25">
      <c r="B170" s="27" t="s">
        <v>1083</v>
      </c>
      <c r="C170" s="36" t="s">
        <v>1180</v>
      </c>
      <c r="D170" s="70" t="s">
        <v>237</v>
      </c>
      <c r="E170" s="27" t="s">
        <v>239</v>
      </c>
      <c r="F170" s="27" t="s">
        <v>240</v>
      </c>
      <c r="G170" s="27" t="s">
        <v>228</v>
      </c>
      <c r="H170" s="34">
        <v>399820000</v>
      </c>
      <c r="I170" s="34">
        <f t="shared" si="2"/>
        <v>399820000</v>
      </c>
      <c r="J170" s="27" t="s">
        <v>41</v>
      </c>
      <c r="K170" s="27" t="s">
        <v>210</v>
      </c>
      <c r="L170" s="69" t="s">
        <v>211</v>
      </c>
    </row>
    <row r="171" spans="2:12" s="22" customFormat="1" ht="38.25">
      <c r="B171" s="27" t="s">
        <v>1084</v>
      </c>
      <c r="C171" s="36" t="s">
        <v>1181</v>
      </c>
      <c r="D171" s="70" t="s">
        <v>237</v>
      </c>
      <c r="E171" s="27" t="s">
        <v>241</v>
      </c>
      <c r="F171" s="27" t="s">
        <v>215</v>
      </c>
      <c r="G171" s="27" t="s">
        <v>228</v>
      </c>
      <c r="H171" s="34">
        <v>15000000</v>
      </c>
      <c r="I171" s="34">
        <f t="shared" si="2"/>
        <v>15000000</v>
      </c>
      <c r="J171" s="27" t="s">
        <v>41</v>
      </c>
      <c r="K171" s="27" t="s">
        <v>210</v>
      </c>
      <c r="L171" s="69" t="s">
        <v>211</v>
      </c>
    </row>
    <row r="172" spans="2:12" s="22" customFormat="1" ht="89.25">
      <c r="B172" s="27" t="s">
        <v>1085</v>
      </c>
      <c r="C172" s="36" t="s">
        <v>1182</v>
      </c>
      <c r="D172" s="70" t="s">
        <v>207</v>
      </c>
      <c r="E172" s="27" t="s">
        <v>242</v>
      </c>
      <c r="F172" s="27" t="s">
        <v>215</v>
      </c>
      <c r="G172" s="27" t="s">
        <v>228</v>
      </c>
      <c r="H172" s="34">
        <v>20000000</v>
      </c>
      <c r="I172" s="34">
        <f t="shared" si="2"/>
        <v>20000000</v>
      </c>
      <c r="J172" s="27" t="s">
        <v>41</v>
      </c>
      <c r="K172" s="27" t="s">
        <v>210</v>
      </c>
      <c r="L172" s="69" t="s">
        <v>211</v>
      </c>
    </row>
    <row r="173" spans="2:12" s="22" customFormat="1" ht="38.25">
      <c r="B173" s="27">
        <v>50192701</v>
      </c>
      <c r="C173" s="36" t="s">
        <v>1183</v>
      </c>
      <c r="D173" s="70" t="s">
        <v>212</v>
      </c>
      <c r="E173" s="27" t="s">
        <v>51</v>
      </c>
      <c r="F173" s="27" t="s">
        <v>652</v>
      </c>
      <c r="G173" s="27" t="s">
        <v>228</v>
      </c>
      <c r="H173" s="34">
        <v>400000000</v>
      </c>
      <c r="I173" s="34">
        <f t="shared" si="2"/>
        <v>400000000</v>
      </c>
      <c r="J173" s="27" t="s">
        <v>49</v>
      </c>
      <c r="K173" s="27" t="s">
        <v>213</v>
      </c>
      <c r="L173" s="69" t="s">
        <v>211</v>
      </c>
    </row>
    <row r="174" spans="2:12" s="22" customFormat="1" ht="38.25">
      <c r="B174" s="27">
        <v>90111503</v>
      </c>
      <c r="C174" s="36" t="s">
        <v>1184</v>
      </c>
      <c r="D174" s="70" t="s">
        <v>243</v>
      </c>
      <c r="E174" s="27" t="s">
        <v>51</v>
      </c>
      <c r="F174" s="27" t="s">
        <v>215</v>
      </c>
      <c r="G174" s="27" t="s">
        <v>228</v>
      </c>
      <c r="H174" s="34">
        <v>32300000</v>
      </c>
      <c r="I174" s="34">
        <f t="shared" si="2"/>
        <v>32300000</v>
      </c>
      <c r="J174" s="27" t="s">
        <v>49</v>
      </c>
      <c r="K174" s="27" t="s">
        <v>213</v>
      </c>
      <c r="L174" s="69" t="s">
        <v>211</v>
      </c>
    </row>
    <row r="175" spans="2:12" s="22" customFormat="1" ht="63.75">
      <c r="B175" s="27">
        <v>80111701</v>
      </c>
      <c r="C175" s="33" t="s">
        <v>1185</v>
      </c>
      <c r="D175" s="70" t="s">
        <v>212</v>
      </c>
      <c r="E175" s="27" t="s">
        <v>51</v>
      </c>
      <c r="F175" s="27" t="s">
        <v>208</v>
      </c>
      <c r="G175" s="27" t="s">
        <v>228</v>
      </c>
      <c r="H175" s="34">
        <v>45000000</v>
      </c>
      <c r="I175" s="34">
        <f t="shared" si="2"/>
        <v>45000000</v>
      </c>
      <c r="J175" s="27" t="s">
        <v>49</v>
      </c>
      <c r="K175" s="27" t="s">
        <v>213</v>
      </c>
      <c r="L175" s="69" t="s">
        <v>211</v>
      </c>
    </row>
    <row r="176" spans="2:12" s="22" customFormat="1" ht="38.25">
      <c r="B176" s="27">
        <v>80111701</v>
      </c>
      <c r="C176" s="36" t="s">
        <v>1186</v>
      </c>
      <c r="D176" s="70" t="s">
        <v>212</v>
      </c>
      <c r="E176" s="27" t="s">
        <v>51</v>
      </c>
      <c r="F176" s="27" t="s">
        <v>208</v>
      </c>
      <c r="G176" s="27" t="s">
        <v>228</v>
      </c>
      <c r="H176" s="34">
        <v>50000000</v>
      </c>
      <c r="I176" s="34">
        <f t="shared" si="2"/>
        <v>50000000</v>
      </c>
      <c r="J176" s="27" t="s">
        <v>49</v>
      </c>
      <c r="K176" s="27" t="s">
        <v>213</v>
      </c>
      <c r="L176" s="69" t="s">
        <v>211</v>
      </c>
    </row>
    <row r="177" spans="2:12" s="22" customFormat="1" ht="51">
      <c r="B177" s="27">
        <v>90151701</v>
      </c>
      <c r="C177" s="36" t="s">
        <v>1187</v>
      </c>
      <c r="D177" s="70" t="s">
        <v>212</v>
      </c>
      <c r="E177" s="27" t="s">
        <v>51</v>
      </c>
      <c r="F177" s="27" t="s">
        <v>208</v>
      </c>
      <c r="G177" s="27" t="s">
        <v>228</v>
      </c>
      <c r="H177" s="34">
        <v>6880000</v>
      </c>
      <c r="I177" s="34">
        <f t="shared" si="2"/>
        <v>6880000</v>
      </c>
      <c r="J177" s="27" t="s">
        <v>49</v>
      </c>
      <c r="K177" s="27" t="s">
        <v>213</v>
      </c>
      <c r="L177" s="69" t="s">
        <v>211</v>
      </c>
    </row>
    <row r="178" spans="2:12" s="22" customFormat="1" ht="38.25">
      <c r="B178" s="27">
        <v>78111808</v>
      </c>
      <c r="C178" s="33" t="s">
        <v>1188</v>
      </c>
      <c r="D178" s="70" t="s">
        <v>212</v>
      </c>
      <c r="E178" s="27" t="s">
        <v>58</v>
      </c>
      <c r="F178" s="27" t="s">
        <v>244</v>
      </c>
      <c r="G178" s="27" t="s">
        <v>228</v>
      </c>
      <c r="H178" s="34">
        <v>346112000</v>
      </c>
      <c r="I178" s="34">
        <f t="shared" si="2"/>
        <v>346112000</v>
      </c>
      <c r="J178" s="27" t="s">
        <v>49</v>
      </c>
      <c r="K178" s="27" t="s">
        <v>213</v>
      </c>
      <c r="L178" s="69" t="s">
        <v>211</v>
      </c>
    </row>
    <row r="179" spans="2:12" s="22" customFormat="1" ht="38.25">
      <c r="B179" s="27">
        <v>92101501</v>
      </c>
      <c r="C179" s="33" t="s">
        <v>1189</v>
      </c>
      <c r="D179" s="70" t="s">
        <v>212</v>
      </c>
      <c r="E179" s="27" t="s">
        <v>58</v>
      </c>
      <c r="F179" s="27" t="s">
        <v>244</v>
      </c>
      <c r="G179" s="27" t="s">
        <v>209</v>
      </c>
      <c r="H179" s="34">
        <v>147735000</v>
      </c>
      <c r="I179" s="34">
        <f t="shared" si="2"/>
        <v>147735000</v>
      </c>
      <c r="J179" s="27" t="s">
        <v>49</v>
      </c>
      <c r="K179" s="27" t="s">
        <v>213</v>
      </c>
      <c r="L179" s="69" t="s">
        <v>211</v>
      </c>
    </row>
    <row r="180" spans="2:12" s="22" customFormat="1" ht="38.25">
      <c r="B180" s="27" t="s">
        <v>245</v>
      </c>
      <c r="C180" s="33" t="s">
        <v>1190</v>
      </c>
      <c r="D180" s="70" t="s">
        <v>246</v>
      </c>
      <c r="E180" s="27" t="s">
        <v>58</v>
      </c>
      <c r="F180" s="27" t="s">
        <v>234</v>
      </c>
      <c r="G180" s="27" t="s">
        <v>209</v>
      </c>
      <c r="H180" s="34">
        <v>3357719</v>
      </c>
      <c r="I180" s="34">
        <f t="shared" si="2"/>
        <v>3357719</v>
      </c>
      <c r="J180" s="27" t="s">
        <v>38</v>
      </c>
      <c r="K180" s="27" t="s">
        <v>213</v>
      </c>
      <c r="L180" s="69" t="s">
        <v>211</v>
      </c>
    </row>
    <row r="181" spans="2:12" s="22" customFormat="1" ht="38.25">
      <c r="B181" s="27">
        <v>83101500</v>
      </c>
      <c r="C181" s="36" t="s">
        <v>1191</v>
      </c>
      <c r="D181" s="76" t="s">
        <v>212</v>
      </c>
      <c r="E181" s="77" t="s">
        <v>58</v>
      </c>
      <c r="F181" s="77" t="s">
        <v>208</v>
      </c>
      <c r="G181" s="77" t="s">
        <v>228</v>
      </c>
      <c r="H181" s="71">
        <v>185000000</v>
      </c>
      <c r="I181" s="71">
        <f t="shared" si="2"/>
        <v>185000000</v>
      </c>
      <c r="J181" s="27" t="s">
        <v>41</v>
      </c>
      <c r="K181" s="27" t="s">
        <v>210</v>
      </c>
      <c r="L181" s="69" t="s">
        <v>211</v>
      </c>
    </row>
    <row r="182" spans="2:12" s="22" customFormat="1" ht="38.25">
      <c r="B182" s="27">
        <v>83101800</v>
      </c>
      <c r="C182" s="36" t="s">
        <v>1192</v>
      </c>
      <c r="D182" s="76" t="s">
        <v>212</v>
      </c>
      <c r="E182" s="77" t="s">
        <v>58</v>
      </c>
      <c r="F182" s="77" t="s">
        <v>208</v>
      </c>
      <c r="G182" s="77" t="s">
        <v>228</v>
      </c>
      <c r="H182" s="71">
        <v>185000000</v>
      </c>
      <c r="I182" s="71">
        <f>+H182</f>
        <v>185000000</v>
      </c>
      <c r="J182" s="27" t="s">
        <v>41</v>
      </c>
      <c r="K182" s="27" t="s">
        <v>210</v>
      </c>
      <c r="L182" s="69" t="s">
        <v>211</v>
      </c>
    </row>
    <row r="183" spans="2:12" s="22" customFormat="1" ht="38.25">
      <c r="B183" s="27" t="s">
        <v>220</v>
      </c>
      <c r="C183" s="36" t="s">
        <v>1193</v>
      </c>
      <c r="D183" s="76" t="s">
        <v>212</v>
      </c>
      <c r="E183" s="77" t="s">
        <v>58</v>
      </c>
      <c r="F183" s="77" t="s">
        <v>208</v>
      </c>
      <c r="G183" s="77" t="s">
        <v>228</v>
      </c>
      <c r="H183" s="71">
        <v>185000000</v>
      </c>
      <c r="I183" s="71">
        <f>+H183</f>
        <v>185000000</v>
      </c>
      <c r="J183" s="27" t="s">
        <v>41</v>
      </c>
      <c r="K183" s="27" t="s">
        <v>210</v>
      </c>
      <c r="L183" s="69" t="s">
        <v>211</v>
      </c>
    </row>
    <row r="184" spans="2:12" s="22" customFormat="1" ht="38.25">
      <c r="B184" s="27">
        <v>80111715</v>
      </c>
      <c r="C184" s="36" t="s">
        <v>1194</v>
      </c>
      <c r="D184" s="70" t="s">
        <v>207</v>
      </c>
      <c r="E184" s="27" t="s">
        <v>51</v>
      </c>
      <c r="F184" s="27" t="s">
        <v>208</v>
      </c>
      <c r="G184" s="27" t="s">
        <v>228</v>
      </c>
      <c r="H184" s="34">
        <v>45000000</v>
      </c>
      <c r="I184" s="34">
        <f aca="true" t="shared" si="3" ref="I184:I203">+H184</f>
        <v>45000000</v>
      </c>
      <c r="J184" s="27" t="s">
        <v>41</v>
      </c>
      <c r="K184" s="27" t="s">
        <v>210</v>
      </c>
      <c r="L184" s="69" t="s">
        <v>211</v>
      </c>
    </row>
    <row r="185" spans="2:12" s="22" customFormat="1" ht="38.25">
      <c r="B185" s="27">
        <v>80111701</v>
      </c>
      <c r="C185" s="36" t="s">
        <v>1186</v>
      </c>
      <c r="D185" s="70" t="s">
        <v>207</v>
      </c>
      <c r="E185" s="27" t="s">
        <v>51</v>
      </c>
      <c r="F185" s="27" t="s">
        <v>208</v>
      </c>
      <c r="G185" s="27" t="s">
        <v>228</v>
      </c>
      <c r="H185" s="34">
        <v>50000000</v>
      </c>
      <c r="I185" s="34">
        <f t="shared" si="3"/>
        <v>50000000</v>
      </c>
      <c r="J185" s="27" t="s">
        <v>41</v>
      </c>
      <c r="K185" s="27" t="s">
        <v>210</v>
      </c>
      <c r="L185" s="69" t="s">
        <v>211</v>
      </c>
    </row>
    <row r="186" spans="2:12" s="22" customFormat="1" ht="56.25" customHeight="1">
      <c r="B186" s="27">
        <v>90151701</v>
      </c>
      <c r="C186" s="36" t="s">
        <v>1187</v>
      </c>
      <c r="D186" s="70" t="s">
        <v>207</v>
      </c>
      <c r="E186" s="27" t="s">
        <v>51</v>
      </c>
      <c r="F186" s="27" t="s">
        <v>208</v>
      </c>
      <c r="G186" s="27" t="s">
        <v>228</v>
      </c>
      <c r="H186" s="34">
        <v>6600000</v>
      </c>
      <c r="I186" s="34">
        <f t="shared" si="3"/>
        <v>6600000</v>
      </c>
      <c r="J186" s="27" t="s">
        <v>41</v>
      </c>
      <c r="K186" s="27" t="s">
        <v>210</v>
      </c>
      <c r="L186" s="69" t="s">
        <v>211</v>
      </c>
    </row>
    <row r="187" spans="2:12" s="22" customFormat="1" ht="38.25">
      <c r="B187" s="27">
        <v>80111701</v>
      </c>
      <c r="C187" s="36" t="s">
        <v>247</v>
      </c>
      <c r="D187" s="70" t="s">
        <v>248</v>
      </c>
      <c r="E187" s="27" t="s">
        <v>51</v>
      </c>
      <c r="F187" s="27" t="s">
        <v>208</v>
      </c>
      <c r="G187" s="27" t="s">
        <v>228</v>
      </c>
      <c r="H187" s="34">
        <v>22500000</v>
      </c>
      <c r="I187" s="34">
        <f t="shared" si="3"/>
        <v>22500000</v>
      </c>
      <c r="J187" s="27" t="s">
        <v>41</v>
      </c>
      <c r="K187" s="27" t="s">
        <v>210</v>
      </c>
      <c r="L187" s="69" t="s">
        <v>211</v>
      </c>
    </row>
    <row r="188" spans="2:12" s="22" customFormat="1" ht="38.25">
      <c r="B188" s="27">
        <v>81141504</v>
      </c>
      <c r="C188" s="36" t="s">
        <v>249</v>
      </c>
      <c r="D188" s="70" t="s">
        <v>236</v>
      </c>
      <c r="E188" s="27" t="s">
        <v>77</v>
      </c>
      <c r="F188" s="27" t="s">
        <v>215</v>
      </c>
      <c r="G188" s="27" t="s">
        <v>228</v>
      </c>
      <c r="H188" s="34">
        <v>9900000</v>
      </c>
      <c r="I188" s="34">
        <f t="shared" si="3"/>
        <v>9900000</v>
      </c>
      <c r="J188" s="27" t="s">
        <v>41</v>
      </c>
      <c r="K188" s="27" t="s">
        <v>210</v>
      </c>
      <c r="L188" s="69" t="s">
        <v>211</v>
      </c>
    </row>
    <row r="189" spans="2:12" s="22" customFormat="1" ht="38.25">
      <c r="B189" s="27">
        <v>80131502</v>
      </c>
      <c r="C189" s="36" t="s">
        <v>1195</v>
      </c>
      <c r="D189" s="70" t="s">
        <v>235</v>
      </c>
      <c r="E189" s="27" t="s">
        <v>87</v>
      </c>
      <c r="F189" s="27" t="s">
        <v>208</v>
      </c>
      <c r="G189" s="27" t="s">
        <v>228</v>
      </c>
      <c r="H189" s="34">
        <f>2000000+2795281</f>
        <v>4795281</v>
      </c>
      <c r="I189" s="34">
        <f t="shared" si="3"/>
        <v>4795281</v>
      </c>
      <c r="J189" s="27" t="s">
        <v>41</v>
      </c>
      <c r="K189" s="27" t="s">
        <v>210</v>
      </c>
      <c r="L189" s="69" t="s">
        <v>211</v>
      </c>
    </row>
    <row r="190" spans="2:12" s="22" customFormat="1" ht="38.25">
      <c r="B190" s="27">
        <v>90111503</v>
      </c>
      <c r="C190" s="36" t="s">
        <v>1196</v>
      </c>
      <c r="D190" s="70" t="s">
        <v>250</v>
      </c>
      <c r="E190" s="27" t="s">
        <v>251</v>
      </c>
      <c r="F190" s="27" t="s">
        <v>215</v>
      </c>
      <c r="G190" s="27" t="s">
        <v>228</v>
      </c>
      <c r="H190" s="34">
        <v>40000000</v>
      </c>
      <c r="I190" s="34">
        <f t="shared" si="3"/>
        <v>40000000</v>
      </c>
      <c r="J190" s="27" t="s">
        <v>41</v>
      </c>
      <c r="K190" s="27" t="s">
        <v>210</v>
      </c>
      <c r="L190" s="69" t="s">
        <v>211</v>
      </c>
    </row>
    <row r="191" spans="2:12" s="22" customFormat="1" ht="38.25">
      <c r="B191" s="27">
        <v>80131502</v>
      </c>
      <c r="C191" s="36" t="s">
        <v>1197</v>
      </c>
      <c r="D191" s="70" t="s">
        <v>235</v>
      </c>
      <c r="E191" s="27" t="s">
        <v>70</v>
      </c>
      <c r="F191" s="27" t="s">
        <v>208</v>
      </c>
      <c r="G191" s="27" t="s">
        <v>252</v>
      </c>
      <c r="H191" s="34">
        <v>150000000</v>
      </c>
      <c r="I191" s="34">
        <f t="shared" si="3"/>
        <v>150000000</v>
      </c>
      <c r="J191" s="27" t="s">
        <v>41</v>
      </c>
      <c r="K191" s="27" t="s">
        <v>210</v>
      </c>
      <c r="L191" s="69" t="s">
        <v>211</v>
      </c>
    </row>
    <row r="192" spans="2:12" s="22" customFormat="1" ht="38.25">
      <c r="B192" s="27">
        <v>92101503</v>
      </c>
      <c r="C192" s="36" t="s">
        <v>1198</v>
      </c>
      <c r="D192" s="70" t="s">
        <v>237</v>
      </c>
      <c r="E192" s="27" t="s">
        <v>173</v>
      </c>
      <c r="F192" s="27" t="s">
        <v>208</v>
      </c>
      <c r="G192" s="27" t="s">
        <v>228</v>
      </c>
      <c r="H192" s="34">
        <v>20000000</v>
      </c>
      <c r="I192" s="34">
        <f t="shared" si="3"/>
        <v>20000000</v>
      </c>
      <c r="J192" s="27" t="s">
        <v>41</v>
      </c>
      <c r="K192" s="27" t="s">
        <v>210</v>
      </c>
      <c r="L192" s="69" t="s">
        <v>211</v>
      </c>
    </row>
    <row r="193" spans="2:12" s="22" customFormat="1" ht="38.25">
      <c r="B193" s="27">
        <v>80101604</v>
      </c>
      <c r="C193" s="36" t="s">
        <v>1199</v>
      </c>
      <c r="D193" s="70" t="s">
        <v>212</v>
      </c>
      <c r="E193" s="27" t="s">
        <v>58</v>
      </c>
      <c r="F193" s="27" t="s">
        <v>208</v>
      </c>
      <c r="G193" s="27" t="s">
        <v>228</v>
      </c>
      <c r="H193" s="34">
        <v>2015000000</v>
      </c>
      <c r="I193" s="34">
        <f t="shared" si="3"/>
        <v>2015000000</v>
      </c>
      <c r="J193" s="27" t="s">
        <v>41</v>
      </c>
      <c r="K193" s="27" t="s">
        <v>210</v>
      </c>
      <c r="L193" s="69" t="s">
        <v>211</v>
      </c>
    </row>
    <row r="194" spans="2:12" s="22" customFormat="1" ht="38.25">
      <c r="B194" s="27">
        <v>80101604</v>
      </c>
      <c r="C194" s="36" t="s">
        <v>1199</v>
      </c>
      <c r="D194" s="70" t="s">
        <v>212</v>
      </c>
      <c r="E194" s="27" t="s">
        <v>58</v>
      </c>
      <c r="F194" s="27" t="s">
        <v>208</v>
      </c>
      <c r="G194" s="27" t="s">
        <v>228</v>
      </c>
      <c r="H194" s="34">
        <v>500000000</v>
      </c>
      <c r="I194" s="34">
        <f t="shared" si="3"/>
        <v>500000000</v>
      </c>
      <c r="J194" s="27" t="s">
        <v>226</v>
      </c>
      <c r="K194" s="27" t="s">
        <v>213</v>
      </c>
      <c r="L194" s="69" t="s">
        <v>211</v>
      </c>
    </row>
    <row r="195" spans="2:12" s="22" customFormat="1" ht="38.25">
      <c r="B195" s="27">
        <v>80161801</v>
      </c>
      <c r="C195" s="36" t="s">
        <v>1200</v>
      </c>
      <c r="D195" s="70" t="s">
        <v>235</v>
      </c>
      <c r="E195" s="27" t="s">
        <v>166</v>
      </c>
      <c r="F195" s="27" t="s">
        <v>234</v>
      </c>
      <c r="G195" s="27" t="s">
        <v>228</v>
      </c>
      <c r="H195" s="34">
        <v>45000000</v>
      </c>
      <c r="I195" s="34">
        <f t="shared" si="3"/>
        <v>45000000</v>
      </c>
      <c r="J195" s="27" t="s">
        <v>41</v>
      </c>
      <c r="K195" s="27" t="s">
        <v>210</v>
      </c>
      <c r="L195" s="69" t="s">
        <v>211</v>
      </c>
    </row>
    <row r="196" spans="2:12" s="22" customFormat="1" ht="132" customHeight="1">
      <c r="B196" s="27" t="s">
        <v>1086</v>
      </c>
      <c r="C196" s="36" t="s">
        <v>253</v>
      </c>
      <c r="D196" s="70" t="s">
        <v>235</v>
      </c>
      <c r="E196" s="27" t="s">
        <v>166</v>
      </c>
      <c r="F196" s="27" t="s">
        <v>234</v>
      </c>
      <c r="G196" s="27" t="s">
        <v>228</v>
      </c>
      <c r="H196" s="34">
        <v>45000000</v>
      </c>
      <c r="I196" s="34">
        <f t="shared" si="3"/>
        <v>45000000</v>
      </c>
      <c r="J196" s="27" t="s">
        <v>41</v>
      </c>
      <c r="K196" s="27" t="s">
        <v>210</v>
      </c>
      <c r="L196" s="69" t="s">
        <v>211</v>
      </c>
    </row>
    <row r="197" spans="2:12" s="22" customFormat="1" ht="38.25">
      <c r="B197" s="27" t="s">
        <v>1087</v>
      </c>
      <c r="C197" s="36" t="s">
        <v>254</v>
      </c>
      <c r="D197" s="70" t="s">
        <v>235</v>
      </c>
      <c r="E197" s="27" t="s">
        <v>166</v>
      </c>
      <c r="F197" s="27" t="s">
        <v>234</v>
      </c>
      <c r="G197" s="27" t="s">
        <v>228</v>
      </c>
      <c r="H197" s="34">
        <v>45000000</v>
      </c>
      <c r="I197" s="34">
        <f t="shared" si="3"/>
        <v>45000000</v>
      </c>
      <c r="J197" s="27" t="s">
        <v>41</v>
      </c>
      <c r="K197" s="27" t="s">
        <v>210</v>
      </c>
      <c r="L197" s="69" t="s">
        <v>211</v>
      </c>
    </row>
    <row r="198" spans="2:12" s="22" customFormat="1" ht="38.25">
      <c r="B198" s="27">
        <v>72153613</v>
      </c>
      <c r="C198" s="33" t="s">
        <v>1201</v>
      </c>
      <c r="D198" s="70" t="s">
        <v>235</v>
      </c>
      <c r="E198" s="27" t="s">
        <v>166</v>
      </c>
      <c r="F198" s="27" t="s">
        <v>234</v>
      </c>
      <c r="G198" s="27" t="s">
        <v>228</v>
      </c>
      <c r="H198" s="34">
        <v>45000000</v>
      </c>
      <c r="I198" s="34">
        <f t="shared" si="3"/>
        <v>45000000</v>
      </c>
      <c r="J198" s="27" t="s">
        <v>41</v>
      </c>
      <c r="K198" s="27" t="s">
        <v>210</v>
      </c>
      <c r="L198" s="69" t="s">
        <v>211</v>
      </c>
    </row>
    <row r="199" spans="2:12" s="22" customFormat="1" ht="38.25">
      <c r="B199" s="27" t="s">
        <v>1088</v>
      </c>
      <c r="C199" s="33" t="s">
        <v>1202</v>
      </c>
      <c r="D199" s="70" t="s">
        <v>255</v>
      </c>
      <c r="E199" s="27" t="s">
        <v>46</v>
      </c>
      <c r="F199" s="27" t="s">
        <v>234</v>
      </c>
      <c r="G199" s="27" t="s">
        <v>228</v>
      </c>
      <c r="H199" s="34">
        <v>100000000</v>
      </c>
      <c r="I199" s="34">
        <f t="shared" si="3"/>
        <v>100000000</v>
      </c>
      <c r="J199" s="27" t="s">
        <v>41</v>
      </c>
      <c r="K199" s="27" t="s">
        <v>210</v>
      </c>
      <c r="L199" s="69" t="s">
        <v>211</v>
      </c>
    </row>
    <row r="200" spans="2:12" s="22" customFormat="1" ht="38.25">
      <c r="B200" s="27" t="s">
        <v>1089</v>
      </c>
      <c r="C200" s="33" t="s">
        <v>1203</v>
      </c>
      <c r="D200" s="70" t="s">
        <v>237</v>
      </c>
      <c r="E200" s="27" t="s">
        <v>79</v>
      </c>
      <c r="F200" s="27" t="s">
        <v>234</v>
      </c>
      <c r="G200" s="27" t="s">
        <v>228</v>
      </c>
      <c r="H200" s="34">
        <v>150000000</v>
      </c>
      <c r="I200" s="34">
        <f t="shared" si="3"/>
        <v>150000000</v>
      </c>
      <c r="J200" s="27" t="s">
        <v>41</v>
      </c>
      <c r="K200" s="27" t="s">
        <v>210</v>
      </c>
      <c r="L200" s="69" t="s">
        <v>211</v>
      </c>
    </row>
    <row r="201" spans="2:12" s="22" customFormat="1" ht="38.25">
      <c r="B201" s="27">
        <v>92101503</v>
      </c>
      <c r="C201" s="36" t="s">
        <v>256</v>
      </c>
      <c r="D201" s="70" t="s">
        <v>257</v>
      </c>
      <c r="E201" s="27" t="s">
        <v>54</v>
      </c>
      <c r="F201" s="27" t="s">
        <v>234</v>
      </c>
      <c r="G201" s="27" t="s">
        <v>228</v>
      </c>
      <c r="H201" s="34">
        <v>305000000</v>
      </c>
      <c r="I201" s="34">
        <f t="shared" si="3"/>
        <v>305000000</v>
      </c>
      <c r="J201" s="27" t="s">
        <v>41</v>
      </c>
      <c r="K201" s="27" t="s">
        <v>210</v>
      </c>
      <c r="L201" s="69" t="s">
        <v>211</v>
      </c>
    </row>
    <row r="202" spans="2:12" s="22" customFormat="1" ht="68.25" customHeight="1">
      <c r="B202" s="27" t="s">
        <v>1090</v>
      </c>
      <c r="C202" s="36" t="s">
        <v>258</v>
      </c>
      <c r="D202" s="70" t="s">
        <v>259</v>
      </c>
      <c r="E202" s="27" t="s">
        <v>241</v>
      </c>
      <c r="F202" s="27" t="s">
        <v>234</v>
      </c>
      <c r="G202" s="27" t="s">
        <v>228</v>
      </c>
      <c r="H202" s="34">
        <v>200000000</v>
      </c>
      <c r="I202" s="34">
        <f t="shared" si="3"/>
        <v>200000000</v>
      </c>
      <c r="J202" s="27" t="s">
        <v>41</v>
      </c>
      <c r="K202" s="27" t="s">
        <v>210</v>
      </c>
      <c r="L202" s="69" t="s">
        <v>211</v>
      </c>
    </row>
    <row r="203" spans="2:12" s="22" customFormat="1" ht="38.25">
      <c r="B203" s="27">
        <v>92101503</v>
      </c>
      <c r="C203" s="36" t="s">
        <v>260</v>
      </c>
      <c r="D203" s="70" t="s">
        <v>237</v>
      </c>
      <c r="E203" s="27" t="s">
        <v>173</v>
      </c>
      <c r="F203" s="27" t="s">
        <v>234</v>
      </c>
      <c r="G203" s="27" t="s">
        <v>228</v>
      </c>
      <c r="H203" s="34">
        <v>608000000</v>
      </c>
      <c r="I203" s="34">
        <f t="shared" si="3"/>
        <v>608000000</v>
      </c>
      <c r="J203" s="27" t="s">
        <v>41</v>
      </c>
      <c r="K203" s="27" t="s">
        <v>210</v>
      </c>
      <c r="L203" s="69" t="s">
        <v>211</v>
      </c>
    </row>
    <row r="204" spans="2:12" s="22" customFormat="1" ht="42.75" customHeight="1">
      <c r="B204" s="27">
        <v>86101705</v>
      </c>
      <c r="C204" s="36" t="s">
        <v>261</v>
      </c>
      <c r="D204" s="27" t="s">
        <v>262</v>
      </c>
      <c r="E204" s="27" t="s">
        <v>263</v>
      </c>
      <c r="F204" s="27" t="s">
        <v>215</v>
      </c>
      <c r="G204" s="27" t="s">
        <v>228</v>
      </c>
      <c r="H204" s="34">
        <v>30000000</v>
      </c>
      <c r="I204" s="34">
        <v>30000000</v>
      </c>
      <c r="J204" s="27" t="s">
        <v>41</v>
      </c>
      <c r="K204" s="27" t="s">
        <v>210</v>
      </c>
      <c r="L204" s="69" t="s">
        <v>211</v>
      </c>
    </row>
    <row r="205" spans="2:12" s="22" customFormat="1" ht="38.25">
      <c r="B205" s="27">
        <v>83101502</v>
      </c>
      <c r="C205" s="33" t="s">
        <v>264</v>
      </c>
      <c r="D205" s="64">
        <v>41640</v>
      </c>
      <c r="E205" s="27" t="s">
        <v>58</v>
      </c>
      <c r="F205" s="27" t="s">
        <v>265</v>
      </c>
      <c r="G205" s="27" t="s">
        <v>85</v>
      </c>
      <c r="H205" s="34">
        <v>43551606600</v>
      </c>
      <c r="I205" s="34">
        <v>5238701395</v>
      </c>
      <c r="J205" s="27" t="s">
        <v>41</v>
      </c>
      <c r="K205" s="27" t="s">
        <v>266</v>
      </c>
      <c r="L205" s="63" t="s">
        <v>267</v>
      </c>
    </row>
    <row r="206" spans="2:12" s="22" customFormat="1" ht="38.25">
      <c r="B206" s="27">
        <v>83101502</v>
      </c>
      <c r="C206" s="33" t="s">
        <v>264</v>
      </c>
      <c r="D206" s="64">
        <v>41699</v>
      </c>
      <c r="E206" s="27" t="s">
        <v>58</v>
      </c>
      <c r="F206" s="27" t="s">
        <v>265</v>
      </c>
      <c r="G206" s="27" t="s">
        <v>85</v>
      </c>
      <c r="H206" s="34">
        <f>16078001</f>
        <v>16078001</v>
      </c>
      <c r="I206" s="34">
        <f>16078001</f>
        <v>16078001</v>
      </c>
      <c r="J206" s="27" t="s">
        <v>41</v>
      </c>
      <c r="K206" s="27" t="s">
        <v>266</v>
      </c>
      <c r="L206" s="63" t="s">
        <v>267</v>
      </c>
    </row>
    <row r="207" spans="2:12" s="22" customFormat="1" ht="38.25">
      <c r="B207" s="27">
        <v>83101502</v>
      </c>
      <c r="C207" s="33" t="s">
        <v>264</v>
      </c>
      <c r="D207" s="64">
        <v>41671</v>
      </c>
      <c r="E207" s="27" t="s">
        <v>58</v>
      </c>
      <c r="F207" s="27" t="s">
        <v>265</v>
      </c>
      <c r="G207" s="27" t="s">
        <v>85</v>
      </c>
      <c r="H207" s="34">
        <v>64138500</v>
      </c>
      <c r="I207" s="34">
        <v>64138500</v>
      </c>
      <c r="J207" s="27" t="s">
        <v>41</v>
      </c>
      <c r="K207" s="27" t="s">
        <v>266</v>
      </c>
      <c r="L207" s="63" t="s">
        <v>267</v>
      </c>
    </row>
    <row r="208" spans="2:12" s="22" customFormat="1" ht="38.25">
      <c r="B208" s="27">
        <v>83101506</v>
      </c>
      <c r="C208" s="33" t="s">
        <v>268</v>
      </c>
      <c r="D208" s="64">
        <v>41821</v>
      </c>
      <c r="E208" s="27" t="s">
        <v>51</v>
      </c>
      <c r="F208" s="27" t="s">
        <v>265</v>
      </c>
      <c r="G208" s="27" t="s">
        <v>85</v>
      </c>
      <c r="H208" s="34">
        <f>150000000</f>
        <v>150000000</v>
      </c>
      <c r="I208" s="34">
        <v>150000000</v>
      </c>
      <c r="J208" s="27" t="s">
        <v>41</v>
      </c>
      <c r="K208" s="27" t="s">
        <v>266</v>
      </c>
      <c r="L208" s="63" t="s">
        <v>267</v>
      </c>
    </row>
    <row r="209" spans="2:12" s="22" customFormat="1" ht="38.25">
      <c r="B209" s="27">
        <v>76121501</v>
      </c>
      <c r="C209" s="33" t="s">
        <v>269</v>
      </c>
      <c r="D209" s="64">
        <v>41821</v>
      </c>
      <c r="E209" s="27" t="s">
        <v>51</v>
      </c>
      <c r="F209" s="27" t="s">
        <v>265</v>
      </c>
      <c r="G209" s="27" t="s">
        <v>43</v>
      </c>
      <c r="H209" s="34">
        <v>150000000</v>
      </c>
      <c r="I209" s="34">
        <v>150000000</v>
      </c>
      <c r="J209" s="27" t="s">
        <v>41</v>
      </c>
      <c r="K209" s="27" t="s">
        <v>266</v>
      </c>
      <c r="L209" s="63" t="s">
        <v>267</v>
      </c>
    </row>
    <row r="210" spans="2:12" s="22" customFormat="1" ht="38.25">
      <c r="B210" s="27">
        <v>76121501</v>
      </c>
      <c r="C210" s="33" t="s">
        <v>269</v>
      </c>
      <c r="D210" s="64">
        <v>41640</v>
      </c>
      <c r="E210" s="27" t="s">
        <v>51</v>
      </c>
      <c r="F210" s="27" t="s">
        <v>265</v>
      </c>
      <c r="G210" s="27" t="s">
        <v>43</v>
      </c>
      <c r="H210" s="34">
        <v>192000000</v>
      </c>
      <c r="I210" s="34">
        <v>150000000</v>
      </c>
      <c r="J210" s="27" t="s">
        <v>41</v>
      </c>
      <c r="K210" s="27" t="s">
        <v>270</v>
      </c>
      <c r="L210" s="63" t="s">
        <v>267</v>
      </c>
    </row>
    <row r="211" spans="2:12" s="22" customFormat="1" ht="38.25">
      <c r="B211" s="27">
        <v>72141505</v>
      </c>
      <c r="C211" s="33" t="s">
        <v>271</v>
      </c>
      <c r="D211" s="64">
        <v>41640</v>
      </c>
      <c r="E211" s="27" t="s">
        <v>272</v>
      </c>
      <c r="F211" s="27" t="s">
        <v>273</v>
      </c>
      <c r="G211" s="27" t="s">
        <v>43</v>
      </c>
      <c r="H211" s="34">
        <v>40000000</v>
      </c>
      <c r="I211" s="34">
        <v>40000000</v>
      </c>
      <c r="J211" s="27" t="s">
        <v>41</v>
      </c>
      <c r="K211" s="27" t="s">
        <v>270</v>
      </c>
      <c r="L211" s="63" t="s">
        <v>267</v>
      </c>
    </row>
    <row r="212" spans="2:12" s="22" customFormat="1" ht="38.25">
      <c r="B212" s="27">
        <v>72141505</v>
      </c>
      <c r="C212" s="33" t="s">
        <v>271</v>
      </c>
      <c r="D212" s="64">
        <v>41640</v>
      </c>
      <c r="E212" s="27" t="s">
        <v>241</v>
      </c>
      <c r="F212" s="27" t="s">
        <v>47</v>
      </c>
      <c r="G212" s="27" t="s">
        <v>43</v>
      </c>
      <c r="H212" s="34">
        <v>340000000</v>
      </c>
      <c r="I212" s="34">
        <v>340000000</v>
      </c>
      <c r="J212" s="27" t="s">
        <v>41</v>
      </c>
      <c r="K212" s="27" t="s">
        <v>270</v>
      </c>
      <c r="L212" s="63" t="s">
        <v>267</v>
      </c>
    </row>
    <row r="213" spans="2:12" s="22" customFormat="1" ht="38.25">
      <c r="B213" s="27">
        <v>72141505</v>
      </c>
      <c r="C213" s="33" t="s">
        <v>271</v>
      </c>
      <c r="D213" s="64">
        <v>41640</v>
      </c>
      <c r="E213" s="27" t="s">
        <v>241</v>
      </c>
      <c r="F213" s="27" t="s">
        <v>47</v>
      </c>
      <c r="G213" s="27" t="s">
        <v>43</v>
      </c>
      <c r="H213" s="34">
        <v>376237170</v>
      </c>
      <c r="I213" s="34">
        <v>270000000</v>
      </c>
      <c r="J213" s="27" t="s">
        <v>41</v>
      </c>
      <c r="K213" s="27" t="s">
        <v>274</v>
      </c>
      <c r="L213" s="63" t="s">
        <v>267</v>
      </c>
    </row>
    <row r="214" spans="2:12" s="22" customFormat="1" ht="38.25">
      <c r="B214" s="27">
        <v>72141505</v>
      </c>
      <c r="C214" s="33" t="s">
        <v>271</v>
      </c>
      <c r="D214" s="64">
        <v>41640</v>
      </c>
      <c r="E214" s="27" t="s">
        <v>51</v>
      </c>
      <c r="F214" s="27" t="s">
        <v>273</v>
      </c>
      <c r="G214" s="27" t="s">
        <v>43</v>
      </c>
      <c r="H214" s="34">
        <v>37624200</v>
      </c>
      <c r="I214" s="34">
        <v>30000000</v>
      </c>
      <c r="J214" s="27" t="s">
        <v>41</v>
      </c>
      <c r="K214" s="27" t="s">
        <v>275</v>
      </c>
      <c r="L214" s="63" t="s">
        <v>267</v>
      </c>
    </row>
    <row r="215" spans="2:12" s="22" customFormat="1" ht="38.25">
      <c r="B215" s="27">
        <v>72141505</v>
      </c>
      <c r="C215" s="33" t="s">
        <v>271</v>
      </c>
      <c r="D215" s="64">
        <v>41730</v>
      </c>
      <c r="E215" s="27" t="s">
        <v>272</v>
      </c>
      <c r="F215" s="27" t="s">
        <v>273</v>
      </c>
      <c r="G215" s="27" t="s">
        <v>43</v>
      </c>
      <c r="H215" s="34">
        <v>20000000</v>
      </c>
      <c r="I215" s="34">
        <v>20000000</v>
      </c>
      <c r="J215" s="27" t="s">
        <v>41</v>
      </c>
      <c r="K215" s="27" t="s">
        <v>275</v>
      </c>
      <c r="L215" s="63" t="s">
        <v>267</v>
      </c>
    </row>
    <row r="216" spans="2:12" s="22" customFormat="1" ht="38.25">
      <c r="B216" s="27">
        <v>93151611</v>
      </c>
      <c r="C216" s="33" t="s">
        <v>276</v>
      </c>
      <c r="D216" s="64">
        <v>41640</v>
      </c>
      <c r="E216" s="27" t="s">
        <v>58</v>
      </c>
      <c r="F216" s="27" t="s">
        <v>265</v>
      </c>
      <c r="G216" s="27" t="s">
        <v>43</v>
      </c>
      <c r="H216" s="34">
        <f>40000000+60000000</f>
        <v>100000000</v>
      </c>
      <c r="I216" s="34">
        <v>100000000</v>
      </c>
      <c r="J216" s="27" t="s">
        <v>41</v>
      </c>
      <c r="K216" s="27" t="s">
        <v>275</v>
      </c>
      <c r="L216" s="63" t="s">
        <v>267</v>
      </c>
    </row>
    <row r="217" spans="2:12" s="22" customFormat="1" ht="38.25">
      <c r="B217" s="27">
        <v>80111600</v>
      </c>
      <c r="C217" s="33" t="s">
        <v>288</v>
      </c>
      <c r="D217" s="27">
        <v>41640</v>
      </c>
      <c r="E217" s="27">
        <v>41974</v>
      </c>
      <c r="F217" s="27" t="s">
        <v>277</v>
      </c>
      <c r="G217" s="27" t="s">
        <v>278</v>
      </c>
      <c r="H217" s="34">
        <v>46727166</v>
      </c>
      <c r="I217" s="34">
        <v>23363583</v>
      </c>
      <c r="J217" s="27" t="s">
        <v>38</v>
      </c>
      <c r="K217" s="27" t="s">
        <v>279</v>
      </c>
      <c r="L217" s="63" t="s">
        <v>281</v>
      </c>
    </row>
    <row r="218" spans="2:12" s="22" customFormat="1" ht="38.25">
      <c r="B218" s="27">
        <v>77101700</v>
      </c>
      <c r="C218" s="33" t="s">
        <v>289</v>
      </c>
      <c r="D218" s="27">
        <v>41640</v>
      </c>
      <c r="E218" s="27">
        <v>41974</v>
      </c>
      <c r="F218" s="27" t="s">
        <v>277</v>
      </c>
      <c r="G218" s="27" t="s">
        <v>278</v>
      </c>
      <c r="H218" s="34">
        <v>77400000</v>
      </c>
      <c r="I218" s="34">
        <v>38700000</v>
      </c>
      <c r="J218" s="27" t="s">
        <v>38</v>
      </c>
      <c r="K218" s="27" t="s">
        <v>279</v>
      </c>
      <c r="L218" s="63" t="s">
        <v>290</v>
      </c>
    </row>
    <row r="219" spans="2:12" s="22" customFormat="1" ht="25.5">
      <c r="B219" s="27">
        <v>77101801</v>
      </c>
      <c r="C219" s="33" t="s">
        <v>291</v>
      </c>
      <c r="D219" s="27">
        <v>41791</v>
      </c>
      <c r="E219" s="27">
        <v>41944</v>
      </c>
      <c r="F219" s="27" t="s">
        <v>277</v>
      </c>
      <c r="G219" s="27" t="s">
        <v>278</v>
      </c>
      <c r="H219" s="34">
        <v>40000000</v>
      </c>
      <c r="I219" s="34">
        <v>40000000</v>
      </c>
      <c r="J219" s="27" t="s">
        <v>41</v>
      </c>
      <c r="K219" s="27" t="s">
        <v>280</v>
      </c>
      <c r="L219" s="63" t="s">
        <v>281</v>
      </c>
    </row>
    <row r="220" spans="2:12" s="22" customFormat="1" ht="25.5">
      <c r="B220" s="27">
        <v>77101601</v>
      </c>
      <c r="C220" s="33" t="s">
        <v>292</v>
      </c>
      <c r="D220" s="27">
        <v>41791</v>
      </c>
      <c r="E220" s="27">
        <v>41944</v>
      </c>
      <c r="F220" s="27" t="s">
        <v>59</v>
      </c>
      <c r="G220" s="27" t="s">
        <v>278</v>
      </c>
      <c r="H220" s="34">
        <v>20000000</v>
      </c>
      <c r="I220" s="34">
        <v>20000000</v>
      </c>
      <c r="J220" s="27" t="s">
        <v>41</v>
      </c>
      <c r="K220" s="27" t="s">
        <v>280</v>
      </c>
      <c r="L220" s="63" t="s">
        <v>281</v>
      </c>
    </row>
    <row r="221" spans="2:12" s="22" customFormat="1" ht="38.25">
      <c r="B221" s="27">
        <v>77101601</v>
      </c>
      <c r="C221" s="33" t="s">
        <v>293</v>
      </c>
      <c r="D221" s="27">
        <v>41760</v>
      </c>
      <c r="E221" s="27">
        <v>41944</v>
      </c>
      <c r="F221" s="27" t="s">
        <v>282</v>
      </c>
      <c r="G221" s="27" t="s">
        <v>278</v>
      </c>
      <c r="H221" s="34">
        <v>73119338</v>
      </c>
      <c r="I221" s="34">
        <v>73119338</v>
      </c>
      <c r="J221" s="27" t="s">
        <v>41</v>
      </c>
      <c r="K221" s="27" t="s">
        <v>280</v>
      </c>
      <c r="L221" s="63" t="s">
        <v>281</v>
      </c>
    </row>
    <row r="222" spans="2:12" s="22" customFormat="1" ht="25.5">
      <c r="B222" s="27">
        <v>90101604</v>
      </c>
      <c r="C222" s="33" t="s">
        <v>294</v>
      </c>
      <c r="D222" s="27">
        <v>41699</v>
      </c>
      <c r="E222" s="27">
        <v>41974</v>
      </c>
      <c r="F222" s="27" t="s">
        <v>84</v>
      </c>
      <c r="G222" s="27" t="s">
        <v>278</v>
      </c>
      <c r="H222" s="34">
        <v>10000000</v>
      </c>
      <c r="I222" s="34">
        <v>10000000</v>
      </c>
      <c r="J222" s="27" t="s">
        <v>41</v>
      </c>
      <c r="K222" s="27" t="s">
        <v>280</v>
      </c>
      <c r="L222" s="63" t="s">
        <v>295</v>
      </c>
    </row>
    <row r="223" spans="2:12" s="22" customFormat="1" ht="25.5">
      <c r="B223" s="27">
        <v>82121506</v>
      </c>
      <c r="C223" s="33" t="s">
        <v>296</v>
      </c>
      <c r="D223" s="27">
        <v>41699</v>
      </c>
      <c r="E223" s="27">
        <v>41974</v>
      </c>
      <c r="F223" s="27" t="s">
        <v>84</v>
      </c>
      <c r="G223" s="27" t="s">
        <v>278</v>
      </c>
      <c r="H223" s="34">
        <v>20000000</v>
      </c>
      <c r="I223" s="34">
        <v>20000000</v>
      </c>
      <c r="J223" s="27" t="s">
        <v>41</v>
      </c>
      <c r="K223" s="27" t="s">
        <v>280</v>
      </c>
      <c r="L223" s="63" t="s">
        <v>295</v>
      </c>
    </row>
    <row r="224" spans="2:12" s="22" customFormat="1" ht="25.5">
      <c r="B224" s="27">
        <v>77101700</v>
      </c>
      <c r="C224" s="33" t="s">
        <v>297</v>
      </c>
      <c r="D224" s="27">
        <v>41791</v>
      </c>
      <c r="E224" s="27">
        <v>41821</v>
      </c>
      <c r="F224" s="27" t="s">
        <v>84</v>
      </c>
      <c r="G224" s="27" t="s">
        <v>283</v>
      </c>
      <c r="H224" s="34">
        <v>1000000</v>
      </c>
      <c r="I224" s="34">
        <v>1000000</v>
      </c>
      <c r="J224" s="27" t="s">
        <v>41</v>
      </c>
      <c r="K224" s="27" t="s">
        <v>280</v>
      </c>
      <c r="L224" s="63" t="s">
        <v>290</v>
      </c>
    </row>
    <row r="225" spans="2:12" s="22" customFormat="1" ht="25.5">
      <c r="B225" s="27" t="s">
        <v>284</v>
      </c>
      <c r="C225" s="33" t="s">
        <v>298</v>
      </c>
      <c r="D225" s="27">
        <v>41791</v>
      </c>
      <c r="E225" s="27">
        <v>41944</v>
      </c>
      <c r="F225" s="27" t="s">
        <v>59</v>
      </c>
      <c r="G225" s="27" t="s">
        <v>278</v>
      </c>
      <c r="H225" s="34">
        <v>60000000</v>
      </c>
      <c r="I225" s="34">
        <v>60000000</v>
      </c>
      <c r="J225" s="27" t="s">
        <v>41</v>
      </c>
      <c r="K225" s="27" t="s">
        <v>280</v>
      </c>
      <c r="L225" s="63" t="s">
        <v>281</v>
      </c>
    </row>
    <row r="226" spans="2:12" s="22" customFormat="1" ht="38.25">
      <c r="B226" s="27">
        <v>77101604</v>
      </c>
      <c r="C226" s="33" t="s">
        <v>299</v>
      </c>
      <c r="D226" s="27">
        <v>41699</v>
      </c>
      <c r="E226" s="27">
        <v>41760</v>
      </c>
      <c r="F226" s="27" t="s">
        <v>84</v>
      </c>
      <c r="G226" s="27" t="s">
        <v>278</v>
      </c>
      <c r="H226" s="34">
        <v>20000000</v>
      </c>
      <c r="I226" s="34">
        <v>20000000</v>
      </c>
      <c r="J226" s="27" t="s">
        <v>41</v>
      </c>
      <c r="K226" s="27" t="s">
        <v>280</v>
      </c>
      <c r="L226" s="63" t="s">
        <v>290</v>
      </c>
    </row>
    <row r="227" spans="2:12" s="22" customFormat="1" ht="38.25">
      <c r="B227" s="27">
        <v>77111600</v>
      </c>
      <c r="C227" s="33" t="s">
        <v>300</v>
      </c>
      <c r="D227" s="27">
        <v>41699</v>
      </c>
      <c r="E227" s="27">
        <v>41760</v>
      </c>
      <c r="F227" s="27" t="s">
        <v>84</v>
      </c>
      <c r="G227" s="27" t="s">
        <v>278</v>
      </c>
      <c r="H227" s="34">
        <v>30000000</v>
      </c>
      <c r="I227" s="34">
        <v>30000000</v>
      </c>
      <c r="J227" s="27" t="s">
        <v>41</v>
      </c>
      <c r="K227" s="27" t="s">
        <v>280</v>
      </c>
      <c r="L227" s="63" t="s">
        <v>295</v>
      </c>
    </row>
    <row r="228" spans="2:12" s="22" customFormat="1" ht="25.5">
      <c r="B228" s="27">
        <v>77111600</v>
      </c>
      <c r="C228" s="33" t="s">
        <v>301</v>
      </c>
      <c r="D228" s="27">
        <v>41760</v>
      </c>
      <c r="E228" s="27">
        <v>41852</v>
      </c>
      <c r="F228" s="27" t="s">
        <v>285</v>
      </c>
      <c r="G228" s="27" t="s">
        <v>278</v>
      </c>
      <c r="H228" s="34">
        <v>162753496</v>
      </c>
      <c r="I228" s="34">
        <v>162753496</v>
      </c>
      <c r="J228" s="27" t="s">
        <v>41</v>
      </c>
      <c r="K228" s="27" t="s">
        <v>280</v>
      </c>
      <c r="L228" s="63" t="s">
        <v>290</v>
      </c>
    </row>
    <row r="229" spans="2:12" s="22" customFormat="1" ht="25.5">
      <c r="B229" s="27">
        <v>95101900</v>
      </c>
      <c r="C229" s="33" t="s">
        <v>302</v>
      </c>
      <c r="D229" s="27">
        <v>41760</v>
      </c>
      <c r="E229" s="27">
        <v>41974</v>
      </c>
      <c r="F229" s="27" t="s">
        <v>286</v>
      </c>
      <c r="G229" s="27" t="s">
        <v>287</v>
      </c>
      <c r="H229" s="34">
        <v>400000000</v>
      </c>
      <c r="I229" s="34">
        <v>400000000</v>
      </c>
      <c r="J229" s="27" t="s">
        <v>41</v>
      </c>
      <c r="K229" s="27" t="s">
        <v>280</v>
      </c>
      <c r="L229" s="63" t="s">
        <v>281</v>
      </c>
    </row>
    <row r="230" spans="2:12" s="22" customFormat="1" ht="25.5">
      <c r="B230" s="27">
        <v>77111600</v>
      </c>
      <c r="C230" s="33" t="s">
        <v>303</v>
      </c>
      <c r="D230" s="27">
        <v>41821</v>
      </c>
      <c r="E230" s="27">
        <v>41974</v>
      </c>
      <c r="F230" s="27" t="s">
        <v>277</v>
      </c>
      <c r="G230" s="27" t="s">
        <v>287</v>
      </c>
      <c r="H230" s="34">
        <v>759594075</v>
      </c>
      <c r="I230" s="34">
        <v>759594075</v>
      </c>
      <c r="J230" s="27" t="s">
        <v>41</v>
      </c>
      <c r="K230" s="27" t="s">
        <v>280</v>
      </c>
      <c r="L230" s="63" t="s">
        <v>281</v>
      </c>
    </row>
    <row r="231" spans="2:12" s="22" customFormat="1" ht="25.5">
      <c r="B231" s="27">
        <v>80111600</v>
      </c>
      <c r="C231" s="36" t="s">
        <v>304</v>
      </c>
      <c r="D231" s="64">
        <v>41821</v>
      </c>
      <c r="E231" s="64">
        <v>41974</v>
      </c>
      <c r="F231" s="27" t="s">
        <v>305</v>
      </c>
      <c r="G231" s="78" t="s">
        <v>278</v>
      </c>
      <c r="H231" s="79">
        <v>124998932</v>
      </c>
      <c r="I231" s="24">
        <v>62499466</v>
      </c>
      <c r="J231" s="27" t="s">
        <v>226</v>
      </c>
      <c r="K231" s="27" t="s">
        <v>280</v>
      </c>
      <c r="L231" s="27" t="s">
        <v>306</v>
      </c>
    </row>
    <row r="232" spans="2:12" s="22" customFormat="1" ht="160.5" customHeight="1">
      <c r="B232" s="27" t="s">
        <v>1121</v>
      </c>
      <c r="C232" s="80" t="s">
        <v>307</v>
      </c>
      <c r="D232" s="81">
        <v>41640</v>
      </c>
      <c r="E232" s="82">
        <v>41974</v>
      </c>
      <c r="F232" s="77" t="s">
        <v>158</v>
      </c>
      <c r="G232" s="83" t="s">
        <v>278</v>
      </c>
      <c r="H232" s="84">
        <v>111751068</v>
      </c>
      <c r="I232" s="84">
        <v>111751068</v>
      </c>
      <c r="J232" s="35" t="s">
        <v>41</v>
      </c>
      <c r="K232" s="27" t="s">
        <v>67</v>
      </c>
      <c r="L232" s="35" t="s">
        <v>1091</v>
      </c>
    </row>
    <row r="233" spans="2:12" s="22" customFormat="1" ht="25.5">
      <c r="B233" s="27">
        <v>95122003</v>
      </c>
      <c r="C233" s="36" t="s">
        <v>308</v>
      </c>
      <c r="D233" s="64">
        <v>41640</v>
      </c>
      <c r="E233" s="64">
        <v>41760</v>
      </c>
      <c r="F233" s="27" t="s">
        <v>158</v>
      </c>
      <c r="G233" s="27" t="s">
        <v>278</v>
      </c>
      <c r="H233" s="79">
        <v>200000000</v>
      </c>
      <c r="I233" s="79">
        <v>200000000</v>
      </c>
      <c r="J233" s="27" t="s">
        <v>41</v>
      </c>
      <c r="K233" s="27" t="s">
        <v>67</v>
      </c>
      <c r="L233" s="27" t="s">
        <v>306</v>
      </c>
    </row>
    <row r="234" spans="2:12" s="22" customFormat="1" ht="38.25">
      <c r="B234" s="27">
        <v>80111600</v>
      </c>
      <c r="C234" s="36" t="s">
        <v>309</v>
      </c>
      <c r="D234" s="64" t="s">
        <v>310</v>
      </c>
      <c r="E234" s="64">
        <v>41974</v>
      </c>
      <c r="F234" s="27" t="s">
        <v>305</v>
      </c>
      <c r="G234" s="27" t="s">
        <v>278</v>
      </c>
      <c r="H234" s="79">
        <v>40000000</v>
      </c>
      <c r="I234" s="79">
        <v>40000000</v>
      </c>
      <c r="J234" s="27" t="s">
        <v>41</v>
      </c>
      <c r="K234" s="27" t="s">
        <v>67</v>
      </c>
      <c r="L234" s="27" t="s">
        <v>306</v>
      </c>
    </row>
    <row r="235" spans="2:12" s="22" customFormat="1" ht="25.5">
      <c r="B235" s="27" t="s">
        <v>1269</v>
      </c>
      <c r="C235" s="36" t="s">
        <v>311</v>
      </c>
      <c r="D235" s="64">
        <v>41640</v>
      </c>
      <c r="E235" s="64">
        <v>41974</v>
      </c>
      <c r="F235" s="27" t="s">
        <v>305</v>
      </c>
      <c r="G235" s="27" t="s">
        <v>278</v>
      </c>
      <c r="H235" s="79">
        <v>6000000</v>
      </c>
      <c r="I235" s="79">
        <v>6000000</v>
      </c>
      <c r="J235" s="27" t="s">
        <v>41</v>
      </c>
      <c r="K235" s="27" t="s">
        <v>67</v>
      </c>
      <c r="L235" s="27" t="s">
        <v>306</v>
      </c>
    </row>
    <row r="236" spans="2:12" s="22" customFormat="1" ht="66.75" customHeight="1">
      <c r="B236" s="27" t="s">
        <v>1092</v>
      </c>
      <c r="C236" s="80" t="s">
        <v>312</v>
      </c>
      <c r="D236" s="81">
        <v>41791</v>
      </c>
      <c r="E236" s="81">
        <v>41974</v>
      </c>
      <c r="F236" s="77" t="s">
        <v>158</v>
      </c>
      <c r="G236" s="77" t="s">
        <v>278</v>
      </c>
      <c r="H236" s="84">
        <v>17250000</v>
      </c>
      <c r="I236" s="85">
        <v>8625000</v>
      </c>
      <c r="J236" s="27" t="s">
        <v>226</v>
      </c>
      <c r="K236" s="77" t="s">
        <v>1102</v>
      </c>
      <c r="L236" s="77" t="s">
        <v>306</v>
      </c>
    </row>
    <row r="237" spans="2:12" s="22" customFormat="1" ht="56.25" customHeight="1">
      <c r="B237" s="95">
        <v>77111602</v>
      </c>
      <c r="C237" s="33" t="s">
        <v>1204</v>
      </c>
      <c r="D237" s="27" t="s">
        <v>314</v>
      </c>
      <c r="E237" s="27" t="s">
        <v>315</v>
      </c>
      <c r="F237" s="27" t="s">
        <v>316</v>
      </c>
      <c r="G237" s="27" t="s">
        <v>85</v>
      </c>
      <c r="H237" s="34">
        <v>130000000</v>
      </c>
      <c r="I237" s="34">
        <v>130000000</v>
      </c>
      <c r="J237" s="27" t="s">
        <v>41</v>
      </c>
      <c r="K237" s="27" t="s">
        <v>41</v>
      </c>
      <c r="L237" s="86" t="s">
        <v>317</v>
      </c>
    </row>
    <row r="238" spans="2:12" s="22" customFormat="1" ht="63.75">
      <c r="B238" s="31">
        <v>85111704</v>
      </c>
      <c r="C238" s="33" t="s">
        <v>1205</v>
      </c>
      <c r="D238" s="27" t="s">
        <v>314</v>
      </c>
      <c r="E238" s="27" t="s">
        <v>315</v>
      </c>
      <c r="F238" s="27" t="s">
        <v>316</v>
      </c>
      <c r="G238" s="27" t="s">
        <v>85</v>
      </c>
      <c r="H238" s="34">
        <v>3850000</v>
      </c>
      <c r="I238" s="34">
        <v>3850000</v>
      </c>
      <c r="J238" s="27" t="s">
        <v>41</v>
      </c>
      <c r="K238" s="27" t="s">
        <v>41</v>
      </c>
      <c r="L238" s="86" t="s">
        <v>317</v>
      </c>
    </row>
    <row r="239" spans="2:12" s="22" customFormat="1" ht="25.5">
      <c r="B239" s="31">
        <v>70122006</v>
      </c>
      <c r="C239" s="33" t="s">
        <v>319</v>
      </c>
      <c r="D239" s="27" t="s">
        <v>314</v>
      </c>
      <c r="E239" s="27" t="s">
        <v>315</v>
      </c>
      <c r="F239" s="27" t="s">
        <v>316</v>
      </c>
      <c r="G239" s="27" t="s">
        <v>85</v>
      </c>
      <c r="H239" s="34">
        <v>97000000</v>
      </c>
      <c r="I239" s="34">
        <v>97000000</v>
      </c>
      <c r="J239" s="27" t="s">
        <v>41</v>
      </c>
      <c r="K239" s="27" t="s">
        <v>41</v>
      </c>
      <c r="L239" s="86" t="s">
        <v>317</v>
      </c>
    </row>
    <row r="240" spans="2:12" s="22" customFormat="1" ht="30" customHeight="1">
      <c r="B240" s="31">
        <v>70122005</v>
      </c>
      <c r="C240" s="33" t="s">
        <v>320</v>
      </c>
      <c r="D240" s="27" t="s">
        <v>314</v>
      </c>
      <c r="E240" s="27" t="s">
        <v>315</v>
      </c>
      <c r="F240" s="27" t="s">
        <v>316</v>
      </c>
      <c r="G240" s="27" t="s">
        <v>85</v>
      </c>
      <c r="H240" s="34">
        <v>42800000</v>
      </c>
      <c r="I240" s="34">
        <v>42800000</v>
      </c>
      <c r="J240" s="27" t="s">
        <v>41</v>
      </c>
      <c r="K240" s="27" t="s">
        <v>41</v>
      </c>
      <c r="L240" s="86" t="s">
        <v>317</v>
      </c>
    </row>
    <row r="241" spans="2:12" s="22" customFormat="1" ht="41.25" customHeight="1">
      <c r="B241" s="95">
        <v>91111603</v>
      </c>
      <c r="C241" s="33" t="s">
        <v>1206</v>
      </c>
      <c r="D241" s="27" t="s">
        <v>314</v>
      </c>
      <c r="E241" s="27" t="s">
        <v>315</v>
      </c>
      <c r="F241" s="27" t="s">
        <v>321</v>
      </c>
      <c r="G241" s="27" t="s">
        <v>85</v>
      </c>
      <c r="H241" s="34">
        <v>14000000</v>
      </c>
      <c r="I241" s="34">
        <v>14000000</v>
      </c>
      <c r="J241" s="27" t="s">
        <v>41</v>
      </c>
      <c r="K241" s="27" t="s">
        <v>41</v>
      </c>
      <c r="L241" s="86" t="s">
        <v>317</v>
      </c>
    </row>
    <row r="242" spans="2:12" s="22" customFormat="1" ht="21" customHeight="1">
      <c r="B242" s="27">
        <v>53102710</v>
      </c>
      <c r="C242" s="33" t="s">
        <v>322</v>
      </c>
      <c r="D242" s="64">
        <v>42036</v>
      </c>
      <c r="E242" s="27" t="s">
        <v>56</v>
      </c>
      <c r="F242" s="27" t="s">
        <v>52</v>
      </c>
      <c r="G242" s="27" t="s">
        <v>43</v>
      </c>
      <c r="H242" s="34" t="s">
        <v>323</v>
      </c>
      <c r="I242" s="34" t="s">
        <v>323</v>
      </c>
      <c r="J242" s="27" t="s">
        <v>324</v>
      </c>
      <c r="K242" s="27" t="s">
        <v>41</v>
      </c>
      <c r="L242" s="63" t="s">
        <v>325</v>
      </c>
    </row>
    <row r="243" spans="2:12" s="22" customFormat="1" ht="17.25" customHeight="1">
      <c r="B243" s="35">
        <v>43191508</v>
      </c>
      <c r="C243" s="33" t="s">
        <v>326</v>
      </c>
      <c r="D243" s="64">
        <v>42064</v>
      </c>
      <c r="E243" s="27" t="s">
        <v>56</v>
      </c>
      <c r="F243" s="27" t="s">
        <v>52</v>
      </c>
      <c r="G243" s="27" t="s">
        <v>43</v>
      </c>
      <c r="H243" s="34" t="s">
        <v>327</v>
      </c>
      <c r="I243" s="34" t="s">
        <v>327</v>
      </c>
      <c r="J243" s="27" t="s">
        <v>324</v>
      </c>
      <c r="K243" s="27" t="s">
        <v>41</v>
      </c>
      <c r="L243" s="63" t="s">
        <v>325</v>
      </c>
    </row>
    <row r="244" spans="2:12" s="22" customFormat="1" ht="38.25">
      <c r="B244" s="27">
        <v>95122300</v>
      </c>
      <c r="C244" s="33" t="s">
        <v>328</v>
      </c>
      <c r="D244" s="67">
        <v>41671</v>
      </c>
      <c r="E244" s="27" t="s">
        <v>77</v>
      </c>
      <c r="F244" s="27" t="s">
        <v>329</v>
      </c>
      <c r="G244" s="27" t="s">
        <v>330</v>
      </c>
      <c r="H244" s="87">
        <v>188000000</v>
      </c>
      <c r="I244" s="87">
        <v>188000000</v>
      </c>
      <c r="J244" s="27" t="s">
        <v>324</v>
      </c>
      <c r="K244" s="27" t="s">
        <v>331</v>
      </c>
      <c r="L244" s="77" t="s">
        <v>332</v>
      </c>
    </row>
    <row r="245" spans="2:12" s="22" customFormat="1" ht="38.25">
      <c r="B245" s="96">
        <v>81101505</v>
      </c>
      <c r="C245" s="33" t="s">
        <v>1207</v>
      </c>
      <c r="D245" s="67">
        <v>41654</v>
      </c>
      <c r="E245" s="27" t="s">
        <v>56</v>
      </c>
      <c r="F245" s="27" t="s">
        <v>333</v>
      </c>
      <c r="G245" s="27" t="s">
        <v>330</v>
      </c>
      <c r="H245" s="87">
        <v>20000000</v>
      </c>
      <c r="I245" s="87">
        <v>20000000</v>
      </c>
      <c r="J245" s="27" t="s">
        <v>324</v>
      </c>
      <c r="K245" s="27" t="s">
        <v>331</v>
      </c>
      <c r="L245" s="77" t="s">
        <v>332</v>
      </c>
    </row>
    <row r="246" spans="2:12" s="22" customFormat="1" ht="38.25">
      <c r="B246" s="27">
        <v>95121711</v>
      </c>
      <c r="C246" s="33" t="s">
        <v>334</v>
      </c>
      <c r="D246" s="67">
        <v>41699</v>
      </c>
      <c r="E246" s="27" t="s">
        <v>241</v>
      </c>
      <c r="F246" s="27" t="s">
        <v>335</v>
      </c>
      <c r="G246" s="27" t="s">
        <v>330</v>
      </c>
      <c r="H246" s="87">
        <v>442000000</v>
      </c>
      <c r="I246" s="87">
        <v>442000000</v>
      </c>
      <c r="J246" s="27" t="s">
        <v>324</v>
      </c>
      <c r="K246" s="27" t="s">
        <v>331</v>
      </c>
      <c r="L246" s="77" t="s">
        <v>332</v>
      </c>
    </row>
    <row r="247" spans="2:12" s="22" customFormat="1" ht="38.25">
      <c r="B247" s="96">
        <v>81102702</v>
      </c>
      <c r="C247" s="33" t="s">
        <v>1208</v>
      </c>
      <c r="D247" s="67">
        <v>41699</v>
      </c>
      <c r="E247" s="27" t="s">
        <v>241</v>
      </c>
      <c r="F247" s="27" t="s">
        <v>333</v>
      </c>
      <c r="G247" s="27" t="s">
        <v>330</v>
      </c>
      <c r="H247" s="87">
        <v>38000000</v>
      </c>
      <c r="I247" s="87">
        <v>38000000</v>
      </c>
      <c r="J247" s="27" t="s">
        <v>324</v>
      </c>
      <c r="K247" s="27" t="s">
        <v>331</v>
      </c>
      <c r="L247" s="77" t="s">
        <v>332</v>
      </c>
    </row>
    <row r="248" spans="2:12" s="22" customFormat="1" ht="38.25">
      <c r="B248" s="27">
        <v>95121711</v>
      </c>
      <c r="C248" s="33" t="s">
        <v>336</v>
      </c>
      <c r="D248" s="67">
        <v>41677</v>
      </c>
      <c r="E248" s="27" t="s">
        <v>337</v>
      </c>
      <c r="F248" s="27" t="s">
        <v>329</v>
      </c>
      <c r="G248" s="27" t="s">
        <v>330</v>
      </c>
      <c r="H248" s="87">
        <v>50000000</v>
      </c>
      <c r="I248" s="87">
        <v>50000000</v>
      </c>
      <c r="J248" s="27" t="s">
        <v>324</v>
      </c>
      <c r="K248" s="27" t="s">
        <v>331</v>
      </c>
      <c r="L248" s="77" t="s">
        <v>332</v>
      </c>
    </row>
    <row r="249" spans="2:12" s="22" customFormat="1" ht="38.25">
      <c r="B249" s="27">
        <v>95121711</v>
      </c>
      <c r="C249" s="33" t="s">
        <v>338</v>
      </c>
      <c r="D249" s="67">
        <v>41678</v>
      </c>
      <c r="E249" s="27" t="s">
        <v>337</v>
      </c>
      <c r="F249" s="27" t="s">
        <v>329</v>
      </c>
      <c r="G249" s="27" t="s">
        <v>330</v>
      </c>
      <c r="H249" s="87">
        <v>50000000</v>
      </c>
      <c r="I249" s="87">
        <v>50000000</v>
      </c>
      <c r="J249" s="27" t="s">
        <v>324</v>
      </c>
      <c r="K249" s="27" t="s">
        <v>331</v>
      </c>
      <c r="L249" s="77" t="s">
        <v>332</v>
      </c>
    </row>
    <row r="250" spans="2:12" s="22" customFormat="1" ht="38.25">
      <c r="B250" s="27">
        <v>95121711</v>
      </c>
      <c r="C250" s="33" t="s">
        <v>339</v>
      </c>
      <c r="D250" s="67">
        <v>41685</v>
      </c>
      <c r="E250" s="27" t="s">
        <v>51</v>
      </c>
      <c r="F250" s="27" t="s">
        <v>329</v>
      </c>
      <c r="G250" s="27" t="s">
        <v>330</v>
      </c>
      <c r="H250" s="87">
        <v>200000000</v>
      </c>
      <c r="I250" s="87">
        <v>200000000</v>
      </c>
      <c r="J250" s="27" t="s">
        <v>324</v>
      </c>
      <c r="K250" s="27" t="s">
        <v>331</v>
      </c>
      <c r="L250" s="77" t="s">
        <v>332</v>
      </c>
    </row>
    <row r="251" spans="2:12" s="22" customFormat="1" ht="25.5">
      <c r="B251" s="27">
        <v>77111603</v>
      </c>
      <c r="C251" s="33" t="s">
        <v>340</v>
      </c>
      <c r="D251" s="64">
        <v>41640</v>
      </c>
      <c r="E251" s="27" t="s">
        <v>58</v>
      </c>
      <c r="F251" s="27" t="s">
        <v>265</v>
      </c>
      <c r="G251" s="27" t="s">
        <v>60</v>
      </c>
      <c r="H251" s="34">
        <v>840000000</v>
      </c>
      <c r="I251" s="34">
        <v>700000000</v>
      </c>
      <c r="J251" s="27" t="s">
        <v>41</v>
      </c>
      <c r="K251" s="27" t="s">
        <v>1100</v>
      </c>
      <c r="L251" s="63" t="s">
        <v>341</v>
      </c>
    </row>
    <row r="252" spans="2:12" s="22" customFormat="1" ht="25.5">
      <c r="B252" s="27">
        <v>77111508</v>
      </c>
      <c r="C252" s="33" t="s">
        <v>342</v>
      </c>
      <c r="D252" s="64">
        <v>41640</v>
      </c>
      <c r="E252" s="27" t="s">
        <v>58</v>
      </c>
      <c r="F252" s="27" t="s">
        <v>265</v>
      </c>
      <c r="G252" s="27" t="s">
        <v>60</v>
      </c>
      <c r="H252" s="34">
        <v>160000000</v>
      </c>
      <c r="I252" s="34">
        <v>160000000</v>
      </c>
      <c r="J252" s="27" t="s">
        <v>41</v>
      </c>
      <c r="K252" s="27" t="s">
        <v>1100</v>
      </c>
      <c r="L252" s="63" t="s">
        <v>341</v>
      </c>
    </row>
    <row r="253" spans="2:12" s="22" customFormat="1" ht="25.5">
      <c r="B253" s="27">
        <v>77111508</v>
      </c>
      <c r="C253" s="33" t="s">
        <v>342</v>
      </c>
      <c r="D253" s="64">
        <v>41671</v>
      </c>
      <c r="E253" s="27" t="s">
        <v>58</v>
      </c>
      <c r="F253" s="27" t="s">
        <v>265</v>
      </c>
      <c r="G253" s="27" t="s">
        <v>60</v>
      </c>
      <c r="H253" s="34">
        <v>700000000</v>
      </c>
      <c r="I253" s="34">
        <v>840000000</v>
      </c>
      <c r="J253" s="27" t="s">
        <v>41</v>
      </c>
      <c r="K253" s="27" t="s">
        <v>1100</v>
      </c>
      <c r="L253" s="63" t="s">
        <v>341</v>
      </c>
    </row>
    <row r="254" spans="2:12" s="22" customFormat="1" ht="25.5">
      <c r="B254" s="27">
        <v>80101604</v>
      </c>
      <c r="C254" s="33" t="s">
        <v>343</v>
      </c>
      <c r="D254" s="27" t="s">
        <v>344</v>
      </c>
      <c r="E254" s="27" t="s">
        <v>77</v>
      </c>
      <c r="F254" s="27" t="s">
        <v>111</v>
      </c>
      <c r="G254" s="27" t="s">
        <v>60</v>
      </c>
      <c r="H254" s="24">
        <v>50000000</v>
      </c>
      <c r="I254" s="24">
        <v>50000000</v>
      </c>
      <c r="J254" s="27" t="s">
        <v>41</v>
      </c>
      <c r="K254" s="27" t="s">
        <v>1100</v>
      </c>
      <c r="L254" s="63" t="s">
        <v>345</v>
      </c>
    </row>
    <row r="255" spans="2:12" s="22" customFormat="1" ht="25.5">
      <c r="B255" s="27">
        <v>84111600</v>
      </c>
      <c r="C255" s="33" t="s">
        <v>346</v>
      </c>
      <c r="D255" s="27" t="s">
        <v>344</v>
      </c>
      <c r="E255" s="27" t="s">
        <v>65</v>
      </c>
      <c r="F255" s="27" t="s">
        <v>347</v>
      </c>
      <c r="G255" s="27" t="s">
        <v>60</v>
      </c>
      <c r="H255" s="24">
        <v>300000000</v>
      </c>
      <c r="I255" s="24">
        <v>300000000</v>
      </c>
      <c r="J255" s="27" t="s">
        <v>41</v>
      </c>
      <c r="K255" s="27" t="s">
        <v>1100</v>
      </c>
      <c r="L255" s="63" t="s">
        <v>345</v>
      </c>
    </row>
    <row r="256" spans="2:12" s="22" customFormat="1" ht="38.25">
      <c r="B256" s="27">
        <v>80111614</v>
      </c>
      <c r="C256" s="33" t="s">
        <v>348</v>
      </c>
      <c r="D256" s="27" t="s">
        <v>344</v>
      </c>
      <c r="E256" s="27" t="s">
        <v>65</v>
      </c>
      <c r="F256" s="27" t="s">
        <v>349</v>
      </c>
      <c r="G256" s="27" t="s">
        <v>60</v>
      </c>
      <c r="H256" s="24">
        <v>20000000</v>
      </c>
      <c r="I256" s="24">
        <v>20000000</v>
      </c>
      <c r="J256" s="27" t="s">
        <v>41</v>
      </c>
      <c r="K256" s="27" t="s">
        <v>1100</v>
      </c>
      <c r="L256" s="63" t="s">
        <v>345</v>
      </c>
    </row>
    <row r="257" spans="2:12" s="22" customFormat="1" ht="25.5">
      <c r="B257" s="27">
        <v>72141001</v>
      </c>
      <c r="C257" s="33" t="s">
        <v>350</v>
      </c>
      <c r="D257" s="27" t="s">
        <v>344</v>
      </c>
      <c r="E257" s="27" t="s">
        <v>65</v>
      </c>
      <c r="F257" s="27" t="s">
        <v>108</v>
      </c>
      <c r="G257" s="27" t="s">
        <v>60</v>
      </c>
      <c r="H257" s="24">
        <v>3550000000</v>
      </c>
      <c r="I257" s="24">
        <v>3550000000</v>
      </c>
      <c r="J257" s="27" t="s">
        <v>41</v>
      </c>
      <c r="K257" s="27" t="s">
        <v>1100</v>
      </c>
      <c r="L257" s="63" t="s">
        <v>345</v>
      </c>
    </row>
    <row r="258" spans="2:12" s="22" customFormat="1" ht="38.25">
      <c r="B258" s="27">
        <v>72141001</v>
      </c>
      <c r="C258" s="33" t="s">
        <v>351</v>
      </c>
      <c r="D258" s="27" t="s">
        <v>344</v>
      </c>
      <c r="E258" s="27" t="s">
        <v>65</v>
      </c>
      <c r="F258" s="27" t="s">
        <v>347</v>
      </c>
      <c r="G258" s="27" t="s">
        <v>60</v>
      </c>
      <c r="H258" s="24">
        <v>60000000</v>
      </c>
      <c r="I258" s="24">
        <v>60000000</v>
      </c>
      <c r="J258" s="27" t="s">
        <v>41</v>
      </c>
      <c r="K258" s="27" t="s">
        <v>1100</v>
      </c>
      <c r="L258" s="63" t="s">
        <v>345</v>
      </c>
    </row>
    <row r="259" spans="2:12" s="22" customFormat="1" ht="38.25">
      <c r="B259" s="27">
        <v>72141001</v>
      </c>
      <c r="C259" s="33" t="s">
        <v>352</v>
      </c>
      <c r="D259" s="27" t="s">
        <v>344</v>
      </c>
      <c r="E259" s="27" t="s">
        <v>65</v>
      </c>
      <c r="F259" s="27" t="s">
        <v>347</v>
      </c>
      <c r="G259" s="27" t="s">
        <v>60</v>
      </c>
      <c r="H259" s="24">
        <v>20000000</v>
      </c>
      <c r="I259" s="24">
        <v>20000000</v>
      </c>
      <c r="J259" s="27" t="s">
        <v>41</v>
      </c>
      <c r="K259" s="27" t="s">
        <v>1100</v>
      </c>
      <c r="L259" s="63" t="s">
        <v>345</v>
      </c>
    </row>
    <row r="260" spans="2:12" s="22" customFormat="1" ht="25.5">
      <c r="B260" s="27">
        <v>84111600</v>
      </c>
      <c r="C260" s="33" t="s">
        <v>353</v>
      </c>
      <c r="D260" s="27" t="s">
        <v>344</v>
      </c>
      <c r="E260" s="27" t="s">
        <v>65</v>
      </c>
      <c r="F260" s="27" t="s">
        <v>347</v>
      </c>
      <c r="G260" s="27" t="s">
        <v>60</v>
      </c>
      <c r="H260" s="24">
        <v>270000000</v>
      </c>
      <c r="I260" s="24">
        <v>270000000</v>
      </c>
      <c r="J260" s="27" t="s">
        <v>41</v>
      </c>
      <c r="K260" s="27" t="s">
        <v>1100</v>
      </c>
      <c r="L260" s="63" t="s">
        <v>345</v>
      </c>
    </row>
    <row r="261" spans="2:12" s="22" customFormat="1" ht="25.5">
      <c r="B261" s="27">
        <v>72141003</v>
      </c>
      <c r="C261" s="33" t="s">
        <v>354</v>
      </c>
      <c r="D261" s="27" t="s">
        <v>344</v>
      </c>
      <c r="E261" s="27" t="s">
        <v>70</v>
      </c>
      <c r="F261" s="27" t="s">
        <v>347</v>
      </c>
      <c r="G261" s="27" t="s">
        <v>60</v>
      </c>
      <c r="H261" s="24">
        <v>150000000</v>
      </c>
      <c r="I261" s="24">
        <v>150000000</v>
      </c>
      <c r="J261" s="27" t="s">
        <v>41</v>
      </c>
      <c r="K261" s="27" t="s">
        <v>1100</v>
      </c>
      <c r="L261" s="63" t="s">
        <v>345</v>
      </c>
    </row>
    <row r="262" spans="2:12" s="22" customFormat="1" ht="25.5">
      <c r="B262" s="27">
        <v>72141003</v>
      </c>
      <c r="C262" s="33" t="s">
        <v>355</v>
      </c>
      <c r="D262" s="27" t="s">
        <v>344</v>
      </c>
      <c r="E262" s="27" t="s">
        <v>65</v>
      </c>
      <c r="F262" s="27" t="s">
        <v>108</v>
      </c>
      <c r="G262" s="27" t="s">
        <v>60</v>
      </c>
      <c r="H262" s="24">
        <v>1500000000</v>
      </c>
      <c r="I262" s="24">
        <v>1500000000</v>
      </c>
      <c r="J262" s="27" t="s">
        <v>41</v>
      </c>
      <c r="K262" s="27" t="s">
        <v>1100</v>
      </c>
      <c r="L262" s="63" t="s">
        <v>345</v>
      </c>
    </row>
    <row r="263" spans="2:12" s="22" customFormat="1" ht="25.5">
      <c r="B263" s="27">
        <v>72141003</v>
      </c>
      <c r="C263" s="33" t="s">
        <v>356</v>
      </c>
      <c r="D263" s="27" t="s">
        <v>344</v>
      </c>
      <c r="E263" s="27" t="s">
        <v>65</v>
      </c>
      <c r="F263" s="27" t="s">
        <v>347</v>
      </c>
      <c r="G263" s="27" t="s">
        <v>60</v>
      </c>
      <c r="H263" s="24">
        <v>60000000</v>
      </c>
      <c r="I263" s="24">
        <v>60000000</v>
      </c>
      <c r="J263" s="27" t="s">
        <v>41</v>
      </c>
      <c r="K263" s="27" t="s">
        <v>1100</v>
      </c>
      <c r="L263" s="63" t="s">
        <v>345</v>
      </c>
    </row>
    <row r="264" spans="2:12" s="22" customFormat="1" ht="38.25">
      <c r="B264" s="27">
        <v>72141003</v>
      </c>
      <c r="C264" s="33" t="s">
        <v>357</v>
      </c>
      <c r="D264" s="27" t="s">
        <v>344</v>
      </c>
      <c r="E264" s="27" t="s">
        <v>65</v>
      </c>
      <c r="F264" s="27" t="s">
        <v>347</v>
      </c>
      <c r="G264" s="27" t="s">
        <v>60</v>
      </c>
      <c r="H264" s="24">
        <v>20000000</v>
      </c>
      <c r="I264" s="24">
        <v>20000000</v>
      </c>
      <c r="J264" s="27" t="s">
        <v>41</v>
      </c>
      <c r="K264" s="27" t="s">
        <v>1100</v>
      </c>
      <c r="L264" s="63" t="s">
        <v>345</v>
      </c>
    </row>
    <row r="265" spans="2:12" s="22" customFormat="1" ht="25.5">
      <c r="B265" s="27">
        <v>72111006</v>
      </c>
      <c r="C265" s="33" t="s">
        <v>358</v>
      </c>
      <c r="D265" s="64">
        <v>41640</v>
      </c>
      <c r="E265" s="27" t="s">
        <v>58</v>
      </c>
      <c r="F265" s="27" t="s">
        <v>265</v>
      </c>
      <c r="G265" s="27" t="s">
        <v>60</v>
      </c>
      <c r="H265" s="34">
        <v>215000000</v>
      </c>
      <c r="I265" s="34">
        <v>215000000</v>
      </c>
      <c r="J265" s="27" t="s">
        <v>41</v>
      </c>
      <c r="K265" s="27" t="s">
        <v>1100</v>
      </c>
      <c r="L265" s="63" t="s">
        <v>341</v>
      </c>
    </row>
    <row r="266" spans="2:12" s="22" customFormat="1" ht="25.5">
      <c r="B266" s="27">
        <v>72111001</v>
      </c>
      <c r="C266" s="33" t="s">
        <v>359</v>
      </c>
      <c r="D266" s="64">
        <v>41640</v>
      </c>
      <c r="E266" s="27" t="s">
        <v>58</v>
      </c>
      <c r="F266" s="27" t="s">
        <v>265</v>
      </c>
      <c r="G266" s="27" t="s">
        <v>60</v>
      </c>
      <c r="H266" s="34">
        <v>870000000</v>
      </c>
      <c r="I266" s="34">
        <v>870000000</v>
      </c>
      <c r="J266" s="27" t="s">
        <v>41</v>
      </c>
      <c r="K266" s="27" t="s">
        <v>1100</v>
      </c>
      <c r="L266" s="63" t="s">
        <v>341</v>
      </c>
    </row>
    <row r="267" spans="1:12" s="22" customFormat="1" ht="38.25">
      <c r="A267" s="45"/>
      <c r="B267" s="27">
        <v>72101507</v>
      </c>
      <c r="C267" s="33" t="s">
        <v>360</v>
      </c>
      <c r="D267" s="88">
        <v>41640</v>
      </c>
      <c r="E267" s="27">
        <v>1</v>
      </c>
      <c r="F267" s="27" t="s">
        <v>361</v>
      </c>
      <c r="G267" s="27" t="s">
        <v>374</v>
      </c>
      <c r="H267" s="87">
        <v>15000000</v>
      </c>
      <c r="I267" s="87">
        <v>15000000</v>
      </c>
      <c r="J267" s="27" t="s">
        <v>41</v>
      </c>
      <c r="K267" s="27" t="s">
        <v>67</v>
      </c>
      <c r="L267" s="63" t="s">
        <v>362</v>
      </c>
    </row>
    <row r="268" spans="2:12" s="22" customFormat="1" ht="38.25">
      <c r="B268" s="27">
        <v>72101507</v>
      </c>
      <c r="C268" s="33" t="s">
        <v>363</v>
      </c>
      <c r="D268" s="88">
        <v>41671</v>
      </c>
      <c r="E268" s="27">
        <v>3</v>
      </c>
      <c r="F268" s="27" t="s">
        <v>364</v>
      </c>
      <c r="G268" s="27" t="s">
        <v>375</v>
      </c>
      <c r="H268" s="87">
        <v>235000000</v>
      </c>
      <c r="I268" s="87">
        <v>235000000</v>
      </c>
      <c r="J268" s="27" t="s">
        <v>41</v>
      </c>
      <c r="K268" s="27" t="s">
        <v>67</v>
      </c>
      <c r="L268" s="63" t="s">
        <v>362</v>
      </c>
    </row>
    <row r="269" spans="2:12" s="22" customFormat="1" ht="38.25">
      <c r="B269" s="27">
        <v>72101507</v>
      </c>
      <c r="C269" s="33" t="s">
        <v>365</v>
      </c>
      <c r="D269" s="88">
        <v>41699</v>
      </c>
      <c r="E269" s="27">
        <v>5</v>
      </c>
      <c r="F269" s="27" t="s">
        <v>364</v>
      </c>
      <c r="G269" s="27" t="s">
        <v>228</v>
      </c>
      <c r="H269" s="87">
        <v>40000000</v>
      </c>
      <c r="I269" s="87">
        <v>40000000</v>
      </c>
      <c r="J269" s="27" t="s">
        <v>41</v>
      </c>
      <c r="K269" s="27" t="s">
        <v>67</v>
      </c>
      <c r="L269" s="63" t="s">
        <v>362</v>
      </c>
    </row>
    <row r="270" spans="2:12" s="22" customFormat="1" ht="38.25">
      <c r="B270" s="27">
        <v>72101507</v>
      </c>
      <c r="C270" s="33" t="s">
        <v>366</v>
      </c>
      <c r="D270" s="88">
        <v>41699</v>
      </c>
      <c r="E270" s="27">
        <v>5</v>
      </c>
      <c r="F270" s="27" t="s">
        <v>364</v>
      </c>
      <c r="G270" s="27" t="s">
        <v>228</v>
      </c>
      <c r="H270" s="87">
        <v>40000000</v>
      </c>
      <c r="I270" s="87">
        <v>40000000</v>
      </c>
      <c r="J270" s="27" t="s">
        <v>41</v>
      </c>
      <c r="K270" s="27" t="s">
        <v>67</v>
      </c>
      <c r="L270" s="63" t="s">
        <v>362</v>
      </c>
    </row>
    <row r="271" spans="2:12" s="22" customFormat="1" ht="38.25">
      <c r="B271" s="27">
        <v>72101507</v>
      </c>
      <c r="C271" s="33" t="s">
        <v>367</v>
      </c>
      <c r="D271" s="88">
        <v>41640</v>
      </c>
      <c r="E271" s="27">
        <v>1</v>
      </c>
      <c r="F271" s="27" t="s">
        <v>361</v>
      </c>
      <c r="G271" s="27" t="s">
        <v>228</v>
      </c>
      <c r="H271" s="87">
        <v>10768956</v>
      </c>
      <c r="I271" s="87">
        <v>10768956</v>
      </c>
      <c r="J271" s="27" t="s">
        <v>41</v>
      </c>
      <c r="K271" s="27" t="s">
        <v>67</v>
      </c>
      <c r="L271" s="63" t="s">
        <v>362</v>
      </c>
    </row>
    <row r="272" spans="2:12" s="22" customFormat="1" ht="38.25">
      <c r="B272" s="27">
        <v>72101507</v>
      </c>
      <c r="C272" s="33" t="s">
        <v>368</v>
      </c>
      <c r="D272" s="88">
        <v>41730</v>
      </c>
      <c r="E272" s="27">
        <v>3</v>
      </c>
      <c r="F272" s="27" t="s">
        <v>364</v>
      </c>
      <c r="G272" s="27" t="s">
        <v>228</v>
      </c>
      <c r="H272" s="87">
        <v>5542296</v>
      </c>
      <c r="I272" s="87">
        <v>5542296</v>
      </c>
      <c r="J272" s="27" t="s">
        <v>41</v>
      </c>
      <c r="K272" s="27" t="s">
        <v>67</v>
      </c>
      <c r="L272" s="63" t="s">
        <v>362</v>
      </c>
    </row>
    <row r="273" spans="2:12" s="22" customFormat="1" ht="51">
      <c r="B273" s="27">
        <v>95121903</v>
      </c>
      <c r="C273" s="33" t="s">
        <v>369</v>
      </c>
      <c r="D273" s="88">
        <v>41640</v>
      </c>
      <c r="E273" s="27">
        <v>4</v>
      </c>
      <c r="F273" s="27" t="s">
        <v>335</v>
      </c>
      <c r="G273" s="27" t="s">
        <v>376</v>
      </c>
      <c r="H273" s="87">
        <v>696105019</v>
      </c>
      <c r="I273" s="87">
        <v>696105019</v>
      </c>
      <c r="J273" s="27" t="s">
        <v>226</v>
      </c>
      <c r="K273" s="27" t="s">
        <v>370</v>
      </c>
      <c r="L273" s="63" t="s">
        <v>362</v>
      </c>
    </row>
    <row r="274" spans="2:12" s="22" customFormat="1" ht="38.25">
      <c r="B274" s="27">
        <v>95121903</v>
      </c>
      <c r="C274" s="33" t="s">
        <v>371</v>
      </c>
      <c r="D274" s="88">
        <v>41640</v>
      </c>
      <c r="E274" s="27">
        <v>6</v>
      </c>
      <c r="F274" s="27" t="s">
        <v>335</v>
      </c>
      <c r="G274" s="27" t="s">
        <v>377</v>
      </c>
      <c r="H274" s="87">
        <v>3539474741</v>
      </c>
      <c r="I274" s="87">
        <v>3539474741</v>
      </c>
      <c r="J274" s="27" t="s">
        <v>226</v>
      </c>
      <c r="K274" s="27" t="s">
        <v>370</v>
      </c>
      <c r="L274" s="63" t="s">
        <v>362</v>
      </c>
    </row>
    <row r="275" spans="2:12" s="22" customFormat="1" ht="38.25">
      <c r="B275" s="27">
        <v>95121903</v>
      </c>
      <c r="C275" s="33" t="s">
        <v>372</v>
      </c>
      <c r="D275" s="88">
        <v>41640</v>
      </c>
      <c r="E275" s="27">
        <v>3</v>
      </c>
      <c r="F275" s="27" t="s">
        <v>335</v>
      </c>
      <c r="G275" s="27" t="s">
        <v>377</v>
      </c>
      <c r="H275" s="87">
        <v>411709196</v>
      </c>
      <c r="I275" s="87">
        <v>411709196</v>
      </c>
      <c r="J275" s="27" t="s">
        <v>226</v>
      </c>
      <c r="K275" s="27" t="s">
        <v>370</v>
      </c>
      <c r="L275" s="63" t="s">
        <v>362</v>
      </c>
    </row>
    <row r="276" spans="2:12" s="22" customFormat="1" ht="38.25">
      <c r="B276" s="27">
        <v>95121903</v>
      </c>
      <c r="C276" s="33" t="s">
        <v>373</v>
      </c>
      <c r="D276" s="88">
        <v>41640</v>
      </c>
      <c r="E276" s="27">
        <v>3</v>
      </c>
      <c r="F276" s="27" t="s">
        <v>335</v>
      </c>
      <c r="G276" s="27" t="s">
        <v>377</v>
      </c>
      <c r="H276" s="87">
        <v>402942088</v>
      </c>
      <c r="I276" s="87">
        <v>402942088</v>
      </c>
      <c r="J276" s="27" t="s">
        <v>226</v>
      </c>
      <c r="K276" s="27" t="s">
        <v>370</v>
      </c>
      <c r="L276" s="63" t="s">
        <v>362</v>
      </c>
    </row>
    <row r="277" spans="2:12" s="22" customFormat="1" ht="38.25">
      <c r="B277" s="27">
        <v>81101505</v>
      </c>
      <c r="C277" s="33" t="s">
        <v>378</v>
      </c>
      <c r="D277" s="67">
        <v>41662</v>
      </c>
      <c r="E277" s="27" t="s">
        <v>56</v>
      </c>
      <c r="F277" s="27" t="s">
        <v>84</v>
      </c>
      <c r="G277" s="27" t="s">
        <v>60</v>
      </c>
      <c r="H277" s="34">
        <v>15000000</v>
      </c>
      <c r="I277" s="34">
        <v>15000000</v>
      </c>
      <c r="J277" s="27" t="s">
        <v>226</v>
      </c>
      <c r="K277" s="27" t="s">
        <v>370</v>
      </c>
      <c r="L277" s="63" t="s">
        <v>379</v>
      </c>
    </row>
    <row r="278" spans="2:12" s="22" customFormat="1" ht="38.25">
      <c r="B278" s="27">
        <v>95122304</v>
      </c>
      <c r="C278" s="33" t="s">
        <v>380</v>
      </c>
      <c r="D278" s="67">
        <v>41730</v>
      </c>
      <c r="E278" s="27" t="s">
        <v>241</v>
      </c>
      <c r="F278" s="27" t="s">
        <v>381</v>
      </c>
      <c r="G278" s="27" t="s">
        <v>60</v>
      </c>
      <c r="H278" s="34">
        <v>350000000</v>
      </c>
      <c r="I278" s="34">
        <v>350000000</v>
      </c>
      <c r="J278" s="27" t="s">
        <v>226</v>
      </c>
      <c r="K278" s="27" t="s">
        <v>370</v>
      </c>
      <c r="L278" s="63" t="s">
        <v>379</v>
      </c>
    </row>
    <row r="279" spans="2:12" s="22" customFormat="1" ht="25.5">
      <c r="B279" s="27">
        <v>95122304</v>
      </c>
      <c r="C279" s="33" t="s">
        <v>382</v>
      </c>
      <c r="D279" s="67">
        <v>41764</v>
      </c>
      <c r="E279" s="27" t="s">
        <v>241</v>
      </c>
      <c r="F279" s="27" t="s">
        <v>381</v>
      </c>
      <c r="G279" s="27" t="s">
        <v>60</v>
      </c>
      <c r="H279" s="34">
        <v>250000000</v>
      </c>
      <c r="I279" s="34">
        <v>250000000</v>
      </c>
      <c r="J279" s="27" t="s">
        <v>226</v>
      </c>
      <c r="K279" s="27" t="s">
        <v>370</v>
      </c>
      <c r="L279" s="63" t="s">
        <v>379</v>
      </c>
    </row>
    <row r="280" spans="2:12" s="22" customFormat="1" ht="25.5">
      <c r="B280" s="27">
        <v>81101505</v>
      </c>
      <c r="C280" s="33" t="s">
        <v>383</v>
      </c>
      <c r="D280" s="67">
        <v>41687</v>
      </c>
      <c r="E280" s="27" t="s">
        <v>70</v>
      </c>
      <c r="F280" s="27" t="s">
        <v>84</v>
      </c>
      <c r="G280" s="27" t="s">
        <v>60</v>
      </c>
      <c r="H280" s="34">
        <v>33000000</v>
      </c>
      <c r="I280" s="34">
        <v>33000000</v>
      </c>
      <c r="J280" s="27" t="s">
        <v>226</v>
      </c>
      <c r="K280" s="27" t="s">
        <v>370</v>
      </c>
      <c r="L280" s="63" t="s">
        <v>379</v>
      </c>
    </row>
    <row r="281" spans="2:12" s="22" customFormat="1" ht="25.5">
      <c r="B281" s="27">
        <v>95122304</v>
      </c>
      <c r="C281" s="33" t="s">
        <v>384</v>
      </c>
      <c r="D281" s="67">
        <v>41715</v>
      </c>
      <c r="E281" s="27" t="s">
        <v>385</v>
      </c>
      <c r="F281" s="27" t="s">
        <v>381</v>
      </c>
      <c r="G281" s="27" t="s">
        <v>60</v>
      </c>
      <c r="H281" s="34">
        <v>352000000</v>
      </c>
      <c r="I281" s="34">
        <v>352000000</v>
      </c>
      <c r="J281" s="27" t="s">
        <v>226</v>
      </c>
      <c r="K281" s="27" t="s">
        <v>370</v>
      </c>
      <c r="L281" s="63" t="s">
        <v>379</v>
      </c>
    </row>
    <row r="282" spans="2:12" s="22" customFormat="1" ht="25.5">
      <c r="B282" s="27">
        <v>95122304</v>
      </c>
      <c r="C282" s="33" t="s">
        <v>386</v>
      </c>
      <c r="D282" s="67">
        <v>41715</v>
      </c>
      <c r="E282" s="27" t="s">
        <v>75</v>
      </c>
      <c r="F282" s="27" t="s">
        <v>84</v>
      </c>
      <c r="G282" s="27" t="s">
        <v>60</v>
      </c>
      <c r="H282" s="34">
        <v>70000000</v>
      </c>
      <c r="I282" s="34">
        <v>70000000</v>
      </c>
      <c r="J282" s="27" t="s">
        <v>226</v>
      </c>
      <c r="K282" s="27" t="s">
        <v>370</v>
      </c>
      <c r="L282" s="63" t="s">
        <v>379</v>
      </c>
    </row>
    <row r="283" spans="2:12" s="22" customFormat="1" ht="25.5">
      <c r="B283" s="27">
        <v>95122304</v>
      </c>
      <c r="C283" s="33" t="s">
        <v>387</v>
      </c>
      <c r="D283" s="67">
        <v>41771</v>
      </c>
      <c r="E283" s="27" t="s">
        <v>75</v>
      </c>
      <c r="F283" s="27" t="s">
        <v>84</v>
      </c>
      <c r="G283" s="27" t="s">
        <v>60</v>
      </c>
      <c r="H283" s="34">
        <v>35000000</v>
      </c>
      <c r="I283" s="34">
        <v>35000000</v>
      </c>
      <c r="J283" s="27" t="s">
        <v>226</v>
      </c>
      <c r="K283" s="27" t="s">
        <v>370</v>
      </c>
      <c r="L283" s="63" t="s">
        <v>379</v>
      </c>
    </row>
    <row r="284" spans="2:12" s="22" customFormat="1" ht="25.5">
      <c r="B284" s="27">
        <v>95122304</v>
      </c>
      <c r="C284" s="33" t="s">
        <v>388</v>
      </c>
      <c r="D284" s="67">
        <v>41841</v>
      </c>
      <c r="E284" s="27" t="s">
        <v>241</v>
      </c>
      <c r="F284" s="27" t="s">
        <v>381</v>
      </c>
      <c r="G284" s="27" t="s">
        <v>60</v>
      </c>
      <c r="H284" s="34">
        <v>195000000</v>
      </c>
      <c r="I284" s="34">
        <v>195000000</v>
      </c>
      <c r="J284" s="27" t="s">
        <v>226</v>
      </c>
      <c r="K284" s="27" t="s">
        <v>370</v>
      </c>
      <c r="L284" s="63" t="s">
        <v>379</v>
      </c>
    </row>
    <row r="285" spans="2:12" s="22" customFormat="1" ht="25.5">
      <c r="B285" s="27">
        <v>95111503</v>
      </c>
      <c r="C285" s="33" t="s">
        <v>389</v>
      </c>
      <c r="D285" s="67">
        <v>41579</v>
      </c>
      <c r="E285" s="27" t="s">
        <v>390</v>
      </c>
      <c r="F285" s="27" t="s">
        <v>265</v>
      </c>
      <c r="G285" s="27" t="s">
        <v>60</v>
      </c>
      <c r="H285" s="34">
        <v>1200000000</v>
      </c>
      <c r="I285" s="34">
        <v>321484066</v>
      </c>
      <c r="J285" s="89">
        <v>600000000</v>
      </c>
      <c r="K285" s="27" t="s">
        <v>391</v>
      </c>
      <c r="L285" s="63" t="s">
        <v>379</v>
      </c>
    </row>
    <row r="286" spans="2:12" s="22" customFormat="1" ht="63" customHeight="1">
      <c r="B286" s="27" t="s">
        <v>1093</v>
      </c>
      <c r="C286" s="33" t="s">
        <v>392</v>
      </c>
      <c r="D286" s="67">
        <v>41663</v>
      </c>
      <c r="E286" s="27" t="s">
        <v>393</v>
      </c>
      <c r="F286" s="27" t="s">
        <v>84</v>
      </c>
      <c r="G286" s="27" t="s">
        <v>394</v>
      </c>
      <c r="H286" s="34">
        <v>40000000</v>
      </c>
      <c r="I286" s="34">
        <v>40000000</v>
      </c>
      <c r="J286" s="27" t="s">
        <v>41</v>
      </c>
      <c r="K286" s="27" t="s">
        <v>1100</v>
      </c>
      <c r="L286" s="63" t="s">
        <v>379</v>
      </c>
    </row>
    <row r="287" spans="2:12" s="22" customFormat="1" ht="55.5" customHeight="1">
      <c r="B287" s="27" t="s">
        <v>1093</v>
      </c>
      <c r="C287" s="33" t="s">
        <v>395</v>
      </c>
      <c r="D287" s="67">
        <v>41663</v>
      </c>
      <c r="E287" s="27" t="s">
        <v>393</v>
      </c>
      <c r="F287" s="27" t="s">
        <v>84</v>
      </c>
      <c r="G287" s="27" t="s">
        <v>394</v>
      </c>
      <c r="H287" s="34">
        <v>40000000</v>
      </c>
      <c r="I287" s="34">
        <v>40000000</v>
      </c>
      <c r="J287" s="27" t="s">
        <v>41</v>
      </c>
      <c r="K287" s="27" t="s">
        <v>1100</v>
      </c>
      <c r="L287" s="63" t="s">
        <v>379</v>
      </c>
    </row>
    <row r="288" spans="2:12" s="22" customFormat="1" ht="63.75">
      <c r="B288" s="27" t="s">
        <v>1093</v>
      </c>
      <c r="C288" s="33" t="s">
        <v>396</v>
      </c>
      <c r="D288" s="67">
        <v>41663</v>
      </c>
      <c r="E288" s="27" t="s">
        <v>393</v>
      </c>
      <c r="F288" s="27" t="s">
        <v>84</v>
      </c>
      <c r="G288" s="27" t="s">
        <v>394</v>
      </c>
      <c r="H288" s="34">
        <v>25000000</v>
      </c>
      <c r="I288" s="34">
        <v>25000000</v>
      </c>
      <c r="J288" s="27" t="s">
        <v>41</v>
      </c>
      <c r="K288" s="27" t="s">
        <v>1100</v>
      </c>
      <c r="L288" s="63" t="s">
        <v>379</v>
      </c>
    </row>
    <row r="289" spans="2:12" s="22" customFormat="1" ht="25.5">
      <c r="B289" s="27">
        <v>95122304</v>
      </c>
      <c r="C289" s="33" t="s">
        <v>397</v>
      </c>
      <c r="D289" s="67">
        <v>41736</v>
      </c>
      <c r="E289" s="27" t="s">
        <v>398</v>
      </c>
      <c r="F289" s="27" t="s">
        <v>399</v>
      </c>
      <c r="G289" s="27" t="s">
        <v>394</v>
      </c>
      <c r="H289" s="34">
        <v>656750000</v>
      </c>
      <c r="I289" s="34">
        <v>656750000</v>
      </c>
      <c r="J289" s="27" t="s">
        <v>41</v>
      </c>
      <c r="K289" s="27" t="s">
        <v>1100</v>
      </c>
      <c r="L289" s="63" t="s">
        <v>379</v>
      </c>
    </row>
    <row r="290" spans="2:12" s="22" customFormat="1" ht="25.5">
      <c r="B290" s="27">
        <v>95122304</v>
      </c>
      <c r="C290" s="33" t="s">
        <v>400</v>
      </c>
      <c r="D290" s="67">
        <v>41736</v>
      </c>
      <c r="E290" s="27" t="s">
        <v>398</v>
      </c>
      <c r="F290" s="27" t="s">
        <v>399</v>
      </c>
      <c r="G290" s="27" t="s">
        <v>394</v>
      </c>
      <c r="H290" s="34">
        <v>656750000</v>
      </c>
      <c r="I290" s="34">
        <v>656750000</v>
      </c>
      <c r="J290" s="27" t="s">
        <v>41</v>
      </c>
      <c r="K290" s="27" t="s">
        <v>1100</v>
      </c>
      <c r="L290" s="63" t="s">
        <v>379</v>
      </c>
    </row>
    <row r="291" spans="2:12" s="22" customFormat="1" ht="25.5">
      <c r="B291" s="27">
        <v>95122304</v>
      </c>
      <c r="C291" s="33" t="s">
        <v>401</v>
      </c>
      <c r="D291" s="67">
        <v>41736</v>
      </c>
      <c r="E291" s="27" t="s">
        <v>398</v>
      </c>
      <c r="F291" s="27" t="s">
        <v>399</v>
      </c>
      <c r="G291" s="27" t="s">
        <v>394</v>
      </c>
      <c r="H291" s="34">
        <v>656750000</v>
      </c>
      <c r="I291" s="34">
        <v>656750000</v>
      </c>
      <c r="J291" s="27" t="s">
        <v>41</v>
      </c>
      <c r="K291" s="27" t="s">
        <v>1100</v>
      </c>
      <c r="L291" s="63" t="s">
        <v>379</v>
      </c>
    </row>
    <row r="292" spans="2:12" s="22" customFormat="1" ht="25.5">
      <c r="B292" s="27">
        <v>95122304</v>
      </c>
      <c r="C292" s="33" t="s">
        <v>402</v>
      </c>
      <c r="D292" s="67">
        <v>41736</v>
      </c>
      <c r="E292" s="27" t="s">
        <v>398</v>
      </c>
      <c r="F292" s="27" t="s">
        <v>399</v>
      </c>
      <c r="G292" s="27" t="s">
        <v>394</v>
      </c>
      <c r="H292" s="34">
        <v>656750000</v>
      </c>
      <c r="I292" s="34">
        <v>656750000</v>
      </c>
      <c r="J292" s="27" t="s">
        <v>41</v>
      </c>
      <c r="K292" s="27" t="s">
        <v>1100</v>
      </c>
      <c r="L292" s="63" t="s">
        <v>379</v>
      </c>
    </row>
    <row r="293" spans="2:12" s="22" customFormat="1" ht="38.25">
      <c r="B293" s="27">
        <v>80101604</v>
      </c>
      <c r="C293" s="33" t="s">
        <v>1209</v>
      </c>
      <c r="D293" s="62">
        <v>41821</v>
      </c>
      <c r="E293" s="27" t="s">
        <v>403</v>
      </c>
      <c r="F293" s="27" t="s">
        <v>404</v>
      </c>
      <c r="G293" s="27" t="s">
        <v>405</v>
      </c>
      <c r="H293" s="34">
        <v>11745000</v>
      </c>
      <c r="I293" s="34">
        <v>11745000</v>
      </c>
      <c r="J293" s="27" t="s">
        <v>66</v>
      </c>
      <c r="K293" s="27" t="s">
        <v>53</v>
      </c>
      <c r="L293" s="27" t="s">
        <v>406</v>
      </c>
    </row>
    <row r="294" spans="2:12" s="22" customFormat="1" ht="102">
      <c r="B294" s="27">
        <v>80111600</v>
      </c>
      <c r="C294" s="33" t="s">
        <v>1210</v>
      </c>
      <c r="D294" s="62">
        <v>41570</v>
      </c>
      <c r="E294" s="27" t="s">
        <v>390</v>
      </c>
      <c r="F294" s="27" t="s">
        <v>59</v>
      </c>
      <c r="G294" s="27" t="s">
        <v>405</v>
      </c>
      <c r="H294" s="34">
        <f>7465198+6048678+26000000+23651141+26000000+23363583</f>
        <v>112528600</v>
      </c>
      <c r="I294" s="34">
        <f>26000000+23651141+26000000+23363583</f>
        <v>99014724</v>
      </c>
      <c r="J294" s="27" t="s">
        <v>61</v>
      </c>
      <c r="K294" s="27" t="s">
        <v>407</v>
      </c>
      <c r="L294" s="27" t="s">
        <v>408</v>
      </c>
    </row>
    <row r="295" spans="2:12" s="22" customFormat="1" ht="51">
      <c r="B295" s="27">
        <v>82121506</v>
      </c>
      <c r="C295" s="33" t="s">
        <v>1211</v>
      </c>
      <c r="D295" s="62">
        <v>41760</v>
      </c>
      <c r="E295" s="27" t="s">
        <v>56</v>
      </c>
      <c r="F295" s="27" t="s">
        <v>404</v>
      </c>
      <c r="G295" s="27" t="s">
        <v>405</v>
      </c>
      <c r="H295" s="34">
        <v>4000000</v>
      </c>
      <c r="I295" s="34">
        <v>4000000</v>
      </c>
      <c r="J295" s="27" t="s">
        <v>66</v>
      </c>
      <c r="K295" s="27" t="s">
        <v>53</v>
      </c>
      <c r="L295" s="27" t="s">
        <v>409</v>
      </c>
    </row>
    <row r="296" spans="2:12" s="22" customFormat="1" ht="51">
      <c r="B296" s="27">
        <v>81111508</v>
      </c>
      <c r="C296" s="33" t="s">
        <v>1212</v>
      </c>
      <c r="D296" s="62">
        <v>41791</v>
      </c>
      <c r="E296" s="27" t="s">
        <v>410</v>
      </c>
      <c r="F296" s="27" t="s">
        <v>59</v>
      </c>
      <c r="G296" s="27" t="s">
        <v>405</v>
      </c>
      <c r="H296" s="34">
        <v>24441530</v>
      </c>
      <c r="I296" s="34">
        <v>24441530</v>
      </c>
      <c r="J296" s="27" t="s">
        <v>66</v>
      </c>
      <c r="K296" s="27" t="s">
        <v>53</v>
      </c>
      <c r="L296" s="27" t="s">
        <v>409</v>
      </c>
    </row>
    <row r="297" spans="2:12" s="22" customFormat="1" ht="51">
      <c r="B297" s="27">
        <v>43212107</v>
      </c>
      <c r="C297" s="33" t="s">
        <v>1213</v>
      </c>
      <c r="D297" s="62">
        <v>41699</v>
      </c>
      <c r="E297" s="27" t="s">
        <v>56</v>
      </c>
      <c r="F297" s="27" t="s">
        <v>404</v>
      </c>
      <c r="G297" s="27" t="s">
        <v>405</v>
      </c>
      <c r="H297" s="34">
        <v>23000000</v>
      </c>
      <c r="I297" s="34">
        <v>23000000</v>
      </c>
      <c r="J297" s="27" t="s">
        <v>66</v>
      </c>
      <c r="K297" s="27" t="s">
        <v>53</v>
      </c>
      <c r="L297" s="69" t="s">
        <v>411</v>
      </c>
    </row>
    <row r="298" spans="2:12" s="22" customFormat="1" ht="102">
      <c r="B298" s="27">
        <v>80111600</v>
      </c>
      <c r="C298" s="33" t="s">
        <v>1214</v>
      </c>
      <c r="D298" s="62">
        <v>41570</v>
      </c>
      <c r="E298" s="27" t="s">
        <v>390</v>
      </c>
      <c r="F298" s="27" t="s">
        <v>59</v>
      </c>
      <c r="G298" s="27" t="s">
        <v>405</v>
      </c>
      <c r="H298" s="34">
        <f>27804890+134000000+118733304</f>
        <v>280538194</v>
      </c>
      <c r="I298" s="34">
        <f>134000000+118733304</f>
        <v>252733304</v>
      </c>
      <c r="J298" s="27" t="s">
        <v>61</v>
      </c>
      <c r="K298" s="27" t="s">
        <v>407</v>
      </c>
      <c r="L298" s="27" t="s">
        <v>412</v>
      </c>
    </row>
    <row r="299" spans="2:12" s="22" customFormat="1" ht="102">
      <c r="B299" s="27">
        <v>80101511</v>
      </c>
      <c r="C299" s="33" t="s">
        <v>1215</v>
      </c>
      <c r="D299" s="62">
        <v>41671</v>
      </c>
      <c r="E299" s="27" t="s">
        <v>56</v>
      </c>
      <c r="F299" s="27" t="s">
        <v>55</v>
      </c>
      <c r="G299" s="27" t="s">
        <v>287</v>
      </c>
      <c r="H299" s="34">
        <v>50000000</v>
      </c>
      <c r="I299" s="34">
        <v>50000000</v>
      </c>
      <c r="J299" s="27" t="s">
        <v>66</v>
      </c>
      <c r="K299" s="27" t="s">
        <v>53</v>
      </c>
      <c r="L299" s="27" t="s">
        <v>412</v>
      </c>
    </row>
    <row r="300" spans="2:12" s="22" customFormat="1" ht="51">
      <c r="B300" s="27">
        <v>72102900</v>
      </c>
      <c r="C300" s="33" t="s">
        <v>1216</v>
      </c>
      <c r="D300" s="62">
        <v>41671</v>
      </c>
      <c r="E300" s="27" t="s">
        <v>413</v>
      </c>
      <c r="F300" s="27" t="s">
        <v>55</v>
      </c>
      <c r="G300" s="27" t="s">
        <v>287</v>
      </c>
      <c r="H300" s="34">
        <v>60000000</v>
      </c>
      <c r="I300" s="34">
        <v>60000000</v>
      </c>
      <c r="J300" s="27" t="s">
        <v>66</v>
      </c>
      <c r="K300" s="27" t="s">
        <v>53</v>
      </c>
      <c r="L300" s="27" t="s">
        <v>414</v>
      </c>
    </row>
    <row r="301" spans="2:12" s="22" customFormat="1" ht="102">
      <c r="B301" s="27">
        <v>43232311</v>
      </c>
      <c r="C301" s="33" t="s">
        <v>1217</v>
      </c>
      <c r="D301" s="62">
        <v>41671</v>
      </c>
      <c r="E301" s="27" t="s">
        <v>403</v>
      </c>
      <c r="F301" s="27" t="s">
        <v>55</v>
      </c>
      <c r="G301" s="27" t="s">
        <v>287</v>
      </c>
      <c r="H301" s="34">
        <v>4000000</v>
      </c>
      <c r="I301" s="34">
        <v>4000000</v>
      </c>
      <c r="J301" s="27" t="s">
        <v>66</v>
      </c>
      <c r="K301" s="27" t="s">
        <v>53</v>
      </c>
      <c r="L301" s="27" t="s">
        <v>415</v>
      </c>
    </row>
    <row r="302" spans="2:12" s="22" customFormat="1" ht="51">
      <c r="B302" s="27">
        <v>80111600</v>
      </c>
      <c r="C302" s="33" t="s">
        <v>1218</v>
      </c>
      <c r="D302" s="62">
        <v>41570</v>
      </c>
      <c r="E302" s="27" t="s">
        <v>390</v>
      </c>
      <c r="F302" s="27" t="s">
        <v>59</v>
      </c>
      <c r="G302" s="27" t="s">
        <v>405</v>
      </c>
      <c r="H302" s="34">
        <f>16018589+65000000+55228810</f>
        <v>136247399</v>
      </c>
      <c r="I302" s="34">
        <f>65000000+55228810</f>
        <v>120228810</v>
      </c>
      <c r="J302" s="27" t="s">
        <v>61</v>
      </c>
      <c r="K302" s="27" t="s">
        <v>407</v>
      </c>
      <c r="L302" s="27" t="s">
        <v>416</v>
      </c>
    </row>
    <row r="303" spans="2:12" s="22" customFormat="1" ht="51">
      <c r="B303" s="27">
        <v>82121507</v>
      </c>
      <c r="C303" s="33" t="s">
        <v>1219</v>
      </c>
      <c r="D303" s="62">
        <v>41913</v>
      </c>
      <c r="E303" s="27" t="s">
        <v>75</v>
      </c>
      <c r="F303" s="27" t="s">
        <v>404</v>
      </c>
      <c r="G303" s="27" t="s">
        <v>405</v>
      </c>
      <c r="H303" s="34">
        <v>1000000</v>
      </c>
      <c r="I303" s="34">
        <v>1000000</v>
      </c>
      <c r="J303" s="27" t="s">
        <v>66</v>
      </c>
      <c r="K303" s="27" t="s">
        <v>53</v>
      </c>
      <c r="L303" s="27" t="s">
        <v>416</v>
      </c>
    </row>
    <row r="304" spans="2:12" s="22" customFormat="1" ht="51">
      <c r="B304" s="27">
        <v>82121505</v>
      </c>
      <c r="C304" s="33" t="s">
        <v>1220</v>
      </c>
      <c r="D304" s="62">
        <v>41730</v>
      </c>
      <c r="E304" s="27" t="s">
        <v>75</v>
      </c>
      <c r="F304" s="27" t="s">
        <v>404</v>
      </c>
      <c r="G304" s="27" t="s">
        <v>405</v>
      </c>
      <c r="H304" s="34">
        <v>1800000</v>
      </c>
      <c r="I304" s="34">
        <v>1800000</v>
      </c>
      <c r="J304" s="27" t="s">
        <v>66</v>
      </c>
      <c r="K304" s="27" t="s">
        <v>53</v>
      </c>
      <c r="L304" s="27" t="s">
        <v>416</v>
      </c>
    </row>
    <row r="305" spans="2:12" s="22" customFormat="1" ht="51">
      <c r="B305" s="27">
        <v>80131502</v>
      </c>
      <c r="C305" s="33" t="s">
        <v>1221</v>
      </c>
      <c r="D305" s="62">
        <v>41565</v>
      </c>
      <c r="E305" s="27" t="s">
        <v>410</v>
      </c>
      <c r="F305" s="27" t="s">
        <v>59</v>
      </c>
      <c r="G305" s="27" t="s">
        <v>405</v>
      </c>
      <c r="H305" s="34">
        <f>13807500+66000000</f>
        <v>79807500</v>
      </c>
      <c r="I305" s="34">
        <f>33000000+33000000</f>
        <v>66000000</v>
      </c>
      <c r="J305" s="27" t="s">
        <v>61</v>
      </c>
      <c r="K305" s="27" t="s">
        <v>417</v>
      </c>
      <c r="L305" s="27" t="s">
        <v>416</v>
      </c>
    </row>
    <row r="306" spans="2:12" s="22" customFormat="1" ht="51">
      <c r="B306" s="27">
        <v>43221501</v>
      </c>
      <c r="C306" s="33" t="s">
        <v>1222</v>
      </c>
      <c r="D306" s="62">
        <v>41913</v>
      </c>
      <c r="E306" s="27" t="s">
        <v>75</v>
      </c>
      <c r="F306" s="27" t="s">
        <v>404</v>
      </c>
      <c r="G306" s="27" t="s">
        <v>405</v>
      </c>
      <c r="H306" s="34">
        <v>7587726</v>
      </c>
      <c r="I306" s="34">
        <v>7587726</v>
      </c>
      <c r="J306" s="27" t="s">
        <v>66</v>
      </c>
      <c r="K306" s="27" t="s">
        <v>53</v>
      </c>
      <c r="L306" s="27" t="s">
        <v>416</v>
      </c>
    </row>
    <row r="307" spans="2:12" s="22" customFormat="1" ht="51">
      <c r="B307" s="27">
        <v>43211501</v>
      </c>
      <c r="C307" s="33" t="s">
        <v>1223</v>
      </c>
      <c r="D307" s="62">
        <v>41913</v>
      </c>
      <c r="E307" s="27" t="s">
        <v>75</v>
      </c>
      <c r="F307" s="27" t="s">
        <v>404</v>
      </c>
      <c r="G307" s="27" t="s">
        <v>405</v>
      </c>
      <c r="H307" s="34">
        <v>8000000</v>
      </c>
      <c r="I307" s="34">
        <v>8000000</v>
      </c>
      <c r="J307" s="27" t="s">
        <v>66</v>
      </c>
      <c r="K307" s="27" t="s">
        <v>53</v>
      </c>
      <c r="L307" s="27" t="s">
        <v>416</v>
      </c>
    </row>
    <row r="308" spans="2:12" s="22" customFormat="1" ht="51">
      <c r="B308" s="27">
        <v>52161513</v>
      </c>
      <c r="C308" s="33" t="s">
        <v>1224</v>
      </c>
      <c r="D308" s="62">
        <v>41913</v>
      </c>
      <c r="E308" s="27" t="s">
        <v>75</v>
      </c>
      <c r="F308" s="27" t="s">
        <v>404</v>
      </c>
      <c r="G308" s="27" t="s">
        <v>405</v>
      </c>
      <c r="H308" s="34">
        <v>2000000</v>
      </c>
      <c r="I308" s="34">
        <v>2000000</v>
      </c>
      <c r="J308" s="27" t="s">
        <v>66</v>
      </c>
      <c r="K308" s="27" t="s">
        <v>53</v>
      </c>
      <c r="L308" s="27" t="s">
        <v>416</v>
      </c>
    </row>
    <row r="309" spans="2:12" s="22" customFormat="1" ht="51">
      <c r="B309" s="27">
        <v>80111600</v>
      </c>
      <c r="C309" s="33" t="s">
        <v>1225</v>
      </c>
      <c r="D309" s="62">
        <v>41570</v>
      </c>
      <c r="E309" s="27" t="s">
        <v>390</v>
      </c>
      <c r="F309" s="27" t="s">
        <v>59</v>
      </c>
      <c r="G309" s="27" t="s">
        <v>405</v>
      </c>
      <c r="H309" s="34">
        <f>11322932+48000000+43762625</f>
        <v>103085557</v>
      </c>
      <c r="I309" s="34">
        <f>48000000+43762625</f>
        <v>91762625</v>
      </c>
      <c r="J309" s="27" t="s">
        <v>61</v>
      </c>
      <c r="K309" s="27" t="s">
        <v>407</v>
      </c>
      <c r="L309" s="27" t="s">
        <v>418</v>
      </c>
    </row>
    <row r="310" spans="2:12" s="22" customFormat="1" ht="51">
      <c r="B310" s="27">
        <v>80131502</v>
      </c>
      <c r="C310" s="33" t="s">
        <v>1226</v>
      </c>
      <c r="D310" s="62">
        <v>41671</v>
      </c>
      <c r="E310" s="27" t="s">
        <v>419</v>
      </c>
      <c r="F310" s="27" t="s">
        <v>404</v>
      </c>
      <c r="G310" s="27" t="s">
        <v>405</v>
      </c>
      <c r="H310" s="34">
        <v>4000000</v>
      </c>
      <c r="I310" s="34">
        <v>4000000</v>
      </c>
      <c r="J310" s="27" t="s">
        <v>66</v>
      </c>
      <c r="K310" s="27" t="s">
        <v>53</v>
      </c>
      <c r="L310" s="27" t="s">
        <v>420</v>
      </c>
    </row>
    <row r="311" spans="2:12" s="22" customFormat="1" ht="51">
      <c r="B311" s="27">
        <v>82121506</v>
      </c>
      <c r="C311" s="33" t="s">
        <v>1227</v>
      </c>
      <c r="D311" s="62">
        <v>41730</v>
      </c>
      <c r="E311" s="27" t="s">
        <v>419</v>
      </c>
      <c r="F311" s="27" t="s">
        <v>404</v>
      </c>
      <c r="G311" s="27" t="s">
        <v>421</v>
      </c>
      <c r="H311" s="34">
        <v>15000000</v>
      </c>
      <c r="I311" s="34">
        <v>15000000</v>
      </c>
      <c r="J311" s="27" t="s">
        <v>66</v>
      </c>
      <c r="K311" s="27" t="s">
        <v>53</v>
      </c>
      <c r="L311" s="27" t="s">
        <v>422</v>
      </c>
    </row>
    <row r="312" spans="2:12" s="22" customFormat="1" ht="51">
      <c r="B312" s="27">
        <v>81111508</v>
      </c>
      <c r="C312" s="33" t="s">
        <v>1228</v>
      </c>
      <c r="D312" s="62">
        <v>41791</v>
      </c>
      <c r="E312" s="27" t="s">
        <v>419</v>
      </c>
      <c r="F312" s="27" t="s">
        <v>404</v>
      </c>
      <c r="G312" s="27" t="s">
        <v>421</v>
      </c>
      <c r="H312" s="34">
        <v>41795668</v>
      </c>
      <c r="I312" s="34">
        <v>41795668</v>
      </c>
      <c r="J312" s="27" t="s">
        <v>66</v>
      </c>
      <c r="K312" s="27" t="s">
        <v>53</v>
      </c>
      <c r="L312" s="27" t="s">
        <v>423</v>
      </c>
    </row>
    <row r="313" spans="2:12" s="22" customFormat="1" ht="51">
      <c r="B313" s="27">
        <v>80101602</v>
      </c>
      <c r="C313" s="33" t="s">
        <v>1229</v>
      </c>
      <c r="D313" s="62">
        <v>41791</v>
      </c>
      <c r="E313" s="27" t="s">
        <v>419</v>
      </c>
      <c r="F313" s="27" t="s">
        <v>59</v>
      </c>
      <c r="G313" s="27" t="s">
        <v>421</v>
      </c>
      <c r="H313" s="34">
        <v>70000000</v>
      </c>
      <c r="I313" s="34">
        <v>70000000</v>
      </c>
      <c r="J313" s="27" t="s">
        <v>66</v>
      </c>
      <c r="K313" s="27" t="s">
        <v>53</v>
      </c>
      <c r="L313" s="27" t="s">
        <v>422</v>
      </c>
    </row>
    <row r="314" spans="2:12" s="22" customFormat="1" ht="51">
      <c r="B314" s="27">
        <v>90101604</v>
      </c>
      <c r="C314" s="33" t="s">
        <v>1230</v>
      </c>
      <c r="D314" s="62">
        <v>41671</v>
      </c>
      <c r="E314" s="27" t="s">
        <v>419</v>
      </c>
      <c r="F314" s="27" t="s">
        <v>404</v>
      </c>
      <c r="G314" s="27" t="s">
        <v>421</v>
      </c>
      <c r="H314" s="34">
        <v>5000000</v>
      </c>
      <c r="I314" s="34">
        <v>5000000</v>
      </c>
      <c r="J314" s="27" t="s">
        <v>66</v>
      </c>
      <c r="K314" s="27" t="s">
        <v>53</v>
      </c>
      <c r="L314" s="27" t="s">
        <v>422</v>
      </c>
    </row>
    <row r="315" spans="2:12" s="22" customFormat="1" ht="12.75">
      <c r="B315" s="27"/>
      <c r="C315" s="33"/>
      <c r="D315" s="62"/>
      <c r="E315" s="27"/>
      <c r="F315" s="27"/>
      <c r="G315" s="27"/>
      <c r="H315" s="34"/>
      <c r="I315" s="34"/>
      <c r="J315" s="27"/>
      <c r="K315" s="27"/>
      <c r="L315" s="27"/>
    </row>
    <row r="316" spans="2:12" s="22" customFormat="1" ht="51">
      <c r="B316" s="27">
        <v>80111600</v>
      </c>
      <c r="C316" s="33" t="s">
        <v>1231</v>
      </c>
      <c r="D316" s="62">
        <v>41570</v>
      </c>
      <c r="E316" s="27" t="s">
        <v>390</v>
      </c>
      <c r="F316" s="27" t="s">
        <v>59</v>
      </c>
      <c r="G316" s="27" t="s">
        <v>405</v>
      </c>
      <c r="H316" s="34">
        <f>28935688+106000000+95858314</f>
        <v>230794002</v>
      </c>
      <c r="I316" s="34">
        <f>106000000+95858314</f>
        <v>201858314</v>
      </c>
      <c r="J316" s="27" t="s">
        <v>61</v>
      </c>
      <c r="K316" s="27" t="s">
        <v>407</v>
      </c>
      <c r="L316" s="27" t="s">
        <v>424</v>
      </c>
    </row>
    <row r="317" spans="2:12" s="22" customFormat="1" ht="102">
      <c r="B317" s="27">
        <v>80121601</v>
      </c>
      <c r="C317" s="33" t="s">
        <v>1232</v>
      </c>
      <c r="D317" s="62">
        <v>41585</v>
      </c>
      <c r="E317" s="27" t="s">
        <v>65</v>
      </c>
      <c r="F317" s="27" t="s">
        <v>59</v>
      </c>
      <c r="G317" s="27" t="s">
        <v>405</v>
      </c>
      <c r="H317" s="34">
        <v>57386936</v>
      </c>
      <c r="I317" s="34">
        <v>50000000</v>
      </c>
      <c r="J317" s="27" t="s">
        <v>61</v>
      </c>
      <c r="K317" s="27" t="s">
        <v>407</v>
      </c>
      <c r="L317" s="27" t="s">
        <v>425</v>
      </c>
    </row>
    <row r="318" spans="2:12" s="22" customFormat="1" ht="51">
      <c r="B318" s="27">
        <v>80101509</v>
      </c>
      <c r="C318" s="33" t="s">
        <v>1233</v>
      </c>
      <c r="D318" s="62">
        <v>41585</v>
      </c>
      <c r="E318" s="27" t="s">
        <v>65</v>
      </c>
      <c r="F318" s="27" t="s">
        <v>59</v>
      </c>
      <c r="G318" s="27" t="s">
        <v>405</v>
      </c>
      <c r="H318" s="34">
        <f>23450000+20000000</f>
        <v>43450000</v>
      </c>
      <c r="I318" s="34">
        <v>40000000</v>
      </c>
      <c r="J318" s="27" t="s">
        <v>61</v>
      </c>
      <c r="K318" s="27" t="s">
        <v>407</v>
      </c>
      <c r="L318" s="27" t="s">
        <v>426</v>
      </c>
    </row>
    <row r="319" spans="2:12" s="22" customFormat="1" ht="51">
      <c r="B319" s="27">
        <v>80161502</v>
      </c>
      <c r="C319" s="33" t="s">
        <v>1234</v>
      </c>
      <c r="D319" s="62">
        <v>41548</v>
      </c>
      <c r="E319" s="27" t="s">
        <v>241</v>
      </c>
      <c r="F319" s="27" t="s">
        <v>404</v>
      </c>
      <c r="G319" s="27" t="s">
        <v>405</v>
      </c>
      <c r="H319" s="34">
        <v>7000000</v>
      </c>
      <c r="I319" s="34">
        <v>7000000</v>
      </c>
      <c r="J319" s="27" t="s">
        <v>66</v>
      </c>
      <c r="K319" s="27" t="s">
        <v>53</v>
      </c>
      <c r="L319" s="27" t="s">
        <v>424</v>
      </c>
    </row>
    <row r="320" spans="2:12" s="22" customFormat="1" ht="51">
      <c r="B320" s="27">
        <v>80101602</v>
      </c>
      <c r="C320" s="33" t="s">
        <v>1235</v>
      </c>
      <c r="D320" s="62">
        <v>41791</v>
      </c>
      <c r="E320" s="27" t="s">
        <v>410</v>
      </c>
      <c r="F320" s="27" t="s">
        <v>59</v>
      </c>
      <c r="G320" s="27" t="s">
        <v>405</v>
      </c>
      <c r="H320" s="34">
        <v>28050000</v>
      </c>
      <c r="I320" s="34">
        <v>28050000</v>
      </c>
      <c r="J320" s="27" t="s">
        <v>324</v>
      </c>
      <c r="K320" s="27" t="s">
        <v>53</v>
      </c>
      <c r="L320" s="27" t="s">
        <v>422</v>
      </c>
    </row>
    <row r="321" spans="2:12" s="22" customFormat="1" ht="12.75">
      <c r="B321" s="27"/>
      <c r="C321" s="33"/>
      <c r="D321" s="27"/>
      <c r="E321" s="27"/>
      <c r="F321" s="27"/>
      <c r="G321" s="27"/>
      <c r="H321" s="34"/>
      <c r="I321" s="34"/>
      <c r="J321" s="27"/>
      <c r="K321" s="27"/>
      <c r="L321" s="27"/>
    </row>
    <row r="322" spans="2:12" s="22" customFormat="1" ht="51">
      <c r="B322" s="27">
        <v>80111600</v>
      </c>
      <c r="C322" s="33" t="s">
        <v>1236</v>
      </c>
      <c r="D322" s="62">
        <v>41570</v>
      </c>
      <c r="E322" s="27" t="s">
        <v>390</v>
      </c>
      <c r="F322" s="27" t="s">
        <v>59</v>
      </c>
      <c r="G322" s="27" t="s">
        <v>405</v>
      </c>
      <c r="H322" s="34">
        <f>5234767+19000000+14016191</f>
        <v>38250958</v>
      </c>
      <c r="I322" s="34">
        <f>19000000+14016191</f>
        <v>33016191</v>
      </c>
      <c r="J322" s="27" t="s">
        <v>61</v>
      </c>
      <c r="K322" s="27" t="s">
        <v>407</v>
      </c>
      <c r="L322" s="27" t="s">
        <v>427</v>
      </c>
    </row>
    <row r="323" spans="2:12" s="22" customFormat="1" ht="51">
      <c r="B323" s="27">
        <v>80101602</v>
      </c>
      <c r="C323" s="33" t="s">
        <v>1237</v>
      </c>
      <c r="D323" s="62">
        <v>41760</v>
      </c>
      <c r="E323" s="27" t="s">
        <v>410</v>
      </c>
      <c r="F323" s="27" t="s">
        <v>59</v>
      </c>
      <c r="G323" s="27" t="s">
        <v>405</v>
      </c>
      <c r="H323" s="34">
        <v>26215341</v>
      </c>
      <c r="I323" s="34">
        <v>23215341</v>
      </c>
      <c r="J323" s="27" t="s">
        <v>66</v>
      </c>
      <c r="K323" s="27" t="s">
        <v>53</v>
      </c>
      <c r="L323" s="27" t="s">
        <v>427</v>
      </c>
    </row>
    <row r="324" spans="2:12" s="22" customFormat="1" ht="12.75">
      <c r="B324" s="27"/>
      <c r="C324" s="33"/>
      <c r="D324" s="27"/>
      <c r="E324" s="27"/>
      <c r="F324" s="27"/>
      <c r="G324" s="27"/>
      <c r="H324" s="34"/>
      <c r="I324" s="34"/>
      <c r="J324" s="27"/>
      <c r="K324" s="27"/>
      <c r="L324" s="27"/>
    </row>
    <row r="325" spans="2:12" s="22" customFormat="1" ht="12.75">
      <c r="B325" s="27"/>
      <c r="C325" s="33"/>
      <c r="D325" s="27"/>
      <c r="E325" s="27"/>
      <c r="F325" s="27"/>
      <c r="G325" s="27"/>
      <c r="H325" s="34"/>
      <c r="I325" s="34"/>
      <c r="J325" s="27"/>
      <c r="K325" s="27"/>
      <c r="L325" s="27"/>
    </row>
    <row r="326" spans="2:12" s="22" customFormat="1" ht="76.5">
      <c r="B326" s="27" t="s">
        <v>428</v>
      </c>
      <c r="C326" s="33" t="s">
        <v>1238</v>
      </c>
      <c r="D326" s="27" t="s">
        <v>429</v>
      </c>
      <c r="E326" s="27" t="s">
        <v>75</v>
      </c>
      <c r="F326" s="27" t="s">
        <v>404</v>
      </c>
      <c r="G326" s="27" t="s">
        <v>405</v>
      </c>
      <c r="H326" s="34">
        <f>510000+255000+255000+255000+1000000+127500+850000</f>
        <v>3252500</v>
      </c>
      <c r="I326" s="34">
        <f>510000+255000+255000+255000+1000000+127500+850000</f>
        <v>3252500</v>
      </c>
      <c r="J326" s="27" t="s">
        <v>66</v>
      </c>
      <c r="K326" s="27" t="s">
        <v>53</v>
      </c>
      <c r="L326" s="27" t="s">
        <v>430</v>
      </c>
    </row>
    <row r="327" spans="2:12" s="22" customFormat="1" ht="51">
      <c r="B327" s="27">
        <v>78111808</v>
      </c>
      <c r="C327" s="33" t="s">
        <v>1239</v>
      </c>
      <c r="D327" s="62">
        <v>41673</v>
      </c>
      <c r="E327" s="27" t="s">
        <v>431</v>
      </c>
      <c r="F327" s="27" t="s">
        <v>432</v>
      </c>
      <c r="G327" s="27" t="s">
        <v>405</v>
      </c>
      <c r="H327" s="34">
        <f>4000000+5000000+4326400+25958400+10052390+4000000</f>
        <v>53337190</v>
      </c>
      <c r="I327" s="34">
        <f>4000000+5000000+4326400+25958400+10052390+4000000</f>
        <v>53337190</v>
      </c>
      <c r="J327" s="27" t="s">
        <v>61</v>
      </c>
      <c r="K327" s="27" t="s">
        <v>62</v>
      </c>
      <c r="L327" s="27" t="s">
        <v>433</v>
      </c>
    </row>
    <row r="328" spans="2:12" s="22" customFormat="1" ht="25.5">
      <c r="B328" s="27">
        <v>85121500</v>
      </c>
      <c r="C328" s="33" t="s">
        <v>434</v>
      </c>
      <c r="D328" s="67">
        <v>41640</v>
      </c>
      <c r="E328" s="27" t="s">
        <v>435</v>
      </c>
      <c r="F328" s="27" t="s">
        <v>436</v>
      </c>
      <c r="G328" s="27" t="s">
        <v>437</v>
      </c>
      <c r="H328" s="26">
        <v>585397925</v>
      </c>
      <c r="I328" s="26">
        <v>585397925</v>
      </c>
      <c r="J328" s="27" t="s">
        <v>41</v>
      </c>
      <c r="K328" s="27" t="s">
        <v>1103</v>
      </c>
      <c r="L328" s="86" t="s">
        <v>438</v>
      </c>
    </row>
    <row r="329" spans="2:12" s="22" customFormat="1" ht="38.25">
      <c r="B329" s="27">
        <v>80111620</v>
      </c>
      <c r="C329" s="33" t="s">
        <v>439</v>
      </c>
      <c r="D329" s="62">
        <v>41640</v>
      </c>
      <c r="E329" s="62">
        <v>41988</v>
      </c>
      <c r="F329" s="27" t="s">
        <v>440</v>
      </c>
      <c r="G329" s="27" t="s">
        <v>441</v>
      </c>
      <c r="H329" s="34">
        <v>230000000</v>
      </c>
      <c r="I329" s="90">
        <v>143604625</v>
      </c>
      <c r="J329" s="27" t="s">
        <v>226</v>
      </c>
      <c r="K329" s="27" t="s">
        <v>442</v>
      </c>
      <c r="L329" s="63" t="s">
        <v>443</v>
      </c>
    </row>
    <row r="330" spans="2:12" s="22" customFormat="1" ht="63.75">
      <c r="B330" s="27">
        <v>80141802</v>
      </c>
      <c r="C330" s="33" t="s">
        <v>444</v>
      </c>
      <c r="D330" s="27" t="s">
        <v>445</v>
      </c>
      <c r="E330" s="27" t="s">
        <v>446</v>
      </c>
      <c r="F330" s="27" t="s">
        <v>447</v>
      </c>
      <c r="G330" s="27" t="s">
        <v>441</v>
      </c>
      <c r="H330" s="34">
        <v>30000000</v>
      </c>
      <c r="I330" s="34">
        <f>+H330</f>
        <v>30000000</v>
      </c>
      <c r="J330" s="27" t="s">
        <v>41</v>
      </c>
      <c r="K330" s="27" t="s">
        <v>280</v>
      </c>
      <c r="L330" s="63" t="s">
        <v>448</v>
      </c>
    </row>
    <row r="331" spans="2:12" s="22" customFormat="1" ht="38.25">
      <c r="B331" s="27">
        <v>81161700</v>
      </c>
      <c r="C331" s="33" t="s">
        <v>449</v>
      </c>
      <c r="D331" s="64" t="s">
        <v>450</v>
      </c>
      <c r="E331" s="27" t="s">
        <v>451</v>
      </c>
      <c r="F331" s="27" t="s">
        <v>440</v>
      </c>
      <c r="G331" s="27" t="s">
        <v>441</v>
      </c>
      <c r="H331" s="34">
        <v>3240019</v>
      </c>
      <c r="I331" s="34">
        <f>+H331</f>
        <v>3240019</v>
      </c>
      <c r="J331" s="27" t="s">
        <v>452</v>
      </c>
      <c r="K331" s="27" t="s">
        <v>280</v>
      </c>
      <c r="L331" s="63" t="s">
        <v>453</v>
      </c>
    </row>
    <row r="332" spans="2:12" s="22" customFormat="1" ht="57.75" customHeight="1">
      <c r="B332" s="59">
        <v>85101601</v>
      </c>
      <c r="C332" s="33" t="s">
        <v>1240</v>
      </c>
      <c r="D332" s="64">
        <v>41640</v>
      </c>
      <c r="E332" s="27" t="s">
        <v>58</v>
      </c>
      <c r="F332" s="27" t="s">
        <v>454</v>
      </c>
      <c r="G332" s="27" t="s">
        <v>455</v>
      </c>
      <c r="H332" s="34">
        <v>117000000</v>
      </c>
      <c r="I332" s="34">
        <v>117000000</v>
      </c>
      <c r="J332" s="27" t="s">
        <v>280</v>
      </c>
      <c r="K332" s="27" t="s">
        <v>456</v>
      </c>
      <c r="L332" s="86" t="s">
        <v>457</v>
      </c>
    </row>
    <row r="333" spans="2:12" s="22" customFormat="1" ht="51">
      <c r="B333" s="59">
        <v>85161500</v>
      </c>
      <c r="C333" s="33" t="s">
        <v>1241</v>
      </c>
      <c r="D333" s="64">
        <v>41640</v>
      </c>
      <c r="E333" s="27" t="s">
        <v>58</v>
      </c>
      <c r="F333" s="27" t="s">
        <v>454</v>
      </c>
      <c r="G333" s="27" t="s">
        <v>85</v>
      </c>
      <c r="H333" s="34">
        <v>17000000</v>
      </c>
      <c r="I333" s="34">
        <v>17000000</v>
      </c>
      <c r="J333" s="27" t="s">
        <v>280</v>
      </c>
      <c r="K333" s="27" t="s">
        <v>456</v>
      </c>
      <c r="L333" s="86" t="s">
        <v>457</v>
      </c>
    </row>
    <row r="334" spans="2:12" s="22" customFormat="1" ht="38.25">
      <c r="B334" s="27">
        <v>85111512</v>
      </c>
      <c r="C334" s="33" t="s">
        <v>1242</v>
      </c>
      <c r="D334" s="64">
        <v>41640</v>
      </c>
      <c r="E334" s="27" t="s">
        <v>58</v>
      </c>
      <c r="F334" s="27" t="s">
        <v>458</v>
      </c>
      <c r="G334" s="27" t="s">
        <v>85</v>
      </c>
      <c r="H334" s="34">
        <v>155000000</v>
      </c>
      <c r="I334" s="34">
        <v>155000000</v>
      </c>
      <c r="J334" s="27" t="s">
        <v>280</v>
      </c>
      <c r="K334" s="27" t="s">
        <v>456</v>
      </c>
      <c r="L334" s="86" t="s">
        <v>457</v>
      </c>
    </row>
    <row r="335" spans="2:12" s="22" customFormat="1" ht="38.25">
      <c r="B335" s="27">
        <v>41103011</v>
      </c>
      <c r="C335" s="33" t="s">
        <v>1243</v>
      </c>
      <c r="D335" s="64">
        <v>41852</v>
      </c>
      <c r="E335" s="27" t="s">
        <v>75</v>
      </c>
      <c r="F335" s="27" t="s">
        <v>432</v>
      </c>
      <c r="G335" s="27" t="s">
        <v>405</v>
      </c>
      <c r="H335" s="34">
        <v>40000000</v>
      </c>
      <c r="I335" s="34">
        <v>40000000</v>
      </c>
      <c r="J335" s="27" t="s">
        <v>280</v>
      </c>
      <c r="K335" s="27" t="s">
        <v>280</v>
      </c>
      <c r="L335" s="86" t="s">
        <v>457</v>
      </c>
    </row>
    <row r="336" spans="2:12" s="22" customFormat="1" ht="51">
      <c r="B336" s="27" t="s">
        <v>459</v>
      </c>
      <c r="C336" s="33" t="s">
        <v>460</v>
      </c>
      <c r="D336" s="64">
        <v>41699</v>
      </c>
      <c r="E336" s="27" t="s">
        <v>56</v>
      </c>
      <c r="F336" s="27" t="s">
        <v>432</v>
      </c>
      <c r="G336" s="27" t="s">
        <v>48</v>
      </c>
      <c r="H336" s="34">
        <v>14000000</v>
      </c>
      <c r="I336" s="34">
        <v>14000000</v>
      </c>
      <c r="J336" s="27" t="s">
        <v>280</v>
      </c>
      <c r="K336" s="27" t="s">
        <v>280</v>
      </c>
      <c r="L336" s="86" t="s">
        <v>457</v>
      </c>
    </row>
    <row r="337" spans="2:12" s="22" customFormat="1" ht="25.5">
      <c r="B337" s="27">
        <v>85151704</v>
      </c>
      <c r="C337" s="33" t="s">
        <v>461</v>
      </c>
      <c r="D337" s="67">
        <v>41663</v>
      </c>
      <c r="E337" s="27" t="s">
        <v>462</v>
      </c>
      <c r="F337" s="27" t="s">
        <v>463</v>
      </c>
      <c r="G337" s="27" t="s">
        <v>464</v>
      </c>
      <c r="H337" s="34">
        <v>2211349032</v>
      </c>
      <c r="I337" s="34">
        <v>2211349032</v>
      </c>
      <c r="J337" s="27" t="s">
        <v>226</v>
      </c>
      <c r="K337" s="27" t="s">
        <v>226</v>
      </c>
      <c r="L337" s="86" t="s">
        <v>465</v>
      </c>
    </row>
    <row r="338" spans="2:12" s="22" customFormat="1" ht="25.5">
      <c r="B338" s="27">
        <v>85151704</v>
      </c>
      <c r="C338" s="33" t="s">
        <v>466</v>
      </c>
      <c r="D338" s="67">
        <v>41673</v>
      </c>
      <c r="E338" s="27" t="s">
        <v>467</v>
      </c>
      <c r="F338" s="27" t="s">
        <v>463</v>
      </c>
      <c r="G338" s="27" t="s">
        <v>437</v>
      </c>
      <c r="H338" s="26">
        <v>782166000</v>
      </c>
      <c r="I338" s="26">
        <v>782166000</v>
      </c>
      <c r="J338" s="27" t="s">
        <v>41</v>
      </c>
      <c r="K338" s="27" t="s">
        <v>280</v>
      </c>
      <c r="L338" s="86" t="s">
        <v>465</v>
      </c>
    </row>
    <row r="339" spans="2:12" s="22" customFormat="1" ht="25.5">
      <c r="B339" s="27">
        <v>85151606</v>
      </c>
      <c r="C339" s="33" t="s">
        <v>468</v>
      </c>
      <c r="D339" s="67">
        <v>41671</v>
      </c>
      <c r="E339" s="27" t="s">
        <v>157</v>
      </c>
      <c r="F339" s="27" t="s">
        <v>469</v>
      </c>
      <c r="G339" s="27" t="s">
        <v>437</v>
      </c>
      <c r="H339" s="26">
        <v>46679600</v>
      </c>
      <c r="I339" s="26">
        <v>46679600</v>
      </c>
      <c r="J339" s="27" t="s">
        <v>41</v>
      </c>
      <c r="K339" s="27" t="s">
        <v>280</v>
      </c>
      <c r="L339" s="86" t="s">
        <v>465</v>
      </c>
    </row>
    <row r="340" spans="2:12" s="22" customFormat="1" ht="25.5">
      <c r="B340" s="27">
        <v>85151704</v>
      </c>
      <c r="C340" s="33" t="s">
        <v>470</v>
      </c>
      <c r="D340" s="67">
        <v>41671</v>
      </c>
      <c r="E340" s="27" t="s">
        <v>161</v>
      </c>
      <c r="F340" s="27" t="s">
        <v>469</v>
      </c>
      <c r="G340" s="27" t="s">
        <v>471</v>
      </c>
      <c r="H340" s="34">
        <v>15300000</v>
      </c>
      <c r="I340" s="34">
        <v>15300000</v>
      </c>
      <c r="J340" s="27" t="s">
        <v>41</v>
      </c>
      <c r="K340" s="27" t="s">
        <v>280</v>
      </c>
      <c r="L340" s="86" t="s">
        <v>465</v>
      </c>
    </row>
    <row r="341" spans="2:12" s="22" customFormat="1" ht="38.25">
      <c r="B341" s="27">
        <v>85151602</v>
      </c>
      <c r="C341" s="33" t="s">
        <v>472</v>
      </c>
      <c r="D341" s="64">
        <v>41821</v>
      </c>
      <c r="E341" s="27" t="s">
        <v>179</v>
      </c>
      <c r="F341" s="27" t="s">
        <v>469</v>
      </c>
      <c r="G341" s="27" t="s">
        <v>471</v>
      </c>
      <c r="H341" s="34">
        <v>20000000</v>
      </c>
      <c r="I341" s="34">
        <v>20000000</v>
      </c>
      <c r="J341" s="27" t="s">
        <v>41</v>
      </c>
      <c r="K341" s="27" t="s">
        <v>280</v>
      </c>
      <c r="L341" s="86" t="s">
        <v>465</v>
      </c>
    </row>
    <row r="342" spans="2:12" s="22" customFormat="1" ht="25.5">
      <c r="B342" s="27">
        <v>85151605</v>
      </c>
      <c r="C342" s="33" t="s">
        <v>473</v>
      </c>
      <c r="D342" s="64">
        <v>41821</v>
      </c>
      <c r="E342" s="27" t="s">
        <v>179</v>
      </c>
      <c r="F342" s="27" t="s">
        <v>463</v>
      </c>
      <c r="G342" s="27" t="s">
        <v>471</v>
      </c>
      <c r="H342" s="34">
        <v>35000000</v>
      </c>
      <c r="I342" s="34">
        <v>35000000</v>
      </c>
      <c r="J342" s="27" t="s">
        <v>41</v>
      </c>
      <c r="K342" s="27" t="s">
        <v>280</v>
      </c>
      <c r="L342" s="86" t="s">
        <v>465</v>
      </c>
    </row>
    <row r="343" spans="2:12" s="22" customFormat="1" ht="25.5">
      <c r="B343" s="27">
        <v>85151602</v>
      </c>
      <c r="C343" s="33" t="s">
        <v>474</v>
      </c>
      <c r="D343" s="67">
        <v>41730</v>
      </c>
      <c r="E343" s="27" t="s">
        <v>161</v>
      </c>
      <c r="F343" s="27" t="s">
        <v>108</v>
      </c>
      <c r="G343" s="27" t="s">
        <v>437</v>
      </c>
      <c r="H343" s="26">
        <v>19200000</v>
      </c>
      <c r="I343" s="26">
        <v>19200000</v>
      </c>
      <c r="J343" s="27" t="s">
        <v>41</v>
      </c>
      <c r="K343" s="27" t="s">
        <v>280</v>
      </c>
      <c r="L343" s="86" t="s">
        <v>465</v>
      </c>
    </row>
    <row r="344" spans="2:12" s="22" customFormat="1" ht="51">
      <c r="B344" s="27">
        <v>85151607</v>
      </c>
      <c r="C344" s="33" t="s">
        <v>475</v>
      </c>
      <c r="D344" s="67">
        <v>41821</v>
      </c>
      <c r="E344" s="27" t="s">
        <v>161</v>
      </c>
      <c r="F344" s="27" t="s">
        <v>108</v>
      </c>
      <c r="G344" s="27" t="s">
        <v>471</v>
      </c>
      <c r="H344" s="34">
        <v>4000000</v>
      </c>
      <c r="I344" s="34">
        <v>4000000</v>
      </c>
      <c r="J344" s="27" t="s">
        <v>41</v>
      </c>
      <c r="K344" s="27" t="s">
        <v>280</v>
      </c>
      <c r="L344" s="86" t="s">
        <v>465</v>
      </c>
    </row>
    <row r="345" spans="2:12" s="22" customFormat="1" ht="25.5">
      <c r="B345" s="27">
        <v>85151606</v>
      </c>
      <c r="C345" s="33" t="s">
        <v>476</v>
      </c>
      <c r="D345" s="67">
        <v>41730</v>
      </c>
      <c r="E345" s="27" t="s">
        <v>161</v>
      </c>
      <c r="F345" s="27" t="s">
        <v>108</v>
      </c>
      <c r="G345" s="27" t="s">
        <v>437</v>
      </c>
      <c r="H345" s="26">
        <v>48000000</v>
      </c>
      <c r="I345" s="26">
        <v>48000000</v>
      </c>
      <c r="J345" s="27" t="s">
        <v>41</v>
      </c>
      <c r="K345" s="27" t="s">
        <v>280</v>
      </c>
      <c r="L345" s="86" t="s">
        <v>465</v>
      </c>
    </row>
    <row r="346" spans="2:12" s="22" customFormat="1" ht="262.5" customHeight="1">
      <c r="B346" s="27">
        <v>85111514</v>
      </c>
      <c r="C346" s="33" t="s">
        <v>1244</v>
      </c>
      <c r="D346" s="27" t="s">
        <v>477</v>
      </c>
      <c r="E346" s="27" t="s">
        <v>51</v>
      </c>
      <c r="F346" s="27" t="s">
        <v>432</v>
      </c>
      <c r="G346" s="27" t="s">
        <v>478</v>
      </c>
      <c r="H346" s="34" t="s">
        <v>479</v>
      </c>
      <c r="I346" s="34">
        <v>190000000</v>
      </c>
      <c r="J346" s="27" t="s">
        <v>480</v>
      </c>
      <c r="K346" s="27" t="s">
        <v>481</v>
      </c>
      <c r="L346" s="27" t="s">
        <v>482</v>
      </c>
    </row>
    <row r="347" spans="2:12" s="22" customFormat="1" ht="137.25" customHeight="1">
      <c r="B347" s="27">
        <v>85111504</v>
      </c>
      <c r="C347" s="33" t="s">
        <v>1245</v>
      </c>
      <c r="D347" s="27" t="s">
        <v>483</v>
      </c>
      <c r="E347" s="27" t="s">
        <v>51</v>
      </c>
      <c r="F347" s="27" t="s">
        <v>484</v>
      </c>
      <c r="G347" s="27" t="s">
        <v>478</v>
      </c>
      <c r="H347" s="34" t="s">
        <v>485</v>
      </c>
      <c r="I347" s="34">
        <v>25500000</v>
      </c>
      <c r="J347" s="27" t="s">
        <v>486</v>
      </c>
      <c r="K347" s="27" t="s">
        <v>487</v>
      </c>
      <c r="L347" s="27" t="s">
        <v>482</v>
      </c>
    </row>
    <row r="348" spans="2:12" s="22" customFormat="1" ht="44.25" customHeight="1">
      <c r="B348" s="27">
        <v>86121700</v>
      </c>
      <c r="C348" s="33" t="s">
        <v>488</v>
      </c>
      <c r="D348" s="67">
        <v>41640</v>
      </c>
      <c r="E348" s="27" t="s">
        <v>435</v>
      </c>
      <c r="F348" s="27" t="s">
        <v>436</v>
      </c>
      <c r="G348" s="27" t="s">
        <v>85</v>
      </c>
      <c r="H348" s="24">
        <v>5220154</v>
      </c>
      <c r="I348" s="24">
        <v>5220154</v>
      </c>
      <c r="J348" s="27" t="s">
        <v>41</v>
      </c>
      <c r="K348" s="27" t="s">
        <v>1100</v>
      </c>
      <c r="L348" s="91" t="s">
        <v>489</v>
      </c>
    </row>
    <row r="349" spans="2:12" s="22" customFormat="1" ht="57.75" customHeight="1">
      <c r="B349" s="27">
        <v>86121700</v>
      </c>
      <c r="C349" s="33" t="s">
        <v>490</v>
      </c>
      <c r="D349" s="67">
        <v>41640</v>
      </c>
      <c r="E349" s="27" t="s">
        <v>435</v>
      </c>
      <c r="F349" s="27" t="s">
        <v>436</v>
      </c>
      <c r="G349" s="27" t="s">
        <v>85</v>
      </c>
      <c r="H349" s="24">
        <v>1009239</v>
      </c>
      <c r="I349" s="24">
        <v>1009239</v>
      </c>
      <c r="J349" s="27" t="s">
        <v>41</v>
      </c>
      <c r="K349" s="27" t="s">
        <v>1100</v>
      </c>
      <c r="L349" s="91" t="s">
        <v>489</v>
      </c>
    </row>
    <row r="350" spans="2:12" s="22" customFormat="1" ht="51">
      <c r="B350" s="27">
        <v>86101810</v>
      </c>
      <c r="C350" s="33" t="s">
        <v>491</v>
      </c>
      <c r="D350" s="67">
        <v>41640</v>
      </c>
      <c r="E350" s="27" t="s">
        <v>435</v>
      </c>
      <c r="F350" s="27" t="s">
        <v>436</v>
      </c>
      <c r="G350" s="27" t="s">
        <v>85</v>
      </c>
      <c r="H350" s="24">
        <v>19770607</v>
      </c>
      <c r="I350" s="24">
        <v>19770607</v>
      </c>
      <c r="J350" s="27" t="s">
        <v>41</v>
      </c>
      <c r="K350" s="27" t="s">
        <v>1100</v>
      </c>
      <c r="L350" s="91" t="s">
        <v>489</v>
      </c>
    </row>
    <row r="351" spans="2:12" s="22" customFormat="1" ht="25.5">
      <c r="B351" s="27">
        <v>85101700</v>
      </c>
      <c r="C351" s="33" t="s">
        <v>492</v>
      </c>
      <c r="D351" s="67">
        <v>41640</v>
      </c>
      <c r="E351" s="27" t="s">
        <v>435</v>
      </c>
      <c r="F351" s="27" t="s">
        <v>436</v>
      </c>
      <c r="G351" s="27" t="s">
        <v>85</v>
      </c>
      <c r="H351" s="24">
        <v>90000000</v>
      </c>
      <c r="I351" s="24">
        <v>90000000</v>
      </c>
      <c r="J351" s="27" t="s">
        <v>41</v>
      </c>
      <c r="K351" s="27" t="s">
        <v>1100</v>
      </c>
      <c r="L351" s="91" t="s">
        <v>489</v>
      </c>
    </row>
    <row r="352" spans="2:12" s="22" customFormat="1" ht="38.25">
      <c r="B352" s="27">
        <v>85101600</v>
      </c>
      <c r="C352" s="33" t="s">
        <v>493</v>
      </c>
      <c r="D352" s="67">
        <v>41640</v>
      </c>
      <c r="E352" s="27" t="s">
        <v>435</v>
      </c>
      <c r="F352" s="27" t="s">
        <v>484</v>
      </c>
      <c r="G352" s="27" t="s">
        <v>85</v>
      </c>
      <c r="H352" s="24">
        <v>25500000</v>
      </c>
      <c r="I352" s="24">
        <v>25500000</v>
      </c>
      <c r="J352" s="27" t="s">
        <v>41</v>
      </c>
      <c r="K352" s="27" t="s">
        <v>1100</v>
      </c>
      <c r="L352" s="91" t="s">
        <v>489</v>
      </c>
    </row>
    <row r="353" spans="2:12" s="22" customFormat="1" ht="25.5">
      <c r="B353" s="27">
        <v>85121500</v>
      </c>
      <c r="C353" s="33" t="s">
        <v>434</v>
      </c>
      <c r="D353" s="67">
        <v>41640</v>
      </c>
      <c r="E353" s="27" t="s">
        <v>435</v>
      </c>
      <c r="F353" s="27" t="s">
        <v>436</v>
      </c>
      <c r="G353" s="27" t="s">
        <v>85</v>
      </c>
      <c r="H353" s="24">
        <v>420000000</v>
      </c>
      <c r="I353" s="24">
        <v>420000000</v>
      </c>
      <c r="J353" s="27" t="s">
        <v>41</v>
      </c>
      <c r="K353" s="27" t="s">
        <v>1100</v>
      </c>
      <c r="L353" s="91" t="s">
        <v>438</v>
      </c>
    </row>
    <row r="354" spans="2:12" s="22" customFormat="1" ht="38.25">
      <c r="B354" s="27">
        <v>85111600</v>
      </c>
      <c r="C354" s="33" t="s">
        <v>494</v>
      </c>
      <c r="D354" s="67">
        <v>41730</v>
      </c>
      <c r="E354" s="27" t="s">
        <v>51</v>
      </c>
      <c r="F354" s="27" t="s">
        <v>495</v>
      </c>
      <c r="G354" s="27" t="s">
        <v>287</v>
      </c>
      <c r="H354" s="24">
        <v>50000000</v>
      </c>
      <c r="I354" s="24">
        <v>50000000</v>
      </c>
      <c r="J354" s="27" t="s">
        <v>41</v>
      </c>
      <c r="K354" s="27" t="s">
        <v>1100</v>
      </c>
      <c r="L354" s="91" t="s">
        <v>496</v>
      </c>
    </row>
    <row r="355" spans="2:12" s="22" customFormat="1" ht="51">
      <c r="B355" s="35">
        <v>86132000</v>
      </c>
      <c r="C355" s="33" t="s">
        <v>497</v>
      </c>
      <c r="D355" s="27" t="s">
        <v>498</v>
      </c>
      <c r="E355" s="27" t="s">
        <v>499</v>
      </c>
      <c r="F355" s="27" t="s">
        <v>347</v>
      </c>
      <c r="G355" s="27" t="s">
        <v>85</v>
      </c>
      <c r="H355" s="34">
        <v>30000000</v>
      </c>
      <c r="I355" s="24">
        <v>30000000</v>
      </c>
      <c r="J355" s="27" t="s">
        <v>41</v>
      </c>
      <c r="K355" s="27" t="s">
        <v>41</v>
      </c>
      <c r="L355" s="91" t="s">
        <v>500</v>
      </c>
    </row>
    <row r="356" spans="2:12" s="22" customFormat="1" ht="38.25">
      <c r="B356" s="59">
        <v>85101700</v>
      </c>
      <c r="C356" s="33" t="s">
        <v>1246</v>
      </c>
      <c r="D356" s="27" t="s">
        <v>501</v>
      </c>
      <c r="E356" s="27" t="s">
        <v>499</v>
      </c>
      <c r="F356" s="27" t="s">
        <v>347</v>
      </c>
      <c r="G356" s="27" t="s">
        <v>85</v>
      </c>
      <c r="H356" s="25">
        <v>27000000</v>
      </c>
      <c r="I356" s="24">
        <v>27000000</v>
      </c>
      <c r="J356" s="27" t="s">
        <v>41</v>
      </c>
      <c r="K356" s="27" t="s">
        <v>41</v>
      </c>
      <c r="L356" s="91" t="s">
        <v>500</v>
      </c>
    </row>
    <row r="357" spans="2:12" s="22" customFormat="1" ht="38.25">
      <c r="B357" s="27">
        <v>85151704</v>
      </c>
      <c r="C357" s="33" t="s">
        <v>502</v>
      </c>
      <c r="D357" s="27" t="s">
        <v>503</v>
      </c>
      <c r="E357" s="27" t="s">
        <v>70</v>
      </c>
      <c r="F357" s="27" t="s">
        <v>484</v>
      </c>
      <c r="G357" s="27" t="s">
        <v>85</v>
      </c>
      <c r="H357" s="34">
        <v>31518000</v>
      </c>
      <c r="I357" s="34">
        <v>31518000</v>
      </c>
      <c r="J357" s="27" t="s">
        <v>41</v>
      </c>
      <c r="K357" s="27" t="s">
        <v>1100</v>
      </c>
      <c r="L357" s="91" t="s">
        <v>465</v>
      </c>
    </row>
    <row r="358" spans="2:12" s="22" customFormat="1" ht="38.25">
      <c r="B358" s="27">
        <v>85151602</v>
      </c>
      <c r="C358" s="33" t="s">
        <v>472</v>
      </c>
      <c r="D358" s="64">
        <v>41821</v>
      </c>
      <c r="E358" s="27" t="s">
        <v>77</v>
      </c>
      <c r="F358" s="27" t="s">
        <v>59</v>
      </c>
      <c r="G358" s="27" t="s">
        <v>85</v>
      </c>
      <c r="H358" s="34">
        <v>20000000</v>
      </c>
      <c r="I358" s="24">
        <v>20000000</v>
      </c>
      <c r="J358" s="27" t="s">
        <v>41</v>
      </c>
      <c r="K358" s="27" t="s">
        <v>1100</v>
      </c>
      <c r="L358" s="91" t="s">
        <v>465</v>
      </c>
    </row>
    <row r="359" spans="2:12" s="22" customFormat="1" ht="25.5">
      <c r="B359" s="27">
        <v>85151605</v>
      </c>
      <c r="C359" s="33" t="s">
        <v>473</v>
      </c>
      <c r="D359" s="64">
        <v>41821</v>
      </c>
      <c r="E359" s="27" t="s">
        <v>77</v>
      </c>
      <c r="F359" s="27" t="s">
        <v>504</v>
      </c>
      <c r="G359" s="27" t="s">
        <v>85</v>
      </c>
      <c r="H359" s="34">
        <v>35000000</v>
      </c>
      <c r="I359" s="24">
        <v>35000000</v>
      </c>
      <c r="J359" s="27" t="s">
        <v>41</v>
      </c>
      <c r="K359" s="27" t="s">
        <v>1100</v>
      </c>
      <c r="L359" s="91" t="s">
        <v>465</v>
      </c>
    </row>
    <row r="360" spans="2:12" s="22" customFormat="1" ht="51">
      <c r="B360" s="27">
        <v>85151607</v>
      </c>
      <c r="C360" s="33" t="s">
        <v>475</v>
      </c>
      <c r="D360" s="67">
        <v>41821</v>
      </c>
      <c r="E360" s="27" t="s">
        <v>77</v>
      </c>
      <c r="F360" s="27" t="s">
        <v>59</v>
      </c>
      <c r="G360" s="27" t="s">
        <v>85</v>
      </c>
      <c r="H360" s="34">
        <v>4000000</v>
      </c>
      <c r="I360" s="24">
        <v>4000000</v>
      </c>
      <c r="J360" s="27" t="s">
        <v>41</v>
      </c>
      <c r="K360" s="27" t="s">
        <v>1100</v>
      </c>
      <c r="L360" s="91" t="s">
        <v>465</v>
      </c>
    </row>
    <row r="361" spans="2:12" s="22" customFormat="1" ht="38.25">
      <c r="B361" s="27">
        <v>85122100</v>
      </c>
      <c r="C361" s="33" t="s">
        <v>505</v>
      </c>
      <c r="D361" s="27" t="s">
        <v>506</v>
      </c>
      <c r="E361" s="27" t="s">
        <v>79</v>
      </c>
      <c r="F361" s="27" t="s">
        <v>507</v>
      </c>
      <c r="G361" s="27" t="s">
        <v>85</v>
      </c>
      <c r="H361" s="34">
        <v>20000000</v>
      </c>
      <c r="I361" s="24">
        <v>20000000</v>
      </c>
      <c r="J361" s="27" t="s">
        <v>41</v>
      </c>
      <c r="K361" s="27" t="s">
        <v>41</v>
      </c>
      <c r="L361" s="91" t="s">
        <v>508</v>
      </c>
    </row>
    <row r="362" spans="2:12" s="22" customFormat="1" ht="38.25">
      <c r="B362" s="27">
        <v>85111614</v>
      </c>
      <c r="C362" s="38" t="s">
        <v>509</v>
      </c>
      <c r="D362" s="67">
        <v>41835</v>
      </c>
      <c r="E362" s="27" t="s">
        <v>77</v>
      </c>
      <c r="F362" s="27" t="s">
        <v>349</v>
      </c>
      <c r="G362" s="27" t="s">
        <v>85</v>
      </c>
      <c r="H362" s="24">
        <v>30000000</v>
      </c>
      <c r="I362" s="24">
        <v>30000000</v>
      </c>
      <c r="J362" s="27" t="s">
        <v>41</v>
      </c>
      <c r="K362" s="27" t="s">
        <v>1100</v>
      </c>
      <c r="L362" s="91" t="s">
        <v>510</v>
      </c>
    </row>
    <row r="363" spans="2:12" s="22" customFormat="1" ht="38.25">
      <c r="B363" s="27">
        <v>85111617</v>
      </c>
      <c r="C363" s="38" t="s">
        <v>511</v>
      </c>
      <c r="D363" s="67">
        <v>41640</v>
      </c>
      <c r="E363" s="27" t="s">
        <v>70</v>
      </c>
      <c r="F363" s="27" t="s">
        <v>349</v>
      </c>
      <c r="G363" s="27" t="s">
        <v>85</v>
      </c>
      <c r="H363" s="24">
        <v>325000000</v>
      </c>
      <c r="I363" s="24">
        <v>325000000</v>
      </c>
      <c r="J363" s="27" t="s">
        <v>41</v>
      </c>
      <c r="K363" s="27" t="s">
        <v>1100</v>
      </c>
      <c r="L363" s="91" t="s">
        <v>510</v>
      </c>
    </row>
    <row r="364" spans="2:12" s="22" customFormat="1" ht="38.25">
      <c r="B364" s="27">
        <v>85111617</v>
      </c>
      <c r="C364" s="38" t="s">
        <v>512</v>
      </c>
      <c r="D364" s="67">
        <v>41821</v>
      </c>
      <c r="E364" s="27" t="s">
        <v>77</v>
      </c>
      <c r="F364" s="27" t="s">
        <v>349</v>
      </c>
      <c r="G364" s="27" t="s">
        <v>85</v>
      </c>
      <c r="H364" s="34">
        <v>30000000</v>
      </c>
      <c r="I364" s="34">
        <v>30000000</v>
      </c>
      <c r="J364" s="27" t="s">
        <v>41</v>
      </c>
      <c r="K364" s="27" t="s">
        <v>1100</v>
      </c>
      <c r="L364" s="91" t="s">
        <v>510</v>
      </c>
    </row>
    <row r="365" spans="2:12" s="22" customFormat="1" ht="38.25">
      <c r="B365" s="27">
        <v>85111700</v>
      </c>
      <c r="C365" s="33" t="s">
        <v>313</v>
      </c>
      <c r="D365" s="27" t="s">
        <v>513</v>
      </c>
      <c r="E365" s="27" t="s">
        <v>65</v>
      </c>
      <c r="F365" s="27" t="s">
        <v>316</v>
      </c>
      <c r="G365" s="27" t="s">
        <v>85</v>
      </c>
      <c r="H365" s="34">
        <v>140000000</v>
      </c>
      <c r="I365" s="34">
        <v>140000000</v>
      </c>
      <c r="J365" s="27" t="s">
        <v>41</v>
      </c>
      <c r="K365" s="27" t="s">
        <v>41</v>
      </c>
      <c r="L365" s="91" t="s">
        <v>317</v>
      </c>
    </row>
    <row r="366" spans="2:12" s="22" customFormat="1" ht="51">
      <c r="B366" s="27">
        <v>85111700</v>
      </c>
      <c r="C366" s="33" t="s">
        <v>318</v>
      </c>
      <c r="D366" s="27" t="s">
        <v>513</v>
      </c>
      <c r="E366" s="27" t="s">
        <v>65</v>
      </c>
      <c r="F366" s="27" t="s">
        <v>316</v>
      </c>
      <c r="G366" s="27" t="s">
        <v>85</v>
      </c>
      <c r="H366" s="34">
        <v>8000000</v>
      </c>
      <c r="I366" s="34">
        <v>8000000</v>
      </c>
      <c r="J366" s="27" t="s">
        <v>41</v>
      </c>
      <c r="K366" s="27" t="s">
        <v>41</v>
      </c>
      <c r="L366" s="91" t="s">
        <v>317</v>
      </c>
    </row>
    <row r="367" spans="2:12" s="22" customFormat="1" ht="25.5">
      <c r="B367" s="31">
        <v>70122006</v>
      </c>
      <c r="C367" s="33" t="s">
        <v>319</v>
      </c>
      <c r="D367" s="27" t="s">
        <v>513</v>
      </c>
      <c r="E367" s="27" t="s">
        <v>65</v>
      </c>
      <c r="F367" s="27" t="s">
        <v>316</v>
      </c>
      <c r="G367" s="27" t="s">
        <v>85</v>
      </c>
      <c r="H367" s="34">
        <v>81000000</v>
      </c>
      <c r="I367" s="34">
        <v>81000000</v>
      </c>
      <c r="J367" s="27" t="s">
        <v>41</v>
      </c>
      <c r="K367" s="27" t="s">
        <v>41</v>
      </c>
      <c r="L367" s="91" t="s">
        <v>317</v>
      </c>
    </row>
    <row r="368" spans="2:12" s="22" customFormat="1" ht="25.5">
      <c r="B368" s="31">
        <v>70122002</v>
      </c>
      <c r="C368" s="33" t="s">
        <v>320</v>
      </c>
      <c r="D368" s="27" t="s">
        <v>513</v>
      </c>
      <c r="E368" s="27" t="s">
        <v>65</v>
      </c>
      <c r="F368" s="27" t="s">
        <v>316</v>
      </c>
      <c r="G368" s="27" t="s">
        <v>85</v>
      </c>
      <c r="H368" s="34">
        <v>50000000</v>
      </c>
      <c r="I368" s="34">
        <v>50000000</v>
      </c>
      <c r="J368" s="27" t="s">
        <v>41</v>
      </c>
      <c r="K368" s="27" t="s">
        <v>41</v>
      </c>
      <c r="L368" s="91" t="s">
        <v>317</v>
      </c>
    </row>
    <row r="369" spans="2:12" s="22" customFormat="1" ht="39.75" customHeight="1">
      <c r="B369" s="95">
        <v>91111603</v>
      </c>
      <c r="C369" s="33" t="s">
        <v>1206</v>
      </c>
      <c r="D369" s="27" t="s">
        <v>514</v>
      </c>
      <c r="E369" s="27" t="s">
        <v>77</v>
      </c>
      <c r="F369" s="27" t="s">
        <v>321</v>
      </c>
      <c r="G369" s="27" t="s">
        <v>85</v>
      </c>
      <c r="H369" s="34">
        <v>15000000</v>
      </c>
      <c r="I369" s="34">
        <v>15000000</v>
      </c>
      <c r="J369" s="27" t="s">
        <v>41</v>
      </c>
      <c r="K369" s="27" t="s">
        <v>41</v>
      </c>
      <c r="L369" s="91" t="s">
        <v>317</v>
      </c>
    </row>
    <row r="370" spans="2:12" s="22" customFormat="1" ht="38.25">
      <c r="B370" s="27">
        <v>85111512</v>
      </c>
      <c r="C370" s="33" t="s">
        <v>1247</v>
      </c>
      <c r="D370" s="64">
        <v>41640</v>
      </c>
      <c r="E370" s="27" t="s">
        <v>70</v>
      </c>
      <c r="F370" s="27" t="s">
        <v>458</v>
      </c>
      <c r="G370" s="27" t="s">
        <v>85</v>
      </c>
      <c r="H370" s="34">
        <v>155000000</v>
      </c>
      <c r="I370" s="34">
        <v>155000000</v>
      </c>
      <c r="J370" s="27" t="s">
        <v>280</v>
      </c>
      <c r="K370" s="27" t="s">
        <v>456</v>
      </c>
      <c r="L370" s="91" t="s">
        <v>457</v>
      </c>
    </row>
    <row r="371" spans="2:12" s="22" customFormat="1" ht="38.25">
      <c r="B371" s="59">
        <v>85161500</v>
      </c>
      <c r="C371" s="33" t="s">
        <v>1248</v>
      </c>
      <c r="D371" s="64">
        <v>41640</v>
      </c>
      <c r="E371" s="27" t="s">
        <v>515</v>
      </c>
      <c r="F371" s="27" t="s">
        <v>484</v>
      </c>
      <c r="G371" s="27" t="s">
        <v>85</v>
      </c>
      <c r="H371" s="34">
        <v>17000000</v>
      </c>
      <c r="I371" s="34">
        <v>17000000</v>
      </c>
      <c r="J371" s="27" t="s">
        <v>280</v>
      </c>
      <c r="K371" s="27" t="s">
        <v>456</v>
      </c>
      <c r="L371" s="91" t="s">
        <v>457</v>
      </c>
    </row>
    <row r="372" spans="2:12" s="22" customFormat="1" ht="40.5" customHeight="1">
      <c r="B372" s="27">
        <v>41103011</v>
      </c>
      <c r="C372" s="33" t="s">
        <v>1249</v>
      </c>
      <c r="D372" s="64">
        <v>41852</v>
      </c>
      <c r="E372" s="27" t="s">
        <v>272</v>
      </c>
      <c r="F372" s="27" t="s">
        <v>432</v>
      </c>
      <c r="G372" s="27" t="s">
        <v>85</v>
      </c>
      <c r="H372" s="34">
        <v>40000000</v>
      </c>
      <c r="I372" s="34">
        <v>40000000</v>
      </c>
      <c r="J372" s="27" t="s">
        <v>280</v>
      </c>
      <c r="K372" s="27" t="s">
        <v>280</v>
      </c>
      <c r="L372" s="91" t="s">
        <v>457</v>
      </c>
    </row>
    <row r="373" spans="2:12" s="22" customFormat="1" ht="69.75" customHeight="1">
      <c r="B373" s="59">
        <v>85101601</v>
      </c>
      <c r="C373" s="33" t="s">
        <v>1250</v>
      </c>
      <c r="D373" s="64">
        <v>41640</v>
      </c>
      <c r="E373" s="27" t="s">
        <v>70</v>
      </c>
      <c r="F373" s="27" t="s">
        <v>484</v>
      </c>
      <c r="G373" s="27" t="s">
        <v>85</v>
      </c>
      <c r="H373" s="34">
        <v>55031411</v>
      </c>
      <c r="I373" s="34">
        <v>55031411</v>
      </c>
      <c r="J373" s="27" t="s">
        <v>280</v>
      </c>
      <c r="K373" s="27" t="s">
        <v>456</v>
      </c>
      <c r="L373" s="91" t="s">
        <v>457</v>
      </c>
    </row>
    <row r="374" spans="2:12" s="22" customFormat="1" ht="39.75" customHeight="1">
      <c r="B374" s="59">
        <v>85111514</v>
      </c>
      <c r="C374" s="33" t="s">
        <v>1118</v>
      </c>
      <c r="D374" s="67" t="s">
        <v>514</v>
      </c>
      <c r="E374" s="27" t="s">
        <v>77</v>
      </c>
      <c r="F374" s="27" t="s">
        <v>458</v>
      </c>
      <c r="G374" s="27" t="s">
        <v>85</v>
      </c>
      <c r="H374" s="24">
        <v>100000000</v>
      </c>
      <c r="I374" s="24">
        <v>100000000</v>
      </c>
      <c r="J374" s="27" t="s">
        <v>41</v>
      </c>
      <c r="K374" s="27" t="s">
        <v>280</v>
      </c>
      <c r="L374" s="91" t="s">
        <v>516</v>
      </c>
    </row>
    <row r="375" spans="2:12" s="22" customFormat="1" ht="25.5">
      <c r="B375" s="27">
        <v>85111614</v>
      </c>
      <c r="C375" s="33" t="s">
        <v>517</v>
      </c>
      <c r="D375" s="27" t="s">
        <v>518</v>
      </c>
      <c r="E375" s="27" t="s">
        <v>77</v>
      </c>
      <c r="F375" s="27" t="s">
        <v>432</v>
      </c>
      <c r="G375" s="27" t="s">
        <v>85</v>
      </c>
      <c r="H375" s="24">
        <v>30000000</v>
      </c>
      <c r="I375" s="24">
        <v>30000000</v>
      </c>
      <c r="J375" s="27" t="s">
        <v>41</v>
      </c>
      <c r="K375" s="27" t="s">
        <v>280</v>
      </c>
      <c r="L375" s="91" t="s">
        <v>516</v>
      </c>
    </row>
    <row r="376" spans="2:12" s="22" customFormat="1" ht="38.25">
      <c r="B376" s="27">
        <v>85111614</v>
      </c>
      <c r="C376" s="33" t="s">
        <v>519</v>
      </c>
      <c r="D376" s="27" t="s">
        <v>514</v>
      </c>
      <c r="E376" s="27" t="s">
        <v>77</v>
      </c>
      <c r="F376" s="27" t="s">
        <v>458</v>
      </c>
      <c r="G376" s="27" t="s">
        <v>85</v>
      </c>
      <c r="H376" s="24">
        <v>15000000</v>
      </c>
      <c r="I376" s="24">
        <v>15000000</v>
      </c>
      <c r="J376" s="27" t="s">
        <v>41</v>
      </c>
      <c r="K376" s="27" t="s">
        <v>280</v>
      </c>
      <c r="L376" s="91" t="s">
        <v>516</v>
      </c>
    </row>
    <row r="377" spans="2:12" s="22" customFormat="1" ht="25.5">
      <c r="B377" s="35">
        <v>80111706</v>
      </c>
      <c r="C377" s="39" t="s">
        <v>520</v>
      </c>
      <c r="D377" s="67">
        <v>41673</v>
      </c>
      <c r="E377" s="27" t="s">
        <v>521</v>
      </c>
      <c r="F377" s="27" t="s">
        <v>522</v>
      </c>
      <c r="G377" s="27" t="s">
        <v>405</v>
      </c>
      <c r="H377" s="24" t="s">
        <v>523</v>
      </c>
      <c r="I377" s="24" t="s">
        <v>524</v>
      </c>
      <c r="J377" s="27" t="s">
        <v>525</v>
      </c>
      <c r="K377" s="27" t="s">
        <v>526</v>
      </c>
      <c r="L377" s="86" t="s">
        <v>527</v>
      </c>
    </row>
    <row r="378" spans="2:12" s="22" customFormat="1" ht="54.75" customHeight="1">
      <c r="B378" s="27">
        <v>12141904</v>
      </c>
      <c r="C378" s="33" t="s">
        <v>528</v>
      </c>
      <c r="D378" s="67">
        <v>41673</v>
      </c>
      <c r="E378" s="27" t="s">
        <v>521</v>
      </c>
      <c r="F378" s="27" t="s">
        <v>529</v>
      </c>
      <c r="G378" s="27" t="s">
        <v>530</v>
      </c>
      <c r="H378" s="34" t="s">
        <v>531</v>
      </c>
      <c r="I378" s="34" t="s">
        <v>531</v>
      </c>
      <c r="J378" s="27" t="s">
        <v>324</v>
      </c>
      <c r="K378" s="27" t="s">
        <v>532</v>
      </c>
      <c r="L378" s="63" t="s">
        <v>527</v>
      </c>
    </row>
    <row r="379" spans="2:12" s="22" customFormat="1" ht="38.25">
      <c r="B379" s="27">
        <v>85111600</v>
      </c>
      <c r="C379" s="33" t="s">
        <v>494</v>
      </c>
      <c r="D379" s="67">
        <v>41821</v>
      </c>
      <c r="E379" s="27" t="s">
        <v>77</v>
      </c>
      <c r="F379" s="27" t="s">
        <v>436</v>
      </c>
      <c r="G379" s="27" t="s">
        <v>287</v>
      </c>
      <c r="H379" s="26">
        <v>40000000</v>
      </c>
      <c r="I379" s="26">
        <v>40000000</v>
      </c>
      <c r="J379" s="27" t="s">
        <v>41</v>
      </c>
      <c r="K379" s="27" t="s">
        <v>1100</v>
      </c>
      <c r="L379" s="86" t="s">
        <v>438</v>
      </c>
    </row>
    <row r="380" spans="2:12" s="22" customFormat="1" ht="38.25">
      <c r="B380" s="27">
        <v>85111614</v>
      </c>
      <c r="C380" s="38" t="s">
        <v>509</v>
      </c>
      <c r="D380" s="67">
        <v>41640</v>
      </c>
      <c r="E380" s="27" t="s">
        <v>54</v>
      </c>
      <c r="F380" s="27" t="s">
        <v>349</v>
      </c>
      <c r="G380" s="27" t="s">
        <v>533</v>
      </c>
      <c r="H380" s="24">
        <v>75000000</v>
      </c>
      <c r="I380" s="24">
        <v>75000000</v>
      </c>
      <c r="J380" s="27" t="s">
        <v>41</v>
      </c>
      <c r="K380" s="27" t="s">
        <v>1100</v>
      </c>
      <c r="L380" s="92" t="s">
        <v>534</v>
      </c>
    </row>
    <row r="381" spans="2:12" s="22" customFormat="1" ht="38.25">
      <c r="B381" s="27">
        <v>85111617</v>
      </c>
      <c r="C381" s="38" t="s">
        <v>512</v>
      </c>
      <c r="D381" s="67">
        <v>41640</v>
      </c>
      <c r="E381" s="27" t="s">
        <v>54</v>
      </c>
      <c r="F381" s="27" t="s">
        <v>349</v>
      </c>
      <c r="G381" s="27" t="s">
        <v>533</v>
      </c>
      <c r="H381" s="24">
        <v>30000000</v>
      </c>
      <c r="I381" s="24">
        <v>30000000</v>
      </c>
      <c r="J381" s="27" t="s">
        <v>41</v>
      </c>
      <c r="K381" s="27" t="s">
        <v>1100</v>
      </c>
      <c r="L381" s="92" t="s">
        <v>535</v>
      </c>
    </row>
    <row r="382" spans="2:12" s="22" customFormat="1" ht="51">
      <c r="B382" s="27">
        <v>85101600</v>
      </c>
      <c r="C382" s="33" t="s">
        <v>536</v>
      </c>
      <c r="D382" s="67">
        <v>41671</v>
      </c>
      <c r="E382" s="27" t="s">
        <v>70</v>
      </c>
      <c r="F382" s="27" t="s">
        <v>349</v>
      </c>
      <c r="G382" s="27" t="s">
        <v>533</v>
      </c>
      <c r="H382" s="34">
        <v>25000000</v>
      </c>
      <c r="I382" s="34">
        <v>25000000</v>
      </c>
      <c r="J382" s="27" t="s">
        <v>41</v>
      </c>
      <c r="K382" s="27" t="s">
        <v>1100</v>
      </c>
      <c r="L382" s="92" t="s">
        <v>535</v>
      </c>
    </row>
    <row r="383" spans="2:12" s="22" customFormat="1" ht="102">
      <c r="B383" s="27">
        <v>85111514</v>
      </c>
      <c r="C383" s="36" t="s">
        <v>537</v>
      </c>
      <c r="D383" s="27" t="s">
        <v>538</v>
      </c>
      <c r="E383" s="27" t="s">
        <v>70</v>
      </c>
      <c r="F383" s="27" t="s">
        <v>539</v>
      </c>
      <c r="G383" s="27" t="s">
        <v>540</v>
      </c>
      <c r="H383" s="24">
        <v>165000000</v>
      </c>
      <c r="I383" s="24">
        <v>165000000</v>
      </c>
      <c r="J383" s="27" t="s">
        <v>66</v>
      </c>
      <c r="K383" s="27" t="s">
        <v>53</v>
      </c>
      <c r="L383" s="92" t="s">
        <v>541</v>
      </c>
    </row>
    <row r="384" spans="2:12" s="22" customFormat="1" ht="25.5">
      <c r="B384" s="27">
        <v>51201635</v>
      </c>
      <c r="C384" s="33" t="s">
        <v>542</v>
      </c>
      <c r="D384" s="67">
        <v>41699</v>
      </c>
      <c r="E384" s="27" t="s">
        <v>543</v>
      </c>
      <c r="F384" s="27" t="s">
        <v>544</v>
      </c>
      <c r="G384" s="27" t="s">
        <v>437</v>
      </c>
      <c r="H384" s="24">
        <v>30000000</v>
      </c>
      <c r="I384" s="24">
        <v>30000000</v>
      </c>
      <c r="J384" s="27" t="s">
        <v>41</v>
      </c>
      <c r="K384" s="27" t="s">
        <v>1100</v>
      </c>
      <c r="L384" s="86" t="s">
        <v>489</v>
      </c>
    </row>
    <row r="385" spans="2:12" s="22" customFormat="1" ht="102">
      <c r="B385" s="27">
        <v>85111514</v>
      </c>
      <c r="C385" s="33" t="s">
        <v>1251</v>
      </c>
      <c r="D385" s="27" t="s">
        <v>538</v>
      </c>
      <c r="E385" s="27" t="s">
        <v>70</v>
      </c>
      <c r="F385" s="27" t="s">
        <v>539</v>
      </c>
      <c r="G385" s="27" t="s">
        <v>540</v>
      </c>
      <c r="H385" s="24">
        <v>30000000</v>
      </c>
      <c r="I385" s="24">
        <v>30000000</v>
      </c>
      <c r="J385" s="27" t="s">
        <v>66</v>
      </c>
      <c r="K385" s="27" t="s">
        <v>53</v>
      </c>
      <c r="L385" s="92" t="s">
        <v>545</v>
      </c>
    </row>
    <row r="386" spans="2:12" s="22" customFormat="1" ht="102">
      <c r="B386" s="27">
        <v>85111514</v>
      </c>
      <c r="C386" s="33" t="s">
        <v>1252</v>
      </c>
      <c r="D386" s="27" t="s">
        <v>546</v>
      </c>
      <c r="E386" s="27" t="s">
        <v>51</v>
      </c>
      <c r="F386" s="27" t="s">
        <v>539</v>
      </c>
      <c r="G386" s="27" t="s">
        <v>540</v>
      </c>
      <c r="H386" s="24" t="s">
        <v>547</v>
      </c>
      <c r="I386" s="24">
        <v>17537000</v>
      </c>
      <c r="J386" s="27" t="s">
        <v>548</v>
      </c>
      <c r="K386" s="27" t="s">
        <v>549</v>
      </c>
      <c r="L386" s="92" t="s">
        <v>545</v>
      </c>
    </row>
    <row r="387" spans="2:12" s="22" customFormat="1" ht="89.25">
      <c r="B387" s="27">
        <v>43211513</v>
      </c>
      <c r="C387" s="33" t="s">
        <v>1253</v>
      </c>
      <c r="D387" s="27" t="s">
        <v>550</v>
      </c>
      <c r="E387" s="27" t="s">
        <v>75</v>
      </c>
      <c r="F387" s="27" t="s">
        <v>539</v>
      </c>
      <c r="G387" s="27" t="s">
        <v>540</v>
      </c>
      <c r="H387" s="24">
        <v>5000000</v>
      </c>
      <c r="I387" s="24">
        <v>5000000</v>
      </c>
      <c r="J387" s="27" t="s">
        <v>66</v>
      </c>
      <c r="K387" s="27" t="s">
        <v>551</v>
      </c>
      <c r="L387" s="92" t="s">
        <v>545</v>
      </c>
    </row>
    <row r="388" spans="2:12" s="22" customFormat="1" ht="25.5">
      <c r="B388" s="27">
        <v>85101600</v>
      </c>
      <c r="C388" s="33" t="s">
        <v>552</v>
      </c>
      <c r="D388" s="67">
        <v>41640</v>
      </c>
      <c r="E388" s="27" t="s">
        <v>553</v>
      </c>
      <c r="F388" s="27" t="s">
        <v>436</v>
      </c>
      <c r="G388" s="27" t="s">
        <v>287</v>
      </c>
      <c r="H388" s="26">
        <v>24394824</v>
      </c>
      <c r="I388" s="26">
        <v>24394824</v>
      </c>
      <c r="J388" s="27" t="s">
        <v>41</v>
      </c>
      <c r="K388" s="27" t="s">
        <v>1100</v>
      </c>
      <c r="L388" s="86" t="s">
        <v>438</v>
      </c>
    </row>
    <row r="389" spans="2:12" s="22" customFormat="1" ht="25.5">
      <c r="B389" s="27">
        <v>82101900</v>
      </c>
      <c r="C389" s="33" t="s">
        <v>554</v>
      </c>
      <c r="D389" s="67">
        <v>41821</v>
      </c>
      <c r="E389" s="27" t="s">
        <v>77</v>
      </c>
      <c r="F389" s="27" t="s">
        <v>436</v>
      </c>
      <c r="G389" s="27" t="s">
        <v>287</v>
      </c>
      <c r="H389" s="26">
        <v>35605176</v>
      </c>
      <c r="I389" s="26">
        <v>35605176</v>
      </c>
      <c r="J389" s="27" t="s">
        <v>41</v>
      </c>
      <c r="K389" s="27" t="s">
        <v>1100</v>
      </c>
      <c r="L389" s="86" t="s">
        <v>438</v>
      </c>
    </row>
    <row r="390" spans="2:12" s="22" customFormat="1" ht="76.5">
      <c r="B390" s="27">
        <v>85101600</v>
      </c>
      <c r="C390" s="33" t="s">
        <v>1254</v>
      </c>
      <c r="D390" s="27" t="s">
        <v>538</v>
      </c>
      <c r="E390" s="27" t="s">
        <v>87</v>
      </c>
      <c r="F390" s="27" t="s">
        <v>539</v>
      </c>
      <c r="G390" s="27" t="s">
        <v>555</v>
      </c>
      <c r="H390" s="24">
        <v>15000000</v>
      </c>
      <c r="I390" s="24">
        <v>15000000</v>
      </c>
      <c r="J390" s="27" t="s">
        <v>66</v>
      </c>
      <c r="K390" s="27" t="s">
        <v>53</v>
      </c>
      <c r="L390" s="63" t="s">
        <v>556</v>
      </c>
    </row>
    <row r="391" spans="2:12" s="22" customFormat="1" ht="76.5">
      <c r="B391" s="27">
        <v>85101600</v>
      </c>
      <c r="C391" s="33" t="s">
        <v>1255</v>
      </c>
      <c r="D391" s="27" t="s">
        <v>286</v>
      </c>
      <c r="E391" s="27" t="s">
        <v>58</v>
      </c>
      <c r="F391" s="27" t="s">
        <v>557</v>
      </c>
      <c r="G391" s="27" t="s">
        <v>555</v>
      </c>
      <c r="H391" s="24">
        <v>42000000</v>
      </c>
      <c r="I391" s="24">
        <v>42000000</v>
      </c>
      <c r="J391" s="27" t="s">
        <v>41</v>
      </c>
      <c r="K391" s="27" t="s">
        <v>549</v>
      </c>
      <c r="L391" s="63" t="s">
        <v>556</v>
      </c>
    </row>
    <row r="392" spans="2:12" s="22" customFormat="1" ht="63.75">
      <c r="B392" s="27">
        <v>85101600</v>
      </c>
      <c r="C392" s="33" t="s">
        <v>1256</v>
      </c>
      <c r="D392" s="27" t="s">
        <v>558</v>
      </c>
      <c r="E392" s="27" t="s">
        <v>559</v>
      </c>
      <c r="F392" s="27" t="s">
        <v>560</v>
      </c>
      <c r="G392" s="27" t="s">
        <v>561</v>
      </c>
      <c r="H392" s="34">
        <v>15000000</v>
      </c>
      <c r="I392" s="34">
        <v>15000000</v>
      </c>
      <c r="J392" s="27" t="s">
        <v>66</v>
      </c>
      <c r="K392" s="27" t="s">
        <v>53</v>
      </c>
      <c r="L392" s="63" t="s">
        <v>556</v>
      </c>
    </row>
    <row r="393" spans="2:12" s="22" customFormat="1" ht="51">
      <c r="B393" s="27">
        <v>85122109</v>
      </c>
      <c r="C393" s="33" t="s">
        <v>838</v>
      </c>
      <c r="D393" s="27" t="s">
        <v>429</v>
      </c>
      <c r="E393" s="27" t="s">
        <v>562</v>
      </c>
      <c r="F393" s="27" t="s">
        <v>563</v>
      </c>
      <c r="G393" s="27" t="s">
        <v>561</v>
      </c>
      <c r="H393" s="34">
        <v>175000000</v>
      </c>
      <c r="I393" s="34">
        <v>175000000</v>
      </c>
      <c r="J393" s="27" t="s">
        <v>66</v>
      </c>
      <c r="K393" s="27" t="s">
        <v>53</v>
      </c>
      <c r="L393" s="63" t="s">
        <v>556</v>
      </c>
    </row>
    <row r="394" spans="2:12" s="22" customFormat="1" ht="38.25">
      <c r="B394" s="27">
        <v>85122109</v>
      </c>
      <c r="C394" s="33" t="s">
        <v>839</v>
      </c>
      <c r="D394" s="27" t="s">
        <v>429</v>
      </c>
      <c r="E394" s="27" t="s">
        <v>562</v>
      </c>
      <c r="F394" s="27" t="s">
        <v>563</v>
      </c>
      <c r="G394" s="27" t="s">
        <v>561</v>
      </c>
      <c r="H394" s="34">
        <v>90000000</v>
      </c>
      <c r="I394" s="34">
        <v>90000000</v>
      </c>
      <c r="J394" s="27" t="s">
        <v>66</v>
      </c>
      <c r="K394" s="27" t="s">
        <v>53</v>
      </c>
      <c r="L394" s="63" t="s">
        <v>556</v>
      </c>
    </row>
    <row r="395" spans="2:12" s="22" customFormat="1" ht="38.25">
      <c r="B395" s="27">
        <v>82121801</v>
      </c>
      <c r="C395" s="33" t="s">
        <v>564</v>
      </c>
      <c r="D395" s="27" t="s">
        <v>429</v>
      </c>
      <c r="E395" s="27" t="s">
        <v>562</v>
      </c>
      <c r="F395" s="27" t="s">
        <v>539</v>
      </c>
      <c r="G395" s="27" t="s">
        <v>561</v>
      </c>
      <c r="H395" s="34">
        <v>12000000</v>
      </c>
      <c r="I395" s="34">
        <v>12000000</v>
      </c>
      <c r="J395" s="27" t="s">
        <v>66</v>
      </c>
      <c r="K395" s="27" t="s">
        <v>53</v>
      </c>
      <c r="L395" s="63" t="s">
        <v>556</v>
      </c>
    </row>
    <row r="396" spans="2:12" s="22" customFormat="1" ht="51">
      <c r="B396" s="27">
        <v>82121507</v>
      </c>
      <c r="C396" s="33" t="s">
        <v>565</v>
      </c>
      <c r="D396" s="27" t="s">
        <v>566</v>
      </c>
      <c r="E396" s="27" t="s">
        <v>562</v>
      </c>
      <c r="F396" s="27" t="s">
        <v>539</v>
      </c>
      <c r="G396" s="27" t="s">
        <v>561</v>
      </c>
      <c r="H396" s="34">
        <v>20078110</v>
      </c>
      <c r="I396" s="34">
        <v>20078110</v>
      </c>
      <c r="J396" s="27" t="s">
        <v>66</v>
      </c>
      <c r="K396" s="27" t="s">
        <v>549</v>
      </c>
      <c r="L396" s="63" t="s">
        <v>556</v>
      </c>
    </row>
    <row r="397" spans="2:12" s="22" customFormat="1" ht="51">
      <c r="B397" s="27" t="s">
        <v>567</v>
      </c>
      <c r="C397" s="33" t="s">
        <v>568</v>
      </c>
      <c r="D397" s="93" t="s">
        <v>569</v>
      </c>
      <c r="E397" s="27" t="s">
        <v>79</v>
      </c>
      <c r="F397" s="27" t="s">
        <v>539</v>
      </c>
      <c r="G397" s="27" t="s">
        <v>561</v>
      </c>
      <c r="H397" s="34">
        <v>30000000</v>
      </c>
      <c r="I397" s="34">
        <v>30000000</v>
      </c>
      <c r="J397" s="27" t="s">
        <v>66</v>
      </c>
      <c r="K397" s="27" t="s">
        <v>53</v>
      </c>
      <c r="L397" s="63" t="s">
        <v>556</v>
      </c>
    </row>
    <row r="398" spans="2:12" s="22" customFormat="1" ht="38.25">
      <c r="B398" s="27">
        <v>80141607</v>
      </c>
      <c r="C398" s="33" t="s">
        <v>840</v>
      </c>
      <c r="D398" s="27" t="s">
        <v>570</v>
      </c>
      <c r="E398" s="27" t="s">
        <v>79</v>
      </c>
      <c r="F398" s="27" t="s">
        <v>571</v>
      </c>
      <c r="G398" s="27" t="s">
        <v>555</v>
      </c>
      <c r="H398" s="34">
        <v>30000000</v>
      </c>
      <c r="I398" s="34">
        <v>30000000</v>
      </c>
      <c r="J398" s="27" t="s">
        <v>66</v>
      </c>
      <c r="K398" s="27" t="s">
        <v>53</v>
      </c>
      <c r="L398" s="63" t="s">
        <v>556</v>
      </c>
    </row>
    <row r="399" spans="2:12" s="22" customFormat="1" ht="76.5">
      <c r="B399" s="27">
        <v>85122109</v>
      </c>
      <c r="C399" s="33" t="s">
        <v>841</v>
      </c>
      <c r="D399" s="27" t="s">
        <v>429</v>
      </c>
      <c r="E399" s="27" t="s">
        <v>562</v>
      </c>
      <c r="F399" s="27" t="s">
        <v>571</v>
      </c>
      <c r="G399" s="27" t="s">
        <v>555</v>
      </c>
      <c r="H399" s="34">
        <v>44921890</v>
      </c>
      <c r="I399" s="34">
        <v>44921890</v>
      </c>
      <c r="J399" s="27" t="s">
        <v>66</v>
      </c>
      <c r="K399" s="27" t="s">
        <v>53</v>
      </c>
      <c r="L399" s="63" t="s">
        <v>556</v>
      </c>
    </row>
    <row r="400" spans="2:12" s="22" customFormat="1" ht="76.5">
      <c r="B400" s="27">
        <v>85122109</v>
      </c>
      <c r="C400" s="33" t="s">
        <v>842</v>
      </c>
      <c r="D400" s="27" t="s">
        <v>429</v>
      </c>
      <c r="E400" s="27" t="s">
        <v>562</v>
      </c>
      <c r="F400" s="27" t="s">
        <v>571</v>
      </c>
      <c r="G400" s="27" t="s">
        <v>561</v>
      </c>
      <c r="H400" s="34">
        <v>104800250</v>
      </c>
      <c r="I400" s="34">
        <v>104800250</v>
      </c>
      <c r="J400" s="27" t="s">
        <v>66</v>
      </c>
      <c r="K400" s="27" t="s">
        <v>53</v>
      </c>
      <c r="L400" s="63" t="s">
        <v>556</v>
      </c>
    </row>
    <row r="401" spans="2:12" s="22" customFormat="1" ht="114.75">
      <c r="B401" s="35">
        <v>85101600</v>
      </c>
      <c r="C401" s="33" t="s">
        <v>1257</v>
      </c>
      <c r="D401" s="27" t="s">
        <v>286</v>
      </c>
      <c r="E401" s="27" t="s">
        <v>87</v>
      </c>
      <c r="F401" s="27" t="s">
        <v>572</v>
      </c>
      <c r="G401" s="27" t="s">
        <v>405</v>
      </c>
      <c r="H401" s="24">
        <v>24359500</v>
      </c>
      <c r="I401" s="24">
        <v>24359500</v>
      </c>
      <c r="J401" s="27" t="s">
        <v>66</v>
      </c>
      <c r="K401" s="27" t="s">
        <v>549</v>
      </c>
      <c r="L401" s="63" t="s">
        <v>573</v>
      </c>
    </row>
    <row r="402" spans="2:12" s="22" customFormat="1" ht="76.5">
      <c r="B402" s="27">
        <v>85101600</v>
      </c>
      <c r="C402" s="33" t="s">
        <v>1258</v>
      </c>
      <c r="D402" s="27" t="s">
        <v>286</v>
      </c>
      <c r="E402" s="27" t="s">
        <v>87</v>
      </c>
      <c r="F402" s="27" t="s">
        <v>572</v>
      </c>
      <c r="G402" s="27" t="s">
        <v>405</v>
      </c>
      <c r="H402" s="26">
        <v>11755150</v>
      </c>
      <c r="I402" s="26">
        <v>11755150</v>
      </c>
      <c r="J402" s="27" t="s">
        <v>41</v>
      </c>
      <c r="K402" s="27" t="s">
        <v>549</v>
      </c>
      <c r="L402" s="63" t="s">
        <v>573</v>
      </c>
    </row>
    <row r="403" spans="2:12" s="22" customFormat="1" ht="25.5">
      <c r="B403" s="35">
        <v>81141601</v>
      </c>
      <c r="C403" s="33" t="s">
        <v>574</v>
      </c>
      <c r="D403" s="93" t="s">
        <v>575</v>
      </c>
      <c r="E403" s="27" t="s">
        <v>562</v>
      </c>
      <c r="F403" s="27" t="s">
        <v>571</v>
      </c>
      <c r="G403" s="27" t="s">
        <v>405</v>
      </c>
      <c r="H403" s="34">
        <v>6000000</v>
      </c>
      <c r="I403" s="34">
        <v>6000000</v>
      </c>
      <c r="J403" s="27" t="s">
        <v>66</v>
      </c>
      <c r="K403" s="27" t="s">
        <v>53</v>
      </c>
      <c r="L403" s="63" t="s">
        <v>573</v>
      </c>
    </row>
    <row r="404" spans="2:12" s="22" customFormat="1" ht="38.25">
      <c r="B404" s="35">
        <v>86132000</v>
      </c>
      <c r="C404" s="33" t="s">
        <v>843</v>
      </c>
      <c r="D404" s="27" t="s">
        <v>576</v>
      </c>
      <c r="E404" s="27" t="s">
        <v>562</v>
      </c>
      <c r="F404" s="27" t="s">
        <v>571</v>
      </c>
      <c r="G404" s="27" t="s">
        <v>405</v>
      </c>
      <c r="H404" s="34">
        <v>16000000</v>
      </c>
      <c r="I404" s="34">
        <v>16000000</v>
      </c>
      <c r="J404" s="27" t="s">
        <v>66</v>
      </c>
      <c r="K404" s="27" t="s">
        <v>53</v>
      </c>
      <c r="L404" s="63" t="s">
        <v>573</v>
      </c>
    </row>
    <row r="405" spans="2:12" s="22" customFormat="1" ht="51">
      <c r="B405" s="27" t="s">
        <v>1270</v>
      </c>
      <c r="C405" s="33" t="s">
        <v>577</v>
      </c>
      <c r="D405" s="27" t="s">
        <v>576</v>
      </c>
      <c r="E405" s="27" t="s">
        <v>241</v>
      </c>
      <c r="F405" s="27" t="s">
        <v>571</v>
      </c>
      <c r="G405" s="27" t="s">
        <v>405</v>
      </c>
      <c r="H405" s="26">
        <v>11885350</v>
      </c>
      <c r="I405" s="26">
        <v>11885350</v>
      </c>
      <c r="J405" s="27" t="s">
        <v>66</v>
      </c>
      <c r="K405" s="27" t="s">
        <v>53</v>
      </c>
      <c r="L405" s="63" t="s">
        <v>573</v>
      </c>
    </row>
    <row r="406" spans="2:12" s="22" customFormat="1" ht="51">
      <c r="B406" s="27">
        <v>85122100</v>
      </c>
      <c r="C406" s="33" t="s">
        <v>505</v>
      </c>
      <c r="D406" s="27" t="s">
        <v>578</v>
      </c>
      <c r="E406" s="27" t="s">
        <v>87</v>
      </c>
      <c r="F406" s="27" t="s">
        <v>507</v>
      </c>
      <c r="G406" s="27" t="s">
        <v>579</v>
      </c>
      <c r="H406" s="34">
        <v>80000000</v>
      </c>
      <c r="I406" s="34">
        <v>38500000</v>
      </c>
      <c r="J406" s="27" t="s">
        <v>66</v>
      </c>
      <c r="K406" s="27" t="s">
        <v>549</v>
      </c>
      <c r="L406" s="77" t="s">
        <v>580</v>
      </c>
    </row>
    <row r="407" spans="2:12" s="22" customFormat="1" ht="38.25">
      <c r="B407" s="27">
        <v>80121702</v>
      </c>
      <c r="C407" s="33" t="s">
        <v>581</v>
      </c>
      <c r="D407" s="28" t="s">
        <v>582</v>
      </c>
      <c r="E407" s="28" t="s">
        <v>87</v>
      </c>
      <c r="F407" s="27" t="s">
        <v>484</v>
      </c>
      <c r="G407" s="27" t="s">
        <v>287</v>
      </c>
      <c r="H407" s="26">
        <v>30000000</v>
      </c>
      <c r="I407" s="26">
        <v>30000000</v>
      </c>
      <c r="J407" s="27" t="s">
        <v>66</v>
      </c>
      <c r="K407" s="27" t="s">
        <v>53</v>
      </c>
      <c r="L407" s="91" t="s">
        <v>583</v>
      </c>
    </row>
    <row r="408" spans="2:12" s="22" customFormat="1" ht="38.25">
      <c r="B408" s="27">
        <v>81111504</v>
      </c>
      <c r="C408" s="33" t="s">
        <v>584</v>
      </c>
      <c r="D408" s="28" t="s">
        <v>550</v>
      </c>
      <c r="E408" s="28" t="s">
        <v>77</v>
      </c>
      <c r="F408" s="27" t="s">
        <v>539</v>
      </c>
      <c r="G408" s="27" t="s">
        <v>287</v>
      </c>
      <c r="H408" s="26">
        <v>15000000</v>
      </c>
      <c r="I408" s="26">
        <v>15000000</v>
      </c>
      <c r="J408" s="27" t="s">
        <v>66</v>
      </c>
      <c r="K408" s="27" t="s">
        <v>53</v>
      </c>
      <c r="L408" s="91" t="s">
        <v>496</v>
      </c>
    </row>
    <row r="409" spans="2:12" s="22" customFormat="1" ht="51">
      <c r="B409" s="27">
        <v>81102702</v>
      </c>
      <c r="C409" s="33" t="s">
        <v>585</v>
      </c>
      <c r="D409" s="28" t="s">
        <v>550</v>
      </c>
      <c r="E409" s="28" t="s">
        <v>77</v>
      </c>
      <c r="F409" s="27" t="s">
        <v>586</v>
      </c>
      <c r="G409" s="27" t="s">
        <v>287</v>
      </c>
      <c r="H409" s="26">
        <v>15000000</v>
      </c>
      <c r="I409" s="26">
        <v>15000000</v>
      </c>
      <c r="J409" s="27" t="s">
        <v>66</v>
      </c>
      <c r="K409" s="27" t="s">
        <v>53</v>
      </c>
      <c r="L409" s="91" t="s">
        <v>496</v>
      </c>
    </row>
    <row r="410" spans="2:12" s="22" customFormat="1" ht="38.25">
      <c r="B410" s="27" t="s">
        <v>1271</v>
      </c>
      <c r="C410" s="33" t="s">
        <v>587</v>
      </c>
      <c r="D410" s="28" t="s">
        <v>550</v>
      </c>
      <c r="E410" s="28" t="s">
        <v>77</v>
      </c>
      <c r="F410" s="27" t="s">
        <v>484</v>
      </c>
      <c r="G410" s="27" t="s">
        <v>287</v>
      </c>
      <c r="H410" s="34">
        <v>23000000</v>
      </c>
      <c r="I410" s="34">
        <v>23000000</v>
      </c>
      <c r="J410" s="27" t="s">
        <v>66</v>
      </c>
      <c r="K410" s="27" t="s">
        <v>53</v>
      </c>
      <c r="L410" s="91" t="s">
        <v>496</v>
      </c>
    </row>
    <row r="411" spans="2:12" s="22" customFormat="1" ht="38.25">
      <c r="B411" s="27">
        <v>85122200</v>
      </c>
      <c r="C411" s="33" t="s">
        <v>588</v>
      </c>
      <c r="D411" s="67">
        <v>41640</v>
      </c>
      <c r="E411" s="27" t="s">
        <v>435</v>
      </c>
      <c r="F411" s="27" t="s">
        <v>436</v>
      </c>
      <c r="G411" s="27" t="s">
        <v>437</v>
      </c>
      <c r="H411" s="24">
        <v>25000000</v>
      </c>
      <c r="I411" s="24">
        <v>25000000</v>
      </c>
      <c r="J411" s="27" t="s">
        <v>41</v>
      </c>
      <c r="K411" s="27" t="s">
        <v>1100</v>
      </c>
      <c r="L411" s="86" t="s">
        <v>489</v>
      </c>
    </row>
    <row r="412" spans="2:12" s="22" customFormat="1" ht="51">
      <c r="B412" s="27">
        <v>86121504</v>
      </c>
      <c r="C412" s="33" t="s">
        <v>589</v>
      </c>
      <c r="D412" s="67">
        <v>41848</v>
      </c>
      <c r="E412" s="27" t="s">
        <v>79</v>
      </c>
      <c r="F412" s="27" t="s">
        <v>436</v>
      </c>
      <c r="G412" s="27" t="s">
        <v>437</v>
      </c>
      <c r="H412" s="24">
        <v>90000000</v>
      </c>
      <c r="I412" s="24">
        <v>90000000</v>
      </c>
      <c r="J412" s="27" t="s">
        <v>41</v>
      </c>
      <c r="K412" s="27" t="s">
        <v>1100</v>
      </c>
      <c r="L412" s="86" t="s">
        <v>489</v>
      </c>
    </row>
    <row r="413" spans="2:12" s="22" customFormat="1" ht="25.5">
      <c r="B413" s="27">
        <v>82101600</v>
      </c>
      <c r="C413" s="33" t="s">
        <v>590</v>
      </c>
      <c r="D413" s="67">
        <v>41848</v>
      </c>
      <c r="E413" s="27" t="s">
        <v>79</v>
      </c>
      <c r="F413" s="27" t="s">
        <v>591</v>
      </c>
      <c r="G413" s="27" t="s">
        <v>437</v>
      </c>
      <c r="H413" s="24">
        <v>10000000</v>
      </c>
      <c r="I413" s="24">
        <v>10000000</v>
      </c>
      <c r="J413" s="27" t="s">
        <v>41</v>
      </c>
      <c r="K413" s="27" t="s">
        <v>1100</v>
      </c>
      <c r="L413" s="86" t="s">
        <v>489</v>
      </c>
    </row>
    <row r="414" spans="2:12" s="22" customFormat="1" ht="38.25">
      <c r="B414" s="27">
        <v>82101500</v>
      </c>
      <c r="C414" s="33" t="s">
        <v>592</v>
      </c>
      <c r="D414" s="67">
        <v>41848</v>
      </c>
      <c r="E414" s="27" t="s">
        <v>241</v>
      </c>
      <c r="F414" s="27" t="s">
        <v>591</v>
      </c>
      <c r="G414" s="27" t="s">
        <v>437</v>
      </c>
      <c r="H414" s="24">
        <v>10000000</v>
      </c>
      <c r="I414" s="24">
        <v>10000000</v>
      </c>
      <c r="J414" s="27" t="s">
        <v>41</v>
      </c>
      <c r="K414" s="27" t="s">
        <v>1100</v>
      </c>
      <c r="L414" s="86" t="s">
        <v>489</v>
      </c>
    </row>
    <row r="415" spans="1:12" s="22" customFormat="1" ht="63.75">
      <c r="A415" s="45"/>
      <c r="B415" s="27" t="s">
        <v>1271</v>
      </c>
      <c r="C415" s="33" t="s">
        <v>1259</v>
      </c>
      <c r="D415" s="28" t="s">
        <v>593</v>
      </c>
      <c r="E415" s="28" t="s">
        <v>70</v>
      </c>
      <c r="F415" s="27" t="s">
        <v>484</v>
      </c>
      <c r="G415" s="27" t="s">
        <v>287</v>
      </c>
      <c r="H415" s="26">
        <v>39354791</v>
      </c>
      <c r="I415" s="26">
        <v>39354791</v>
      </c>
      <c r="J415" s="27" t="s">
        <v>594</v>
      </c>
      <c r="K415" s="27" t="s">
        <v>53</v>
      </c>
      <c r="L415" s="91" t="s">
        <v>496</v>
      </c>
    </row>
    <row r="416" spans="2:12" s="22" customFormat="1" ht="38.25">
      <c r="B416" s="27">
        <v>85111600</v>
      </c>
      <c r="C416" s="33" t="s">
        <v>595</v>
      </c>
      <c r="D416" s="28" t="s">
        <v>550</v>
      </c>
      <c r="E416" s="28" t="s">
        <v>77</v>
      </c>
      <c r="F416" s="27" t="s">
        <v>586</v>
      </c>
      <c r="G416" s="27" t="s">
        <v>287</v>
      </c>
      <c r="H416" s="26">
        <v>10645209</v>
      </c>
      <c r="I416" s="26">
        <v>10645209</v>
      </c>
      <c r="J416" s="27" t="s">
        <v>66</v>
      </c>
      <c r="K416" s="27" t="s">
        <v>53</v>
      </c>
      <c r="L416" s="91" t="s">
        <v>496</v>
      </c>
    </row>
    <row r="417" spans="2:12" s="22" customFormat="1" ht="51">
      <c r="B417" s="27" t="s">
        <v>596</v>
      </c>
      <c r="C417" s="33" t="s">
        <v>597</v>
      </c>
      <c r="D417" s="64">
        <v>41061</v>
      </c>
      <c r="E417" s="27" t="s">
        <v>598</v>
      </c>
      <c r="F417" s="27" t="s">
        <v>599</v>
      </c>
      <c r="G417" s="27" t="s">
        <v>600</v>
      </c>
      <c r="H417" s="34">
        <v>4359701622</v>
      </c>
      <c r="I417" s="34">
        <v>600145875</v>
      </c>
      <c r="J417" s="27" t="s">
        <v>226</v>
      </c>
      <c r="K417" s="27" t="s">
        <v>526</v>
      </c>
      <c r="L417" s="63" t="s">
        <v>601</v>
      </c>
    </row>
    <row r="418" spans="2:12" s="22" customFormat="1" ht="51">
      <c r="B418" s="27">
        <v>72101505</v>
      </c>
      <c r="C418" s="33" t="s">
        <v>602</v>
      </c>
      <c r="D418" s="64">
        <v>41640</v>
      </c>
      <c r="E418" s="27" t="s">
        <v>87</v>
      </c>
      <c r="F418" s="27" t="s">
        <v>84</v>
      </c>
      <c r="G418" s="27" t="s">
        <v>600</v>
      </c>
      <c r="H418" s="34">
        <v>3500000</v>
      </c>
      <c r="I418" s="34">
        <v>3500000</v>
      </c>
      <c r="J418" s="27" t="s">
        <v>66</v>
      </c>
      <c r="K418" s="27" t="s">
        <v>67</v>
      </c>
      <c r="L418" s="63" t="s">
        <v>601</v>
      </c>
    </row>
    <row r="419" spans="2:12" s="22" customFormat="1" ht="51">
      <c r="B419" s="27">
        <v>72101510</v>
      </c>
      <c r="C419" s="33" t="s">
        <v>603</v>
      </c>
      <c r="D419" s="64">
        <v>41640</v>
      </c>
      <c r="E419" s="27" t="s">
        <v>87</v>
      </c>
      <c r="F419" s="27" t="s">
        <v>84</v>
      </c>
      <c r="G419" s="27" t="s">
        <v>600</v>
      </c>
      <c r="H419" s="34">
        <v>8000000</v>
      </c>
      <c r="I419" s="34">
        <v>11000000</v>
      </c>
      <c r="J419" s="27" t="s">
        <v>66</v>
      </c>
      <c r="K419" s="27" t="s">
        <v>67</v>
      </c>
      <c r="L419" s="63" t="s">
        <v>601</v>
      </c>
    </row>
    <row r="420" spans="2:12" s="22" customFormat="1" ht="51">
      <c r="B420" s="27">
        <v>39111612</v>
      </c>
      <c r="C420" s="33" t="s">
        <v>1260</v>
      </c>
      <c r="D420" s="64">
        <v>41640</v>
      </c>
      <c r="E420" s="27" t="s">
        <v>87</v>
      </c>
      <c r="F420" s="27" t="s">
        <v>84</v>
      </c>
      <c r="G420" s="27" t="s">
        <v>600</v>
      </c>
      <c r="H420" s="34">
        <v>40000000</v>
      </c>
      <c r="I420" s="34">
        <v>40000000</v>
      </c>
      <c r="J420" s="27" t="s">
        <v>66</v>
      </c>
      <c r="K420" s="27" t="s">
        <v>67</v>
      </c>
      <c r="L420" s="63" t="s">
        <v>601</v>
      </c>
    </row>
    <row r="421" spans="2:12" s="22" customFormat="1" ht="51">
      <c r="B421" s="27">
        <v>92121701</v>
      </c>
      <c r="C421" s="33" t="s">
        <v>604</v>
      </c>
      <c r="D421" s="64">
        <v>41640</v>
      </c>
      <c r="E421" s="27" t="s">
        <v>70</v>
      </c>
      <c r="F421" s="27" t="s">
        <v>84</v>
      </c>
      <c r="G421" s="27" t="s">
        <v>600</v>
      </c>
      <c r="H421" s="34">
        <v>23000000</v>
      </c>
      <c r="I421" s="34">
        <v>23000000</v>
      </c>
      <c r="J421" s="27" t="s">
        <v>66</v>
      </c>
      <c r="K421" s="27" t="s">
        <v>67</v>
      </c>
      <c r="L421" s="63" t="s">
        <v>601</v>
      </c>
    </row>
    <row r="422" spans="2:12" s="22" customFormat="1" ht="51">
      <c r="B422" s="27">
        <v>30171700</v>
      </c>
      <c r="C422" s="33" t="s">
        <v>605</v>
      </c>
      <c r="D422" s="64">
        <v>41671</v>
      </c>
      <c r="E422" s="27" t="s">
        <v>87</v>
      </c>
      <c r="F422" s="27" t="s">
        <v>84</v>
      </c>
      <c r="G422" s="27" t="s">
        <v>600</v>
      </c>
      <c r="H422" s="34">
        <v>3000000</v>
      </c>
      <c r="I422" s="34">
        <v>3000000</v>
      </c>
      <c r="J422" s="27" t="s">
        <v>66</v>
      </c>
      <c r="K422" s="27" t="s">
        <v>67</v>
      </c>
      <c r="L422" s="63" t="s">
        <v>601</v>
      </c>
    </row>
    <row r="423" spans="2:12" s="22" customFormat="1" ht="51">
      <c r="B423" s="27">
        <v>72101506</v>
      </c>
      <c r="C423" s="33" t="s">
        <v>606</v>
      </c>
      <c r="D423" s="64">
        <v>41671</v>
      </c>
      <c r="E423" s="27" t="s">
        <v>87</v>
      </c>
      <c r="F423" s="27" t="s">
        <v>84</v>
      </c>
      <c r="G423" s="27" t="s">
        <v>600</v>
      </c>
      <c r="H423" s="34">
        <v>4000000</v>
      </c>
      <c r="I423" s="34">
        <v>4000000</v>
      </c>
      <c r="J423" s="27" t="s">
        <v>66</v>
      </c>
      <c r="K423" s="27" t="s">
        <v>67</v>
      </c>
      <c r="L423" s="63" t="s">
        <v>601</v>
      </c>
    </row>
    <row r="424" spans="2:12" s="22" customFormat="1" ht="51">
      <c r="B424" s="27">
        <v>92121504</v>
      </c>
      <c r="C424" s="33" t="s">
        <v>607</v>
      </c>
      <c r="D424" s="64">
        <v>41091</v>
      </c>
      <c r="E424" s="27" t="s">
        <v>608</v>
      </c>
      <c r="F424" s="27" t="s">
        <v>599</v>
      </c>
      <c r="G424" s="27" t="s">
        <v>600</v>
      </c>
      <c r="H424" s="34">
        <v>2059266491</v>
      </c>
      <c r="I424" s="34">
        <f>150000000+180836460</f>
        <v>330836460</v>
      </c>
      <c r="J424" s="27" t="s">
        <v>226</v>
      </c>
      <c r="K424" s="27" t="s">
        <v>526</v>
      </c>
      <c r="L424" s="63" t="s">
        <v>601</v>
      </c>
    </row>
    <row r="425" spans="2:12" s="22" customFormat="1" ht="51">
      <c r="B425" s="27">
        <v>30161800</v>
      </c>
      <c r="C425" s="33" t="s">
        <v>609</v>
      </c>
      <c r="D425" s="64">
        <v>41671</v>
      </c>
      <c r="E425" s="27" t="s">
        <v>87</v>
      </c>
      <c r="F425" s="27" t="s">
        <v>84</v>
      </c>
      <c r="G425" s="27" t="s">
        <v>600</v>
      </c>
      <c r="H425" s="34">
        <v>6000000</v>
      </c>
      <c r="I425" s="34">
        <v>6000000</v>
      </c>
      <c r="J425" s="27" t="s">
        <v>66</v>
      </c>
      <c r="K425" s="27" t="s">
        <v>67</v>
      </c>
      <c r="L425" s="63" t="s">
        <v>601</v>
      </c>
    </row>
    <row r="426" spans="2:12" s="22" customFormat="1" ht="51">
      <c r="B426" s="27">
        <v>39121700</v>
      </c>
      <c r="C426" s="33" t="s">
        <v>610</v>
      </c>
      <c r="D426" s="64">
        <v>41640</v>
      </c>
      <c r="E426" s="27" t="s">
        <v>87</v>
      </c>
      <c r="F426" s="27" t="s">
        <v>84</v>
      </c>
      <c r="G426" s="27" t="s">
        <v>600</v>
      </c>
      <c r="H426" s="34">
        <v>17500000</v>
      </c>
      <c r="I426" s="34">
        <v>17500000</v>
      </c>
      <c r="J426" s="27" t="s">
        <v>66</v>
      </c>
      <c r="K426" s="27" t="s">
        <v>67</v>
      </c>
      <c r="L426" s="63" t="s">
        <v>601</v>
      </c>
    </row>
    <row r="427" spans="2:12" s="22" customFormat="1" ht="51">
      <c r="B427" s="27">
        <v>80131502</v>
      </c>
      <c r="C427" s="33" t="s">
        <v>611</v>
      </c>
      <c r="D427" s="64">
        <v>41640</v>
      </c>
      <c r="E427" s="27" t="s">
        <v>58</v>
      </c>
      <c r="F427" s="27" t="s">
        <v>612</v>
      </c>
      <c r="G427" s="27" t="s">
        <v>600</v>
      </c>
      <c r="H427" s="34">
        <f>283222554+289516389</f>
        <v>572738943</v>
      </c>
      <c r="I427" s="34">
        <f>280000000+145122781</f>
        <v>425122781</v>
      </c>
      <c r="J427" s="27" t="s">
        <v>66</v>
      </c>
      <c r="K427" s="27" t="s">
        <v>67</v>
      </c>
      <c r="L427" s="63" t="s">
        <v>601</v>
      </c>
    </row>
    <row r="428" spans="2:12" s="22" customFormat="1" ht="51">
      <c r="B428" s="27" t="s">
        <v>613</v>
      </c>
      <c r="C428" s="33" t="s">
        <v>614</v>
      </c>
      <c r="D428" s="64">
        <v>41671</v>
      </c>
      <c r="E428" s="27" t="s">
        <v>87</v>
      </c>
      <c r="F428" s="27" t="s">
        <v>84</v>
      </c>
      <c r="G428" s="27" t="s">
        <v>600</v>
      </c>
      <c r="H428" s="34">
        <v>5000000</v>
      </c>
      <c r="I428" s="34">
        <v>5000000</v>
      </c>
      <c r="J428" s="27" t="s">
        <v>66</v>
      </c>
      <c r="K428" s="27" t="s">
        <v>67</v>
      </c>
      <c r="L428" s="63" t="s">
        <v>601</v>
      </c>
    </row>
    <row r="429" spans="2:12" s="22" customFormat="1" ht="51">
      <c r="B429" s="27" t="s">
        <v>245</v>
      </c>
      <c r="C429" s="33" t="s">
        <v>615</v>
      </c>
      <c r="D429" s="64">
        <v>41091</v>
      </c>
      <c r="E429" s="27" t="s">
        <v>608</v>
      </c>
      <c r="F429" s="27" t="s">
        <v>599</v>
      </c>
      <c r="G429" s="27" t="s">
        <v>600</v>
      </c>
      <c r="H429" s="34">
        <v>5015912564</v>
      </c>
      <c r="I429" s="34">
        <f>845001082+250000000</f>
        <v>1095001082</v>
      </c>
      <c r="J429" s="27" t="s">
        <v>616</v>
      </c>
      <c r="K429" s="27" t="s">
        <v>526</v>
      </c>
      <c r="L429" s="63" t="s">
        <v>617</v>
      </c>
    </row>
    <row r="430" spans="2:12" s="22" customFormat="1" ht="51">
      <c r="B430" s="27">
        <v>72151207</v>
      </c>
      <c r="C430" s="33" t="s">
        <v>618</v>
      </c>
      <c r="D430" s="64">
        <v>41791</v>
      </c>
      <c r="E430" s="27" t="s">
        <v>77</v>
      </c>
      <c r="F430" s="27" t="s">
        <v>571</v>
      </c>
      <c r="G430" s="27" t="s">
        <v>600</v>
      </c>
      <c r="H430" s="34">
        <v>3500000</v>
      </c>
      <c r="I430" s="34">
        <v>3500000</v>
      </c>
      <c r="J430" s="27" t="s">
        <v>66</v>
      </c>
      <c r="K430" s="27" t="s">
        <v>67</v>
      </c>
      <c r="L430" s="63" t="s">
        <v>601</v>
      </c>
    </row>
    <row r="431" spans="2:12" s="22" customFormat="1" ht="51">
      <c r="B431" s="27">
        <v>83101500</v>
      </c>
      <c r="C431" s="33" t="s">
        <v>217</v>
      </c>
      <c r="D431" s="64">
        <v>41640</v>
      </c>
      <c r="E431" s="27" t="s">
        <v>58</v>
      </c>
      <c r="F431" s="27" t="s">
        <v>612</v>
      </c>
      <c r="G431" s="27" t="s">
        <v>600</v>
      </c>
      <c r="H431" s="34">
        <v>42621745</v>
      </c>
      <c r="I431" s="34">
        <v>42621745</v>
      </c>
      <c r="J431" s="27" t="s">
        <v>66</v>
      </c>
      <c r="K431" s="27" t="s">
        <v>67</v>
      </c>
      <c r="L431" s="63" t="s">
        <v>619</v>
      </c>
    </row>
    <row r="432" spans="2:12" s="22" customFormat="1" ht="51">
      <c r="B432" s="27">
        <v>83101800</v>
      </c>
      <c r="C432" s="33" t="s">
        <v>219</v>
      </c>
      <c r="D432" s="64">
        <v>41640</v>
      </c>
      <c r="E432" s="27" t="s">
        <v>58</v>
      </c>
      <c r="F432" s="27" t="s">
        <v>612</v>
      </c>
      <c r="G432" s="27" t="s">
        <v>600</v>
      </c>
      <c r="H432" s="34">
        <v>500000000</v>
      </c>
      <c r="I432" s="34">
        <v>500000000</v>
      </c>
      <c r="J432" s="27" t="s">
        <v>66</v>
      </c>
      <c r="K432" s="27" t="s">
        <v>67</v>
      </c>
      <c r="L432" s="63" t="s">
        <v>619</v>
      </c>
    </row>
    <row r="433" spans="2:12" s="22" customFormat="1" ht="51">
      <c r="B433" s="27" t="s">
        <v>220</v>
      </c>
      <c r="C433" s="33" t="s">
        <v>221</v>
      </c>
      <c r="D433" s="64">
        <v>41640</v>
      </c>
      <c r="E433" s="27" t="s">
        <v>58</v>
      </c>
      <c r="F433" s="27" t="s">
        <v>612</v>
      </c>
      <c r="G433" s="27" t="s">
        <v>600</v>
      </c>
      <c r="H433" s="34">
        <v>304418040</v>
      </c>
      <c r="I433" s="34">
        <v>304418040</v>
      </c>
      <c r="J433" s="27" t="s">
        <v>66</v>
      </c>
      <c r="K433" s="27" t="s">
        <v>67</v>
      </c>
      <c r="L433" s="63" t="s">
        <v>619</v>
      </c>
    </row>
    <row r="434" spans="2:12" s="22" customFormat="1" ht="51">
      <c r="B434" s="27">
        <v>81112200</v>
      </c>
      <c r="C434" s="33" t="s">
        <v>620</v>
      </c>
      <c r="D434" s="64">
        <v>41640</v>
      </c>
      <c r="E434" s="27" t="s">
        <v>65</v>
      </c>
      <c r="F434" s="27" t="s">
        <v>120</v>
      </c>
      <c r="G434" s="27" t="s">
        <v>600</v>
      </c>
      <c r="H434" s="34">
        <v>6000000</v>
      </c>
      <c r="I434" s="34">
        <v>6000000</v>
      </c>
      <c r="J434" s="27" t="s">
        <v>66</v>
      </c>
      <c r="K434" s="27" t="s">
        <v>67</v>
      </c>
      <c r="L434" s="63" t="s">
        <v>621</v>
      </c>
    </row>
    <row r="435" spans="2:12" s="22" customFormat="1" ht="51">
      <c r="B435" s="27">
        <v>80111600</v>
      </c>
      <c r="C435" s="33" t="s">
        <v>622</v>
      </c>
      <c r="D435" s="64">
        <v>41640</v>
      </c>
      <c r="E435" s="27" t="s">
        <v>58</v>
      </c>
      <c r="F435" s="27" t="s">
        <v>120</v>
      </c>
      <c r="G435" s="27" t="s">
        <v>600</v>
      </c>
      <c r="H435" s="34">
        <f>402737851+397262149+76000000</f>
        <v>876000000</v>
      </c>
      <c r="I435" s="34">
        <f>402737851+397262149+76000000</f>
        <v>876000000</v>
      </c>
      <c r="J435" s="27" t="s">
        <v>66</v>
      </c>
      <c r="K435" s="27" t="s">
        <v>67</v>
      </c>
      <c r="L435" s="63" t="s">
        <v>623</v>
      </c>
    </row>
    <row r="436" spans="2:12" s="22" customFormat="1" ht="51">
      <c r="B436" s="27">
        <v>80131801</v>
      </c>
      <c r="C436" s="33" t="s">
        <v>624</v>
      </c>
      <c r="D436" s="64">
        <v>41640</v>
      </c>
      <c r="E436" s="27" t="s">
        <v>58</v>
      </c>
      <c r="F436" s="27" t="s">
        <v>612</v>
      </c>
      <c r="G436" s="27" t="s">
        <v>600</v>
      </c>
      <c r="H436" s="34">
        <v>490875000</v>
      </c>
      <c r="I436" s="34">
        <v>490875000</v>
      </c>
      <c r="J436" s="27" t="s">
        <v>66</v>
      </c>
      <c r="K436" s="27" t="s">
        <v>67</v>
      </c>
      <c r="L436" s="63" t="s">
        <v>619</v>
      </c>
    </row>
    <row r="437" spans="2:12" s="22" customFormat="1" ht="51">
      <c r="B437" s="27">
        <v>78102203</v>
      </c>
      <c r="C437" s="33" t="s">
        <v>625</v>
      </c>
      <c r="D437" s="64">
        <v>41091</v>
      </c>
      <c r="E437" s="27" t="s">
        <v>608</v>
      </c>
      <c r="F437" s="27" t="s">
        <v>381</v>
      </c>
      <c r="G437" s="27" t="s">
        <v>600</v>
      </c>
      <c r="H437" s="34">
        <v>1004990000</v>
      </c>
      <c r="I437" s="34">
        <v>27562500</v>
      </c>
      <c r="J437" s="27" t="s">
        <v>616</v>
      </c>
      <c r="K437" s="27" t="s">
        <v>526</v>
      </c>
      <c r="L437" s="63" t="s">
        <v>626</v>
      </c>
    </row>
    <row r="438" spans="2:12" s="22" customFormat="1" ht="63.75" customHeight="1">
      <c r="B438" s="27" t="s">
        <v>627</v>
      </c>
      <c r="C438" s="33" t="s">
        <v>628</v>
      </c>
      <c r="D438" s="64">
        <v>41671</v>
      </c>
      <c r="E438" s="27" t="s">
        <v>46</v>
      </c>
      <c r="F438" s="27" t="s">
        <v>84</v>
      </c>
      <c r="G438" s="27" t="s">
        <v>600</v>
      </c>
      <c r="H438" s="34">
        <v>24217811</v>
      </c>
      <c r="I438" s="34">
        <v>24217811</v>
      </c>
      <c r="J438" s="27" t="s">
        <v>66</v>
      </c>
      <c r="K438" s="27" t="s">
        <v>67</v>
      </c>
      <c r="L438" s="63" t="s">
        <v>601</v>
      </c>
    </row>
    <row r="439" spans="2:12" s="22" customFormat="1" ht="84" customHeight="1">
      <c r="B439" s="27" t="s">
        <v>629</v>
      </c>
      <c r="C439" s="33" t="s">
        <v>630</v>
      </c>
      <c r="D439" s="64">
        <v>41699</v>
      </c>
      <c r="E439" s="27" t="s">
        <v>51</v>
      </c>
      <c r="F439" s="27" t="s">
        <v>84</v>
      </c>
      <c r="G439" s="27" t="s">
        <v>600</v>
      </c>
      <c r="H439" s="34">
        <f>16387321+7685860</f>
        <v>24073181</v>
      </c>
      <c r="I439" s="34">
        <f>16387321+7685860</f>
        <v>24073181</v>
      </c>
      <c r="J439" s="27" t="s">
        <v>66</v>
      </c>
      <c r="K439" s="27" t="s">
        <v>67</v>
      </c>
      <c r="L439" s="63" t="s">
        <v>601</v>
      </c>
    </row>
    <row r="440" spans="2:12" s="22" customFormat="1" ht="51">
      <c r="B440" s="27" t="s">
        <v>631</v>
      </c>
      <c r="C440" s="33" t="s">
        <v>632</v>
      </c>
      <c r="D440" s="27" t="s">
        <v>391</v>
      </c>
      <c r="E440" s="27" t="s">
        <v>46</v>
      </c>
      <c r="F440" s="27" t="s">
        <v>612</v>
      </c>
      <c r="G440" s="27" t="s">
        <v>330</v>
      </c>
      <c r="H440" s="34">
        <v>104342855</v>
      </c>
      <c r="I440" s="34">
        <v>57200000</v>
      </c>
      <c r="J440" s="27" t="s">
        <v>61</v>
      </c>
      <c r="K440" s="27" t="s">
        <v>391</v>
      </c>
      <c r="L440" s="94" t="s">
        <v>633</v>
      </c>
    </row>
    <row r="441" spans="2:12" s="22" customFormat="1" ht="51">
      <c r="B441" s="27" t="s">
        <v>631</v>
      </c>
      <c r="C441" s="33" t="s">
        <v>632</v>
      </c>
      <c r="D441" s="27" t="s">
        <v>634</v>
      </c>
      <c r="E441" s="27" t="s">
        <v>51</v>
      </c>
      <c r="F441" s="27" t="s">
        <v>612</v>
      </c>
      <c r="G441" s="27" t="s">
        <v>330</v>
      </c>
      <c r="H441" s="34">
        <v>55800000</v>
      </c>
      <c r="I441" s="34">
        <v>55800000</v>
      </c>
      <c r="J441" s="27" t="s">
        <v>66</v>
      </c>
      <c r="K441" s="27" t="s">
        <v>67</v>
      </c>
      <c r="L441" s="94" t="s">
        <v>633</v>
      </c>
    </row>
    <row r="442" spans="2:12" s="22" customFormat="1" ht="51">
      <c r="B442" s="27">
        <v>80111600</v>
      </c>
      <c r="C442" s="33" t="s">
        <v>635</v>
      </c>
      <c r="D442" s="27" t="s">
        <v>391</v>
      </c>
      <c r="E442" s="27" t="s">
        <v>51</v>
      </c>
      <c r="F442" s="27" t="s">
        <v>557</v>
      </c>
      <c r="G442" s="27" t="s">
        <v>330</v>
      </c>
      <c r="H442" s="34">
        <v>25500000</v>
      </c>
      <c r="I442" s="34">
        <v>17000000</v>
      </c>
      <c r="J442" s="27" t="s">
        <v>61</v>
      </c>
      <c r="K442" s="27" t="s">
        <v>391</v>
      </c>
      <c r="L442" s="94" t="s">
        <v>636</v>
      </c>
    </row>
    <row r="443" spans="2:12" s="22" customFormat="1" ht="51">
      <c r="B443" s="27">
        <v>80111600</v>
      </c>
      <c r="C443" s="33" t="s">
        <v>637</v>
      </c>
      <c r="D443" s="27" t="s">
        <v>391</v>
      </c>
      <c r="E443" s="27" t="s">
        <v>65</v>
      </c>
      <c r="F443" s="27" t="s">
        <v>557</v>
      </c>
      <c r="G443" s="27" t="s">
        <v>330</v>
      </c>
      <c r="H443" s="34">
        <v>18851445</v>
      </c>
      <c r="I443" s="34">
        <v>13942121</v>
      </c>
      <c r="J443" s="27" t="s">
        <v>61</v>
      </c>
      <c r="K443" s="27" t="s">
        <v>391</v>
      </c>
      <c r="L443" s="94" t="s">
        <v>638</v>
      </c>
    </row>
    <row r="444" spans="2:12" s="22" customFormat="1" ht="51">
      <c r="B444" s="27">
        <v>80111600</v>
      </c>
      <c r="C444" s="33" t="s">
        <v>637</v>
      </c>
      <c r="D444" s="27" t="s">
        <v>639</v>
      </c>
      <c r="E444" s="27" t="s">
        <v>51</v>
      </c>
      <c r="F444" s="27" t="s">
        <v>557</v>
      </c>
      <c r="G444" s="27" t="s">
        <v>330</v>
      </c>
      <c r="H444" s="34">
        <v>16557879</v>
      </c>
      <c r="I444" s="34">
        <v>16557879</v>
      </c>
      <c r="J444" s="27" t="s">
        <v>66</v>
      </c>
      <c r="K444" s="27" t="s">
        <v>67</v>
      </c>
      <c r="L444" s="94" t="s">
        <v>638</v>
      </c>
    </row>
    <row r="445" spans="2:12" s="22" customFormat="1" ht="51">
      <c r="B445" s="27">
        <v>81112200</v>
      </c>
      <c r="C445" s="33" t="s">
        <v>640</v>
      </c>
      <c r="D445" s="27" t="s">
        <v>45</v>
      </c>
      <c r="E445" s="27" t="s">
        <v>241</v>
      </c>
      <c r="F445" s="27" t="s">
        <v>641</v>
      </c>
      <c r="G445" s="27" t="s">
        <v>330</v>
      </c>
      <c r="H445" s="34">
        <v>6000000</v>
      </c>
      <c r="I445" s="34">
        <v>6000000</v>
      </c>
      <c r="J445" s="27" t="s">
        <v>66</v>
      </c>
      <c r="K445" s="27" t="s">
        <v>67</v>
      </c>
      <c r="L445" s="94" t="s">
        <v>633</v>
      </c>
    </row>
    <row r="446" spans="2:12" s="22" customFormat="1" ht="51">
      <c r="B446" s="27" t="s">
        <v>642</v>
      </c>
      <c r="C446" s="33" t="s">
        <v>643</v>
      </c>
      <c r="D446" s="27" t="s">
        <v>45</v>
      </c>
      <c r="E446" s="27" t="s">
        <v>241</v>
      </c>
      <c r="F446" s="27" t="s">
        <v>641</v>
      </c>
      <c r="G446" s="27" t="s">
        <v>330</v>
      </c>
      <c r="H446" s="34">
        <v>10000000</v>
      </c>
      <c r="I446" s="34">
        <v>10000000</v>
      </c>
      <c r="J446" s="27" t="s">
        <v>66</v>
      </c>
      <c r="K446" s="27" t="s">
        <v>67</v>
      </c>
      <c r="L446" s="94" t="s">
        <v>633</v>
      </c>
    </row>
    <row r="447" spans="2:12" s="22" customFormat="1" ht="51">
      <c r="B447" s="59">
        <v>43221500</v>
      </c>
      <c r="C447" s="33" t="s">
        <v>644</v>
      </c>
      <c r="D447" s="27" t="s">
        <v>513</v>
      </c>
      <c r="E447" s="27" t="s">
        <v>241</v>
      </c>
      <c r="F447" s="27" t="s">
        <v>641</v>
      </c>
      <c r="G447" s="27" t="s">
        <v>330</v>
      </c>
      <c r="H447" s="34">
        <v>10000000</v>
      </c>
      <c r="I447" s="34">
        <v>10000000</v>
      </c>
      <c r="J447" s="27" t="s">
        <v>66</v>
      </c>
      <c r="K447" s="27" t="s">
        <v>67</v>
      </c>
      <c r="L447" s="94" t="s">
        <v>633</v>
      </c>
    </row>
    <row r="448" spans="2:12" s="22" customFormat="1" ht="51">
      <c r="B448" s="59">
        <v>81111800</v>
      </c>
      <c r="C448" s="33" t="s">
        <v>645</v>
      </c>
      <c r="D448" s="27" t="s">
        <v>646</v>
      </c>
      <c r="E448" s="27" t="s">
        <v>51</v>
      </c>
      <c r="F448" s="27" t="s">
        <v>647</v>
      </c>
      <c r="G448" s="27" t="s">
        <v>330</v>
      </c>
      <c r="H448" s="34">
        <v>115500000</v>
      </c>
      <c r="I448" s="34">
        <v>115500000</v>
      </c>
      <c r="J448" s="27" t="s">
        <v>66</v>
      </c>
      <c r="K448" s="27" t="s">
        <v>67</v>
      </c>
      <c r="L448" s="94" t="s">
        <v>633</v>
      </c>
    </row>
    <row r="449" spans="2:12" s="22" customFormat="1" ht="51">
      <c r="B449" s="27">
        <v>81112006</v>
      </c>
      <c r="C449" s="33" t="s">
        <v>648</v>
      </c>
      <c r="D449" s="27" t="s">
        <v>248</v>
      </c>
      <c r="E449" s="27" t="s">
        <v>77</v>
      </c>
      <c r="F449" s="27" t="s">
        <v>647</v>
      </c>
      <c r="G449" s="27" t="s">
        <v>330</v>
      </c>
      <c r="H449" s="34">
        <v>25000000</v>
      </c>
      <c r="I449" s="34">
        <v>25000000</v>
      </c>
      <c r="J449" s="27" t="s">
        <v>66</v>
      </c>
      <c r="K449" s="27" t="s">
        <v>67</v>
      </c>
      <c r="L449" s="94" t="s">
        <v>649</v>
      </c>
    </row>
    <row r="450" spans="2:12" s="22" customFormat="1" ht="51">
      <c r="B450" s="27">
        <v>81112101</v>
      </c>
      <c r="C450" s="33" t="s">
        <v>650</v>
      </c>
      <c r="D450" s="27" t="s">
        <v>578</v>
      </c>
      <c r="E450" s="27" t="s">
        <v>70</v>
      </c>
      <c r="F450" s="27" t="s">
        <v>647</v>
      </c>
      <c r="G450" s="27" t="s">
        <v>330</v>
      </c>
      <c r="H450" s="34">
        <v>26000000</v>
      </c>
      <c r="I450" s="34">
        <v>26000000</v>
      </c>
      <c r="J450" s="27" t="s">
        <v>66</v>
      </c>
      <c r="K450" s="27" t="s">
        <v>67</v>
      </c>
      <c r="L450" s="94" t="s">
        <v>649</v>
      </c>
    </row>
    <row r="451" spans="2:12" s="22" customFormat="1" ht="51">
      <c r="B451" s="27">
        <v>81112101</v>
      </c>
      <c r="C451" s="33" t="s">
        <v>651</v>
      </c>
      <c r="D451" s="27" t="s">
        <v>639</v>
      </c>
      <c r="E451" s="27" t="s">
        <v>51</v>
      </c>
      <c r="F451" s="27" t="s">
        <v>647</v>
      </c>
      <c r="G451" s="27" t="s">
        <v>330</v>
      </c>
      <c r="H451" s="34">
        <v>47000000</v>
      </c>
      <c r="I451" s="34">
        <v>47000000</v>
      </c>
      <c r="J451" s="27" t="s">
        <v>66</v>
      </c>
      <c r="K451" s="27" t="s">
        <v>67</v>
      </c>
      <c r="L451" s="94" t="s">
        <v>649</v>
      </c>
    </row>
    <row r="452" spans="2:12" s="22" customFormat="1" ht="25.5">
      <c r="B452" s="35">
        <v>14111507</v>
      </c>
      <c r="C452" s="32" t="s">
        <v>850</v>
      </c>
      <c r="D452" s="29">
        <v>41688</v>
      </c>
      <c r="E452" s="27" t="s">
        <v>87</v>
      </c>
      <c r="F452" s="27" t="s">
        <v>652</v>
      </c>
      <c r="G452" s="27" t="s">
        <v>653</v>
      </c>
      <c r="H452" s="30">
        <v>37543.929599999996</v>
      </c>
      <c r="I452" s="30">
        <v>37543.929599999996</v>
      </c>
      <c r="J452" s="27" t="s">
        <v>41</v>
      </c>
      <c r="K452" s="27" t="s">
        <v>67</v>
      </c>
      <c r="L452" s="27" t="s">
        <v>654</v>
      </c>
    </row>
    <row r="453" spans="2:12" s="22" customFormat="1" ht="25.5">
      <c r="B453" s="35">
        <v>14111507</v>
      </c>
      <c r="C453" s="32" t="s">
        <v>851</v>
      </c>
      <c r="D453" s="29">
        <v>41688</v>
      </c>
      <c r="E453" s="27" t="s">
        <v>87</v>
      </c>
      <c r="F453" s="27" t="s">
        <v>652</v>
      </c>
      <c r="G453" s="27" t="s">
        <v>653</v>
      </c>
      <c r="H453" s="30">
        <v>14667.530999999999</v>
      </c>
      <c r="I453" s="30">
        <v>14667.530999999999</v>
      </c>
      <c r="J453" s="27" t="s">
        <v>41</v>
      </c>
      <c r="K453" s="27" t="s">
        <v>67</v>
      </c>
      <c r="L453" s="27" t="s">
        <v>654</v>
      </c>
    </row>
    <row r="454" spans="2:12" s="22" customFormat="1" ht="38.25">
      <c r="B454" s="35">
        <v>44122002</v>
      </c>
      <c r="C454" s="32" t="s">
        <v>852</v>
      </c>
      <c r="D454" s="29">
        <v>41688</v>
      </c>
      <c r="E454" s="27" t="s">
        <v>87</v>
      </c>
      <c r="F454" s="27" t="s">
        <v>652</v>
      </c>
      <c r="G454" s="27" t="s">
        <v>653</v>
      </c>
      <c r="H454" s="30">
        <v>5979.1554</v>
      </c>
      <c r="I454" s="30">
        <v>5979.1554</v>
      </c>
      <c r="J454" s="27" t="s">
        <v>41</v>
      </c>
      <c r="K454" s="27" t="s">
        <v>67</v>
      </c>
      <c r="L454" s="27" t="s">
        <v>654</v>
      </c>
    </row>
    <row r="455" spans="2:12" s="22" customFormat="1" ht="38.25">
      <c r="B455" s="31">
        <v>44121905</v>
      </c>
      <c r="C455" s="32" t="s">
        <v>853</v>
      </c>
      <c r="D455" s="29">
        <v>41688</v>
      </c>
      <c r="E455" s="27" t="s">
        <v>87</v>
      </c>
      <c r="F455" s="27" t="s">
        <v>652</v>
      </c>
      <c r="G455" s="27" t="s">
        <v>653</v>
      </c>
      <c r="H455" s="30">
        <v>20862.465</v>
      </c>
      <c r="I455" s="30">
        <v>20862.465</v>
      </c>
      <c r="J455" s="27" t="s">
        <v>41</v>
      </c>
      <c r="K455" s="27" t="s">
        <v>67</v>
      </c>
      <c r="L455" s="27" t="s">
        <v>654</v>
      </c>
    </row>
    <row r="456" spans="2:12" s="22" customFormat="1" ht="25.5">
      <c r="B456" s="31">
        <v>44121905</v>
      </c>
      <c r="C456" s="32" t="s">
        <v>854</v>
      </c>
      <c r="D456" s="29">
        <v>41688</v>
      </c>
      <c r="E456" s="27" t="s">
        <v>87</v>
      </c>
      <c r="F456" s="27" t="s">
        <v>652</v>
      </c>
      <c r="G456" s="27" t="s">
        <v>653</v>
      </c>
      <c r="H456" s="30">
        <v>9549.9432</v>
      </c>
      <c r="I456" s="30">
        <v>9549.9432</v>
      </c>
      <c r="J456" s="27" t="s">
        <v>41</v>
      </c>
      <c r="K456" s="27" t="s">
        <v>67</v>
      </c>
      <c r="L456" s="27" t="s">
        <v>654</v>
      </c>
    </row>
    <row r="457" spans="2:12" s="22" customFormat="1" ht="25.5">
      <c r="B457" s="35">
        <v>44122117</v>
      </c>
      <c r="C457" s="32" t="s">
        <v>855</v>
      </c>
      <c r="D457" s="29">
        <v>41688</v>
      </c>
      <c r="E457" s="27" t="s">
        <v>87</v>
      </c>
      <c r="F457" s="27" t="s">
        <v>652</v>
      </c>
      <c r="G457" s="27" t="s">
        <v>653</v>
      </c>
      <c r="H457" s="30">
        <v>1573.869</v>
      </c>
      <c r="I457" s="30">
        <v>1573.869</v>
      </c>
      <c r="J457" s="27" t="s">
        <v>41</v>
      </c>
      <c r="K457" s="27" t="s">
        <v>67</v>
      </c>
      <c r="L457" s="27" t="s">
        <v>654</v>
      </c>
    </row>
    <row r="458" spans="2:12" s="22" customFormat="1" ht="25.5">
      <c r="B458" s="35">
        <v>44122117</v>
      </c>
      <c r="C458" s="32" t="s">
        <v>856</v>
      </c>
      <c r="D458" s="29">
        <v>41688</v>
      </c>
      <c r="E458" s="27" t="s">
        <v>87</v>
      </c>
      <c r="F458" s="27" t="s">
        <v>652</v>
      </c>
      <c r="G458" s="27" t="s">
        <v>653</v>
      </c>
      <c r="H458" s="30">
        <v>1763.3519999999999</v>
      </c>
      <c r="I458" s="30">
        <v>1763.3519999999999</v>
      </c>
      <c r="J458" s="27" t="s">
        <v>41</v>
      </c>
      <c r="K458" s="27" t="s">
        <v>67</v>
      </c>
      <c r="L458" s="27" t="s">
        <v>654</v>
      </c>
    </row>
    <row r="459" spans="2:12" s="22" customFormat="1" ht="12.75">
      <c r="B459" s="35">
        <v>44122101</v>
      </c>
      <c r="C459" s="32" t="s">
        <v>857</v>
      </c>
      <c r="D459" s="29">
        <v>41688</v>
      </c>
      <c r="E459" s="27" t="s">
        <v>87</v>
      </c>
      <c r="F459" s="27" t="s">
        <v>652</v>
      </c>
      <c r="G459" s="27" t="s">
        <v>653</v>
      </c>
      <c r="H459" s="30">
        <v>274077.49199999997</v>
      </c>
      <c r="I459" s="30">
        <v>274077.49199999997</v>
      </c>
      <c r="J459" s="27" t="s">
        <v>41</v>
      </c>
      <c r="K459" s="27" t="s">
        <v>67</v>
      </c>
      <c r="L459" s="27" t="s">
        <v>654</v>
      </c>
    </row>
    <row r="460" spans="2:12" s="22" customFormat="1" ht="25.5">
      <c r="B460" s="35">
        <v>44121804</v>
      </c>
      <c r="C460" s="32" t="s">
        <v>858</v>
      </c>
      <c r="D460" s="29">
        <v>41688</v>
      </c>
      <c r="E460" s="27" t="s">
        <v>87</v>
      </c>
      <c r="F460" s="27" t="s">
        <v>652</v>
      </c>
      <c r="G460" s="27" t="s">
        <v>653</v>
      </c>
      <c r="H460" s="30">
        <v>53791.5168</v>
      </c>
      <c r="I460" s="30">
        <v>53791.5168</v>
      </c>
      <c r="J460" s="27" t="s">
        <v>41</v>
      </c>
      <c r="K460" s="27" t="s">
        <v>67</v>
      </c>
      <c r="L460" s="27" t="s">
        <v>654</v>
      </c>
    </row>
    <row r="461" spans="2:12" s="22" customFormat="1" ht="12.75">
      <c r="B461" s="31">
        <v>44121804</v>
      </c>
      <c r="C461" s="32" t="s">
        <v>859</v>
      </c>
      <c r="D461" s="29">
        <v>41688</v>
      </c>
      <c r="E461" s="27" t="s">
        <v>87</v>
      </c>
      <c r="F461" s="27" t="s">
        <v>652</v>
      </c>
      <c r="G461" s="27" t="s">
        <v>653</v>
      </c>
      <c r="H461" s="30">
        <v>19822.242000000002</v>
      </c>
      <c r="I461" s="30">
        <v>19822.242000000002</v>
      </c>
      <c r="J461" s="27" t="s">
        <v>41</v>
      </c>
      <c r="K461" s="27" t="s">
        <v>67</v>
      </c>
      <c r="L461" s="27" t="s">
        <v>654</v>
      </c>
    </row>
    <row r="462" spans="2:12" s="22" customFormat="1" ht="25.5">
      <c r="B462" s="35">
        <v>44122013</v>
      </c>
      <c r="C462" s="32" t="s">
        <v>860</v>
      </c>
      <c r="D462" s="29">
        <v>41688</v>
      </c>
      <c r="E462" s="27" t="s">
        <v>87</v>
      </c>
      <c r="F462" s="27" t="s">
        <v>652</v>
      </c>
      <c r="G462" s="27" t="s">
        <v>653</v>
      </c>
      <c r="H462" s="30">
        <v>26759.640000000003</v>
      </c>
      <c r="I462" s="30">
        <v>26759.640000000003</v>
      </c>
      <c r="J462" s="27" t="s">
        <v>41</v>
      </c>
      <c r="K462" s="27" t="s">
        <v>67</v>
      </c>
      <c r="L462" s="27" t="s">
        <v>654</v>
      </c>
    </row>
    <row r="463" spans="2:12" s="22" customFormat="1" ht="25.5">
      <c r="B463" s="31">
        <v>43201809</v>
      </c>
      <c r="C463" s="32" t="s">
        <v>861</v>
      </c>
      <c r="D463" s="29">
        <v>41688</v>
      </c>
      <c r="E463" s="27" t="s">
        <v>87</v>
      </c>
      <c r="F463" s="27" t="s">
        <v>652</v>
      </c>
      <c r="G463" s="27" t="s">
        <v>653</v>
      </c>
      <c r="H463" s="30">
        <v>1442855.04</v>
      </c>
      <c r="I463" s="30">
        <v>1442855.04</v>
      </c>
      <c r="J463" s="27" t="s">
        <v>41</v>
      </c>
      <c r="K463" s="27" t="s">
        <v>67</v>
      </c>
      <c r="L463" s="27" t="s">
        <v>654</v>
      </c>
    </row>
    <row r="464" spans="2:12" s="22" customFormat="1" ht="25.5">
      <c r="B464" s="31">
        <v>43201809</v>
      </c>
      <c r="C464" s="32" t="s">
        <v>862</v>
      </c>
      <c r="D464" s="29">
        <v>41688</v>
      </c>
      <c r="E464" s="27" t="s">
        <v>87</v>
      </c>
      <c r="F464" s="27" t="s">
        <v>652</v>
      </c>
      <c r="G464" s="27" t="s">
        <v>653</v>
      </c>
      <c r="H464" s="30">
        <v>1697845.02</v>
      </c>
      <c r="I464" s="30">
        <v>1697845.02</v>
      </c>
      <c r="J464" s="27" t="s">
        <v>41</v>
      </c>
      <c r="K464" s="27" t="s">
        <v>67</v>
      </c>
      <c r="L464" s="27" t="s">
        <v>654</v>
      </c>
    </row>
    <row r="465" spans="2:12" s="22" customFormat="1" ht="38.25">
      <c r="B465" s="31">
        <v>43201809</v>
      </c>
      <c r="C465" s="32" t="s">
        <v>863</v>
      </c>
      <c r="D465" s="29">
        <v>41688</v>
      </c>
      <c r="E465" s="27" t="s">
        <v>87</v>
      </c>
      <c r="F465" s="27" t="s">
        <v>652</v>
      </c>
      <c r="G465" s="27" t="s">
        <v>653</v>
      </c>
      <c r="H465" s="30">
        <v>3849211.8</v>
      </c>
      <c r="I465" s="30">
        <v>3849211.8</v>
      </c>
      <c r="J465" s="27" t="s">
        <v>41</v>
      </c>
      <c r="K465" s="27" t="s">
        <v>67</v>
      </c>
      <c r="L465" s="27" t="s">
        <v>654</v>
      </c>
    </row>
    <row r="466" spans="2:12" s="22" customFormat="1" ht="25.5">
      <c r="B466" s="35">
        <v>44121634</v>
      </c>
      <c r="C466" s="32" t="s">
        <v>864</v>
      </c>
      <c r="D466" s="29">
        <v>41688</v>
      </c>
      <c r="E466" s="27" t="s">
        <v>87</v>
      </c>
      <c r="F466" s="27" t="s">
        <v>652</v>
      </c>
      <c r="G466" s="27" t="s">
        <v>653</v>
      </c>
      <c r="H466" s="30">
        <v>561479.1192</v>
      </c>
      <c r="I466" s="30">
        <v>561479.1192</v>
      </c>
      <c r="J466" s="27" t="s">
        <v>41</v>
      </c>
      <c r="K466" s="27" t="s">
        <v>67</v>
      </c>
      <c r="L466" s="27" t="s">
        <v>654</v>
      </c>
    </row>
    <row r="467" spans="2:12" s="22" customFormat="1" ht="25.5">
      <c r="B467" s="31">
        <v>31201503</v>
      </c>
      <c r="C467" s="32" t="s">
        <v>865</v>
      </c>
      <c r="D467" s="29">
        <v>41688</v>
      </c>
      <c r="E467" s="27" t="s">
        <v>87</v>
      </c>
      <c r="F467" s="27" t="s">
        <v>652</v>
      </c>
      <c r="G467" s="27" t="s">
        <v>653</v>
      </c>
      <c r="H467" s="30">
        <v>504863.1456</v>
      </c>
      <c r="I467" s="30">
        <v>504863.1456</v>
      </c>
      <c r="J467" s="27" t="s">
        <v>41</v>
      </c>
      <c r="K467" s="27" t="s">
        <v>67</v>
      </c>
      <c r="L467" s="27" t="s">
        <v>654</v>
      </c>
    </row>
    <row r="468" spans="2:12" s="22" customFormat="1" ht="25.5">
      <c r="B468" s="31">
        <v>31201503</v>
      </c>
      <c r="C468" s="32" t="s">
        <v>866</v>
      </c>
      <c r="D468" s="29">
        <v>41688</v>
      </c>
      <c r="E468" s="27" t="s">
        <v>87</v>
      </c>
      <c r="F468" s="27" t="s">
        <v>652</v>
      </c>
      <c r="G468" s="27" t="s">
        <v>653</v>
      </c>
      <c r="H468" s="30">
        <v>22853.969999999998</v>
      </c>
      <c r="I468" s="30">
        <v>22853.969999999998</v>
      </c>
      <c r="J468" s="27" t="s">
        <v>41</v>
      </c>
      <c r="K468" s="27" t="s">
        <v>67</v>
      </c>
      <c r="L468" s="27" t="s">
        <v>654</v>
      </c>
    </row>
    <row r="469" spans="2:12" s="22" customFormat="1" ht="12.75">
      <c r="B469" s="35">
        <v>31201515</v>
      </c>
      <c r="C469" s="32" t="s">
        <v>867</v>
      </c>
      <c r="D469" s="29">
        <v>41688</v>
      </c>
      <c r="E469" s="27" t="s">
        <v>87</v>
      </c>
      <c r="F469" s="27" t="s">
        <v>652</v>
      </c>
      <c r="G469" s="27" t="s">
        <v>653</v>
      </c>
      <c r="H469" s="30">
        <v>4307.838</v>
      </c>
      <c r="I469" s="30">
        <v>4307.838</v>
      </c>
      <c r="J469" s="27" t="s">
        <v>41</v>
      </c>
      <c r="K469" s="27" t="s">
        <v>67</v>
      </c>
      <c r="L469" s="27" t="s">
        <v>654</v>
      </c>
    </row>
    <row r="470" spans="2:12" s="22" customFormat="1" ht="25.5">
      <c r="B470" s="31">
        <v>31201512</v>
      </c>
      <c r="C470" s="32" t="s">
        <v>868</v>
      </c>
      <c r="D470" s="29">
        <v>41688</v>
      </c>
      <c r="E470" s="27" t="s">
        <v>87</v>
      </c>
      <c r="F470" s="27" t="s">
        <v>652</v>
      </c>
      <c r="G470" s="27" t="s">
        <v>653</v>
      </c>
      <c r="H470" s="30">
        <v>59211.50399999999</v>
      </c>
      <c r="I470" s="30">
        <v>59211.50399999999</v>
      </c>
      <c r="J470" s="27" t="s">
        <v>41</v>
      </c>
      <c r="K470" s="27" t="s">
        <v>67</v>
      </c>
      <c r="L470" s="27" t="s">
        <v>654</v>
      </c>
    </row>
    <row r="471" spans="2:12" s="22" customFormat="1" ht="25.5">
      <c r="B471" s="35">
        <v>44121802</v>
      </c>
      <c r="C471" s="32" t="s">
        <v>869</v>
      </c>
      <c r="D471" s="29">
        <v>41688</v>
      </c>
      <c r="E471" s="27" t="s">
        <v>87</v>
      </c>
      <c r="F471" s="27" t="s">
        <v>652</v>
      </c>
      <c r="G471" s="27" t="s">
        <v>653</v>
      </c>
      <c r="H471" s="30">
        <v>134262.24</v>
      </c>
      <c r="I471" s="30">
        <v>134262.24</v>
      </c>
      <c r="J471" s="27" t="s">
        <v>41</v>
      </c>
      <c r="K471" s="27" t="s">
        <v>67</v>
      </c>
      <c r="L471" s="27" t="s">
        <v>654</v>
      </c>
    </row>
    <row r="472" spans="2:12" s="22" customFormat="1" ht="25.5">
      <c r="B472" s="31">
        <v>43201809</v>
      </c>
      <c r="C472" s="32" t="s">
        <v>870</v>
      </c>
      <c r="D472" s="29">
        <v>41688</v>
      </c>
      <c r="E472" s="27" t="s">
        <v>87</v>
      </c>
      <c r="F472" s="27" t="s">
        <v>652</v>
      </c>
      <c r="G472" s="27" t="s">
        <v>653</v>
      </c>
      <c r="H472" s="30">
        <v>351510.3</v>
      </c>
      <c r="I472" s="30">
        <v>351510.3</v>
      </c>
      <c r="J472" s="27" t="s">
        <v>41</v>
      </c>
      <c r="K472" s="27" t="s">
        <v>67</v>
      </c>
      <c r="L472" s="27" t="s">
        <v>654</v>
      </c>
    </row>
    <row r="473" spans="2:12" s="22" customFormat="1" ht="25.5">
      <c r="B473" s="35">
        <v>44121630</v>
      </c>
      <c r="C473" s="32" t="s">
        <v>871</v>
      </c>
      <c r="D473" s="29">
        <v>41688</v>
      </c>
      <c r="E473" s="27" t="s">
        <v>87</v>
      </c>
      <c r="F473" s="27" t="s">
        <v>652</v>
      </c>
      <c r="G473" s="27" t="s">
        <v>653</v>
      </c>
      <c r="H473" s="30">
        <v>10955.211</v>
      </c>
      <c r="I473" s="30">
        <v>10955.211</v>
      </c>
      <c r="J473" s="27" t="s">
        <v>41</v>
      </c>
      <c r="K473" s="27" t="s">
        <v>67</v>
      </c>
      <c r="L473" s="27" t="s">
        <v>654</v>
      </c>
    </row>
    <row r="474" spans="2:12" s="22" customFormat="1" ht="38.25">
      <c r="B474" s="35">
        <v>27112505</v>
      </c>
      <c r="C474" s="32" t="s">
        <v>872</v>
      </c>
      <c r="D474" s="29">
        <v>41688</v>
      </c>
      <c r="E474" s="27" t="s">
        <v>87</v>
      </c>
      <c r="F474" s="27" t="s">
        <v>652</v>
      </c>
      <c r="G474" s="27" t="s">
        <v>653</v>
      </c>
      <c r="H474" s="30">
        <v>136180.272</v>
      </c>
      <c r="I474" s="30">
        <v>136180.272</v>
      </c>
      <c r="J474" s="27" t="s">
        <v>41</v>
      </c>
      <c r="K474" s="27" t="s">
        <v>67</v>
      </c>
      <c r="L474" s="27" t="s">
        <v>654</v>
      </c>
    </row>
    <row r="475" spans="2:12" s="22" customFormat="1" ht="25.5">
      <c r="B475" s="35">
        <v>44122104</v>
      </c>
      <c r="C475" s="32" t="s">
        <v>873</v>
      </c>
      <c r="D475" s="29">
        <v>41688</v>
      </c>
      <c r="E475" s="27" t="s">
        <v>87</v>
      </c>
      <c r="F475" s="27" t="s">
        <v>652</v>
      </c>
      <c r="G475" s="27" t="s">
        <v>653</v>
      </c>
      <c r="H475" s="30">
        <v>173040.51599999997</v>
      </c>
      <c r="I475" s="30">
        <v>173040.51599999997</v>
      </c>
      <c r="J475" s="27" t="s">
        <v>41</v>
      </c>
      <c r="K475" s="27" t="s">
        <v>67</v>
      </c>
      <c r="L475" s="27" t="s">
        <v>654</v>
      </c>
    </row>
    <row r="476" spans="2:12" s="22" customFormat="1" ht="51">
      <c r="B476" s="35">
        <v>44122105</v>
      </c>
      <c r="C476" s="32" t="s">
        <v>874</v>
      </c>
      <c r="D476" s="29">
        <v>41688</v>
      </c>
      <c r="E476" s="27" t="s">
        <v>87</v>
      </c>
      <c r="F476" s="27" t="s">
        <v>652</v>
      </c>
      <c r="G476" s="27" t="s">
        <v>653</v>
      </c>
      <c r="H476" s="30">
        <v>5385926.664</v>
      </c>
      <c r="I476" s="30">
        <v>5385926.664</v>
      </c>
      <c r="J476" s="27" t="s">
        <v>41</v>
      </c>
      <c r="K476" s="27" t="s">
        <v>67</v>
      </c>
      <c r="L476" s="27" t="s">
        <v>654</v>
      </c>
    </row>
    <row r="477" spans="2:12" s="22" customFormat="1" ht="25.5">
      <c r="B477" s="35">
        <v>44122104</v>
      </c>
      <c r="C477" s="32" t="s">
        <v>875</v>
      </c>
      <c r="D477" s="29">
        <v>41688</v>
      </c>
      <c r="E477" s="27" t="s">
        <v>87</v>
      </c>
      <c r="F477" s="27" t="s">
        <v>652</v>
      </c>
      <c r="G477" s="27" t="s">
        <v>653</v>
      </c>
      <c r="H477" s="30">
        <v>268246.056</v>
      </c>
      <c r="I477" s="30">
        <v>268246.056</v>
      </c>
      <c r="J477" s="27" t="s">
        <v>41</v>
      </c>
      <c r="K477" s="27" t="s">
        <v>67</v>
      </c>
      <c r="L477" s="27" t="s">
        <v>654</v>
      </c>
    </row>
    <row r="478" spans="2:12" s="22" customFormat="1" ht="25.5">
      <c r="B478" s="35">
        <v>44122107</v>
      </c>
      <c r="C478" s="32" t="s">
        <v>876</v>
      </c>
      <c r="D478" s="29">
        <v>41688</v>
      </c>
      <c r="E478" s="27" t="s">
        <v>87</v>
      </c>
      <c r="F478" s="27" t="s">
        <v>652</v>
      </c>
      <c r="G478" s="27" t="s">
        <v>653</v>
      </c>
      <c r="H478" s="30">
        <v>131235.1524</v>
      </c>
      <c r="I478" s="30">
        <v>131235.1524</v>
      </c>
      <c r="J478" s="27" t="s">
        <v>41</v>
      </c>
      <c r="K478" s="27" t="s">
        <v>67</v>
      </c>
      <c r="L478" s="27" t="s">
        <v>654</v>
      </c>
    </row>
    <row r="479" spans="2:12" s="22" customFormat="1" ht="38.25">
      <c r="B479" s="35">
        <v>46191503</v>
      </c>
      <c r="C479" s="32" t="s">
        <v>877</v>
      </c>
      <c r="D479" s="29">
        <v>41688</v>
      </c>
      <c r="E479" s="27" t="s">
        <v>87</v>
      </c>
      <c r="F479" s="27" t="s">
        <v>652</v>
      </c>
      <c r="G479" s="27" t="s">
        <v>653</v>
      </c>
      <c r="H479" s="30">
        <v>22915.841999999997</v>
      </c>
      <c r="I479" s="30">
        <v>22915.841999999997</v>
      </c>
      <c r="J479" s="27" t="s">
        <v>41</v>
      </c>
      <c r="K479" s="27" t="s">
        <v>67</v>
      </c>
      <c r="L479" s="27" t="s">
        <v>654</v>
      </c>
    </row>
    <row r="480" spans="2:12" s="22" customFormat="1" ht="21" customHeight="1">
      <c r="B480" s="35">
        <v>42203422</v>
      </c>
      <c r="C480" s="32" t="s">
        <v>878</v>
      </c>
      <c r="D480" s="29">
        <v>41688</v>
      </c>
      <c r="E480" s="27" t="s">
        <v>87</v>
      </c>
      <c r="F480" s="27" t="s">
        <v>652</v>
      </c>
      <c r="G480" s="27" t="s">
        <v>653</v>
      </c>
      <c r="H480" s="30">
        <v>14400.708</v>
      </c>
      <c r="I480" s="30">
        <v>14400.708</v>
      </c>
      <c r="J480" s="27" t="s">
        <v>41</v>
      </c>
      <c r="K480" s="27" t="s">
        <v>67</v>
      </c>
      <c r="L480" s="27" t="s">
        <v>654</v>
      </c>
    </row>
    <row r="481" spans="2:12" s="22" customFormat="1" ht="25.5">
      <c r="B481" s="35">
        <v>42203422</v>
      </c>
      <c r="C481" s="32" t="s">
        <v>879</v>
      </c>
      <c r="D481" s="29">
        <v>41688</v>
      </c>
      <c r="E481" s="27" t="s">
        <v>87</v>
      </c>
      <c r="F481" s="27" t="s">
        <v>652</v>
      </c>
      <c r="G481" s="27" t="s">
        <v>653</v>
      </c>
      <c r="H481" s="30">
        <v>155430.19799999997</v>
      </c>
      <c r="I481" s="30">
        <v>155430.19799999997</v>
      </c>
      <c r="J481" s="27" t="s">
        <v>41</v>
      </c>
      <c r="K481" s="27" t="s">
        <v>67</v>
      </c>
      <c r="L481" s="27" t="s">
        <v>654</v>
      </c>
    </row>
    <row r="482" spans="2:12" s="22" customFormat="1" ht="25.5">
      <c r="B482" s="31">
        <v>60105704</v>
      </c>
      <c r="C482" s="32" t="s">
        <v>880</v>
      </c>
      <c r="D482" s="29">
        <v>41688</v>
      </c>
      <c r="E482" s="27" t="s">
        <v>87</v>
      </c>
      <c r="F482" s="27" t="s">
        <v>652</v>
      </c>
      <c r="G482" s="27" t="s">
        <v>653</v>
      </c>
      <c r="H482" s="30">
        <v>495044.8326</v>
      </c>
      <c r="I482" s="30">
        <v>495044.8326</v>
      </c>
      <c r="J482" s="27" t="s">
        <v>41</v>
      </c>
      <c r="K482" s="27" t="s">
        <v>67</v>
      </c>
      <c r="L482" s="27" t="s">
        <v>654</v>
      </c>
    </row>
    <row r="483" spans="2:12" s="22" customFormat="1" ht="24" customHeight="1">
      <c r="B483" s="31">
        <v>41111604</v>
      </c>
      <c r="C483" s="32" t="s">
        <v>881</v>
      </c>
      <c r="D483" s="29">
        <v>41688</v>
      </c>
      <c r="E483" s="27" t="s">
        <v>87</v>
      </c>
      <c r="F483" s="27" t="s">
        <v>652</v>
      </c>
      <c r="G483" s="27" t="s">
        <v>653</v>
      </c>
      <c r="H483" s="30">
        <v>7239.023999999999</v>
      </c>
      <c r="I483" s="30">
        <v>7239.023999999999</v>
      </c>
      <c r="J483" s="27" t="s">
        <v>41</v>
      </c>
      <c r="K483" s="27" t="s">
        <v>67</v>
      </c>
      <c r="L483" s="27" t="s">
        <v>654</v>
      </c>
    </row>
    <row r="484" spans="2:12" s="22" customFormat="1" ht="63.75">
      <c r="B484" s="31">
        <v>44111515</v>
      </c>
      <c r="C484" s="33" t="s">
        <v>882</v>
      </c>
      <c r="D484" s="29">
        <v>41688</v>
      </c>
      <c r="E484" s="27" t="s">
        <v>87</v>
      </c>
      <c r="F484" s="27" t="s">
        <v>652</v>
      </c>
      <c r="G484" s="27" t="s">
        <v>653</v>
      </c>
      <c r="H484" s="30">
        <v>4095787.6959999995</v>
      </c>
      <c r="I484" s="30">
        <v>4095787.6959999995</v>
      </c>
      <c r="J484" s="27" t="s">
        <v>41</v>
      </c>
      <c r="K484" s="27" t="s">
        <v>67</v>
      </c>
      <c r="L484" s="27" t="s">
        <v>654</v>
      </c>
    </row>
    <row r="485" spans="2:12" s="22" customFormat="1" ht="38.25">
      <c r="B485" s="35">
        <v>44101805</v>
      </c>
      <c r="C485" s="33" t="s">
        <v>883</v>
      </c>
      <c r="D485" s="29">
        <v>41688</v>
      </c>
      <c r="E485" s="27" t="s">
        <v>87</v>
      </c>
      <c r="F485" s="27" t="s">
        <v>652</v>
      </c>
      <c r="G485" s="27" t="s">
        <v>653</v>
      </c>
      <c r="H485" s="30">
        <v>53624.829600000005</v>
      </c>
      <c r="I485" s="30">
        <v>53624.829600000005</v>
      </c>
      <c r="J485" s="27" t="s">
        <v>41</v>
      </c>
      <c r="K485" s="27" t="s">
        <v>67</v>
      </c>
      <c r="L485" s="27" t="s">
        <v>654</v>
      </c>
    </row>
    <row r="486" spans="2:12" s="22" customFormat="1" ht="25.5">
      <c r="B486" s="35">
        <v>44103112</v>
      </c>
      <c r="C486" s="33" t="s">
        <v>884</v>
      </c>
      <c r="D486" s="29">
        <v>41688</v>
      </c>
      <c r="E486" s="27" t="s">
        <v>87</v>
      </c>
      <c r="F486" s="27" t="s">
        <v>652</v>
      </c>
      <c r="G486" s="27" t="s">
        <v>653</v>
      </c>
      <c r="H486" s="30">
        <v>655845.151</v>
      </c>
      <c r="I486" s="30">
        <v>655845.151</v>
      </c>
      <c r="J486" s="27" t="s">
        <v>41</v>
      </c>
      <c r="K486" s="27" t="s">
        <v>67</v>
      </c>
      <c r="L486" s="27" t="s">
        <v>654</v>
      </c>
    </row>
    <row r="487" spans="2:12" s="22" customFormat="1" ht="25.5">
      <c r="B487" s="35">
        <v>31201531</v>
      </c>
      <c r="C487" s="33" t="s">
        <v>885</v>
      </c>
      <c r="D487" s="29">
        <v>41688</v>
      </c>
      <c r="E487" s="27" t="s">
        <v>87</v>
      </c>
      <c r="F487" s="27" t="s">
        <v>652</v>
      </c>
      <c r="G487" s="27" t="s">
        <v>653</v>
      </c>
      <c r="H487" s="30">
        <v>33824.2442</v>
      </c>
      <c r="I487" s="30">
        <v>33824.2442</v>
      </c>
      <c r="J487" s="27" t="s">
        <v>41</v>
      </c>
      <c r="K487" s="27" t="s">
        <v>67</v>
      </c>
      <c r="L487" s="27" t="s">
        <v>654</v>
      </c>
    </row>
    <row r="488" spans="2:12" s="22" customFormat="1" ht="25.5">
      <c r="B488" s="35">
        <v>44103103</v>
      </c>
      <c r="C488" s="33" t="s">
        <v>886</v>
      </c>
      <c r="D488" s="29">
        <v>41688</v>
      </c>
      <c r="E488" s="27" t="s">
        <v>87</v>
      </c>
      <c r="F488" s="27" t="s">
        <v>652</v>
      </c>
      <c r="G488" s="27" t="s">
        <v>653</v>
      </c>
      <c r="H488" s="30">
        <v>181164.2716</v>
      </c>
      <c r="I488" s="30">
        <v>181164.2716</v>
      </c>
      <c r="J488" s="27" t="s">
        <v>41</v>
      </c>
      <c r="K488" s="27" t="s">
        <v>67</v>
      </c>
      <c r="L488" s="27" t="s">
        <v>654</v>
      </c>
    </row>
    <row r="489" spans="2:12" s="22" customFormat="1" ht="25.5">
      <c r="B489" s="35">
        <v>44103103</v>
      </c>
      <c r="C489" s="39" t="s">
        <v>887</v>
      </c>
      <c r="D489" s="29">
        <v>41688</v>
      </c>
      <c r="E489" s="27" t="s">
        <v>87</v>
      </c>
      <c r="F489" s="27" t="s">
        <v>652</v>
      </c>
      <c r="G489" s="27" t="s">
        <v>653</v>
      </c>
      <c r="H489" s="30">
        <v>166258.4085</v>
      </c>
      <c r="I489" s="30">
        <v>166258.4085</v>
      </c>
      <c r="J489" s="27" t="s">
        <v>41</v>
      </c>
      <c r="K489" s="27" t="s">
        <v>67</v>
      </c>
      <c r="L489" s="27" t="s">
        <v>654</v>
      </c>
    </row>
    <row r="490" spans="2:12" s="22" customFormat="1" ht="25.5">
      <c r="B490" s="35">
        <v>14111504</v>
      </c>
      <c r="C490" s="33" t="s">
        <v>888</v>
      </c>
      <c r="D490" s="29">
        <v>41688</v>
      </c>
      <c r="E490" s="27" t="s">
        <v>87</v>
      </c>
      <c r="F490" s="27" t="s">
        <v>652</v>
      </c>
      <c r="G490" s="27" t="s">
        <v>653</v>
      </c>
      <c r="H490" s="30">
        <v>53669.549999999996</v>
      </c>
      <c r="I490" s="30">
        <v>53669.549999999996</v>
      </c>
      <c r="J490" s="27" t="s">
        <v>41</v>
      </c>
      <c r="K490" s="27" t="s">
        <v>67</v>
      </c>
      <c r="L490" s="27" t="s">
        <v>654</v>
      </c>
    </row>
    <row r="491" spans="2:12" s="22" customFormat="1" ht="25.5">
      <c r="B491" s="35">
        <v>14111504</v>
      </c>
      <c r="C491" s="33" t="s">
        <v>889</v>
      </c>
      <c r="D491" s="29">
        <v>41688</v>
      </c>
      <c r="E491" s="27" t="s">
        <v>87</v>
      </c>
      <c r="F491" s="27" t="s">
        <v>652</v>
      </c>
      <c r="G491" s="27" t="s">
        <v>653</v>
      </c>
      <c r="H491" s="30">
        <v>101131.79999999999</v>
      </c>
      <c r="I491" s="30">
        <v>101131.79999999999</v>
      </c>
      <c r="J491" s="27" t="s">
        <v>41</v>
      </c>
      <c r="K491" s="27" t="s">
        <v>67</v>
      </c>
      <c r="L491" s="27" t="s">
        <v>654</v>
      </c>
    </row>
    <row r="492" spans="2:12" s="22" customFormat="1" ht="25.5">
      <c r="B492" s="35">
        <v>14111504</v>
      </c>
      <c r="C492" s="33" t="s">
        <v>890</v>
      </c>
      <c r="D492" s="29">
        <v>41688</v>
      </c>
      <c r="E492" s="27" t="s">
        <v>87</v>
      </c>
      <c r="F492" s="27" t="s">
        <v>652</v>
      </c>
      <c r="G492" s="27" t="s">
        <v>653</v>
      </c>
      <c r="H492" s="30">
        <v>183565.8</v>
      </c>
      <c r="I492" s="30">
        <v>183565.8</v>
      </c>
      <c r="J492" s="27" t="s">
        <v>41</v>
      </c>
      <c r="K492" s="27" t="s">
        <v>67</v>
      </c>
      <c r="L492" s="27" t="s">
        <v>654</v>
      </c>
    </row>
    <row r="493" spans="2:12" s="22" customFormat="1" ht="25.5">
      <c r="B493" s="35">
        <v>14111504</v>
      </c>
      <c r="C493" s="33" t="s">
        <v>891</v>
      </c>
      <c r="D493" s="29">
        <v>41688</v>
      </c>
      <c r="E493" s="27" t="s">
        <v>87</v>
      </c>
      <c r="F493" s="27" t="s">
        <v>652</v>
      </c>
      <c r="G493" s="27" t="s">
        <v>653</v>
      </c>
      <c r="H493" s="30">
        <v>39056.325</v>
      </c>
      <c r="I493" s="30">
        <v>39056.325</v>
      </c>
      <c r="J493" s="27" t="s">
        <v>41</v>
      </c>
      <c r="K493" s="27" t="s">
        <v>67</v>
      </c>
      <c r="L493" s="27" t="s">
        <v>654</v>
      </c>
    </row>
    <row r="494" spans="2:12" s="22" customFormat="1" ht="25.5">
      <c r="B494" s="35">
        <v>14111504</v>
      </c>
      <c r="C494" s="33" t="s">
        <v>892</v>
      </c>
      <c r="D494" s="29">
        <v>41688</v>
      </c>
      <c r="E494" s="27" t="s">
        <v>87</v>
      </c>
      <c r="F494" s="27" t="s">
        <v>652</v>
      </c>
      <c r="G494" s="27" t="s">
        <v>653</v>
      </c>
      <c r="H494" s="30">
        <v>39056.325</v>
      </c>
      <c r="I494" s="30">
        <v>39056.325</v>
      </c>
      <c r="J494" s="27" t="s">
        <v>41</v>
      </c>
      <c r="K494" s="27" t="s">
        <v>67</v>
      </c>
      <c r="L494" s="27" t="s">
        <v>654</v>
      </c>
    </row>
    <row r="495" spans="2:12" s="22" customFormat="1" ht="25.5">
      <c r="B495" s="35">
        <v>14111504</v>
      </c>
      <c r="C495" s="33" t="s">
        <v>893</v>
      </c>
      <c r="D495" s="29">
        <v>41688</v>
      </c>
      <c r="E495" s="27" t="s">
        <v>87</v>
      </c>
      <c r="F495" s="27" t="s">
        <v>652</v>
      </c>
      <c r="G495" s="27" t="s">
        <v>653</v>
      </c>
      <c r="H495" s="30">
        <v>193985.55</v>
      </c>
      <c r="I495" s="30">
        <v>193985.55</v>
      </c>
      <c r="J495" s="27" t="s">
        <v>41</v>
      </c>
      <c r="K495" s="27" t="s">
        <v>67</v>
      </c>
      <c r="L495" s="27" t="s">
        <v>654</v>
      </c>
    </row>
    <row r="496" spans="2:12" s="22" customFormat="1" ht="25.5">
      <c r="B496" s="35">
        <v>14111504</v>
      </c>
      <c r="C496" s="33" t="s">
        <v>894</v>
      </c>
      <c r="D496" s="29">
        <v>41688</v>
      </c>
      <c r="E496" s="27" t="s">
        <v>87</v>
      </c>
      <c r="F496" s="27" t="s">
        <v>652</v>
      </c>
      <c r="G496" s="27" t="s">
        <v>653</v>
      </c>
      <c r="H496" s="30">
        <v>56902.725</v>
      </c>
      <c r="I496" s="30">
        <v>56902.725</v>
      </c>
      <c r="J496" s="27" t="s">
        <v>41</v>
      </c>
      <c r="K496" s="27" t="s">
        <v>67</v>
      </c>
      <c r="L496" s="27" t="s">
        <v>654</v>
      </c>
    </row>
    <row r="497" spans="2:12" s="22" customFormat="1" ht="25.5">
      <c r="B497" s="35">
        <v>14111504</v>
      </c>
      <c r="C497" s="33" t="s">
        <v>895</v>
      </c>
      <c r="D497" s="29">
        <v>41688</v>
      </c>
      <c r="E497" s="27" t="s">
        <v>87</v>
      </c>
      <c r="F497" s="27" t="s">
        <v>652</v>
      </c>
      <c r="G497" s="27" t="s">
        <v>653</v>
      </c>
      <c r="H497" s="30">
        <v>46556.399999999994</v>
      </c>
      <c r="I497" s="30">
        <v>46556.399999999994</v>
      </c>
      <c r="J497" s="27" t="s">
        <v>41</v>
      </c>
      <c r="K497" s="27" t="s">
        <v>67</v>
      </c>
      <c r="L497" s="27" t="s">
        <v>654</v>
      </c>
    </row>
    <row r="498" spans="2:12" s="22" customFormat="1" ht="25.5">
      <c r="B498" s="35">
        <v>14111509</v>
      </c>
      <c r="C498" s="33" t="s">
        <v>896</v>
      </c>
      <c r="D498" s="29">
        <v>41688</v>
      </c>
      <c r="E498" s="27" t="s">
        <v>87</v>
      </c>
      <c r="F498" s="27" t="s">
        <v>652</v>
      </c>
      <c r="G498" s="27" t="s">
        <v>653</v>
      </c>
      <c r="H498" s="30">
        <v>29468948.849999998</v>
      </c>
      <c r="I498" s="30">
        <v>29468948.849999998</v>
      </c>
      <c r="J498" s="27" t="s">
        <v>41</v>
      </c>
      <c r="K498" s="27" t="s">
        <v>67</v>
      </c>
      <c r="L498" s="27" t="s">
        <v>654</v>
      </c>
    </row>
    <row r="499" spans="2:12" s="22" customFormat="1" ht="25.5">
      <c r="B499" s="35">
        <v>14111509</v>
      </c>
      <c r="C499" s="33" t="s">
        <v>897</v>
      </c>
      <c r="D499" s="29">
        <v>41688</v>
      </c>
      <c r="E499" s="27" t="s">
        <v>87</v>
      </c>
      <c r="F499" s="27" t="s">
        <v>652</v>
      </c>
      <c r="G499" s="27" t="s">
        <v>653</v>
      </c>
      <c r="H499" s="30">
        <v>11767255.499999998</v>
      </c>
      <c r="I499" s="30">
        <v>11767255.499999998</v>
      </c>
      <c r="J499" s="27" t="s">
        <v>41</v>
      </c>
      <c r="K499" s="27" t="s">
        <v>67</v>
      </c>
      <c r="L499" s="27" t="s">
        <v>654</v>
      </c>
    </row>
    <row r="500" spans="2:12" s="22" customFormat="1" ht="38.25">
      <c r="B500" s="35">
        <v>14111507</v>
      </c>
      <c r="C500" s="33" t="s">
        <v>898</v>
      </c>
      <c r="D500" s="29">
        <v>41688</v>
      </c>
      <c r="E500" s="27" t="s">
        <v>87</v>
      </c>
      <c r="F500" s="27" t="s">
        <v>652</v>
      </c>
      <c r="G500" s="27" t="s">
        <v>653</v>
      </c>
      <c r="H500" s="30">
        <v>1091159.8499999999</v>
      </c>
      <c r="I500" s="30">
        <v>1091159.8499999999</v>
      </c>
      <c r="J500" s="27" t="s">
        <v>41</v>
      </c>
      <c r="K500" s="27" t="s">
        <v>67</v>
      </c>
      <c r="L500" s="27" t="s">
        <v>654</v>
      </c>
    </row>
    <row r="501" spans="2:12" s="22" customFormat="1" ht="25.5">
      <c r="B501" s="35">
        <v>14111507</v>
      </c>
      <c r="C501" s="33" t="s">
        <v>899</v>
      </c>
      <c r="D501" s="29">
        <v>41688</v>
      </c>
      <c r="E501" s="27" t="s">
        <v>87</v>
      </c>
      <c r="F501" s="27" t="s">
        <v>652</v>
      </c>
      <c r="G501" s="27" t="s">
        <v>653</v>
      </c>
      <c r="H501" s="30">
        <v>206910</v>
      </c>
      <c r="I501" s="30">
        <v>206910</v>
      </c>
      <c r="J501" s="27" t="s">
        <v>41</v>
      </c>
      <c r="K501" s="27" t="s">
        <v>67</v>
      </c>
      <c r="L501" s="27" t="s">
        <v>654</v>
      </c>
    </row>
    <row r="502" spans="2:12" s="22" customFormat="1" ht="25.5">
      <c r="B502" s="35">
        <v>44121505</v>
      </c>
      <c r="C502" s="33" t="s">
        <v>900</v>
      </c>
      <c r="D502" s="29">
        <v>41688</v>
      </c>
      <c r="E502" s="27" t="s">
        <v>87</v>
      </c>
      <c r="F502" s="27" t="s">
        <v>652</v>
      </c>
      <c r="G502" s="27" t="s">
        <v>653</v>
      </c>
      <c r="H502" s="30">
        <v>115615.49999999999</v>
      </c>
      <c r="I502" s="30">
        <v>115615.49999999999</v>
      </c>
      <c r="J502" s="27" t="s">
        <v>41</v>
      </c>
      <c r="K502" s="27" t="s">
        <v>67</v>
      </c>
      <c r="L502" s="27" t="s">
        <v>654</v>
      </c>
    </row>
    <row r="503" spans="2:12" s="22" customFormat="1" ht="25.5">
      <c r="B503" s="35">
        <v>44121707</v>
      </c>
      <c r="C503" s="33" t="s">
        <v>901</v>
      </c>
      <c r="D503" s="29">
        <v>41688</v>
      </c>
      <c r="E503" s="27" t="s">
        <v>87</v>
      </c>
      <c r="F503" s="27" t="s">
        <v>652</v>
      </c>
      <c r="G503" s="27" t="s">
        <v>653</v>
      </c>
      <c r="H503" s="30">
        <v>131201.29439999998</v>
      </c>
      <c r="I503" s="30">
        <v>131201.29439999998</v>
      </c>
      <c r="J503" s="27" t="s">
        <v>41</v>
      </c>
      <c r="K503" s="27" t="s">
        <v>67</v>
      </c>
      <c r="L503" s="27" t="s">
        <v>654</v>
      </c>
    </row>
    <row r="504" spans="2:12" s="22" customFormat="1" ht="38.25">
      <c r="B504" s="35">
        <v>44121701</v>
      </c>
      <c r="C504" s="33" t="s">
        <v>902</v>
      </c>
      <c r="D504" s="29">
        <v>41688</v>
      </c>
      <c r="E504" s="27" t="s">
        <v>87</v>
      </c>
      <c r="F504" s="27" t="s">
        <v>652</v>
      </c>
      <c r="G504" s="27" t="s">
        <v>653</v>
      </c>
      <c r="H504" s="30">
        <v>25489.728</v>
      </c>
      <c r="I504" s="30">
        <v>25489.728</v>
      </c>
      <c r="J504" s="27" t="s">
        <v>41</v>
      </c>
      <c r="K504" s="27" t="s">
        <v>67</v>
      </c>
      <c r="L504" s="27" t="s">
        <v>654</v>
      </c>
    </row>
    <row r="505" spans="2:12" s="22" customFormat="1" ht="25.5">
      <c r="B505" s="35">
        <v>44121719</v>
      </c>
      <c r="C505" s="33" t="s">
        <v>903</v>
      </c>
      <c r="D505" s="29">
        <v>41688</v>
      </c>
      <c r="E505" s="27" t="s">
        <v>87</v>
      </c>
      <c r="F505" s="27" t="s">
        <v>652</v>
      </c>
      <c r="G505" s="27" t="s">
        <v>653</v>
      </c>
      <c r="H505" s="30">
        <v>324144.3744</v>
      </c>
      <c r="I505" s="30">
        <v>324144.3744</v>
      </c>
      <c r="J505" s="27" t="s">
        <v>41</v>
      </c>
      <c r="K505" s="27" t="s">
        <v>67</v>
      </c>
      <c r="L505" s="27" t="s">
        <v>654</v>
      </c>
    </row>
    <row r="506" spans="2:12" s="22" customFormat="1" ht="38.25">
      <c r="B506" s="35">
        <v>44121703</v>
      </c>
      <c r="C506" s="33" t="s">
        <v>904</v>
      </c>
      <c r="D506" s="29">
        <v>41688</v>
      </c>
      <c r="E506" s="27" t="s">
        <v>87</v>
      </c>
      <c r="F506" s="27" t="s">
        <v>652</v>
      </c>
      <c r="G506" s="27" t="s">
        <v>653</v>
      </c>
      <c r="H506" s="30">
        <v>36612.5184</v>
      </c>
      <c r="I506" s="30">
        <v>36612.5184</v>
      </c>
      <c r="J506" s="27" t="s">
        <v>41</v>
      </c>
      <c r="K506" s="27" t="s">
        <v>67</v>
      </c>
      <c r="L506" s="27" t="s">
        <v>654</v>
      </c>
    </row>
    <row r="507" spans="2:12" s="22" customFormat="1" ht="38.25">
      <c r="B507" s="35">
        <v>44121719</v>
      </c>
      <c r="C507" s="33" t="s">
        <v>905</v>
      </c>
      <c r="D507" s="29">
        <v>41688</v>
      </c>
      <c r="E507" s="27" t="s">
        <v>87</v>
      </c>
      <c r="F507" s="27" t="s">
        <v>652</v>
      </c>
      <c r="G507" s="27" t="s">
        <v>653</v>
      </c>
      <c r="H507" s="30">
        <v>745226.9567999999</v>
      </c>
      <c r="I507" s="30">
        <v>745226.9567999999</v>
      </c>
      <c r="J507" s="27" t="s">
        <v>41</v>
      </c>
      <c r="K507" s="27" t="s">
        <v>67</v>
      </c>
      <c r="L507" s="27" t="s">
        <v>654</v>
      </c>
    </row>
    <row r="508" spans="2:12" s="22" customFormat="1" ht="38.25">
      <c r="B508" s="35">
        <v>60121531</v>
      </c>
      <c r="C508" s="33" t="s">
        <v>906</v>
      </c>
      <c r="D508" s="29">
        <v>41688</v>
      </c>
      <c r="E508" s="27" t="s">
        <v>87</v>
      </c>
      <c r="F508" s="27" t="s">
        <v>652</v>
      </c>
      <c r="G508" s="27" t="s">
        <v>653</v>
      </c>
      <c r="H508" s="30">
        <v>51722.90639999999</v>
      </c>
      <c r="I508" s="30">
        <v>51722.90639999999</v>
      </c>
      <c r="J508" s="27" t="s">
        <v>41</v>
      </c>
      <c r="K508" s="27" t="s">
        <v>67</v>
      </c>
      <c r="L508" s="27" t="s">
        <v>654</v>
      </c>
    </row>
    <row r="509" spans="2:12" s="22" customFormat="1" ht="38.25">
      <c r="B509" s="35">
        <v>44121707</v>
      </c>
      <c r="C509" s="33" t="s">
        <v>907</v>
      </c>
      <c r="D509" s="29">
        <v>41688</v>
      </c>
      <c r="E509" s="27" t="s">
        <v>87</v>
      </c>
      <c r="F509" s="27" t="s">
        <v>652</v>
      </c>
      <c r="G509" s="27" t="s">
        <v>653</v>
      </c>
      <c r="H509" s="30">
        <v>21434.543999999998</v>
      </c>
      <c r="I509" s="30">
        <v>21434.543999999998</v>
      </c>
      <c r="J509" s="27" t="s">
        <v>41</v>
      </c>
      <c r="K509" s="27" t="s">
        <v>67</v>
      </c>
      <c r="L509" s="27" t="s">
        <v>654</v>
      </c>
    </row>
    <row r="510" spans="2:12" s="22" customFormat="1" ht="38.25">
      <c r="B510" s="35">
        <v>44121706</v>
      </c>
      <c r="C510" s="33" t="s">
        <v>908</v>
      </c>
      <c r="D510" s="29">
        <v>41688</v>
      </c>
      <c r="E510" s="27" t="s">
        <v>87</v>
      </c>
      <c r="F510" s="27" t="s">
        <v>652</v>
      </c>
      <c r="G510" s="27" t="s">
        <v>653</v>
      </c>
      <c r="H510" s="30">
        <v>214474.17599999998</v>
      </c>
      <c r="I510" s="30">
        <v>214474.17599999998</v>
      </c>
      <c r="J510" s="27" t="s">
        <v>41</v>
      </c>
      <c r="K510" s="27" t="s">
        <v>67</v>
      </c>
      <c r="L510" s="27" t="s">
        <v>654</v>
      </c>
    </row>
    <row r="511" spans="2:12" s="22" customFormat="1" ht="25.5">
      <c r="B511" s="35">
        <v>44121707</v>
      </c>
      <c r="C511" s="33" t="s">
        <v>909</v>
      </c>
      <c r="D511" s="29">
        <v>41688</v>
      </c>
      <c r="E511" s="27" t="s">
        <v>87</v>
      </c>
      <c r="F511" s="27" t="s">
        <v>652</v>
      </c>
      <c r="G511" s="27" t="s">
        <v>653</v>
      </c>
      <c r="H511" s="30">
        <v>3266.676</v>
      </c>
      <c r="I511" s="30">
        <v>3266.676</v>
      </c>
      <c r="J511" s="27" t="s">
        <v>41</v>
      </c>
      <c r="K511" s="27" t="s">
        <v>67</v>
      </c>
      <c r="L511" s="27" t="s">
        <v>654</v>
      </c>
    </row>
    <row r="512" spans="2:12" s="22" customFormat="1" ht="38.25">
      <c r="B512" s="31">
        <v>44121708</v>
      </c>
      <c r="C512" s="33" t="s">
        <v>910</v>
      </c>
      <c r="D512" s="29">
        <v>41688</v>
      </c>
      <c r="E512" s="27" t="s">
        <v>87</v>
      </c>
      <c r="F512" s="27" t="s">
        <v>652</v>
      </c>
      <c r="G512" s="27" t="s">
        <v>653</v>
      </c>
      <c r="H512" s="30">
        <v>165264.84</v>
      </c>
      <c r="I512" s="30">
        <v>165264.84</v>
      </c>
      <c r="J512" s="27" t="s">
        <v>41</v>
      </c>
      <c r="K512" s="27" t="s">
        <v>67</v>
      </c>
      <c r="L512" s="27" t="s">
        <v>654</v>
      </c>
    </row>
    <row r="513" spans="2:12" s="22" customFormat="1" ht="25.5">
      <c r="B513" s="31">
        <v>44121708</v>
      </c>
      <c r="C513" s="33" t="s">
        <v>911</v>
      </c>
      <c r="D513" s="29">
        <v>41688</v>
      </c>
      <c r="E513" s="27" t="s">
        <v>87</v>
      </c>
      <c r="F513" s="27" t="s">
        <v>652</v>
      </c>
      <c r="G513" s="27" t="s">
        <v>653</v>
      </c>
      <c r="H513" s="30">
        <v>44201.505600000004</v>
      </c>
      <c r="I513" s="30">
        <v>44201.505600000004</v>
      </c>
      <c r="J513" s="27" t="s">
        <v>41</v>
      </c>
      <c r="K513" s="27" t="s">
        <v>67</v>
      </c>
      <c r="L513" s="27" t="s">
        <v>654</v>
      </c>
    </row>
    <row r="514" spans="2:12" s="22" customFormat="1" ht="25.5">
      <c r="B514" s="35">
        <v>44121708</v>
      </c>
      <c r="C514" s="33" t="s">
        <v>912</v>
      </c>
      <c r="D514" s="29">
        <v>41688</v>
      </c>
      <c r="E514" s="27" t="s">
        <v>87</v>
      </c>
      <c r="F514" s="27" t="s">
        <v>652</v>
      </c>
      <c r="G514" s="27" t="s">
        <v>653</v>
      </c>
      <c r="H514" s="30">
        <v>273161.7</v>
      </c>
      <c r="I514" s="30">
        <v>273161.7</v>
      </c>
      <c r="J514" s="27" t="s">
        <v>41</v>
      </c>
      <c r="K514" s="27" t="s">
        <v>67</v>
      </c>
      <c r="L514" s="27" t="s">
        <v>654</v>
      </c>
    </row>
    <row r="515" spans="2:12" s="22" customFormat="1" ht="25.5">
      <c r="B515" s="35">
        <v>46111502</v>
      </c>
      <c r="C515" s="33" t="s">
        <v>913</v>
      </c>
      <c r="D515" s="29">
        <v>41688</v>
      </c>
      <c r="E515" s="27" t="s">
        <v>87</v>
      </c>
      <c r="F515" s="27" t="s">
        <v>652</v>
      </c>
      <c r="G515" s="27" t="s">
        <v>653</v>
      </c>
      <c r="H515" s="30">
        <v>215069.58</v>
      </c>
      <c r="I515" s="30">
        <v>215069.58</v>
      </c>
      <c r="J515" s="27" t="s">
        <v>41</v>
      </c>
      <c r="K515" s="27" t="s">
        <v>67</v>
      </c>
      <c r="L515" s="27" t="s">
        <v>654</v>
      </c>
    </row>
    <row r="516" spans="2:12" s="22" customFormat="1" ht="25.5">
      <c r="B516" s="35">
        <v>46111502</v>
      </c>
      <c r="C516" s="33" t="s">
        <v>914</v>
      </c>
      <c r="D516" s="29">
        <v>41688</v>
      </c>
      <c r="E516" s="27" t="s">
        <v>87</v>
      </c>
      <c r="F516" s="27" t="s">
        <v>652</v>
      </c>
      <c r="G516" s="27" t="s">
        <v>653</v>
      </c>
      <c r="H516" s="30">
        <v>215069.58</v>
      </c>
      <c r="I516" s="30">
        <v>215069.58</v>
      </c>
      <c r="J516" s="27" t="s">
        <v>41</v>
      </c>
      <c r="K516" s="27" t="s">
        <v>67</v>
      </c>
      <c r="L516" s="27" t="s">
        <v>654</v>
      </c>
    </row>
    <row r="517" spans="2:12" s="22" customFormat="1" ht="25.5">
      <c r="B517" s="27">
        <v>52121507</v>
      </c>
      <c r="C517" s="33" t="s">
        <v>915</v>
      </c>
      <c r="D517" s="29">
        <v>41688</v>
      </c>
      <c r="E517" s="27" t="s">
        <v>87</v>
      </c>
      <c r="F517" s="27" t="s">
        <v>652</v>
      </c>
      <c r="G517" s="27" t="s">
        <v>653</v>
      </c>
      <c r="H517" s="30">
        <v>6534.1566</v>
      </c>
      <c r="I517" s="30">
        <v>6534.1566</v>
      </c>
      <c r="J517" s="27" t="s">
        <v>41</v>
      </c>
      <c r="K517" s="27" t="s">
        <v>67</v>
      </c>
      <c r="L517" s="27" t="s">
        <v>654</v>
      </c>
    </row>
    <row r="518" spans="2:12" s="22" customFormat="1" ht="25.5">
      <c r="B518" s="35">
        <v>44121902</v>
      </c>
      <c r="C518" s="33" t="s">
        <v>916</v>
      </c>
      <c r="D518" s="29">
        <v>41688</v>
      </c>
      <c r="E518" s="27" t="s">
        <v>87</v>
      </c>
      <c r="F518" s="27" t="s">
        <v>652</v>
      </c>
      <c r="G518" s="27" t="s">
        <v>653</v>
      </c>
      <c r="H518" s="30">
        <v>261829.7136</v>
      </c>
      <c r="I518" s="30">
        <v>261829.7136</v>
      </c>
      <c r="J518" s="27" t="s">
        <v>41</v>
      </c>
      <c r="K518" s="27" t="s">
        <v>67</v>
      </c>
      <c r="L518" s="27" t="s">
        <v>654</v>
      </c>
    </row>
    <row r="519" spans="2:12" s="22" customFormat="1" ht="25.5">
      <c r="B519" s="35">
        <v>44121902</v>
      </c>
      <c r="C519" s="33" t="s">
        <v>917</v>
      </c>
      <c r="D519" s="29">
        <v>41688</v>
      </c>
      <c r="E519" s="27" t="s">
        <v>87</v>
      </c>
      <c r="F519" s="27" t="s">
        <v>652</v>
      </c>
      <c r="G519" s="27" t="s">
        <v>653</v>
      </c>
      <c r="H519" s="30">
        <v>304882.2504</v>
      </c>
      <c r="I519" s="30">
        <v>304882.2504</v>
      </c>
      <c r="J519" s="27" t="s">
        <v>41</v>
      </c>
      <c r="K519" s="27" t="s">
        <v>67</v>
      </c>
      <c r="L519" s="27" t="s">
        <v>654</v>
      </c>
    </row>
    <row r="520" spans="2:12" s="22" customFormat="1" ht="25.5">
      <c r="B520" s="35">
        <v>44121716</v>
      </c>
      <c r="C520" s="33" t="s">
        <v>918</v>
      </c>
      <c r="D520" s="29">
        <v>41688</v>
      </c>
      <c r="E520" s="27" t="s">
        <v>87</v>
      </c>
      <c r="F520" s="27" t="s">
        <v>652</v>
      </c>
      <c r="G520" s="27" t="s">
        <v>653</v>
      </c>
      <c r="H520" s="30">
        <v>607814.1503999999</v>
      </c>
      <c r="I520" s="30">
        <v>607814.1503999999</v>
      </c>
      <c r="J520" s="27" t="s">
        <v>41</v>
      </c>
      <c r="K520" s="27" t="s">
        <v>67</v>
      </c>
      <c r="L520" s="27" t="s">
        <v>654</v>
      </c>
    </row>
    <row r="521" spans="2:12" s="22" customFormat="1" ht="12.75">
      <c r="B521" s="35">
        <v>12171703</v>
      </c>
      <c r="C521" s="33" t="s">
        <v>919</v>
      </c>
      <c r="D521" s="29">
        <v>41688</v>
      </c>
      <c r="E521" s="27" t="s">
        <v>87</v>
      </c>
      <c r="F521" s="27" t="s">
        <v>652</v>
      </c>
      <c r="G521" s="27" t="s">
        <v>653</v>
      </c>
      <c r="H521" s="34">
        <v>7183.4688</v>
      </c>
      <c r="I521" s="34">
        <v>7183.4688</v>
      </c>
      <c r="J521" s="27" t="s">
        <v>41</v>
      </c>
      <c r="K521" s="27" t="s">
        <v>67</v>
      </c>
      <c r="L521" s="27" t="s">
        <v>654</v>
      </c>
    </row>
    <row r="522" spans="2:12" s="22" customFormat="1" ht="12.75">
      <c r="B522" s="35">
        <v>12171703</v>
      </c>
      <c r="C522" s="33" t="s">
        <v>920</v>
      </c>
      <c r="D522" s="29">
        <v>41688</v>
      </c>
      <c r="E522" s="27" t="s">
        <v>87</v>
      </c>
      <c r="F522" s="27" t="s">
        <v>652</v>
      </c>
      <c r="G522" s="27" t="s">
        <v>653</v>
      </c>
      <c r="H522" s="34">
        <v>53637.8544</v>
      </c>
      <c r="I522" s="34">
        <v>53637.8544</v>
      </c>
      <c r="J522" s="27" t="s">
        <v>41</v>
      </c>
      <c r="K522" s="27" t="s">
        <v>67</v>
      </c>
      <c r="L522" s="27" t="s">
        <v>654</v>
      </c>
    </row>
    <row r="523" spans="2:12" s="22" customFormat="1" ht="12.75">
      <c r="B523" s="35">
        <v>12171703</v>
      </c>
      <c r="C523" s="33" t="s">
        <v>921</v>
      </c>
      <c r="D523" s="29">
        <v>41688</v>
      </c>
      <c r="E523" s="27" t="s">
        <v>87</v>
      </c>
      <c r="F523" s="27" t="s">
        <v>652</v>
      </c>
      <c r="G523" s="27" t="s">
        <v>653</v>
      </c>
      <c r="H523" s="34">
        <v>9857.9592</v>
      </c>
      <c r="I523" s="34">
        <v>9857.9592</v>
      </c>
      <c r="J523" s="27" t="s">
        <v>41</v>
      </c>
      <c r="K523" s="27" t="s">
        <v>67</v>
      </c>
      <c r="L523" s="27" t="s">
        <v>654</v>
      </c>
    </row>
    <row r="524" spans="2:12" s="22" customFormat="1" ht="25.5">
      <c r="B524" s="35">
        <v>12171703</v>
      </c>
      <c r="C524" s="33" t="s">
        <v>922</v>
      </c>
      <c r="D524" s="29">
        <v>41688</v>
      </c>
      <c r="E524" s="27" t="s">
        <v>87</v>
      </c>
      <c r="F524" s="27" t="s">
        <v>652</v>
      </c>
      <c r="G524" s="27" t="s">
        <v>653</v>
      </c>
      <c r="H524" s="34">
        <v>10427.616</v>
      </c>
      <c r="I524" s="34">
        <v>10427.616</v>
      </c>
      <c r="J524" s="27" t="s">
        <v>41</v>
      </c>
      <c r="K524" s="27" t="s">
        <v>67</v>
      </c>
      <c r="L524" s="27" t="s">
        <v>654</v>
      </c>
    </row>
    <row r="525" spans="2:12" s="22" customFormat="1" ht="25.5">
      <c r="B525" s="35">
        <v>12171703</v>
      </c>
      <c r="C525" s="33" t="s">
        <v>923</v>
      </c>
      <c r="D525" s="29">
        <v>41688</v>
      </c>
      <c r="E525" s="27" t="s">
        <v>87</v>
      </c>
      <c r="F525" s="27" t="s">
        <v>652</v>
      </c>
      <c r="G525" s="27" t="s">
        <v>653</v>
      </c>
      <c r="H525" s="34">
        <v>19127.7558</v>
      </c>
      <c r="I525" s="34">
        <v>19127.7558</v>
      </c>
      <c r="J525" s="27" t="s">
        <v>41</v>
      </c>
      <c r="K525" s="27" t="s">
        <v>67</v>
      </c>
      <c r="L525" s="27" t="s">
        <v>654</v>
      </c>
    </row>
    <row r="526" spans="2:12" s="22" customFormat="1" ht="12.75">
      <c r="B526" s="27">
        <v>31133710</v>
      </c>
      <c r="C526" s="33" t="s">
        <v>924</v>
      </c>
      <c r="D526" s="29">
        <v>41688</v>
      </c>
      <c r="E526" s="27" t="s">
        <v>87</v>
      </c>
      <c r="F526" s="27" t="s">
        <v>652</v>
      </c>
      <c r="G526" s="27" t="s">
        <v>653</v>
      </c>
      <c r="H526" s="34">
        <v>163.3338</v>
      </c>
      <c r="I526" s="34">
        <v>163.3338</v>
      </c>
      <c r="J526" s="27" t="s">
        <v>41</v>
      </c>
      <c r="K526" s="27" t="s">
        <v>67</v>
      </c>
      <c r="L526" s="27" t="s">
        <v>654</v>
      </c>
    </row>
    <row r="527" spans="2:12" s="22" customFormat="1" ht="25.5">
      <c r="B527" s="35">
        <v>14111514</v>
      </c>
      <c r="C527" s="33" t="s">
        <v>925</v>
      </c>
      <c r="D527" s="29">
        <v>41688</v>
      </c>
      <c r="E527" s="27" t="s">
        <v>87</v>
      </c>
      <c r="F527" s="27" t="s">
        <v>652</v>
      </c>
      <c r="G527" s="27" t="s">
        <v>653</v>
      </c>
      <c r="H527" s="30">
        <v>87162.5</v>
      </c>
      <c r="I527" s="30">
        <v>87162.5</v>
      </c>
      <c r="J527" s="27" t="s">
        <v>41</v>
      </c>
      <c r="K527" s="27" t="s">
        <v>67</v>
      </c>
      <c r="L527" s="27" t="s">
        <v>654</v>
      </c>
    </row>
    <row r="528" spans="2:12" s="22" customFormat="1" ht="25.5">
      <c r="B528" s="35">
        <v>44122003</v>
      </c>
      <c r="C528" s="33" t="s">
        <v>926</v>
      </c>
      <c r="D528" s="29">
        <v>41688</v>
      </c>
      <c r="E528" s="27" t="s">
        <v>87</v>
      </c>
      <c r="F528" s="27" t="s">
        <v>652</v>
      </c>
      <c r="G528" s="27" t="s">
        <v>653</v>
      </c>
      <c r="H528" s="30">
        <v>1023196</v>
      </c>
      <c r="I528" s="30">
        <v>1023196</v>
      </c>
      <c r="J528" s="27" t="s">
        <v>41</v>
      </c>
      <c r="K528" s="27" t="s">
        <v>67</v>
      </c>
      <c r="L528" s="27" t="s">
        <v>654</v>
      </c>
    </row>
    <row r="529" spans="2:12" s="22" customFormat="1" ht="25.5">
      <c r="B529" s="35">
        <v>44122003</v>
      </c>
      <c r="C529" s="33" t="s">
        <v>927</v>
      </c>
      <c r="D529" s="29">
        <v>41688</v>
      </c>
      <c r="E529" s="27" t="s">
        <v>87</v>
      </c>
      <c r="F529" s="27" t="s">
        <v>652</v>
      </c>
      <c r="G529" s="27" t="s">
        <v>653</v>
      </c>
      <c r="H529" s="30">
        <v>1023196</v>
      </c>
      <c r="I529" s="30">
        <v>1023196</v>
      </c>
      <c r="J529" s="27" t="s">
        <v>41</v>
      </c>
      <c r="K529" s="27" t="s">
        <v>67</v>
      </c>
      <c r="L529" s="27" t="s">
        <v>654</v>
      </c>
    </row>
    <row r="530" spans="2:12" s="22" customFormat="1" ht="25.5">
      <c r="B530" s="35">
        <v>44122017</v>
      </c>
      <c r="C530" s="33" t="s">
        <v>928</v>
      </c>
      <c r="D530" s="29">
        <v>41688</v>
      </c>
      <c r="E530" s="27" t="s">
        <v>87</v>
      </c>
      <c r="F530" s="27" t="s">
        <v>652</v>
      </c>
      <c r="G530" s="27" t="s">
        <v>653</v>
      </c>
      <c r="H530" s="30">
        <v>289012.5</v>
      </c>
      <c r="I530" s="30">
        <v>289012.5</v>
      </c>
      <c r="J530" s="27" t="s">
        <v>41</v>
      </c>
      <c r="K530" s="27" t="s">
        <v>67</v>
      </c>
      <c r="L530" s="27" t="s">
        <v>654</v>
      </c>
    </row>
    <row r="531" spans="2:12" s="22" customFormat="1" ht="38.25">
      <c r="B531" s="35">
        <v>44122000</v>
      </c>
      <c r="C531" s="33" t="s">
        <v>929</v>
      </c>
      <c r="D531" s="29">
        <v>41688</v>
      </c>
      <c r="E531" s="27" t="s">
        <v>87</v>
      </c>
      <c r="F531" s="27" t="s">
        <v>652</v>
      </c>
      <c r="G531" s="27" t="s">
        <v>653</v>
      </c>
      <c r="H531" s="30">
        <v>2320357.5</v>
      </c>
      <c r="I531" s="30">
        <v>2320357.5</v>
      </c>
      <c r="J531" s="27" t="s">
        <v>41</v>
      </c>
      <c r="K531" s="27" t="s">
        <v>67</v>
      </c>
      <c r="L531" s="27" t="s">
        <v>654</v>
      </c>
    </row>
    <row r="532" spans="2:12" s="22" customFormat="1" ht="38.25">
      <c r="B532" s="35">
        <v>44122003</v>
      </c>
      <c r="C532" s="33" t="s">
        <v>930</v>
      </c>
      <c r="D532" s="29">
        <v>41688</v>
      </c>
      <c r="E532" s="27" t="s">
        <v>87</v>
      </c>
      <c r="F532" s="27" t="s">
        <v>652</v>
      </c>
      <c r="G532" s="27" t="s">
        <v>653</v>
      </c>
      <c r="H532" s="30">
        <v>50673.525</v>
      </c>
      <c r="I532" s="30">
        <v>50673.525</v>
      </c>
      <c r="J532" s="27" t="s">
        <v>41</v>
      </c>
      <c r="K532" s="27" t="s">
        <v>67</v>
      </c>
      <c r="L532" s="27" t="s">
        <v>654</v>
      </c>
    </row>
    <row r="533" spans="2:12" s="22" customFormat="1" ht="25.5">
      <c r="B533" s="35">
        <v>44122018</v>
      </c>
      <c r="C533" s="33" t="s">
        <v>931</v>
      </c>
      <c r="D533" s="29">
        <v>41688</v>
      </c>
      <c r="E533" s="27" t="s">
        <v>87</v>
      </c>
      <c r="F533" s="27" t="s">
        <v>652</v>
      </c>
      <c r="G533" s="27" t="s">
        <v>653</v>
      </c>
      <c r="H533" s="30">
        <v>3031.42</v>
      </c>
      <c r="I533" s="30">
        <v>3031.42</v>
      </c>
      <c r="J533" s="27" t="s">
        <v>41</v>
      </c>
      <c r="K533" s="27" t="s">
        <v>67</v>
      </c>
      <c r="L533" s="27" t="s">
        <v>654</v>
      </c>
    </row>
    <row r="534" spans="2:12" s="22" customFormat="1" ht="25.5">
      <c r="B534" s="35">
        <v>44122003</v>
      </c>
      <c r="C534" s="33" t="s">
        <v>932</v>
      </c>
      <c r="D534" s="29">
        <v>41688</v>
      </c>
      <c r="E534" s="27" t="s">
        <v>87</v>
      </c>
      <c r="F534" s="27" t="s">
        <v>652</v>
      </c>
      <c r="G534" s="27" t="s">
        <v>653</v>
      </c>
      <c r="H534" s="30">
        <v>1607699.4675</v>
      </c>
      <c r="I534" s="30">
        <v>1607699.4675</v>
      </c>
      <c r="J534" s="27" t="s">
        <v>41</v>
      </c>
      <c r="K534" s="27" t="s">
        <v>67</v>
      </c>
      <c r="L534" s="27" t="s">
        <v>654</v>
      </c>
    </row>
    <row r="535" spans="2:12" s="22" customFormat="1" ht="12.75">
      <c r="B535" s="35">
        <v>44122003</v>
      </c>
      <c r="C535" s="33" t="s">
        <v>933</v>
      </c>
      <c r="D535" s="29">
        <v>41688</v>
      </c>
      <c r="E535" s="27" t="s">
        <v>87</v>
      </c>
      <c r="F535" s="27" t="s">
        <v>652</v>
      </c>
      <c r="G535" s="27" t="s">
        <v>653</v>
      </c>
      <c r="H535" s="30">
        <v>19904.245</v>
      </c>
      <c r="I535" s="30">
        <v>19904.245</v>
      </c>
      <c r="J535" s="27" t="s">
        <v>41</v>
      </c>
      <c r="K535" s="27" t="s">
        <v>67</v>
      </c>
      <c r="L535" s="27" t="s">
        <v>654</v>
      </c>
    </row>
    <row r="536" spans="2:12" s="22" customFormat="1" ht="12.75">
      <c r="B536" s="35">
        <v>44122003</v>
      </c>
      <c r="C536" s="33" t="s">
        <v>934</v>
      </c>
      <c r="D536" s="29">
        <v>41688</v>
      </c>
      <c r="E536" s="27" t="s">
        <v>87</v>
      </c>
      <c r="F536" s="27" t="s">
        <v>652</v>
      </c>
      <c r="G536" s="27" t="s">
        <v>653</v>
      </c>
      <c r="H536" s="30">
        <v>20496.95</v>
      </c>
      <c r="I536" s="30">
        <v>20496.95</v>
      </c>
      <c r="J536" s="27" t="s">
        <v>41</v>
      </c>
      <c r="K536" s="27" t="s">
        <v>67</v>
      </c>
      <c r="L536" s="27" t="s">
        <v>654</v>
      </c>
    </row>
    <row r="537" spans="2:12" s="22" customFormat="1" ht="12.75">
      <c r="B537" s="27">
        <v>14111514</v>
      </c>
      <c r="C537" s="33" t="s">
        <v>935</v>
      </c>
      <c r="D537" s="29">
        <v>41688</v>
      </c>
      <c r="E537" s="27" t="s">
        <v>87</v>
      </c>
      <c r="F537" s="27" t="s">
        <v>652</v>
      </c>
      <c r="G537" s="27" t="s">
        <v>653</v>
      </c>
      <c r="H537" s="30">
        <v>2715.7999999999997</v>
      </c>
      <c r="I537" s="30">
        <v>2715.7999999999997</v>
      </c>
      <c r="J537" s="27" t="s">
        <v>41</v>
      </c>
      <c r="K537" s="27" t="s">
        <v>67</v>
      </c>
      <c r="L537" s="27" t="s">
        <v>654</v>
      </c>
    </row>
    <row r="538" spans="2:12" s="22" customFormat="1" ht="38.25">
      <c r="B538" s="35">
        <v>44122003</v>
      </c>
      <c r="C538" s="33" t="s">
        <v>936</v>
      </c>
      <c r="D538" s="29">
        <v>41688</v>
      </c>
      <c r="E538" s="27" t="s">
        <v>87</v>
      </c>
      <c r="F538" s="27" t="s">
        <v>652</v>
      </c>
      <c r="G538" s="27" t="s">
        <v>653</v>
      </c>
      <c r="H538" s="30">
        <v>7661.125</v>
      </c>
      <c r="I538" s="30">
        <v>7661.125</v>
      </c>
      <c r="J538" s="27" t="s">
        <v>41</v>
      </c>
      <c r="K538" s="27" t="s">
        <v>67</v>
      </c>
      <c r="L538" s="27" t="s">
        <v>654</v>
      </c>
    </row>
    <row r="539" spans="2:12" s="22" customFormat="1" ht="25.5">
      <c r="B539" s="35">
        <v>14111526</v>
      </c>
      <c r="C539" s="33" t="s">
        <v>937</v>
      </c>
      <c r="D539" s="29">
        <v>41688</v>
      </c>
      <c r="E539" s="27" t="s">
        <v>87</v>
      </c>
      <c r="F539" s="27" t="s">
        <v>652</v>
      </c>
      <c r="G539" s="27" t="s">
        <v>653</v>
      </c>
      <c r="H539" s="30">
        <v>45439.1875</v>
      </c>
      <c r="I539" s="30">
        <v>45439.1875</v>
      </c>
      <c r="J539" s="27" t="s">
        <v>41</v>
      </c>
      <c r="K539" s="27" t="s">
        <v>67</v>
      </c>
      <c r="L539" s="27" t="s">
        <v>654</v>
      </c>
    </row>
    <row r="540" spans="2:12" s="22" customFormat="1" ht="38.25">
      <c r="B540" s="27">
        <v>44112005</v>
      </c>
      <c r="C540" s="33" t="s">
        <v>938</v>
      </c>
      <c r="D540" s="29">
        <v>41688</v>
      </c>
      <c r="E540" s="27" t="s">
        <v>87</v>
      </c>
      <c r="F540" s="27" t="s">
        <v>652</v>
      </c>
      <c r="G540" s="27" t="s">
        <v>653</v>
      </c>
      <c r="H540" s="30">
        <v>458208.675</v>
      </c>
      <c r="I540" s="30">
        <v>458208.675</v>
      </c>
      <c r="J540" s="27" t="s">
        <v>41</v>
      </c>
      <c r="K540" s="27" t="s">
        <v>67</v>
      </c>
      <c r="L540" s="27" t="s">
        <v>654</v>
      </c>
    </row>
    <row r="541" spans="2:12" s="22" customFormat="1" ht="25.5">
      <c r="B541" s="27">
        <v>14111823</v>
      </c>
      <c r="C541" s="33" t="s">
        <v>939</v>
      </c>
      <c r="D541" s="29">
        <v>41688</v>
      </c>
      <c r="E541" s="27" t="s">
        <v>87</v>
      </c>
      <c r="F541" s="27" t="s">
        <v>652</v>
      </c>
      <c r="G541" s="27" t="s">
        <v>653</v>
      </c>
      <c r="H541" s="30">
        <v>9083.25</v>
      </c>
      <c r="I541" s="30">
        <v>9083.25</v>
      </c>
      <c r="J541" s="27" t="s">
        <v>41</v>
      </c>
      <c r="K541" s="27" t="s">
        <v>67</v>
      </c>
      <c r="L541" s="27" t="s">
        <v>654</v>
      </c>
    </row>
    <row r="542" spans="2:12" s="22" customFormat="1" ht="38.25">
      <c r="B542" s="35">
        <v>14111808</v>
      </c>
      <c r="C542" s="33" t="s">
        <v>940</v>
      </c>
      <c r="D542" s="29">
        <v>41688</v>
      </c>
      <c r="E542" s="27" t="s">
        <v>87</v>
      </c>
      <c r="F542" s="27" t="s">
        <v>652</v>
      </c>
      <c r="G542" s="27" t="s">
        <v>653</v>
      </c>
      <c r="H542" s="30">
        <v>8496.05</v>
      </c>
      <c r="I542" s="30">
        <v>8496.05</v>
      </c>
      <c r="J542" s="27" t="s">
        <v>41</v>
      </c>
      <c r="K542" s="27" t="s">
        <v>67</v>
      </c>
      <c r="L542" s="27" t="s">
        <v>654</v>
      </c>
    </row>
    <row r="543" spans="2:12" s="22" customFormat="1" ht="38.25">
      <c r="B543" s="35">
        <v>14111813</v>
      </c>
      <c r="C543" s="33" t="s">
        <v>941</v>
      </c>
      <c r="D543" s="29">
        <v>41688</v>
      </c>
      <c r="E543" s="27" t="s">
        <v>87</v>
      </c>
      <c r="F543" s="27" t="s">
        <v>652</v>
      </c>
      <c r="G543" s="27" t="s">
        <v>653</v>
      </c>
      <c r="H543" s="30">
        <v>290847.5</v>
      </c>
      <c r="I543" s="30">
        <v>290847.5</v>
      </c>
      <c r="J543" s="27" t="s">
        <v>41</v>
      </c>
      <c r="K543" s="27" t="s">
        <v>67</v>
      </c>
      <c r="L543" s="27" t="s">
        <v>654</v>
      </c>
    </row>
    <row r="544" spans="2:12" s="22" customFormat="1" ht="25.5">
      <c r="B544" s="35">
        <v>14111822</v>
      </c>
      <c r="C544" s="33" t="s">
        <v>942</v>
      </c>
      <c r="D544" s="29">
        <v>41688</v>
      </c>
      <c r="E544" s="27" t="s">
        <v>87</v>
      </c>
      <c r="F544" s="27" t="s">
        <v>652</v>
      </c>
      <c r="G544" s="27" t="s">
        <v>653</v>
      </c>
      <c r="H544" s="30">
        <v>369935.99999999994</v>
      </c>
      <c r="I544" s="30">
        <v>369935.99999999994</v>
      </c>
      <c r="J544" s="27" t="s">
        <v>41</v>
      </c>
      <c r="K544" s="27" t="s">
        <v>67</v>
      </c>
      <c r="L544" s="27" t="s">
        <v>654</v>
      </c>
    </row>
    <row r="545" spans="2:12" s="22" customFormat="1" ht="25.5">
      <c r="B545" s="27">
        <v>14111823</v>
      </c>
      <c r="C545" s="33" t="s">
        <v>943</v>
      </c>
      <c r="D545" s="29">
        <v>41688</v>
      </c>
      <c r="E545" s="27" t="s">
        <v>87</v>
      </c>
      <c r="F545" s="27" t="s">
        <v>652</v>
      </c>
      <c r="G545" s="27" t="s">
        <v>653</v>
      </c>
      <c r="H545" s="30">
        <v>678216</v>
      </c>
      <c r="I545" s="30">
        <v>678216</v>
      </c>
      <c r="J545" s="27" t="s">
        <v>41</v>
      </c>
      <c r="K545" s="27" t="s">
        <v>67</v>
      </c>
      <c r="L545" s="27" t="s">
        <v>654</v>
      </c>
    </row>
    <row r="546" spans="2:12" s="22" customFormat="1" ht="25.5">
      <c r="B546" s="27">
        <v>14111823</v>
      </c>
      <c r="C546" s="33" t="s">
        <v>944</v>
      </c>
      <c r="D546" s="29">
        <v>41688</v>
      </c>
      <c r="E546" s="27" t="s">
        <v>87</v>
      </c>
      <c r="F546" s="27" t="s">
        <v>652</v>
      </c>
      <c r="G546" s="27" t="s">
        <v>653</v>
      </c>
      <c r="H546" s="30">
        <v>245192.69999999998</v>
      </c>
      <c r="I546" s="30">
        <v>245192.69999999998</v>
      </c>
      <c r="J546" s="27" t="s">
        <v>41</v>
      </c>
      <c r="K546" s="27" t="s">
        <v>67</v>
      </c>
      <c r="L546" s="27" t="s">
        <v>654</v>
      </c>
    </row>
    <row r="547" spans="2:12" s="22" customFormat="1" ht="25.5">
      <c r="B547" s="27">
        <v>60121142</v>
      </c>
      <c r="C547" s="33" t="s">
        <v>945</v>
      </c>
      <c r="D547" s="29">
        <v>41688</v>
      </c>
      <c r="E547" s="27" t="s">
        <v>87</v>
      </c>
      <c r="F547" s="27" t="s">
        <v>652</v>
      </c>
      <c r="G547" s="27" t="s">
        <v>653</v>
      </c>
      <c r="H547" s="30">
        <v>21899.97</v>
      </c>
      <c r="I547" s="30">
        <v>21899.97</v>
      </c>
      <c r="J547" s="27" t="s">
        <v>41</v>
      </c>
      <c r="K547" s="27" t="s">
        <v>67</v>
      </c>
      <c r="L547" s="27" t="s">
        <v>654</v>
      </c>
    </row>
    <row r="548" spans="2:12" s="22" customFormat="1" ht="12.75">
      <c r="B548" s="35">
        <v>14111519</v>
      </c>
      <c r="C548" s="33" t="s">
        <v>946</v>
      </c>
      <c r="D548" s="29">
        <v>41688</v>
      </c>
      <c r="E548" s="27" t="s">
        <v>87</v>
      </c>
      <c r="F548" s="27" t="s">
        <v>652</v>
      </c>
      <c r="G548" s="27" t="s">
        <v>653</v>
      </c>
      <c r="H548" s="30">
        <v>39093.3675</v>
      </c>
      <c r="I548" s="30">
        <v>39093.3675</v>
      </c>
      <c r="J548" s="27" t="s">
        <v>41</v>
      </c>
      <c r="K548" s="27" t="s">
        <v>67</v>
      </c>
      <c r="L548" s="27" t="s">
        <v>654</v>
      </c>
    </row>
    <row r="549" spans="2:12" s="22" customFormat="1" ht="25.5">
      <c r="B549" s="35">
        <v>14111519</v>
      </c>
      <c r="C549" s="33" t="s">
        <v>947</v>
      </c>
      <c r="D549" s="29">
        <v>41688</v>
      </c>
      <c r="E549" s="27" t="s">
        <v>87</v>
      </c>
      <c r="F549" s="27" t="s">
        <v>652</v>
      </c>
      <c r="G549" s="27" t="s">
        <v>653</v>
      </c>
      <c r="H549" s="30">
        <v>343455.28</v>
      </c>
      <c r="I549" s="30">
        <v>343455.28</v>
      </c>
      <c r="J549" s="27" t="s">
        <v>41</v>
      </c>
      <c r="K549" s="27" t="s">
        <v>67</v>
      </c>
      <c r="L549" s="27" t="s">
        <v>654</v>
      </c>
    </row>
    <row r="550" spans="2:12" s="22" customFormat="1" ht="25.5">
      <c r="B550" s="35">
        <v>14111519</v>
      </c>
      <c r="C550" s="33" t="s">
        <v>948</v>
      </c>
      <c r="D550" s="29">
        <v>41688</v>
      </c>
      <c r="E550" s="27" t="s">
        <v>87</v>
      </c>
      <c r="F550" s="27" t="s">
        <v>652</v>
      </c>
      <c r="G550" s="27" t="s">
        <v>653</v>
      </c>
      <c r="H550" s="30">
        <v>23906.4</v>
      </c>
      <c r="I550" s="30">
        <v>23906.4</v>
      </c>
      <c r="J550" s="27" t="s">
        <v>41</v>
      </c>
      <c r="K550" s="27" t="s">
        <v>67</v>
      </c>
      <c r="L550" s="27" t="s">
        <v>654</v>
      </c>
    </row>
    <row r="551" spans="2:12" s="22" customFormat="1" ht="25.5">
      <c r="B551" s="35">
        <v>14111519</v>
      </c>
      <c r="C551" s="33" t="s">
        <v>949</v>
      </c>
      <c r="D551" s="29">
        <v>41688</v>
      </c>
      <c r="E551" s="27" t="s">
        <v>87</v>
      </c>
      <c r="F551" s="27" t="s">
        <v>652</v>
      </c>
      <c r="G551" s="27" t="s">
        <v>653</v>
      </c>
      <c r="H551" s="30">
        <v>19922</v>
      </c>
      <c r="I551" s="30">
        <v>19922</v>
      </c>
      <c r="J551" s="27" t="s">
        <v>41</v>
      </c>
      <c r="K551" s="27" t="s">
        <v>67</v>
      </c>
      <c r="L551" s="27" t="s">
        <v>654</v>
      </c>
    </row>
    <row r="552" spans="2:12" s="22" customFormat="1" ht="12.75">
      <c r="B552" s="35">
        <v>14111519</v>
      </c>
      <c r="C552" s="33" t="s">
        <v>950</v>
      </c>
      <c r="D552" s="29">
        <v>41688</v>
      </c>
      <c r="E552" s="27" t="s">
        <v>87</v>
      </c>
      <c r="F552" s="27" t="s">
        <v>652</v>
      </c>
      <c r="G552" s="27" t="s">
        <v>653</v>
      </c>
      <c r="H552" s="30">
        <v>455715.75</v>
      </c>
      <c r="I552" s="30">
        <v>455715.75</v>
      </c>
      <c r="J552" s="27" t="s">
        <v>41</v>
      </c>
      <c r="K552" s="27" t="s">
        <v>67</v>
      </c>
      <c r="L552" s="27" t="s">
        <v>654</v>
      </c>
    </row>
    <row r="553" spans="2:12" s="22" customFormat="1" ht="12.75">
      <c r="B553" s="27">
        <v>14111519</v>
      </c>
      <c r="C553" s="33" t="s">
        <v>951</v>
      </c>
      <c r="D553" s="29">
        <v>41688</v>
      </c>
      <c r="E553" s="27" t="s">
        <v>87</v>
      </c>
      <c r="F553" s="27" t="s">
        <v>652</v>
      </c>
      <c r="G553" s="27" t="s">
        <v>653</v>
      </c>
      <c r="H553" s="30">
        <v>26040.899999999998</v>
      </c>
      <c r="I553" s="30">
        <v>26040.899999999998</v>
      </c>
      <c r="J553" s="27" t="s">
        <v>41</v>
      </c>
      <c r="K553" s="27" t="s">
        <v>67</v>
      </c>
      <c r="L553" s="27" t="s">
        <v>654</v>
      </c>
    </row>
    <row r="554" spans="2:12" s="22" customFormat="1" ht="25.5">
      <c r="B554" s="35">
        <v>14111510</v>
      </c>
      <c r="C554" s="33" t="s">
        <v>952</v>
      </c>
      <c r="D554" s="29">
        <v>41688</v>
      </c>
      <c r="E554" s="27" t="s">
        <v>87</v>
      </c>
      <c r="F554" s="27" t="s">
        <v>652</v>
      </c>
      <c r="G554" s="27" t="s">
        <v>653</v>
      </c>
      <c r="H554" s="30">
        <v>119532</v>
      </c>
      <c r="I554" s="30">
        <v>119532</v>
      </c>
      <c r="J554" s="27" t="s">
        <v>41</v>
      </c>
      <c r="K554" s="27" t="s">
        <v>67</v>
      </c>
      <c r="L554" s="27" t="s">
        <v>654</v>
      </c>
    </row>
    <row r="555" spans="2:12" s="22" customFormat="1" ht="25.5">
      <c r="B555" s="27">
        <v>13102026</v>
      </c>
      <c r="C555" s="33" t="s">
        <v>953</v>
      </c>
      <c r="D555" s="29">
        <v>41688</v>
      </c>
      <c r="E555" s="27" t="s">
        <v>87</v>
      </c>
      <c r="F555" s="27" t="s">
        <v>652</v>
      </c>
      <c r="G555" s="27" t="s">
        <v>653</v>
      </c>
      <c r="H555" s="30">
        <v>1085.0375</v>
      </c>
      <c r="I555" s="30">
        <v>1085.0375</v>
      </c>
      <c r="J555" s="27" t="s">
        <v>41</v>
      </c>
      <c r="K555" s="27" t="s">
        <v>67</v>
      </c>
      <c r="L555" s="27" t="s">
        <v>654</v>
      </c>
    </row>
    <row r="556" spans="2:12" s="22" customFormat="1" ht="22.5" customHeight="1">
      <c r="B556" s="27">
        <v>13102000</v>
      </c>
      <c r="C556" s="33" t="s">
        <v>655</v>
      </c>
      <c r="D556" s="29">
        <v>41688</v>
      </c>
      <c r="E556" s="27" t="s">
        <v>87</v>
      </c>
      <c r="F556" s="27" t="s">
        <v>652</v>
      </c>
      <c r="G556" s="27" t="s">
        <v>653</v>
      </c>
      <c r="H556" s="30">
        <v>8794.14</v>
      </c>
      <c r="I556" s="30">
        <v>8794.14</v>
      </c>
      <c r="J556" s="27" t="s">
        <v>41</v>
      </c>
      <c r="K556" s="27" t="s">
        <v>67</v>
      </c>
      <c r="L556" s="27" t="s">
        <v>654</v>
      </c>
    </row>
    <row r="557" spans="2:12" s="22" customFormat="1" ht="25.5">
      <c r="B557" s="35">
        <v>14111606</v>
      </c>
      <c r="C557" s="33" t="s">
        <v>954</v>
      </c>
      <c r="D557" s="29">
        <v>41688</v>
      </c>
      <c r="E557" s="27" t="s">
        <v>87</v>
      </c>
      <c r="F557" s="27" t="s">
        <v>652</v>
      </c>
      <c r="G557" s="27" t="s">
        <v>653</v>
      </c>
      <c r="H557" s="30">
        <v>802.572</v>
      </c>
      <c r="I557" s="30">
        <v>802.572</v>
      </c>
      <c r="J557" s="27" t="s">
        <v>41</v>
      </c>
      <c r="K557" s="27" t="s">
        <v>67</v>
      </c>
      <c r="L557" s="27" t="s">
        <v>654</v>
      </c>
    </row>
    <row r="558" spans="2:12" s="22" customFormat="1" ht="25.5">
      <c r="B558" s="35">
        <v>14111606</v>
      </c>
      <c r="C558" s="33" t="s">
        <v>955</v>
      </c>
      <c r="D558" s="29">
        <v>41688</v>
      </c>
      <c r="E558" s="27" t="s">
        <v>87</v>
      </c>
      <c r="F558" s="27" t="s">
        <v>652</v>
      </c>
      <c r="G558" s="27" t="s">
        <v>653</v>
      </c>
      <c r="H558" s="30">
        <v>6403.5</v>
      </c>
      <c r="I558" s="30">
        <v>6403.5</v>
      </c>
      <c r="J558" s="27" t="s">
        <v>41</v>
      </c>
      <c r="K558" s="27" t="s">
        <v>67</v>
      </c>
      <c r="L558" s="27" t="s">
        <v>654</v>
      </c>
    </row>
    <row r="559" spans="2:12" s="22" customFormat="1" ht="38.25">
      <c r="B559" s="35">
        <v>14121810</v>
      </c>
      <c r="C559" s="33" t="s">
        <v>956</v>
      </c>
      <c r="D559" s="29">
        <v>41688</v>
      </c>
      <c r="E559" s="27" t="s">
        <v>87</v>
      </c>
      <c r="F559" s="27" t="s">
        <v>652</v>
      </c>
      <c r="G559" s="27" t="s">
        <v>653</v>
      </c>
      <c r="H559" s="30">
        <v>32387.48</v>
      </c>
      <c r="I559" s="30">
        <v>32387.48</v>
      </c>
      <c r="J559" s="27" t="s">
        <v>41</v>
      </c>
      <c r="K559" s="27" t="s">
        <v>67</v>
      </c>
      <c r="L559" s="27" t="s">
        <v>654</v>
      </c>
    </row>
    <row r="560" spans="2:12" s="22" customFormat="1" ht="38.25">
      <c r="B560" s="35">
        <v>14121810</v>
      </c>
      <c r="C560" s="33" t="s">
        <v>957</v>
      </c>
      <c r="D560" s="29">
        <v>41688</v>
      </c>
      <c r="E560" s="27" t="s">
        <v>87</v>
      </c>
      <c r="F560" s="27" t="s">
        <v>652</v>
      </c>
      <c r="G560" s="27" t="s">
        <v>653</v>
      </c>
      <c r="H560" s="30">
        <v>28203.86</v>
      </c>
      <c r="I560" s="30">
        <v>28203.86</v>
      </c>
      <c r="J560" s="27" t="s">
        <v>41</v>
      </c>
      <c r="K560" s="27" t="s">
        <v>67</v>
      </c>
      <c r="L560" s="27" t="s">
        <v>654</v>
      </c>
    </row>
    <row r="561" spans="2:12" s="22" customFormat="1" ht="25.5">
      <c r="B561" s="35">
        <v>14111533</v>
      </c>
      <c r="C561" s="33" t="s">
        <v>958</v>
      </c>
      <c r="D561" s="29">
        <v>41688</v>
      </c>
      <c r="E561" s="27" t="s">
        <v>87</v>
      </c>
      <c r="F561" s="27" t="s">
        <v>652</v>
      </c>
      <c r="G561" s="27" t="s">
        <v>653</v>
      </c>
      <c r="H561" s="30">
        <v>7228.84</v>
      </c>
      <c r="I561" s="30">
        <v>7228.84</v>
      </c>
      <c r="J561" s="27" t="s">
        <v>41</v>
      </c>
      <c r="K561" s="27" t="s">
        <v>67</v>
      </c>
      <c r="L561" s="27" t="s">
        <v>654</v>
      </c>
    </row>
    <row r="562" spans="2:12" s="22" customFormat="1" ht="25.5">
      <c r="B562" s="35">
        <v>14111533</v>
      </c>
      <c r="C562" s="33" t="s">
        <v>959</v>
      </c>
      <c r="D562" s="29">
        <v>41688</v>
      </c>
      <c r="E562" s="27" t="s">
        <v>87</v>
      </c>
      <c r="F562" s="27" t="s">
        <v>652</v>
      </c>
      <c r="G562" s="27" t="s">
        <v>653</v>
      </c>
      <c r="H562" s="30">
        <v>7228.84</v>
      </c>
      <c r="I562" s="30">
        <v>7228.84</v>
      </c>
      <c r="J562" s="27" t="s">
        <v>41</v>
      </c>
      <c r="K562" s="27" t="s">
        <v>67</v>
      </c>
      <c r="L562" s="27" t="s">
        <v>654</v>
      </c>
    </row>
    <row r="563" spans="2:12" s="22" customFormat="1" ht="25.5">
      <c r="B563" s="35">
        <v>14111606</v>
      </c>
      <c r="C563" s="33" t="s">
        <v>960</v>
      </c>
      <c r="D563" s="29">
        <v>41688</v>
      </c>
      <c r="E563" s="27" t="s">
        <v>87</v>
      </c>
      <c r="F563" s="27" t="s">
        <v>652</v>
      </c>
      <c r="G563" s="27" t="s">
        <v>653</v>
      </c>
      <c r="H563" s="30">
        <v>5763.150000000001</v>
      </c>
      <c r="I563" s="30">
        <v>5763.150000000001</v>
      </c>
      <c r="J563" s="27" t="s">
        <v>41</v>
      </c>
      <c r="K563" s="27" t="s">
        <v>67</v>
      </c>
      <c r="L563" s="27" t="s">
        <v>654</v>
      </c>
    </row>
    <row r="564" spans="2:12" s="22" customFormat="1" ht="12.75">
      <c r="B564" s="35">
        <v>14121807</v>
      </c>
      <c r="C564" s="33" t="s">
        <v>961</v>
      </c>
      <c r="D564" s="29">
        <v>41688</v>
      </c>
      <c r="E564" s="27" t="s">
        <v>87</v>
      </c>
      <c r="F564" s="27" t="s">
        <v>652</v>
      </c>
      <c r="G564" s="27" t="s">
        <v>653</v>
      </c>
      <c r="H564" s="30">
        <v>2614.7625</v>
      </c>
      <c r="I564" s="30">
        <v>2614.7625</v>
      </c>
      <c r="J564" s="27" t="s">
        <v>41</v>
      </c>
      <c r="K564" s="27" t="s">
        <v>67</v>
      </c>
      <c r="L564" s="27" t="s">
        <v>654</v>
      </c>
    </row>
    <row r="565" spans="2:12" s="22" customFormat="1" ht="22.5" customHeight="1">
      <c r="B565" s="35">
        <v>13102000</v>
      </c>
      <c r="C565" s="33" t="s">
        <v>656</v>
      </c>
      <c r="D565" s="29">
        <v>41688</v>
      </c>
      <c r="E565" s="27" t="s">
        <v>87</v>
      </c>
      <c r="F565" s="27" t="s">
        <v>652</v>
      </c>
      <c r="G565" s="27" t="s">
        <v>653</v>
      </c>
      <c r="H565" s="30">
        <v>24824.235</v>
      </c>
      <c r="I565" s="30">
        <v>24824.235</v>
      </c>
      <c r="J565" s="27" t="s">
        <v>41</v>
      </c>
      <c r="K565" s="27" t="s">
        <v>67</v>
      </c>
      <c r="L565" s="27" t="s">
        <v>654</v>
      </c>
    </row>
    <row r="566" spans="2:12" s="22" customFormat="1" ht="25.5">
      <c r="B566" s="35">
        <v>14111606</v>
      </c>
      <c r="C566" s="33" t="s">
        <v>962</v>
      </c>
      <c r="D566" s="29">
        <v>41688</v>
      </c>
      <c r="E566" s="27" t="s">
        <v>87</v>
      </c>
      <c r="F566" s="27" t="s">
        <v>652</v>
      </c>
      <c r="G566" s="27" t="s">
        <v>653</v>
      </c>
      <c r="H566" s="30">
        <v>160087.5</v>
      </c>
      <c r="I566" s="30">
        <v>160087.5</v>
      </c>
      <c r="J566" s="27" t="s">
        <v>41</v>
      </c>
      <c r="K566" s="27" t="s">
        <v>67</v>
      </c>
      <c r="L566" s="27" t="s">
        <v>654</v>
      </c>
    </row>
    <row r="567" spans="2:12" s="22" customFormat="1" ht="12.75">
      <c r="B567" s="35">
        <v>14111508</v>
      </c>
      <c r="C567" s="33" t="s">
        <v>963</v>
      </c>
      <c r="D567" s="29">
        <v>41688</v>
      </c>
      <c r="E567" s="27" t="s">
        <v>87</v>
      </c>
      <c r="F567" s="27" t="s">
        <v>652</v>
      </c>
      <c r="G567" s="27" t="s">
        <v>653</v>
      </c>
      <c r="H567" s="30">
        <v>176363.0625</v>
      </c>
      <c r="I567" s="30">
        <v>176363.0625</v>
      </c>
      <c r="J567" s="27" t="s">
        <v>41</v>
      </c>
      <c r="K567" s="27" t="s">
        <v>67</v>
      </c>
      <c r="L567" s="27" t="s">
        <v>654</v>
      </c>
    </row>
    <row r="568" spans="2:12" s="22" customFormat="1" ht="12.75">
      <c r="B568" s="35">
        <v>14111508</v>
      </c>
      <c r="C568" s="33" t="s">
        <v>964</v>
      </c>
      <c r="D568" s="29">
        <v>41688</v>
      </c>
      <c r="E568" s="27" t="s">
        <v>87</v>
      </c>
      <c r="F568" s="27" t="s">
        <v>652</v>
      </c>
      <c r="G568" s="27" t="s">
        <v>653</v>
      </c>
      <c r="H568" s="30">
        <v>11757.5375</v>
      </c>
      <c r="I568" s="30">
        <v>11757.5375</v>
      </c>
      <c r="J568" s="27" t="s">
        <v>41</v>
      </c>
      <c r="K568" s="27" t="s">
        <v>67</v>
      </c>
      <c r="L568" s="27" t="s">
        <v>654</v>
      </c>
    </row>
    <row r="569" spans="2:12" s="22" customFormat="1" ht="38.25">
      <c r="B569" s="35">
        <v>14111818</v>
      </c>
      <c r="C569" s="33" t="s">
        <v>965</v>
      </c>
      <c r="D569" s="29">
        <v>41688</v>
      </c>
      <c r="E569" s="27" t="s">
        <v>87</v>
      </c>
      <c r="F569" s="27" t="s">
        <v>652</v>
      </c>
      <c r="G569" s="27" t="s">
        <v>653</v>
      </c>
      <c r="H569" s="30">
        <v>87514.5</v>
      </c>
      <c r="I569" s="30">
        <v>87514.5</v>
      </c>
      <c r="J569" s="27" t="s">
        <v>41</v>
      </c>
      <c r="K569" s="27" t="s">
        <v>67</v>
      </c>
      <c r="L569" s="27" t="s">
        <v>654</v>
      </c>
    </row>
    <row r="570" spans="2:12" s="22" customFormat="1" ht="38.25">
      <c r="B570" s="35">
        <v>14111510</v>
      </c>
      <c r="C570" s="33" t="s">
        <v>966</v>
      </c>
      <c r="D570" s="29">
        <v>41688</v>
      </c>
      <c r="E570" s="27" t="s">
        <v>87</v>
      </c>
      <c r="F570" s="27" t="s">
        <v>652</v>
      </c>
      <c r="G570" s="27" t="s">
        <v>653</v>
      </c>
      <c r="H570" s="30">
        <v>195221.37</v>
      </c>
      <c r="I570" s="30">
        <v>195221.37</v>
      </c>
      <c r="J570" s="27" t="s">
        <v>41</v>
      </c>
      <c r="K570" s="27" t="s">
        <v>67</v>
      </c>
      <c r="L570" s="27" t="s">
        <v>654</v>
      </c>
    </row>
    <row r="571" spans="2:12" s="22" customFormat="1" ht="12.75">
      <c r="B571" s="35">
        <v>14111503</v>
      </c>
      <c r="C571" s="33" t="s">
        <v>967</v>
      </c>
      <c r="D571" s="29">
        <v>41688</v>
      </c>
      <c r="E571" s="27" t="s">
        <v>87</v>
      </c>
      <c r="F571" s="27" t="s">
        <v>652</v>
      </c>
      <c r="G571" s="27" t="s">
        <v>653</v>
      </c>
      <c r="H571" s="30">
        <v>11384</v>
      </c>
      <c r="I571" s="30">
        <v>11384</v>
      </c>
      <c r="J571" s="27" t="s">
        <v>41</v>
      </c>
      <c r="K571" s="27" t="s">
        <v>67</v>
      </c>
      <c r="L571" s="27" t="s">
        <v>654</v>
      </c>
    </row>
    <row r="572" spans="2:12" s="22" customFormat="1" ht="12.75">
      <c r="B572" s="27">
        <v>60121226</v>
      </c>
      <c r="C572" s="33" t="s">
        <v>968</v>
      </c>
      <c r="D572" s="29">
        <v>41688</v>
      </c>
      <c r="E572" s="27" t="s">
        <v>87</v>
      </c>
      <c r="F572" s="27" t="s">
        <v>652</v>
      </c>
      <c r="G572" s="27" t="s">
        <v>653</v>
      </c>
      <c r="H572" s="30">
        <v>3468.5625</v>
      </c>
      <c r="I572" s="30">
        <v>3468.5625</v>
      </c>
      <c r="J572" s="27" t="s">
        <v>41</v>
      </c>
      <c r="K572" s="27" t="s">
        <v>67</v>
      </c>
      <c r="L572" s="27" t="s">
        <v>654</v>
      </c>
    </row>
    <row r="573" spans="2:12" s="22" customFormat="1" ht="25.5">
      <c r="B573" s="35">
        <v>14121901</v>
      </c>
      <c r="C573" s="33" t="s">
        <v>969</v>
      </c>
      <c r="D573" s="29">
        <v>41688</v>
      </c>
      <c r="E573" s="27" t="s">
        <v>87</v>
      </c>
      <c r="F573" s="27" t="s">
        <v>652</v>
      </c>
      <c r="G573" s="27" t="s">
        <v>653</v>
      </c>
      <c r="H573" s="30">
        <v>7513.4400000000005</v>
      </c>
      <c r="I573" s="30">
        <v>7513.4400000000005</v>
      </c>
      <c r="J573" s="27" t="s">
        <v>41</v>
      </c>
      <c r="K573" s="27" t="s">
        <v>67</v>
      </c>
      <c r="L573" s="27" t="s">
        <v>654</v>
      </c>
    </row>
    <row r="574" spans="2:12" s="22" customFormat="1" ht="25.5">
      <c r="B574" s="35">
        <v>14121901</v>
      </c>
      <c r="C574" s="33" t="s">
        <v>970</v>
      </c>
      <c r="D574" s="29">
        <v>41688</v>
      </c>
      <c r="E574" s="27" t="s">
        <v>87</v>
      </c>
      <c r="F574" s="27" t="s">
        <v>652</v>
      </c>
      <c r="G574" s="27" t="s">
        <v>653</v>
      </c>
      <c r="H574" s="30">
        <v>8338.78</v>
      </c>
      <c r="I574" s="30">
        <v>8338.78</v>
      </c>
      <c r="J574" s="27" t="s">
        <v>41</v>
      </c>
      <c r="K574" s="27" t="s">
        <v>67</v>
      </c>
      <c r="L574" s="27" t="s">
        <v>654</v>
      </c>
    </row>
    <row r="575" spans="2:12" s="22" customFormat="1" ht="12.75">
      <c r="B575" s="35">
        <v>14111523</v>
      </c>
      <c r="C575" s="33" t="s">
        <v>971</v>
      </c>
      <c r="D575" s="29">
        <v>41688</v>
      </c>
      <c r="E575" s="27" t="s">
        <v>87</v>
      </c>
      <c r="F575" s="27" t="s">
        <v>652</v>
      </c>
      <c r="G575" s="27" t="s">
        <v>653</v>
      </c>
      <c r="H575" s="30">
        <v>12294.720000000001</v>
      </c>
      <c r="I575" s="30">
        <v>12294.720000000001</v>
      </c>
      <c r="J575" s="27" t="s">
        <v>41</v>
      </c>
      <c r="K575" s="27" t="s">
        <v>67</v>
      </c>
      <c r="L575" s="27" t="s">
        <v>654</v>
      </c>
    </row>
    <row r="576" spans="2:12" s="22" customFormat="1" ht="25.5">
      <c r="B576" s="35">
        <v>14111507</v>
      </c>
      <c r="C576" s="33" t="s">
        <v>972</v>
      </c>
      <c r="D576" s="29">
        <v>41688</v>
      </c>
      <c r="E576" s="27" t="s">
        <v>87</v>
      </c>
      <c r="F576" s="27" t="s">
        <v>652</v>
      </c>
      <c r="G576" s="27" t="s">
        <v>653</v>
      </c>
      <c r="H576" s="30">
        <v>16478.34</v>
      </c>
      <c r="I576" s="30">
        <v>16478.34</v>
      </c>
      <c r="J576" s="27" t="s">
        <v>41</v>
      </c>
      <c r="K576" s="27" t="s">
        <v>67</v>
      </c>
      <c r="L576" s="27" t="s">
        <v>654</v>
      </c>
    </row>
    <row r="577" spans="2:12" s="22" customFormat="1" ht="25.5">
      <c r="B577" s="35">
        <v>14121901</v>
      </c>
      <c r="C577" s="33" t="s">
        <v>973</v>
      </c>
      <c r="D577" s="29">
        <v>41688</v>
      </c>
      <c r="E577" s="27" t="s">
        <v>87</v>
      </c>
      <c r="F577" s="27" t="s">
        <v>652</v>
      </c>
      <c r="G577" s="27" t="s">
        <v>653</v>
      </c>
      <c r="H577" s="30">
        <v>40128.6</v>
      </c>
      <c r="I577" s="30">
        <v>40128.6</v>
      </c>
      <c r="J577" s="27" t="s">
        <v>41</v>
      </c>
      <c r="K577" s="27" t="s">
        <v>67</v>
      </c>
      <c r="L577" s="27" t="s">
        <v>654</v>
      </c>
    </row>
    <row r="578" spans="2:12" s="22" customFormat="1" ht="25.5">
      <c r="B578" s="27">
        <v>60121117</v>
      </c>
      <c r="C578" s="33" t="s">
        <v>974</v>
      </c>
      <c r="D578" s="29">
        <v>41688</v>
      </c>
      <c r="E578" s="27" t="s">
        <v>87</v>
      </c>
      <c r="F578" s="27" t="s">
        <v>652</v>
      </c>
      <c r="G578" s="27" t="s">
        <v>653</v>
      </c>
      <c r="H578" s="30">
        <v>1138.4</v>
      </c>
      <c r="I578" s="30">
        <v>1138.4</v>
      </c>
      <c r="J578" s="27" t="s">
        <v>41</v>
      </c>
      <c r="K578" s="27" t="s">
        <v>67</v>
      </c>
      <c r="L578" s="27" t="s">
        <v>654</v>
      </c>
    </row>
    <row r="579" spans="2:12" s="22" customFormat="1" ht="25.5">
      <c r="B579" s="27">
        <v>14122107</v>
      </c>
      <c r="C579" s="33" t="s">
        <v>975</v>
      </c>
      <c r="D579" s="29">
        <v>41688</v>
      </c>
      <c r="E579" s="27" t="s">
        <v>87</v>
      </c>
      <c r="F579" s="27" t="s">
        <v>652</v>
      </c>
      <c r="G579" s="27" t="s">
        <v>653</v>
      </c>
      <c r="H579" s="34">
        <v>10992.675</v>
      </c>
      <c r="I579" s="34">
        <v>10992.675</v>
      </c>
      <c r="J579" s="27" t="s">
        <v>41</v>
      </c>
      <c r="K579" s="27" t="s">
        <v>67</v>
      </c>
      <c r="L579" s="27" t="s">
        <v>654</v>
      </c>
    </row>
    <row r="580" spans="2:12" s="22" customFormat="1" ht="12.75">
      <c r="B580" s="35">
        <v>14111606</v>
      </c>
      <c r="C580" s="33" t="s">
        <v>976</v>
      </c>
      <c r="D580" s="29">
        <v>41688</v>
      </c>
      <c r="E580" s="27" t="s">
        <v>87</v>
      </c>
      <c r="F580" s="27" t="s">
        <v>652</v>
      </c>
      <c r="G580" s="27" t="s">
        <v>653</v>
      </c>
      <c r="H580" s="30">
        <v>1154.053</v>
      </c>
      <c r="I580" s="30">
        <v>1154.053</v>
      </c>
      <c r="J580" s="27" t="s">
        <v>41</v>
      </c>
      <c r="K580" s="27" t="s">
        <v>67</v>
      </c>
      <c r="L580" s="27" t="s">
        <v>654</v>
      </c>
    </row>
    <row r="581" spans="2:12" s="22" customFormat="1" ht="25.5">
      <c r="B581" s="35">
        <v>14111606</v>
      </c>
      <c r="C581" s="33" t="s">
        <v>977</v>
      </c>
      <c r="D581" s="29">
        <v>41688</v>
      </c>
      <c r="E581" s="27" t="s">
        <v>87</v>
      </c>
      <c r="F581" s="27" t="s">
        <v>652</v>
      </c>
      <c r="G581" s="27" t="s">
        <v>653</v>
      </c>
      <c r="H581" s="30">
        <v>2831.7700000000004</v>
      </c>
      <c r="I581" s="30">
        <v>2831.7700000000004</v>
      </c>
      <c r="J581" s="27" t="s">
        <v>41</v>
      </c>
      <c r="K581" s="27" t="s">
        <v>67</v>
      </c>
      <c r="L581" s="27" t="s">
        <v>654</v>
      </c>
    </row>
    <row r="582" spans="2:12" s="22" customFormat="1" ht="12.75">
      <c r="B582" s="35">
        <v>14111606</v>
      </c>
      <c r="C582" s="33" t="s">
        <v>978</v>
      </c>
      <c r="D582" s="29">
        <v>41688</v>
      </c>
      <c r="E582" s="27" t="s">
        <v>87</v>
      </c>
      <c r="F582" s="27" t="s">
        <v>652</v>
      </c>
      <c r="G582" s="27" t="s">
        <v>653</v>
      </c>
      <c r="H582" s="30">
        <v>1316.275</v>
      </c>
      <c r="I582" s="30">
        <v>1316.275</v>
      </c>
      <c r="J582" s="27" t="s">
        <v>41</v>
      </c>
      <c r="K582" s="27" t="s">
        <v>67</v>
      </c>
      <c r="L582" s="27" t="s">
        <v>654</v>
      </c>
    </row>
    <row r="583" spans="2:12" s="22" customFormat="1" ht="12.75">
      <c r="B583" s="27">
        <v>11131507</v>
      </c>
      <c r="C583" s="33" t="s">
        <v>979</v>
      </c>
      <c r="D583" s="29">
        <v>41688</v>
      </c>
      <c r="E583" s="27" t="s">
        <v>87</v>
      </c>
      <c r="F583" s="27" t="s">
        <v>652</v>
      </c>
      <c r="G583" s="27" t="s">
        <v>653</v>
      </c>
      <c r="H583" s="30">
        <v>4820.4125</v>
      </c>
      <c r="I583" s="30">
        <v>4820.4125</v>
      </c>
      <c r="J583" s="27" t="s">
        <v>41</v>
      </c>
      <c r="K583" s="27" t="s">
        <v>67</v>
      </c>
      <c r="L583" s="27" t="s">
        <v>654</v>
      </c>
    </row>
    <row r="584" spans="2:12" s="22" customFormat="1" ht="25.5">
      <c r="B584" s="35">
        <v>14111606</v>
      </c>
      <c r="C584" s="33" t="s">
        <v>980</v>
      </c>
      <c r="D584" s="29">
        <v>41688</v>
      </c>
      <c r="E584" s="27" t="s">
        <v>87</v>
      </c>
      <c r="F584" s="27" t="s">
        <v>652</v>
      </c>
      <c r="G584" s="27" t="s">
        <v>653</v>
      </c>
      <c r="H584" s="30">
        <v>5798.725</v>
      </c>
      <c r="I584" s="30">
        <v>5798.725</v>
      </c>
      <c r="J584" s="27" t="s">
        <v>41</v>
      </c>
      <c r="K584" s="27" t="s">
        <v>67</v>
      </c>
      <c r="L584" s="27" t="s">
        <v>654</v>
      </c>
    </row>
    <row r="585" spans="2:12" s="22" customFormat="1" ht="25.5">
      <c r="B585" s="35">
        <v>14111606</v>
      </c>
      <c r="C585" s="33" t="s">
        <v>981</v>
      </c>
      <c r="D585" s="29">
        <v>41688</v>
      </c>
      <c r="E585" s="27" t="s">
        <v>87</v>
      </c>
      <c r="F585" s="27" t="s">
        <v>652</v>
      </c>
      <c r="G585" s="27" t="s">
        <v>653</v>
      </c>
      <c r="H585" s="30">
        <v>6616.950000000001</v>
      </c>
      <c r="I585" s="30">
        <v>6616.950000000001</v>
      </c>
      <c r="J585" s="27" t="s">
        <v>41</v>
      </c>
      <c r="K585" s="27" t="s">
        <v>67</v>
      </c>
      <c r="L585" s="27" t="s">
        <v>654</v>
      </c>
    </row>
    <row r="586" spans="2:12" s="22" customFormat="1" ht="25.5">
      <c r="B586" s="35">
        <v>14122105</v>
      </c>
      <c r="C586" s="33" t="s">
        <v>982</v>
      </c>
      <c r="D586" s="29">
        <v>41688</v>
      </c>
      <c r="E586" s="27" t="s">
        <v>87</v>
      </c>
      <c r="F586" s="27" t="s">
        <v>652</v>
      </c>
      <c r="G586" s="27" t="s">
        <v>653</v>
      </c>
      <c r="H586" s="30">
        <v>2653.895</v>
      </c>
      <c r="I586" s="30">
        <v>2653.895</v>
      </c>
      <c r="J586" s="27" t="s">
        <v>41</v>
      </c>
      <c r="K586" s="27" t="s">
        <v>67</v>
      </c>
      <c r="L586" s="27" t="s">
        <v>654</v>
      </c>
    </row>
    <row r="587" spans="2:12" s="22" customFormat="1" ht="25.5">
      <c r="B587" s="35">
        <v>14111606</v>
      </c>
      <c r="C587" s="33" t="s">
        <v>983</v>
      </c>
      <c r="D587" s="29">
        <v>41688</v>
      </c>
      <c r="E587" s="27" t="s">
        <v>87</v>
      </c>
      <c r="F587" s="27" t="s">
        <v>652</v>
      </c>
      <c r="G587" s="27" t="s">
        <v>653</v>
      </c>
      <c r="H587" s="30">
        <v>435267.24000000005</v>
      </c>
      <c r="I587" s="30">
        <v>435267.24000000005</v>
      </c>
      <c r="J587" s="27" t="s">
        <v>41</v>
      </c>
      <c r="K587" s="27" t="s">
        <v>67</v>
      </c>
      <c r="L587" s="27" t="s">
        <v>654</v>
      </c>
    </row>
    <row r="588" spans="2:12" s="22" customFormat="1" ht="38.25">
      <c r="B588" s="35">
        <v>14111515</v>
      </c>
      <c r="C588" s="33" t="s">
        <v>984</v>
      </c>
      <c r="D588" s="29">
        <v>41688</v>
      </c>
      <c r="E588" s="27" t="s">
        <v>87</v>
      </c>
      <c r="F588" s="27" t="s">
        <v>652</v>
      </c>
      <c r="G588" s="27" t="s">
        <v>653</v>
      </c>
      <c r="H588" s="30">
        <v>5499.895</v>
      </c>
      <c r="I588" s="30">
        <v>5499.895</v>
      </c>
      <c r="J588" s="27" t="s">
        <v>41</v>
      </c>
      <c r="K588" s="27" t="s">
        <v>67</v>
      </c>
      <c r="L588" s="27" t="s">
        <v>654</v>
      </c>
    </row>
    <row r="589" spans="2:12" s="22" customFormat="1" ht="25.5">
      <c r="B589" s="35">
        <v>14111530</v>
      </c>
      <c r="C589" s="33" t="s">
        <v>985</v>
      </c>
      <c r="D589" s="29">
        <v>41688</v>
      </c>
      <c r="E589" s="27" t="s">
        <v>87</v>
      </c>
      <c r="F589" s="27" t="s">
        <v>652</v>
      </c>
      <c r="G589" s="27" t="s">
        <v>653</v>
      </c>
      <c r="H589" s="30">
        <v>1128581.3</v>
      </c>
      <c r="I589" s="30">
        <v>1128581.3</v>
      </c>
      <c r="J589" s="27" t="s">
        <v>41</v>
      </c>
      <c r="K589" s="27" t="s">
        <v>67</v>
      </c>
      <c r="L589" s="27" t="s">
        <v>654</v>
      </c>
    </row>
    <row r="590" spans="2:12" s="22" customFormat="1" ht="25.5">
      <c r="B590" s="35">
        <v>14111530</v>
      </c>
      <c r="C590" s="33" t="s">
        <v>986</v>
      </c>
      <c r="D590" s="29">
        <v>41688</v>
      </c>
      <c r="E590" s="27" t="s">
        <v>87</v>
      </c>
      <c r="F590" s="27" t="s">
        <v>652</v>
      </c>
      <c r="G590" s="27" t="s">
        <v>653</v>
      </c>
      <c r="H590" s="30">
        <v>855652.746</v>
      </c>
      <c r="I590" s="30">
        <v>855652.746</v>
      </c>
      <c r="J590" s="27" t="s">
        <v>41</v>
      </c>
      <c r="K590" s="27" t="s">
        <v>67</v>
      </c>
      <c r="L590" s="27" t="s">
        <v>654</v>
      </c>
    </row>
    <row r="591" spans="2:12" s="22" customFormat="1" ht="25.5">
      <c r="B591" s="31">
        <v>14111530</v>
      </c>
      <c r="C591" s="33" t="s">
        <v>987</v>
      </c>
      <c r="D591" s="29">
        <v>41688</v>
      </c>
      <c r="E591" s="27" t="s">
        <v>87</v>
      </c>
      <c r="F591" s="27" t="s">
        <v>652</v>
      </c>
      <c r="G591" s="27" t="s">
        <v>653</v>
      </c>
      <c r="H591" s="30">
        <v>342658.4</v>
      </c>
      <c r="I591" s="30">
        <v>342658.4</v>
      </c>
      <c r="J591" s="27" t="s">
        <v>41</v>
      </c>
      <c r="K591" s="27" t="s">
        <v>67</v>
      </c>
      <c r="L591" s="27" t="s">
        <v>654</v>
      </c>
    </row>
    <row r="592" spans="2:12" s="22" customFormat="1" ht="25.5">
      <c r="B592" s="31">
        <v>55121606</v>
      </c>
      <c r="C592" s="33" t="s">
        <v>988</v>
      </c>
      <c r="D592" s="29">
        <v>41688</v>
      </c>
      <c r="E592" s="27" t="s">
        <v>87</v>
      </c>
      <c r="F592" s="27" t="s">
        <v>652</v>
      </c>
      <c r="G592" s="27" t="s">
        <v>653</v>
      </c>
      <c r="H592" s="30">
        <v>33298.200000000004</v>
      </c>
      <c r="I592" s="30">
        <v>33298.200000000004</v>
      </c>
      <c r="J592" s="27" t="s">
        <v>41</v>
      </c>
      <c r="K592" s="27" t="s">
        <v>67</v>
      </c>
      <c r="L592" s="27" t="s">
        <v>654</v>
      </c>
    </row>
    <row r="593" spans="2:12" s="22" customFormat="1" ht="25.5">
      <c r="B593" s="35">
        <v>44121503</v>
      </c>
      <c r="C593" s="33" t="s">
        <v>989</v>
      </c>
      <c r="D593" s="29">
        <v>41688</v>
      </c>
      <c r="E593" s="27" t="s">
        <v>87</v>
      </c>
      <c r="F593" s="27" t="s">
        <v>652</v>
      </c>
      <c r="G593" s="27" t="s">
        <v>653</v>
      </c>
      <c r="H593" s="30">
        <v>64888.799999999996</v>
      </c>
      <c r="I593" s="30">
        <v>64888.799999999996</v>
      </c>
      <c r="J593" s="27" t="s">
        <v>41</v>
      </c>
      <c r="K593" s="27" t="s">
        <v>67</v>
      </c>
      <c r="L593" s="27" t="s">
        <v>654</v>
      </c>
    </row>
    <row r="594" spans="2:12" s="22" customFormat="1" ht="12.75">
      <c r="B594" s="31">
        <v>44121503</v>
      </c>
      <c r="C594" s="33" t="s">
        <v>990</v>
      </c>
      <c r="D594" s="29">
        <v>41688</v>
      </c>
      <c r="E594" s="27" t="s">
        <v>87</v>
      </c>
      <c r="F594" s="27" t="s">
        <v>652</v>
      </c>
      <c r="G594" s="27" t="s">
        <v>653</v>
      </c>
      <c r="H594" s="30">
        <v>89649.00000000001</v>
      </c>
      <c r="I594" s="30">
        <v>89649.00000000001</v>
      </c>
      <c r="J594" s="27" t="s">
        <v>41</v>
      </c>
      <c r="K594" s="27" t="s">
        <v>67</v>
      </c>
      <c r="L594" s="27" t="s">
        <v>654</v>
      </c>
    </row>
    <row r="595" spans="2:12" s="22" customFormat="1" ht="12.75">
      <c r="B595" s="35">
        <v>44121503</v>
      </c>
      <c r="C595" s="33" t="s">
        <v>991</v>
      </c>
      <c r="D595" s="29">
        <v>41688</v>
      </c>
      <c r="E595" s="27" t="s">
        <v>87</v>
      </c>
      <c r="F595" s="27" t="s">
        <v>652</v>
      </c>
      <c r="G595" s="27" t="s">
        <v>653</v>
      </c>
      <c r="H595" s="30">
        <v>317613.6</v>
      </c>
      <c r="I595" s="30">
        <v>317613.6</v>
      </c>
      <c r="J595" s="27" t="s">
        <v>41</v>
      </c>
      <c r="K595" s="27" t="s">
        <v>67</v>
      </c>
      <c r="L595" s="27" t="s">
        <v>654</v>
      </c>
    </row>
    <row r="596" spans="2:12" s="22" customFormat="1" ht="25.5">
      <c r="B596" s="35">
        <v>44121503</v>
      </c>
      <c r="C596" s="33" t="s">
        <v>992</v>
      </c>
      <c r="D596" s="29">
        <v>41688</v>
      </c>
      <c r="E596" s="27" t="s">
        <v>87</v>
      </c>
      <c r="F596" s="27" t="s">
        <v>652</v>
      </c>
      <c r="G596" s="27" t="s">
        <v>653</v>
      </c>
      <c r="H596" s="30">
        <v>36357.65</v>
      </c>
      <c r="I596" s="30">
        <v>36357.65</v>
      </c>
      <c r="J596" s="27" t="s">
        <v>41</v>
      </c>
      <c r="K596" s="27" t="s">
        <v>67</v>
      </c>
      <c r="L596" s="27" t="s">
        <v>654</v>
      </c>
    </row>
    <row r="597" spans="2:12" s="22" customFormat="1" ht="12.75">
      <c r="B597" s="35">
        <v>44121503</v>
      </c>
      <c r="C597" s="33" t="s">
        <v>993</v>
      </c>
      <c r="D597" s="29">
        <v>41688</v>
      </c>
      <c r="E597" s="27" t="s">
        <v>87</v>
      </c>
      <c r="F597" s="27" t="s">
        <v>652</v>
      </c>
      <c r="G597" s="27" t="s">
        <v>653</v>
      </c>
      <c r="H597" s="30">
        <v>326578.5</v>
      </c>
      <c r="I597" s="30">
        <v>326578.5</v>
      </c>
      <c r="J597" s="27" t="s">
        <v>41</v>
      </c>
      <c r="K597" s="27" t="s">
        <v>67</v>
      </c>
      <c r="L597" s="27" t="s">
        <v>654</v>
      </c>
    </row>
    <row r="598" spans="2:12" s="22" customFormat="1" ht="12.75">
      <c r="B598" s="35">
        <v>44121503</v>
      </c>
      <c r="C598" s="33" t="s">
        <v>994</v>
      </c>
      <c r="D598" s="29">
        <v>41688</v>
      </c>
      <c r="E598" s="27" t="s">
        <v>87</v>
      </c>
      <c r="F598" s="27" t="s">
        <v>652</v>
      </c>
      <c r="G598" s="27" t="s">
        <v>653</v>
      </c>
      <c r="H598" s="30">
        <v>2917.15</v>
      </c>
      <c r="I598" s="30">
        <v>2917.15</v>
      </c>
      <c r="J598" s="27" t="s">
        <v>41</v>
      </c>
      <c r="K598" s="27" t="s">
        <v>67</v>
      </c>
      <c r="L598" s="27" t="s">
        <v>654</v>
      </c>
    </row>
    <row r="599" spans="2:12" s="22" customFormat="1" ht="25.5">
      <c r="B599" s="31">
        <v>24111503</v>
      </c>
      <c r="C599" s="33" t="s">
        <v>995</v>
      </c>
      <c r="D599" s="29">
        <v>41688</v>
      </c>
      <c r="E599" s="27" t="s">
        <v>87</v>
      </c>
      <c r="F599" s="27" t="s">
        <v>652</v>
      </c>
      <c r="G599" s="27" t="s">
        <v>653</v>
      </c>
      <c r="H599" s="30">
        <v>23266.05</v>
      </c>
      <c r="I599" s="30">
        <v>23266.05</v>
      </c>
      <c r="J599" s="27" t="s">
        <v>41</v>
      </c>
      <c r="K599" s="27" t="s">
        <v>67</v>
      </c>
      <c r="L599" s="27" t="s">
        <v>654</v>
      </c>
    </row>
    <row r="600" spans="2:12" s="22" customFormat="1" ht="25.5">
      <c r="B600" s="35">
        <v>14111604</v>
      </c>
      <c r="C600" s="33" t="s">
        <v>996</v>
      </c>
      <c r="D600" s="29">
        <v>41688</v>
      </c>
      <c r="E600" s="27" t="s">
        <v>87</v>
      </c>
      <c r="F600" s="27" t="s">
        <v>652</v>
      </c>
      <c r="G600" s="27" t="s">
        <v>653</v>
      </c>
      <c r="H600" s="30">
        <v>275350.5</v>
      </c>
      <c r="I600" s="30">
        <v>275350.5</v>
      </c>
      <c r="J600" s="27" t="s">
        <v>41</v>
      </c>
      <c r="K600" s="27" t="s">
        <v>67</v>
      </c>
      <c r="L600" s="27" t="s">
        <v>654</v>
      </c>
    </row>
    <row r="601" spans="2:12" s="22" customFormat="1" ht="38.25">
      <c r="B601" s="35">
        <v>24101510</v>
      </c>
      <c r="C601" s="33" t="s">
        <v>997</v>
      </c>
      <c r="D601" s="29">
        <v>41688</v>
      </c>
      <c r="E601" s="27" t="s">
        <v>87</v>
      </c>
      <c r="F601" s="27" t="s">
        <v>652</v>
      </c>
      <c r="G601" s="27" t="s">
        <v>653</v>
      </c>
      <c r="H601" s="30">
        <v>139116.744</v>
      </c>
      <c r="I601" s="30">
        <v>139116.744</v>
      </c>
      <c r="J601" s="27" t="s">
        <v>41</v>
      </c>
      <c r="K601" s="27" t="s">
        <v>67</v>
      </c>
      <c r="L601" s="27" t="s">
        <v>654</v>
      </c>
    </row>
    <row r="602" spans="2:12" s="22" customFormat="1" ht="25.5">
      <c r="B602" s="35">
        <v>44121615</v>
      </c>
      <c r="C602" s="33" t="s">
        <v>998</v>
      </c>
      <c r="D602" s="29">
        <v>41688</v>
      </c>
      <c r="E602" s="27" t="s">
        <v>87</v>
      </c>
      <c r="F602" s="27" t="s">
        <v>652</v>
      </c>
      <c r="G602" s="27" t="s">
        <v>653</v>
      </c>
      <c r="H602" s="30">
        <v>224606.538</v>
      </c>
      <c r="I602" s="30">
        <v>224606.538</v>
      </c>
      <c r="J602" s="27" t="s">
        <v>41</v>
      </c>
      <c r="K602" s="27" t="s">
        <v>67</v>
      </c>
      <c r="L602" s="27" t="s">
        <v>654</v>
      </c>
    </row>
    <row r="603" spans="2:12" s="22" customFormat="1" ht="25.5">
      <c r="B603" s="35">
        <v>44121615</v>
      </c>
      <c r="C603" s="33" t="s">
        <v>999</v>
      </c>
      <c r="D603" s="29">
        <v>41688</v>
      </c>
      <c r="E603" s="27" t="s">
        <v>87</v>
      </c>
      <c r="F603" s="27" t="s">
        <v>652</v>
      </c>
      <c r="G603" s="27" t="s">
        <v>653</v>
      </c>
      <c r="H603" s="30">
        <v>113094.61800000002</v>
      </c>
      <c r="I603" s="30">
        <v>113094.61800000002</v>
      </c>
      <c r="J603" s="27" t="s">
        <v>41</v>
      </c>
      <c r="K603" s="27" t="s">
        <v>67</v>
      </c>
      <c r="L603" s="27" t="s">
        <v>654</v>
      </c>
    </row>
    <row r="604" spans="2:12" s="22" customFormat="1" ht="25.5">
      <c r="B604" s="31">
        <v>44102402</v>
      </c>
      <c r="C604" s="33" t="s">
        <v>1000</v>
      </c>
      <c r="D604" s="29">
        <v>41688</v>
      </c>
      <c r="E604" s="27" t="s">
        <v>87</v>
      </c>
      <c r="F604" s="27" t="s">
        <v>652</v>
      </c>
      <c r="G604" s="27" t="s">
        <v>653</v>
      </c>
      <c r="H604" s="30">
        <v>21197.709</v>
      </c>
      <c r="I604" s="30">
        <v>21197.709</v>
      </c>
      <c r="J604" s="27" t="s">
        <v>41</v>
      </c>
      <c r="K604" s="27" t="s">
        <v>67</v>
      </c>
      <c r="L604" s="27" t="s">
        <v>654</v>
      </c>
    </row>
    <row r="605" spans="2:12" s="22" customFormat="1" ht="25.5">
      <c r="B605" s="31">
        <v>44102402</v>
      </c>
      <c r="C605" s="33" t="s">
        <v>1001</v>
      </c>
      <c r="D605" s="29">
        <v>41688</v>
      </c>
      <c r="E605" s="27" t="s">
        <v>87</v>
      </c>
      <c r="F605" s="27" t="s">
        <v>652</v>
      </c>
      <c r="G605" s="27" t="s">
        <v>653</v>
      </c>
      <c r="H605" s="30">
        <v>8307.155999999999</v>
      </c>
      <c r="I605" s="30">
        <v>8307.155999999999</v>
      </c>
      <c r="J605" s="27" t="s">
        <v>41</v>
      </c>
      <c r="K605" s="27" t="s">
        <v>67</v>
      </c>
      <c r="L605" s="27" t="s">
        <v>654</v>
      </c>
    </row>
    <row r="606" spans="2:12" s="22" customFormat="1" ht="38.25">
      <c r="B606" s="35">
        <v>44101602</v>
      </c>
      <c r="C606" s="33" t="s">
        <v>1002</v>
      </c>
      <c r="D606" s="29">
        <v>41688</v>
      </c>
      <c r="E606" s="27" t="s">
        <v>87</v>
      </c>
      <c r="F606" s="27" t="s">
        <v>652</v>
      </c>
      <c r="G606" s="27" t="s">
        <v>653</v>
      </c>
      <c r="H606" s="30">
        <v>269267.544</v>
      </c>
      <c r="I606" s="30">
        <v>269267.544</v>
      </c>
      <c r="J606" s="27" t="s">
        <v>41</v>
      </c>
      <c r="K606" s="27" t="s">
        <v>67</v>
      </c>
      <c r="L606" s="27" t="s">
        <v>654</v>
      </c>
    </row>
    <row r="607" spans="2:12" s="22" customFormat="1" ht="38.25">
      <c r="B607" s="35">
        <v>44101602</v>
      </c>
      <c r="C607" s="33" t="s">
        <v>1003</v>
      </c>
      <c r="D607" s="29">
        <v>41688</v>
      </c>
      <c r="E607" s="27" t="s">
        <v>87</v>
      </c>
      <c r="F607" s="27" t="s">
        <v>652</v>
      </c>
      <c r="G607" s="27" t="s">
        <v>653</v>
      </c>
      <c r="H607" s="30">
        <v>177390.72</v>
      </c>
      <c r="I607" s="30">
        <v>177390.72</v>
      </c>
      <c r="J607" s="27" t="s">
        <v>41</v>
      </c>
      <c r="K607" s="27" t="s">
        <v>67</v>
      </c>
      <c r="L607" s="27" t="s">
        <v>654</v>
      </c>
    </row>
    <row r="608" spans="2:12" s="22" customFormat="1" ht="38.25">
      <c r="B608" s="35">
        <v>44102402</v>
      </c>
      <c r="C608" s="33" t="s">
        <v>1004</v>
      </c>
      <c r="D608" s="29">
        <v>41688</v>
      </c>
      <c r="E608" s="27" t="s">
        <v>87</v>
      </c>
      <c r="F608" s="27" t="s">
        <v>652</v>
      </c>
      <c r="G608" s="27" t="s">
        <v>653</v>
      </c>
      <c r="H608" s="30">
        <v>64448.74800000001</v>
      </c>
      <c r="I608" s="30">
        <v>64448.74800000001</v>
      </c>
      <c r="J608" s="27" t="s">
        <v>41</v>
      </c>
      <c r="K608" s="27" t="s">
        <v>67</v>
      </c>
      <c r="L608" s="27" t="s">
        <v>654</v>
      </c>
    </row>
    <row r="609" spans="2:12" s="22" customFormat="1" ht="25.5">
      <c r="B609" s="35">
        <v>27112819</v>
      </c>
      <c r="C609" s="33" t="s">
        <v>1005</v>
      </c>
      <c r="D609" s="29">
        <v>41688</v>
      </c>
      <c r="E609" s="27" t="s">
        <v>87</v>
      </c>
      <c r="F609" s="27" t="s">
        <v>652</v>
      </c>
      <c r="G609" s="27" t="s">
        <v>653</v>
      </c>
      <c r="H609" s="30">
        <v>5678.4312</v>
      </c>
      <c r="I609" s="30">
        <v>5678.4312</v>
      </c>
      <c r="J609" s="27" t="s">
        <v>41</v>
      </c>
      <c r="K609" s="27" t="s">
        <v>67</v>
      </c>
      <c r="L609" s="27" t="s">
        <v>654</v>
      </c>
    </row>
    <row r="610" spans="2:12" s="22" customFormat="1" ht="25.5">
      <c r="B610" s="35">
        <v>44121613</v>
      </c>
      <c r="C610" s="33" t="s">
        <v>1006</v>
      </c>
      <c r="D610" s="29">
        <v>41688</v>
      </c>
      <c r="E610" s="27" t="s">
        <v>87</v>
      </c>
      <c r="F610" s="27" t="s">
        <v>652</v>
      </c>
      <c r="G610" s="27" t="s">
        <v>653</v>
      </c>
      <c r="H610" s="30">
        <v>21972.99</v>
      </c>
      <c r="I610" s="30">
        <v>21972.99</v>
      </c>
      <c r="J610" s="27" t="s">
        <v>41</v>
      </c>
      <c r="K610" s="27" t="s">
        <v>67</v>
      </c>
      <c r="L610" s="27" t="s">
        <v>654</v>
      </c>
    </row>
    <row r="611" spans="2:12" s="22" customFormat="1" ht="25.5">
      <c r="B611" s="35">
        <v>44121619</v>
      </c>
      <c r="C611" s="33" t="s">
        <v>1007</v>
      </c>
      <c r="D611" s="29">
        <v>41688</v>
      </c>
      <c r="E611" s="27" t="s">
        <v>87</v>
      </c>
      <c r="F611" s="27" t="s">
        <v>652</v>
      </c>
      <c r="G611" s="27" t="s">
        <v>653</v>
      </c>
      <c r="H611" s="30">
        <v>40394.952</v>
      </c>
      <c r="I611" s="30">
        <v>40394.952</v>
      </c>
      <c r="J611" s="27" t="s">
        <v>41</v>
      </c>
      <c r="K611" s="27" t="s">
        <v>67</v>
      </c>
      <c r="L611" s="27" t="s">
        <v>654</v>
      </c>
    </row>
    <row r="612" spans="2:12" s="22" customFormat="1" ht="12.75">
      <c r="B612" s="35">
        <v>44121618</v>
      </c>
      <c r="C612" s="33" t="s">
        <v>1008</v>
      </c>
      <c r="D612" s="29">
        <v>41688</v>
      </c>
      <c r="E612" s="27" t="s">
        <v>87</v>
      </c>
      <c r="F612" s="27" t="s">
        <v>652</v>
      </c>
      <c r="G612" s="27" t="s">
        <v>653</v>
      </c>
      <c r="H612" s="30">
        <v>4920.825</v>
      </c>
      <c r="I612" s="30">
        <v>4920.825</v>
      </c>
      <c r="J612" s="27" t="s">
        <v>41</v>
      </c>
      <c r="K612" s="27" t="s">
        <v>67</v>
      </c>
      <c r="L612" s="27" t="s">
        <v>654</v>
      </c>
    </row>
    <row r="613" spans="2:12" s="22" customFormat="1" ht="38.25">
      <c r="B613" s="27">
        <v>44111503</v>
      </c>
      <c r="C613" s="33" t="s">
        <v>1009</v>
      </c>
      <c r="D613" s="29">
        <v>41688</v>
      </c>
      <c r="E613" s="27" t="s">
        <v>87</v>
      </c>
      <c r="F613" s="27" t="s">
        <v>652</v>
      </c>
      <c r="G613" s="27" t="s">
        <v>653</v>
      </c>
      <c r="H613" s="30">
        <v>59037.849</v>
      </c>
      <c r="I613" s="30">
        <v>59037.849</v>
      </c>
      <c r="J613" s="27" t="s">
        <v>41</v>
      </c>
      <c r="K613" s="27" t="s">
        <v>67</v>
      </c>
      <c r="L613" s="27" t="s">
        <v>654</v>
      </c>
    </row>
    <row r="614" spans="2:12" s="22" customFormat="1" ht="25.5">
      <c r="B614" s="35">
        <v>14111704</v>
      </c>
      <c r="C614" s="40" t="s">
        <v>657</v>
      </c>
      <c r="D614" s="29">
        <v>41674</v>
      </c>
      <c r="E614" s="27" t="s">
        <v>70</v>
      </c>
      <c r="F614" s="27" t="s">
        <v>658</v>
      </c>
      <c r="G614" s="27" t="s">
        <v>653</v>
      </c>
      <c r="H614" s="34">
        <v>6476187</v>
      </c>
      <c r="I614" s="34">
        <v>6476187</v>
      </c>
      <c r="J614" s="27" t="s">
        <v>41</v>
      </c>
      <c r="K614" s="27" t="s">
        <v>67</v>
      </c>
      <c r="L614" s="27" t="s">
        <v>654</v>
      </c>
    </row>
    <row r="615" spans="2:12" s="22" customFormat="1" ht="38.25">
      <c r="B615" s="27">
        <v>82121507</v>
      </c>
      <c r="C615" s="33" t="s">
        <v>1010</v>
      </c>
      <c r="D615" s="29">
        <v>41763</v>
      </c>
      <c r="E615" s="35" t="s">
        <v>177</v>
      </c>
      <c r="F615" s="27" t="s">
        <v>659</v>
      </c>
      <c r="G615" s="35" t="s">
        <v>660</v>
      </c>
      <c r="H615" s="34">
        <v>1879000</v>
      </c>
      <c r="I615" s="34">
        <v>1879000</v>
      </c>
      <c r="J615" s="35" t="s">
        <v>41</v>
      </c>
      <c r="K615" s="35" t="s">
        <v>67</v>
      </c>
      <c r="L615" s="35" t="s">
        <v>654</v>
      </c>
    </row>
    <row r="616" spans="2:12" s="22" customFormat="1" ht="51">
      <c r="B616" s="27">
        <v>82121507</v>
      </c>
      <c r="C616" s="36" t="s">
        <v>1011</v>
      </c>
      <c r="D616" s="29">
        <v>41763</v>
      </c>
      <c r="E616" s="35" t="s">
        <v>177</v>
      </c>
      <c r="F616" s="27" t="s">
        <v>659</v>
      </c>
      <c r="G616" s="35" t="s">
        <v>660</v>
      </c>
      <c r="H616" s="34">
        <v>175000</v>
      </c>
      <c r="I616" s="34">
        <v>175000</v>
      </c>
      <c r="J616" s="35" t="s">
        <v>41</v>
      </c>
      <c r="K616" s="35" t="s">
        <v>67</v>
      </c>
      <c r="L616" s="35" t="s">
        <v>654</v>
      </c>
    </row>
    <row r="617" spans="2:12" s="22" customFormat="1" ht="76.5">
      <c r="B617" s="27">
        <v>82121507</v>
      </c>
      <c r="C617" s="36" t="s">
        <v>1012</v>
      </c>
      <c r="D617" s="29">
        <v>41763</v>
      </c>
      <c r="E617" s="35" t="s">
        <v>177</v>
      </c>
      <c r="F617" s="27" t="s">
        <v>659</v>
      </c>
      <c r="G617" s="35" t="s">
        <v>660</v>
      </c>
      <c r="H617" s="34">
        <v>2460000</v>
      </c>
      <c r="I617" s="34">
        <v>2460000</v>
      </c>
      <c r="J617" s="35" t="s">
        <v>41</v>
      </c>
      <c r="K617" s="35" t="s">
        <v>67</v>
      </c>
      <c r="L617" s="35" t="s">
        <v>654</v>
      </c>
    </row>
    <row r="618" spans="2:12" s="22" customFormat="1" ht="63.75">
      <c r="B618" s="27">
        <v>82121507</v>
      </c>
      <c r="C618" s="36" t="s">
        <v>1013</v>
      </c>
      <c r="D618" s="29">
        <v>41763</v>
      </c>
      <c r="E618" s="35" t="s">
        <v>177</v>
      </c>
      <c r="F618" s="27" t="s">
        <v>659</v>
      </c>
      <c r="G618" s="35" t="s">
        <v>660</v>
      </c>
      <c r="H618" s="34">
        <v>120000</v>
      </c>
      <c r="I618" s="34">
        <v>120000</v>
      </c>
      <c r="J618" s="35" t="s">
        <v>41</v>
      </c>
      <c r="K618" s="35" t="s">
        <v>67</v>
      </c>
      <c r="L618" s="35" t="s">
        <v>654</v>
      </c>
    </row>
    <row r="619" spans="2:12" s="22" customFormat="1" ht="38.25">
      <c r="B619" s="27">
        <v>82121507</v>
      </c>
      <c r="C619" s="36" t="s">
        <v>1014</v>
      </c>
      <c r="D619" s="29">
        <v>41763</v>
      </c>
      <c r="E619" s="35" t="s">
        <v>177</v>
      </c>
      <c r="F619" s="27" t="s">
        <v>659</v>
      </c>
      <c r="G619" s="35" t="s">
        <v>660</v>
      </c>
      <c r="H619" s="34">
        <v>218400</v>
      </c>
      <c r="I619" s="34">
        <v>218400</v>
      </c>
      <c r="J619" s="35" t="s">
        <v>41</v>
      </c>
      <c r="K619" s="35" t="s">
        <v>67</v>
      </c>
      <c r="L619" s="35" t="s">
        <v>654</v>
      </c>
    </row>
    <row r="620" spans="2:12" s="22" customFormat="1" ht="51">
      <c r="B620" s="27">
        <v>82121507</v>
      </c>
      <c r="C620" s="33" t="s">
        <v>1015</v>
      </c>
      <c r="D620" s="29">
        <v>41763</v>
      </c>
      <c r="E620" s="35" t="s">
        <v>177</v>
      </c>
      <c r="F620" s="27" t="s">
        <v>659</v>
      </c>
      <c r="G620" s="35" t="s">
        <v>660</v>
      </c>
      <c r="H620" s="30">
        <v>250000</v>
      </c>
      <c r="I620" s="30">
        <v>250000</v>
      </c>
      <c r="J620" s="35" t="s">
        <v>41</v>
      </c>
      <c r="K620" s="35" t="s">
        <v>67</v>
      </c>
      <c r="L620" s="35" t="s">
        <v>654</v>
      </c>
    </row>
    <row r="621" spans="2:12" s="22" customFormat="1" ht="51">
      <c r="B621" s="27">
        <v>82121507</v>
      </c>
      <c r="C621" s="33" t="s">
        <v>1016</v>
      </c>
      <c r="D621" s="29">
        <v>41763</v>
      </c>
      <c r="E621" s="35" t="s">
        <v>177</v>
      </c>
      <c r="F621" s="27" t="s">
        <v>659</v>
      </c>
      <c r="G621" s="35" t="s">
        <v>660</v>
      </c>
      <c r="H621" s="30">
        <v>440000</v>
      </c>
      <c r="I621" s="30">
        <v>440000</v>
      </c>
      <c r="J621" s="35" t="s">
        <v>41</v>
      </c>
      <c r="K621" s="35" t="s">
        <v>67</v>
      </c>
      <c r="L621" s="35" t="s">
        <v>654</v>
      </c>
    </row>
    <row r="622" spans="2:12" s="22" customFormat="1" ht="38.25">
      <c r="B622" s="27">
        <v>82121507</v>
      </c>
      <c r="C622" s="33" t="s">
        <v>1017</v>
      </c>
      <c r="D622" s="29">
        <v>41763</v>
      </c>
      <c r="E622" s="35" t="s">
        <v>177</v>
      </c>
      <c r="F622" s="27" t="s">
        <v>659</v>
      </c>
      <c r="G622" s="35" t="s">
        <v>660</v>
      </c>
      <c r="H622" s="30">
        <v>70000</v>
      </c>
      <c r="I622" s="30">
        <v>70000</v>
      </c>
      <c r="J622" s="35" t="s">
        <v>41</v>
      </c>
      <c r="K622" s="35" t="s">
        <v>67</v>
      </c>
      <c r="L622" s="35" t="s">
        <v>654</v>
      </c>
    </row>
    <row r="623" spans="2:12" s="22" customFormat="1" ht="63.75">
      <c r="B623" s="27">
        <v>82121507</v>
      </c>
      <c r="C623" s="33" t="s">
        <v>1018</v>
      </c>
      <c r="D623" s="29">
        <v>41763</v>
      </c>
      <c r="E623" s="35" t="s">
        <v>177</v>
      </c>
      <c r="F623" s="27" t="s">
        <v>659</v>
      </c>
      <c r="G623" s="35" t="s">
        <v>660</v>
      </c>
      <c r="H623" s="30">
        <v>1910000</v>
      </c>
      <c r="I623" s="30">
        <v>1910000</v>
      </c>
      <c r="J623" s="35" t="s">
        <v>41</v>
      </c>
      <c r="K623" s="35" t="s">
        <v>67</v>
      </c>
      <c r="L623" s="35" t="s">
        <v>654</v>
      </c>
    </row>
    <row r="624" spans="2:12" s="22" customFormat="1" ht="38.25">
      <c r="B624" s="27">
        <v>82121507</v>
      </c>
      <c r="C624" s="36" t="s">
        <v>1019</v>
      </c>
      <c r="D624" s="29">
        <v>41763</v>
      </c>
      <c r="E624" s="35" t="s">
        <v>177</v>
      </c>
      <c r="F624" s="27" t="s">
        <v>659</v>
      </c>
      <c r="G624" s="35" t="s">
        <v>660</v>
      </c>
      <c r="H624" s="34">
        <v>162000</v>
      </c>
      <c r="I624" s="34">
        <v>162000</v>
      </c>
      <c r="J624" s="35" t="s">
        <v>41</v>
      </c>
      <c r="K624" s="35" t="s">
        <v>67</v>
      </c>
      <c r="L624" s="35" t="s">
        <v>654</v>
      </c>
    </row>
    <row r="625" spans="2:12" s="22" customFormat="1" ht="76.5">
      <c r="B625" s="27">
        <v>82121507</v>
      </c>
      <c r="C625" s="33" t="s">
        <v>1020</v>
      </c>
      <c r="D625" s="29">
        <v>41763</v>
      </c>
      <c r="E625" s="35" t="s">
        <v>177</v>
      </c>
      <c r="F625" s="27" t="s">
        <v>659</v>
      </c>
      <c r="G625" s="35" t="s">
        <v>660</v>
      </c>
      <c r="H625" s="34">
        <v>4872000</v>
      </c>
      <c r="I625" s="34">
        <v>4872000</v>
      </c>
      <c r="J625" s="35" t="s">
        <v>41</v>
      </c>
      <c r="K625" s="35" t="s">
        <v>67</v>
      </c>
      <c r="L625" s="35" t="s">
        <v>654</v>
      </c>
    </row>
    <row r="626" spans="2:12" s="22" customFormat="1" ht="38.25">
      <c r="B626" s="27">
        <v>82121507</v>
      </c>
      <c r="C626" s="36" t="s">
        <v>1021</v>
      </c>
      <c r="D626" s="29">
        <v>41763</v>
      </c>
      <c r="E626" s="35" t="s">
        <v>177</v>
      </c>
      <c r="F626" s="27" t="s">
        <v>659</v>
      </c>
      <c r="G626" s="35" t="s">
        <v>660</v>
      </c>
      <c r="H626" s="34">
        <v>263000</v>
      </c>
      <c r="I626" s="34">
        <v>263000</v>
      </c>
      <c r="J626" s="35" t="s">
        <v>41</v>
      </c>
      <c r="K626" s="35" t="s">
        <v>67</v>
      </c>
      <c r="L626" s="35" t="s">
        <v>654</v>
      </c>
    </row>
    <row r="627" spans="2:12" s="22" customFormat="1" ht="51">
      <c r="B627" s="27">
        <v>82121507</v>
      </c>
      <c r="C627" s="33" t="s">
        <v>1022</v>
      </c>
      <c r="D627" s="29">
        <v>41763</v>
      </c>
      <c r="E627" s="35" t="s">
        <v>177</v>
      </c>
      <c r="F627" s="27" t="s">
        <v>659</v>
      </c>
      <c r="G627" s="35" t="s">
        <v>660</v>
      </c>
      <c r="H627" s="30">
        <v>641480</v>
      </c>
      <c r="I627" s="30">
        <v>641480</v>
      </c>
      <c r="J627" s="35" t="s">
        <v>41</v>
      </c>
      <c r="K627" s="35" t="s">
        <v>67</v>
      </c>
      <c r="L627" s="35" t="s">
        <v>654</v>
      </c>
    </row>
    <row r="628" spans="2:12" s="22" customFormat="1" ht="63.75">
      <c r="B628" s="27">
        <v>82121507</v>
      </c>
      <c r="C628" s="33" t="s">
        <v>1023</v>
      </c>
      <c r="D628" s="29">
        <v>41763</v>
      </c>
      <c r="E628" s="35" t="s">
        <v>177</v>
      </c>
      <c r="F628" s="27" t="s">
        <v>659</v>
      </c>
      <c r="G628" s="35" t="s">
        <v>660</v>
      </c>
      <c r="H628" s="30">
        <v>951200</v>
      </c>
      <c r="I628" s="30">
        <v>951200</v>
      </c>
      <c r="J628" s="35" t="s">
        <v>41</v>
      </c>
      <c r="K628" s="35" t="s">
        <v>67</v>
      </c>
      <c r="L628" s="35" t="s">
        <v>654</v>
      </c>
    </row>
    <row r="629" spans="2:12" s="22" customFormat="1" ht="51">
      <c r="B629" s="27">
        <v>82121507</v>
      </c>
      <c r="C629" s="33" t="s">
        <v>1024</v>
      </c>
      <c r="D629" s="29">
        <v>41763</v>
      </c>
      <c r="E629" s="35" t="s">
        <v>177</v>
      </c>
      <c r="F629" s="27" t="s">
        <v>659</v>
      </c>
      <c r="G629" s="35" t="s">
        <v>660</v>
      </c>
      <c r="H629" s="30">
        <v>510000</v>
      </c>
      <c r="I629" s="30">
        <v>510000</v>
      </c>
      <c r="J629" s="35" t="s">
        <v>41</v>
      </c>
      <c r="K629" s="35" t="s">
        <v>67</v>
      </c>
      <c r="L629" s="35" t="s">
        <v>654</v>
      </c>
    </row>
    <row r="630" spans="2:12" s="22" customFormat="1" ht="38.25">
      <c r="B630" s="27">
        <v>82121507</v>
      </c>
      <c r="C630" s="33" t="s">
        <v>1025</v>
      </c>
      <c r="D630" s="29">
        <v>41763</v>
      </c>
      <c r="E630" s="35" t="s">
        <v>177</v>
      </c>
      <c r="F630" s="27" t="s">
        <v>659</v>
      </c>
      <c r="G630" s="35" t="s">
        <v>660</v>
      </c>
      <c r="H630" s="30">
        <v>180000</v>
      </c>
      <c r="I630" s="30">
        <v>180000</v>
      </c>
      <c r="J630" s="35" t="s">
        <v>41</v>
      </c>
      <c r="K630" s="35" t="s">
        <v>67</v>
      </c>
      <c r="L630" s="35" t="s">
        <v>654</v>
      </c>
    </row>
    <row r="631" spans="2:12" s="22" customFormat="1" ht="51">
      <c r="B631" s="27">
        <v>82121507</v>
      </c>
      <c r="C631" s="33" t="s">
        <v>1026</v>
      </c>
      <c r="D631" s="29">
        <v>41763</v>
      </c>
      <c r="E631" s="35" t="s">
        <v>177</v>
      </c>
      <c r="F631" s="27" t="s">
        <v>659</v>
      </c>
      <c r="G631" s="35" t="s">
        <v>660</v>
      </c>
      <c r="H631" s="30">
        <v>48000</v>
      </c>
      <c r="I631" s="30">
        <v>48000</v>
      </c>
      <c r="J631" s="35" t="s">
        <v>41</v>
      </c>
      <c r="K631" s="35" t="s">
        <v>67</v>
      </c>
      <c r="L631" s="35" t="s">
        <v>654</v>
      </c>
    </row>
    <row r="632" spans="2:12" s="22" customFormat="1" ht="38.25">
      <c r="B632" s="27">
        <v>82121507</v>
      </c>
      <c r="C632" s="36" t="s">
        <v>1027</v>
      </c>
      <c r="D632" s="29">
        <v>41763</v>
      </c>
      <c r="E632" s="35" t="s">
        <v>177</v>
      </c>
      <c r="F632" s="27" t="s">
        <v>659</v>
      </c>
      <c r="G632" s="35" t="s">
        <v>660</v>
      </c>
      <c r="H632" s="34">
        <v>456800</v>
      </c>
      <c r="I632" s="34">
        <v>456800</v>
      </c>
      <c r="J632" s="35" t="s">
        <v>41</v>
      </c>
      <c r="K632" s="35" t="s">
        <v>67</v>
      </c>
      <c r="L632" s="35" t="s">
        <v>654</v>
      </c>
    </row>
    <row r="633" spans="2:12" s="22" customFormat="1" ht="38.25">
      <c r="B633" s="27">
        <v>82121507</v>
      </c>
      <c r="C633" s="36" t="s">
        <v>1028</v>
      </c>
      <c r="D633" s="29">
        <v>41763</v>
      </c>
      <c r="E633" s="35" t="s">
        <v>177</v>
      </c>
      <c r="F633" s="27" t="s">
        <v>659</v>
      </c>
      <c r="G633" s="35" t="s">
        <v>660</v>
      </c>
      <c r="H633" s="34">
        <v>1000000</v>
      </c>
      <c r="I633" s="34">
        <v>1000000</v>
      </c>
      <c r="J633" s="35" t="s">
        <v>41</v>
      </c>
      <c r="K633" s="35" t="s">
        <v>67</v>
      </c>
      <c r="L633" s="35" t="s">
        <v>654</v>
      </c>
    </row>
    <row r="634" spans="2:12" s="22" customFormat="1" ht="38.25">
      <c r="B634" s="27">
        <v>82121507</v>
      </c>
      <c r="C634" s="33" t="s">
        <v>1029</v>
      </c>
      <c r="D634" s="29">
        <v>41763</v>
      </c>
      <c r="E634" s="35" t="s">
        <v>177</v>
      </c>
      <c r="F634" s="27" t="s">
        <v>659</v>
      </c>
      <c r="G634" s="35" t="s">
        <v>660</v>
      </c>
      <c r="H634" s="30">
        <v>260000</v>
      </c>
      <c r="I634" s="30">
        <v>260000</v>
      </c>
      <c r="J634" s="35" t="s">
        <v>41</v>
      </c>
      <c r="K634" s="35" t="s">
        <v>67</v>
      </c>
      <c r="L634" s="35" t="s">
        <v>654</v>
      </c>
    </row>
    <row r="635" spans="2:12" s="22" customFormat="1" ht="38.25">
      <c r="B635" s="27">
        <v>82121507</v>
      </c>
      <c r="C635" s="33" t="s">
        <v>1030</v>
      </c>
      <c r="D635" s="29">
        <v>41763</v>
      </c>
      <c r="E635" s="35" t="s">
        <v>177</v>
      </c>
      <c r="F635" s="27" t="s">
        <v>659</v>
      </c>
      <c r="G635" s="35" t="s">
        <v>660</v>
      </c>
      <c r="H635" s="30">
        <v>392000</v>
      </c>
      <c r="I635" s="30">
        <v>392000</v>
      </c>
      <c r="J635" s="35" t="s">
        <v>41</v>
      </c>
      <c r="K635" s="35" t="s">
        <v>67</v>
      </c>
      <c r="L635" s="35" t="s">
        <v>654</v>
      </c>
    </row>
    <row r="636" spans="2:12" s="22" customFormat="1" ht="51">
      <c r="B636" s="27">
        <v>82121507</v>
      </c>
      <c r="C636" s="33" t="s">
        <v>1031</v>
      </c>
      <c r="D636" s="29">
        <v>41763</v>
      </c>
      <c r="E636" s="35" t="s">
        <v>177</v>
      </c>
      <c r="F636" s="27" t="s">
        <v>659</v>
      </c>
      <c r="G636" s="35" t="s">
        <v>660</v>
      </c>
      <c r="H636" s="30">
        <v>820000</v>
      </c>
      <c r="I636" s="30">
        <v>820000</v>
      </c>
      <c r="J636" s="35" t="s">
        <v>41</v>
      </c>
      <c r="K636" s="35" t="s">
        <v>67</v>
      </c>
      <c r="L636" s="35" t="s">
        <v>654</v>
      </c>
    </row>
    <row r="637" spans="2:12" s="22" customFormat="1" ht="38.25">
      <c r="B637" s="27">
        <v>82121507</v>
      </c>
      <c r="C637" s="33" t="s">
        <v>1032</v>
      </c>
      <c r="D637" s="29">
        <v>41763</v>
      </c>
      <c r="E637" s="35" t="s">
        <v>177</v>
      </c>
      <c r="F637" s="27" t="s">
        <v>659</v>
      </c>
      <c r="G637" s="35" t="s">
        <v>660</v>
      </c>
      <c r="H637" s="30">
        <v>2890000</v>
      </c>
      <c r="I637" s="30">
        <v>2890000</v>
      </c>
      <c r="J637" s="35" t="s">
        <v>41</v>
      </c>
      <c r="K637" s="35" t="s">
        <v>67</v>
      </c>
      <c r="L637" s="35" t="s">
        <v>654</v>
      </c>
    </row>
    <row r="638" spans="2:12" s="22" customFormat="1" ht="51">
      <c r="B638" s="27">
        <v>82121507</v>
      </c>
      <c r="C638" s="36" t="s">
        <v>1033</v>
      </c>
      <c r="D638" s="29">
        <v>41763</v>
      </c>
      <c r="E638" s="35" t="s">
        <v>177</v>
      </c>
      <c r="F638" s="27" t="s">
        <v>659</v>
      </c>
      <c r="G638" s="35" t="s">
        <v>660</v>
      </c>
      <c r="H638" s="34">
        <v>950000</v>
      </c>
      <c r="I638" s="34">
        <v>950000</v>
      </c>
      <c r="J638" s="35" t="s">
        <v>41</v>
      </c>
      <c r="K638" s="35" t="s">
        <v>67</v>
      </c>
      <c r="L638" s="35" t="s">
        <v>654</v>
      </c>
    </row>
    <row r="639" spans="2:12" s="22" customFormat="1" ht="51">
      <c r="B639" s="27">
        <v>82121507</v>
      </c>
      <c r="C639" s="36" t="s">
        <v>1034</v>
      </c>
      <c r="D639" s="29">
        <v>41763</v>
      </c>
      <c r="E639" s="35" t="s">
        <v>177</v>
      </c>
      <c r="F639" s="27" t="s">
        <v>659</v>
      </c>
      <c r="G639" s="35" t="s">
        <v>660</v>
      </c>
      <c r="H639" s="34">
        <v>485000</v>
      </c>
      <c r="I639" s="34">
        <v>485000</v>
      </c>
      <c r="J639" s="35" t="s">
        <v>41</v>
      </c>
      <c r="K639" s="35" t="s">
        <v>67</v>
      </c>
      <c r="L639" s="35" t="s">
        <v>654</v>
      </c>
    </row>
    <row r="640" spans="2:12" s="22" customFormat="1" ht="38.25">
      <c r="B640" s="27">
        <v>82121507</v>
      </c>
      <c r="C640" s="33" t="s">
        <v>1035</v>
      </c>
      <c r="D640" s="29">
        <v>41763</v>
      </c>
      <c r="E640" s="35" t="s">
        <v>177</v>
      </c>
      <c r="F640" s="27" t="s">
        <v>659</v>
      </c>
      <c r="G640" s="35" t="s">
        <v>660</v>
      </c>
      <c r="H640" s="30">
        <v>450000</v>
      </c>
      <c r="I640" s="30">
        <v>450000</v>
      </c>
      <c r="J640" s="35" t="s">
        <v>41</v>
      </c>
      <c r="K640" s="35" t="s">
        <v>67</v>
      </c>
      <c r="L640" s="35" t="s">
        <v>654</v>
      </c>
    </row>
    <row r="641" spans="2:12" s="22" customFormat="1" ht="38.25">
      <c r="B641" s="27">
        <v>82121507</v>
      </c>
      <c r="C641" s="33" t="s">
        <v>1036</v>
      </c>
      <c r="D641" s="29">
        <v>41763</v>
      </c>
      <c r="E641" s="35" t="s">
        <v>177</v>
      </c>
      <c r="F641" s="27" t="s">
        <v>659</v>
      </c>
      <c r="G641" s="35" t="s">
        <v>660</v>
      </c>
      <c r="H641" s="30">
        <v>430000</v>
      </c>
      <c r="I641" s="30">
        <v>430000</v>
      </c>
      <c r="J641" s="35" t="s">
        <v>41</v>
      </c>
      <c r="K641" s="35" t="s">
        <v>67</v>
      </c>
      <c r="L641" s="35" t="s">
        <v>654</v>
      </c>
    </row>
    <row r="642" spans="2:12" s="22" customFormat="1" ht="38.25">
      <c r="B642" s="27">
        <v>82121507</v>
      </c>
      <c r="C642" s="33" t="s">
        <v>1037</v>
      </c>
      <c r="D642" s="29">
        <v>41763</v>
      </c>
      <c r="E642" s="35" t="s">
        <v>177</v>
      </c>
      <c r="F642" s="27" t="s">
        <v>659</v>
      </c>
      <c r="G642" s="35" t="s">
        <v>660</v>
      </c>
      <c r="H642" s="30">
        <v>434304</v>
      </c>
      <c r="I642" s="30">
        <v>434304</v>
      </c>
      <c r="J642" s="35" t="s">
        <v>41</v>
      </c>
      <c r="K642" s="35" t="s">
        <v>67</v>
      </c>
      <c r="L642" s="35" t="s">
        <v>654</v>
      </c>
    </row>
    <row r="643" spans="2:12" s="22" customFormat="1" ht="38.25">
      <c r="B643" s="27">
        <v>82121507</v>
      </c>
      <c r="C643" s="36" t="s">
        <v>661</v>
      </c>
      <c r="D643" s="29">
        <v>41763</v>
      </c>
      <c r="E643" s="35" t="s">
        <v>177</v>
      </c>
      <c r="F643" s="27" t="s">
        <v>659</v>
      </c>
      <c r="G643" s="35" t="s">
        <v>660</v>
      </c>
      <c r="H643" s="30">
        <v>680000</v>
      </c>
      <c r="I643" s="30">
        <v>680000</v>
      </c>
      <c r="J643" s="35" t="s">
        <v>41</v>
      </c>
      <c r="K643" s="35" t="s">
        <v>67</v>
      </c>
      <c r="L643" s="35" t="s">
        <v>654</v>
      </c>
    </row>
    <row r="644" spans="2:12" s="22" customFormat="1" ht="38.25">
      <c r="B644" s="27">
        <v>82121507</v>
      </c>
      <c r="C644" s="33" t="s">
        <v>1038</v>
      </c>
      <c r="D644" s="29">
        <v>41763</v>
      </c>
      <c r="E644" s="35" t="s">
        <v>177</v>
      </c>
      <c r="F644" s="27" t="s">
        <v>659</v>
      </c>
      <c r="G644" s="35" t="s">
        <v>660</v>
      </c>
      <c r="H644" s="30">
        <v>350000</v>
      </c>
      <c r="I644" s="30">
        <v>350000</v>
      </c>
      <c r="J644" s="35" t="s">
        <v>41</v>
      </c>
      <c r="K644" s="35" t="s">
        <v>67</v>
      </c>
      <c r="L644" s="35" t="s">
        <v>654</v>
      </c>
    </row>
    <row r="645" spans="2:12" s="22" customFormat="1" ht="51">
      <c r="B645" s="27">
        <v>82121507</v>
      </c>
      <c r="C645" s="33" t="s">
        <v>1039</v>
      </c>
      <c r="D645" s="29">
        <v>41763</v>
      </c>
      <c r="E645" s="35" t="s">
        <v>177</v>
      </c>
      <c r="F645" s="27" t="s">
        <v>659</v>
      </c>
      <c r="G645" s="35" t="s">
        <v>660</v>
      </c>
      <c r="H645" s="30">
        <v>360000</v>
      </c>
      <c r="I645" s="30">
        <v>360000</v>
      </c>
      <c r="J645" s="35" t="s">
        <v>41</v>
      </c>
      <c r="K645" s="35" t="s">
        <v>67</v>
      </c>
      <c r="L645" s="35" t="s">
        <v>654</v>
      </c>
    </row>
    <row r="646" spans="2:12" s="22" customFormat="1" ht="38.25">
      <c r="B646" s="27">
        <v>82121507</v>
      </c>
      <c r="C646" s="36" t="s">
        <v>1040</v>
      </c>
      <c r="D646" s="29">
        <v>41763</v>
      </c>
      <c r="E646" s="35" t="s">
        <v>177</v>
      </c>
      <c r="F646" s="27" t="s">
        <v>659</v>
      </c>
      <c r="G646" s="35" t="s">
        <v>660</v>
      </c>
      <c r="H646" s="30">
        <v>485000</v>
      </c>
      <c r="I646" s="30">
        <v>485000</v>
      </c>
      <c r="J646" s="35" t="s">
        <v>41</v>
      </c>
      <c r="K646" s="35" t="s">
        <v>67</v>
      </c>
      <c r="L646" s="35" t="s">
        <v>654</v>
      </c>
    </row>
    <row r="647" spans="2:12" s="22" customFormat="1" ht="38.25">
      <c r="B647" s="27">
        <v>82121507</v>
      </c>
      <c r="C647" s="36" t="s">
        <v>662</v>
      </c>
      <c r="D647" s="29">
        <v>41763</v>
      </c>
      <c r="E647" s="35" t="s">
        <v>177</v>
      </c>
      <c r="F647" s="27" t="s">
        <v>659</v>
      </c>
      <c r="G647" s="35" t="s">
        <v>660</v>
      </c>
      <c r="H647" s="30">
        <v>468000</v>
      </c>
      <c r="I647" s="30">
        <v>468000</v>
      </c>
      <c r="J647" s="35" t="s">
        <v>41</v>
      </c>
      <c r="K647" s="35" t="s">
        <v>67</v>
      </c>
      <c r="L647" s="35" t="s">
        <v>654</v>
      </c>
    </row>
    <row r="648" spans="2:12" s="22" customFormat="1" ht="38.25">
      <c r="B648" s="27">
        <v>82121507</v>
      </c>
      <c r="C648" s="33" t="s">
        <v>1041</v>
      </c>
      <c r="D648" s="29">
        <v>41763</v>
      </c>
      <c r="E648" s="35" t="s">
        <v>177</v>
      </c>
      <c r="F648" s="27" t="s">
        <v>659</v>
      </c>
      <c r="G648" s="35" t="s">
        <v>660</v>
      </c>
      <c r="H648" s="30">
        <v>480000</v>
      </c>
      <c r="I648" s="30">
        <v>480000</v>
      </c>
      <c r="J648" s="35" t="s">
        <v>41</v>
      </c>
      <c r="K648" s="35" t="s">
        <v>67</v>
      </c>
      <c r="L648" s="35" t="s">
        <v>654</v>
      </c>
    </row>
    <row r="649" spans="2:12" s="22" customFormat="1" ht="38.25">
      <c r="B649" s="27">
        <v>82121507</v>
      </c>
      <c r="C649" s="36" t="s">
        <v>1042</v>
      </c>
      <c r="D649" s="29">
        <v>41763</v>
      </c>
      <c r="E649" s="35" t="s">
        <v>177</v>
      </c>
      <c r="F649" s="27" t="s">
        <v>659</v>
      </c>
      <c r="G649" s="35" t="s">
        <v>660</v>
      </c>
      <c r="H649" s="34">
        <v>165000</v>
      </c>
      <c r="I649" s="34">
        <v>165000</v>
      </c>
      <c r="J649" s="35" t="s">
        <v>41</v>
      </c>
      <c r="K649" s="35" t="s">
        <v>67</v>
      </c>
      <c r="L649" s="35" t="s">
        <v>654</v>
      </c>
    </row>
    <row r="650" spans="2:12" s="22" customFormat="1" ht="38.25">
      <c r="B650" s="27">
        <v>82121507</v>
      </c>
      <c r="C650" s="33" t="s">
        <v>1043</v>
      </c>
      <c r="D650" s="29">
        <v>41763</v>
      </c>
      <c r="E650" s="35" t="s">
        <v>177</v>
      </c>
      <c r="F650" s="27" t="s">
        <v>659</v>
      </c>
      <c r="G650" s="35" t="s">
        <v>660</v>
      </c>
      <c r="H650" s="30">
        <v>280000</v>
      </c>
      <c r="I650" s="30">
        <v>280000</v>
      </c>
      <c r="J650" s="35" t="s">
        <v>41</v>
      </c>
      <c r="K650" s="35" t="s">
        <v>67</v>
      </c>
      <c r="L650" s="35" t="s">
        <v>654</v>
      </c>
    </row>
    <row r="651" spans="2:12" s="22" customFormat="1" ht="63.75">
      <c r="B651" s="27">
        <v>82121507</v>
      </c>
      <c r="C651" s="33" t="s">
        <v>1044</v>
      </c>
      <c r="D651" s="29">
        <v>41763</v>
      </c>
      <c r="E651" s="35" t="s">
        <v>177</v>
      </c>
      <c r="F651" s="27" t="s">
        <v>659</v>
      </c>
      <c r="G651" s="35" t="s">
        <v>660</v>
      </c>
      <c r="H651" s="34">
        <v>450000</v>
      </c>
      <c r="I651" s="34">
        <v>450000</v>
      </c>
      <c r="J651" s="35" t="s">
        <v>41</v>
      </c>
      <c r="K651" s="35" t="s">
        <v>67</v>
      </c>
      <c r="L651" s="35" t="s">
        <v>654</v>
      </c>
    </row>
    <row r="652" spans="2:12" s="22" customFormat="1" ht="51">
      <c r="B652" s="27">
        <v>82121507</v>
      </c>
      <c r="C652" s="36" t="s">
        <v>1045</v>
      </c>
      <c r="D652" s="29">
        <v>41763</v>
      </c>
      <c r="E652" s="35" t="s">
        <v>177</v>
      </c>
      <c r="F652" s="27" t="s">
        <v>659</v>
      </c>
      <c r="G652" s="35" t="s">
        <v>660</v>
      </c>
      <c r="H652" s="34">
        <v>330000</v>
      </c>
      <c r="I652" s="34">
        <v>330000</v>
      </c>
      <c r="J652" s="35" t="s">
        <v>41</v>
      </c>
      <c r="K652" s="35" t="s">
        <v>67</v>
      </c>
      <c r="L652" s="35" t="s">
        <v>654</v>
      </c>
    </row>
    <row r="653" spans="2:12" s="22" customFormat="1" ht="63.75">
      <c r="B653" s="27">
        <v>82121507</v>
      </c>
      <c r="C653" s="36" t="s">
        <v>1046</v>
      </c>
      <c r="D653" s="29">
        <v>41763</v>
      </c>
      <c r="E653" s="35" t="s">
        <v>177</v>
      </c>
      <c r="F653" s="27" t="s">
        <v>659</v>
      </c>
      <c r="G653" s="35" t="s">
        <v>660</v>
      </c>
      <c r="H653" s="30">
        <v>230000</v>
      </c>
      <c r="I653" s="30">
        <v>230000</v>
      </c>
      <c r="J653" s="35" t="s">
        <v>41</v>
      </c>
      <c r="K653" s="35" t="s">
        <v>67</v>
      </c>
      <c r="L653" s="35" t="s">
        <v>654</v>
      </c>
    </row>
    <row r="654" spans="2:12" s="22" customFormat="1" ht="63.75">
      <c r="B654" s="27">
        <v>82121507</v>
      </c>
      <c r="C654" s="36" t="s">
        <v>1047</v>
      </c>
      <c r="D654" s="29">
        <v>41763</v>
      </c>
      <c r="E654" s="35" t="s">
        <v>177</v>
      </c>
      <c r="F654" s="27" t="s">
        <v>659</v>
      </c>
      <c r="G654" s="35" t="s">
        <v>660</v>
      </c>
      <c r="H654" s="34">
        <v>468000</v>
      </c>
      <c r="I654" s="34">
        <v>468000</v>
      </c>
      <c r="J654" s="35" t="s">
        <v>41</v>
      </c>
      <c r="K654" s="35" t="s">
        <v>67</v>
      </c>
      <c r="L654" s="35" t="s">
        <v>654</v>
      </c>
    </row>
    <row r="655" spans="2:12" s="22" customFormat="1" ht="51">
      <c r="B655" s="27">
        <v>82121507</v>
      </c>
      <c r="C655" s="36" t="s">
        <v>1048</v>
      </c>
      <c r="D655" s="29">
        <v>41763</v>
      </c>
      <c r="E655" s="35" t="s">
        <v>177</v>
      </c>
      <c r="F655" s="27" t="s">
        <v>659</v>
      </c>
      <c r="G655" s="35" t="s">
        <v>660</v>
      </c>
      <c r="H655" s="30">
        <v>110000</v>
      </c>
      <c r="I655" s="30">
        <v>110000</v>
      </c>
      <c r="J655" s="35" t="s">
        <v>41</v>
      </c>
      <c r="K655" s="35" t="s">
        <v>67</v>
      </c>
      <c r="L655" s="35" t="s">
        <v>654</v>
      </c>
    </row>
    <row r="656" spans="2:12" s="22" customFormat="1" ht="51">
      <c r="B656" s="27">
        <v>82121507</v>
      </c>
      <c r="C656" s="36" t="s">
        <v>1049</v>
      </c>
      <c r="D656" s="29">
        <v>41763</v>
      </c>
      <c r="E656" s="35" t="s">
        <v>177</v>
      </c>
      <c r="F656" s="27" t="s">
        <v>659</v>
      </c>
      <c r="G656" s="35" t="s">
        <v>660</v>
      </c>
      <c r="H656" s="34">
        <v>210000</v>
      </c>
      <c r="I656" s="34">
        <v>210000</v>
      </c>
      <c r="J656" s="35" t="s">
        <v>41</v>
      </c>
      <c r="K656" s="35" t="s">
        <v>67</v>
      </c>
      <c r="L656" s="35" t="s">
        <v>654</v>
      </c>
    </row>
    <row r="657" spans="2:12" s="22" customFormat="1" ht="76.5">
      <c r="B657" s="27">
        <v>82121507</v>
      </c>
      <c r="C657" s="36" t="s">
        <v>1050</v>
      </c>
      <c r="D657" s="29">
        <v>41763</v>
      </c>
      <c r="E657" s="35" t="s">
        <v>177</v>
      </c>
      <c r="F657" s="27" t="s">
        <v>659</v>
      </c>
      <c r="G657" s="35" t="s">
        <v>660</v>
      </c>
      <c r="H657" s="34">
        <v>145000</v>
      </c>
      <c r="I657" s="34">
        <v>145000</v>
      </c>
      <c r="J657" s="35" t="s">
        <v>41</v>
      </c>
      <c r="K657" s="35" t="s">
        <v>67</v>
      </c>
      <c r="L657" s="35" t="s">
        <v>654</v>
      </c>
    </row>
    <row r="658" spans="2:12" s="22" customFormat="1" ht="51">
      <c r="B658" s="27">
        <v>82121507</v>
      </c>
      <c r="C658" s="36" t="s">
        <v>1051</v>
      </c>
      <c r="D658" s="29">
        <v>41763</v>
      </c>
      <c r="E658" s="35" t="s">
        <v>177</v>
      </c>
      <c r="F658" s="27" t="s">
        <v>659</v>
      </c>
      <c r="G658" s="35" t="s">
        <v>660</v>
      </c>
      <c r="H658" s="30">
        <v>195000</v>
      </c>
      <c r="I658" s="30">
        <v>195000</v>
      </c>
      <c r="J658" s="35" t="s">
        <v>41</v>
      </c>
      <c r="K658" s="35" t="s">
        <v>67</v>
      </c>
      <c r="L658" s="35" t="s">
        <v>654</v>
      </c>
    </row>
    <row r="659" spans="2:12" s="22" customFormat="1" ht="51">
      <c r="B659" s="27">
        <v>82121507</v>
      </c>
      <c r="C659" s="36" t="s">
        <v>1052</v>
      </c>
      <c r="D659" s="29">
        <v>41763</v>
      </c>
      <c r="E659" s="35" t="s">
        <v>177</v>
      </c>
      <c r="F659" s="27" t="s">
        <v>659</v>
      </c>
      <c r="G659" s="35" t="s">
        <v>660</v>
      </c>
      <c r="H659" s="30">
        <v>195000</v>
      </c>
      <c r="I659" s="30">
        <v>195000</v>
      </c>
      <c r="J659" s="35" t="s">
        <v>41</v>
      </c>
      <c r="K659" s="35" t="s">
        <v>67</v>
      </c>
      <c r="L659" s="35" t="s">
        <v>654</v>
      </c>
    </row>
    <row r="660" spans="2:12" s="22" customFormat="1" ht="38.25">
      <c r="B660" s="27">
        <v>82121507</v>
      </c>
      <c r="C660" s="36" t="s">
        <v>1053</v>
      </c>
      <c r="D660" s="29">
        <v>41763</v>
      </c>
      <c r="E660" s="35" t="s">
        <v>177</v>
      </c>
      <c r="F660" s="27" t="s">
        <v>659</v>
      </c>
      <c r="G660" s="35" t="s">
        <v>660</v>
      </c>
      <c r="H660" s="30">
        <v>92000</v>
      </c>
      <c r="I660" s="30">
        <v>92000</v>
      </c>
      <c r="J660" s="35" t="s">
        <v>41</v>
      </c>
      <c r="K660" s="35" t="s">
        <v>67</v>
      </c>
      <c r="L660" s="35" t="s">
        <v>654</v>
      </c>
    </row>
    <row r="661" spans="2:12" s="22" customFormat="1" ht="51">
      <c r="B661" s="27">
        <v>82121507</v>
      </c>
      <c r="C661" s="36" t="s">
        <v>1054</v>
      </c>
      <c r="D661" s="29">
        <v>41763</v>
      </c>
      <c r="E661" s="35" t="s">
        <v>177</v>
      </c>
      <c r="F661" s="27" t="s">
        <v>659</v>
      </c>
      <c r="G661" s="35" t="s">
        <v>660</v>
      </c>
      <c r="H661" s="34">
        <v>210000</v>
      </c>
      <c r="I661" s="34">
        <v>210000</v>
      </c>
      <c r="J661" s="35" t="s">
        <v>41</v>
      </c>
      <c r="K661" s="35" t="s">
        <v>67</v>
      </c>
      <c r="L661" s="35" t="s">
        <v>654</v>
      </c>
    </row>
    <row r="662" spans="2:12" s="22" customFormat="1" ht="38.25">
      <c r="B662" s="27">
        <v>82121507</v>
      </c>
      <c r="C662" s="36" t="s">
        <v>663</v>
      </c>
      <c r="D662" s="29">
        <v>41763</v>
      </c>
      <c r="E662" s="35" t="s">
        <v>177</v>
      </c>
      <c r="F662" s="27" t="s">
        <v>659</v>
      </c>
      <c r="G662" s="35" t="s">
        <v>660</v>
      </c>
      <c r="H662" s="30">
        <v>500000</v>
      </c>
      <c r="I662" s="30">
        <v>500000</v>
      </c>
      <c r="J662" s="35" t="s">
        <v>41</v>
      </c>
      <c r="K662" s="35" t="s">
        <v>67</v>
      </c>
      <c r="L662" s="35" t="s">
        <v>654</v>
      </c>
    </row>
    <row r="663" spans="2:12" s="22" customFormat="1" ht="76.5">
      <c r="B663" s="27">
        <v>82121507</v>
      </c>
      <c r="C663" s="33" t="s">
        <v>1055</v>
      </c>
      <c r="D663" s="29">
        <v>41763</v>
      </c>
      <c r="E663" s="35" t="s">
        <v>177</v>
      </c>
      <c r="F663" s="27" t="s">
        <v>659</v>
      </c>
      <c r="G663" s="35" t="s">
        <v>660</v>
      </c>
      <c r="H663" s="34">
        <v>900000</v>
      </c>
      <c r="I663" s="34">
        <v>900000</v>
      </c>
      <c r="J663" s="35" t="s">
        <v>41</v>
      </c>
      <c r="K663" s="35" t="s">
        <v>67</v>
      </c>
      <c r="L663" s="35" t="s">
        <v>654</v>
      </c>
    </row>
    <row r="664" spans="2:12" s="22" customFormat="1" ht="63.75">
      <c r="B664" s="27">
        <v>82121507</v>
      </c>
      <c r="C664" s="33" t="s">
        <v>1056</v>
      </c>
      <c r="D664" s="29">
        <v>41763</v>
      </c>
      <c r="E664" s="35" t="s">
        <v>177</v>
      </c>
      <c r="F664" s="27" t="s">
        <v>659</v>
      </c>
      <c r="G664" s="35" t="s">
        <v>660</v>
      </c>
      <c r="H664" s="34">
        <v>350000</v>
      </c>
      <c r="I664" s="34">
        <v>350000</v>
      </c>
      <c r="J664" s="35" t="s">
        <v>41</v>
      </c>
      <c r="K664" s="35" t="s">
        <v>67</v>
      </c>
      <c r="L664" s="35" t="s">
        <v>654</v>
      </c>
    </row>
    <row r="665" spans="2:12" s="22" customFormat="1" ht="63.75">
      <c r="B665" s="27">
        <v>82121507</v>
      </c>
      <c r="C665" s="33" t="s">
        <v>1057</v>
      </c>
      <c r="D665" s="29">
        <v>41763</v>
      </c>
      <c r="E665" s="35" t="s">
        <v>177</v>
      </c>
      <c r="F665" s="27" t="s">
        <v>659</v>
      </c>
      <c r="G665" s="35" t="s">
        <v>660</v>
      </c>
      <c r="H665" s="34">
        <v>165000</v>
      </c>
      <c r="I665" s="34">
        <v>165000</v>
      </c>
      <c r="J665" s="35" t="s">
        <v>41</v>
      </c>
      <c r="K665" s="35" t="s">
        <v>67</v>
      </c>
      <c r="L665" s="35" t="s">
        <v>654</v>
      </c>
    </row>
    <row r="666" spans="2:12" s="22" customFormat="1" ht="38.25">
      <c r="B666" s="27">
        <v>82121507</v>
      </c>
      <c r="C666" s="33" t="s">
        <v>1058</v>
      </c>
      <c r="D666" s="29">
        <v>41763</v>
      </c>
      <c r="E666" s="35" t="s">
        <v>177</v>
      </c>
      <c r="F666" s="27" t="s">
        <v>659</v>
      </c>
      <c r="G666" s="35" t="s">
        <v>660</v>
      </c>
      <c r="H666" s="34">
        <v>315000</v>
      </c>
      <c r="I666" s="34">
        <v>315000</v>
      </c>
      <c r="J666" s="35" t="s">
        <v>41</v>
      </c>
      <c r="K666" s="35" t="s">
        <v>67</v>
      </c>
      <c r="L666" s="35" t="s">
        <v>654</v>
      </c>
    </row>
    <row r="667" spans="2:12" s="22" customFormat="1" ht="51">
      <c r="B667" s="27">
        <v>82121507</v>
      </c>
      <c r="C667" s="33" t="s">
        <v>1059</v>
      </c>
      <c r="D667" s="29">
        <v>41763</v>
      </c>
      <c r="E667" s="35" t="s">
        <v>177</v>
      </c>
      <c r="F667" s="27" t="s">
        <v>659</v>
      </c>
      <c r="G667" s="35" t="s">
        <v>660</v>
      </c>
      <c r="H667" s="34">
        <v>850000</v>
      </c>
      <c r="I667" s="34">
        <v>850000</v>
      </c>
      <c r="J667" s="35" t="s">
        <v>41</v>
      </c>
      <c r="K667" s="35" t="s">
        <v>67</v>
      </c>
      <c r="L667" s="35" t="s">
        <v>654</v>
      </c>
    </row>
    <row r="668" spans="2:12" s="22" customFormat="1" ht="38.25">
      <c r="B668" s="27">
        <v>82121507</v>
      </c>
      <c r="C668" s="33" t="s">
        <v>1060</v>
      </c>
      <c r="D668" s="29">
        <v>41763</v>
      </c>
      <c r="E668" s="35" t="s">
        <v>177</v>
      </c>
      <c r="F668" s="27" t="s">
        <v>659</v>
      </c>
      <c r="G668" s="35" t="s">
        <v>660</v>
      </c>
      <c r="H668" s="30">
        <v>80000</v>
      </c>
      <c r="I668" s="30">
        <v>80000</v>
      </c>
      <c r="J668" s="35" t="s">
        <v>41</v>
      </c>
      <c r="K668" s="35" t="s">
        <v>67</v>
      </c>
      <c r="L668" s="35" t="s">
        <v>654</v>
      </c>
    </row>
    <row r="669" spans="2:12" s="22" customFormat="1" ht="38.25">
      <c r="B669" s="27">
        <v>82121507</v>
      </c>
      <c r="C669" s="33" t="s">
        <v>1061</v>
      </c>
      <c r="D669" s="29">
        <v>41763</v>
      </c>
      <c r="E669" s="35" t="s">
        <v>177</v>
      </c>
      <c r="F669" s="27" t="s">
        <v>659</v>
      </c>
      <c r="G669" s="35" t="s">
        <v>660</v>
      </c>
      <c r="H669" s="30">
        <v>105000</v>
      </c>
      <c r="I669" s="30">
        <v>105000</v>
      </c>
      <c r="J669" s="35" t="s">
        <v>41</v>
      </c>
      <c r="K669" s="35" t="s">
        <v>67</v>
      </c>
      <c r="L669" s="35" t="s">
        <v>654</v>
      </c>
    </row>
    <row r="670" spans="2:12" s="22" customFormat="1" ht="51">
      <c r="B670" s="27">
        <v>82121507</v>
      </c>
      <c r="C670" s="33" t="s">
        <v>1062</v>
      </c>
      <c r="D670" s="29">
        <v>41763</v>
      </c>
      <c r="E670" s="35" t="s">
        <v>177</v>
      </c>
      <c r="F670" s="27" t="s">
        <v>659</v>
      </c>
      <c r="G670" s="35" t="s">
        <v>660</v>
      </c>
      <c r="H670" s="30">
        <v>105000</v>
      </c>
      <c r="I670" s="30">
        <v>105000</v>
      </c>
      <c r="J670" s="35" t="s">
        <v>41</v>
      </c>
      <c r="K670" s="35" t="s">
        <v>67</v>
      </c>
      <c r="L670" s="35" t="s">
        <v>654</v>
      </c>
    </row>
    <row r="671" spans="2:12" s="22" customFormat="1" ht="51">
      <c r="B671" s="27">
        <v>82121507</v>
      </c>
      <c r="C671" s="33" t="s">
        <v>1063</v>
      </c>
      <c r="D671" s="29">
        <v>41763</v>
      </c>
      <c r="E671" s="35" t="s">
        <v>177</v>
      </c>
      <c r="F671" s="27" t="s">
        <v>659</v>
      </c>
      <c r="G671" s="35" t="s">
        <v>660</v>
      </c>
      <c r="H671" s="30">
        <v>210000</v>
      </c>
      <c r="I671" s="30">
        <v>210000</v>
      </c>
      <c r="J671" s="35" t="s">
        <v>41</v>
      </c>
      <c r="K671" s="35" t="s">
        <v>67</v>
      </c>
      <c r="L671" s="35" t="s">
        <v>654</v>
      </c>
    </row>
    <row r="672" spans="2:12" s="22" customFormat="1" ht="38.25">
      <c r="B672" s="27">
        <v>82121507</v>
      </c>
      <c r="C672" s="33" t="s">
        <v>1064</v>
      </c>
      <c r="D672" s="29">
        <v>41763</v>
      </c>
      <c r="E672" s="35" t="s">
        <v>177</v>
      </c>
      <c r="F672" s="27" t="s">
        <v>659</v>
      </c>
      <c r="G672" s="35" t="s">
        <v>660</v>
      </c>
      <c r="H672" s="30">
        <v>65000</v>
      </c>
      <c r="I672" s="30">
        <v>65000</v>
      </c>
      <c r="J672" s="35" t="s">
        <v>41</v>
      </c>
      <c r="K672" s="35" t="s">
        <v>67</v>
      </c>
      <c r="L672" s="35" t="s">
        <v>654</v>
      </c>
    </row>
    <row r="673" spans="2:12" s="22" customFormat="1" ht="38.25">
      <c r="B673" s="27">
        <v>82121507</v>
      </c>
      <c r="C673" s="33" t="s">
        <v>1065</v>
      </c>
      <c r="D673" s="29">
        <v>41763</v>
      </c>
      <c r="E673" s="35" t="s">
        <v>177</v>
      </c>
      <c r="F673" s="27" t="s">
        <v>659</v>
      </c>
      <c r="G673" s="35" t="s">
        <v>660</v>
      </c>
      <c r="H673" s="30">
        <v>42000</v>
      </c>
      <c r="I673" s="30">
        <v>42000</v>
      </c>
      <c r="J673" s="35" t="s">
        <v>41</v>
      </c>
      <c r="K673" s="35" t="s">
        <v>67</v>
      </c>
      <c r="L673" s="35" t="s">
        <v>654</v>
      </c>
    </row>
    <row r="674" spans="2:12" s="22" customFormat="1" ht="38.25">
      <c r="B674" s="27">
        <v>82121507</v>
      </c>
      <c r="C674" s="33" t="s">
        <v>1066</v>
      </c>
      <c r="D674" s="29">
        <v>41763</v>
      </c>
      <c r="E674" s="35" t="s">
        <v>177</v>
      </c>
      <c r="F674" s="27" t="s">
        <v>659</v>
      </c>
      <c r="G674" s="35" t="s">
        <v>660</v>
      </c>
      <c r="H674" s="30">
        <v>48000</v>
      </c>
      <c r="I674" s="30">
        <v>48000</v>
      </c>
      <c r="J674" s="35" t="s">
        <v>41</v>
      </c>
      <c r="K674" s="35" t="s">
        <v>67</v>
      </c>
      <c r="L674" s="35" t="s">
        <v>654</v>
      </c>
    </row>
    <row r="675" spans="2:12" s="22" customFormat="1" ht="38.25">
      <c r="B675" s="27">
        <v>82121507</v>
      </c>
      <c r="C675" s="33" t="s">
        <v>1067</v>
      </c>
      <c r="D675" s="29">
        <v>41763</v>
      </c>
      <c r="E675" s="35" t="s">
        <v>177</v>
      </c>
      <c r="F675" s="27" t="s">
        <v>659</v>
      </c>
      <c r="G675" s="35" t="s">
        <v>660</v>
      </c>
      <c r="H675" s="30">
        <v>110000</v>
      </c>
      <c r="I675" s="30">
        <v>110000</v>
      </c>
      <c r="J675" s="35" t="s">
        <v>41</v>
      </c>
      <c r="K675" s="35" t="s">
        <v>67</v>
      </c>
      <c r="L675" s="35" t="s">
        <v>654</v>
      </c>
    </row>
    <row r="676" spans="2:12" s="22" customFormat="1" ht="38.25">
      <c r="B676" s="27">
        <v>82121507</v>
      </c>
      <c r="C676" s="33" t="s">
        <v>1068</v>
      </c>
      <c r="D676" s="29">
        <v>41763</v>
      </c>
      <c r="E676" s="35" t="s">
        <v>177</v>
      </c>
      <c r="F676" s="27" t="s">
        <v>659</v>
      </c>
      <c r="G676" s="35" t="s">
        <v>660</v>
      </c>
      <c r="H676" s="30">
        <v>170000</v>
      </c>
      <c r="I676" s="30">
        <v>170000</v>
      </c>
      <c r="J676" s="35" t="s">
        <v>41</v>
      </c>
      <c r="K676" s="35" t="s">
        <v>67</v>
      </c>
      <c r="L676" s="35" t="s">
        <v>654</v>
      </c>
    </row>
    <row r="677" spans="2:12" s="22" customFormat="1" ht="38.25">
      <c r="B677" s="27">
        <v>82121507</v>
      </c>
      <c r="C677" s="33" t="s">
        <v>1069</v>
      </c>
      <c r="D677" s="29">
        <v>41763</v>
      </c>
      <c r="E677" s="35" t="s">
        <v>177</v>
      </c>
      <c r="F677" s="27" t="s">
        <v>659</v>
      </c>
      <c r="G677" s="35" t="s">
        <v>660</v>
      </c>
      <c r="H677" s="30">
        <v>48000</v>
      </c>
      <c r="I677" s="30">
        <v>48000</v>
      </c>
      <c r="J677" s="35" t="s">
        <v>41</v>
      </c>
      <c r="K677" s="35" t="s">
        <v>67</v>
      </c>
      <c r="L677" s="35" t="s">
        <v>654</v>
      </c>
    </row>
    <row r="678" spans="2:12" s="22" customFormat="1" ht="51">
      <c r="B678" s="27">
        <v>82121507</v>
      </c>
      <c r="C678" s="33" t="s">
        <v>1070</v>
      </c>
      <c r="D678" s="29">
        <v>41763</v>
      </c>
      <c r="E678" s="35" t="s">
        <v>177</v>
      </c>
      <c r="F678" s="27" t="s">
        <v>659</v>
      </c>
      <c r="G678" s="35" t="s">
        <v>660</v>
      </c>
      <c r="H678" s="30">
        <v>510000</v>
      </c>
      <c r="I678" s="30">
        <v>510000</v>
      </c>
      <c r="J678" s="35" t="s">
        <v>41</v>
      </c>
      <c r="K678" s="35" t="s">
        <v>67</v>
      </c>
      <c r="L678" s="35" t="s">
        <v>654</v>
      </c>
    </row>
    <row r="679" spans="2:12" s="22" customFormat="1" ht="38.25">
      <c r="B679" s="27">
        <v>82121507</v>
      </c>
      <c r="C679" s="33" t="s">
        <v>1071</v>
      </c>
      <c r="D679" s="29">
        <v>41763</v>
      </c>
      <c r="E679" s="35" t="s">
        <v>177</v>
      </c>
      <c r="F679" s="27" t="s">
        <v>659</v>
      </c>
      <c r="G679" s="35" t="s">
        <v>660</v>
      </c>
      <c r="H679" s="30">
        <v>180000</v>
      </c>
      <c r="I679" s="30">
        <v>180000</v>
      </c>
      <c r="J679" s="35" t="s">
        <v>41</v>
      </c>
      <c r="K679" s="35" t="s">
        <v>67</v>
      </c>
      <c r="L679" s="35" t="s">
        <v>654</v>
      </c>
    </row>
    <row r="680" spans="2:12" s="22" customFormat="1" ht="51">
      <c r="B680" s="27">
        <v>82121507</v>
      </c>
      <c r="C680" s="33" t="s">
        <v>1072</v>
      </c>
      <c r="D680" s="29">
        <v>41763</v>
      </c>
      <c r="E680" s="35" t="s">
        <v>177</v>
      </c>
      <c r="F680" s="27" t="s">
        <v>659</v>
      </c>
      <c r="G680" s="35" t="s">
        <v>660</v>
      </c>
      <c r="H680" s="30">
        <v>110000</v>
      </c>
      <c r="I680" s="30">
        <v>110000</v>
      </c>
      <c r="J680" s="35" t="s">
        <v>41</v>
      </c>
      <c r="K680" s="35" t="s">
        <v>67</v>
      </c>
      <c r="L680" s="35" t="s">
        <v>654</v>
      </c>
    </row>
    <row r="681" spans="2:12" s="22" customFormat="1" ht="51">
      <c r="B681" s="27">
        <v>82121507</v>
      </c>
      <c r="C681" s="33" t="s">
        <v>1073</v>
      </c>
      <c r="D681" s="29">
        <v>41763</v>
      </c>
      <c r="E681" s="35" t="s">
        <v>177</v>
      </c>
      <c r="F681" s="27" t="s">
        <v>659</v>
      </c>
      <c r="G681" s="35" t="s">
        <v>660</v>
      </c>
      <c r="H681" s="30">
        <v>70000</v>
      </c>
      <c r="I681" s="30">
        <v>70000</v>
      </c>
      <c r="J681" s="35" t="s">
        <v>41</v>
      </c>
      <c r="K681" s="35" t="s">
        <v>67</v>
      </c>
      <c r="L681" s="35" t="s">
        <v>654</v>
      </c>
    </row>
    <row r="682" spans="2:12" s="22" customFormat="1" ht="38.25">
      <c r="B682" s="27">
        <v>82121507</v>
      </c>
      <c r="C682" s="33" t="s">
        <v>1074</v>
      </c>
      <c r="D682" s="29">
        <v>41763</v>
      </c>
      <c r="E682" s="35" t="s">
        <v>177</v>
      </c>
      <c r="F682" s="27" t="s">
        <v>659</v>
      </c>
      <c r="G682" s="35" t="s">
        <v>660</v>
      </c>
      <c r="H682" s="30">
        <v>240000</v>
      </c>
      <c r="I682" s="30">
        <v>240000</v>
      </c>
      <c r="J682" s="35" t="s">
        <v>41</v>
      </c>
      <c r="K682" s="35" t="s">
        <v>67</v>
      </c>
      <c r="L682" s="35" t="s">
        <v>654</v>
      </c>
    </row>
    <row r="683" spans="2:12" s="22" customFormat="1" ht="38.25">
      <c r="B683" s="27">
        <v>82121507</v>
      </c>
      <c r="C683" s="33" t="s">
        <v>1075</v>
      </c>
      <c r="D683" s="29">
        <v>41763</v>
      </c>
      <c r="E683" s="35" t="s">
        <v>177</v>
      </c>
      <c r="F683" s="27" t="s">
        <v>659</v>
      </c>
      <c r="G683" s="35" t="s">
        <v>660</v>
      </c>
      <c r="H683" s="30">
        <v>70000</v>
      </c>
      <c r="I683" s="30">
        <v>70000</v>
      </c>
      <c r="J683" s="35" t="s">
        <v>41</v>
      </c>
      <c r="K683" s="35" t="s">
        <v>67</v>
      </c>
      <c r="L683" s="35" t="s">
        <v>654</v>
      </c>
    </row>
    <row r="684" spans="2:12" s="22" customFormat="1" ht="38.25">
      <c r="B684" s="27">
        <v>82121507</v>
      </c>
      <c r="C684" s="41" t="s">
        <v>1076</v>
      </c>
      <c r="D684" s="29">
        <v>41763</v>
      </c>
      <c r="E684" s="35" t="s">
        <v>177</v>
      </c>
      <c r="F684" s="27" t="s">
        <v>659</v>
      </c>
      <c r="G684" s="35" t="s">
        <v>660</v>
      </c>
      <c r="H684" s="34">
        <v>1120000</v>
      </c>
      <c r="I684" s="34">
        <v>1120000</v>
      </c>
      <c r="J684" s="35" t="s">
        <v>41</v>
      </c>
      <c r="K684" s="35" t="s">
        <v>67</v>
      </c>
      <c r="L684" s="35" t="s">
        <v>654</v>
      </c>
    </row>
    <row r="685" spans="2:12" s="22" customFormat="1" ht="38.25">
      <c r="B685" s="27">
        <v>82121507</v>
      </c>
      <c r="C685" s="33" t="s">
        <v>1077</v>
      </c>
      <c r="D685" s="29">
        <v>41763</v>
      </c>
      <c r="E685" s="35" t="s">
        <v>177</v>
      </c>
      <c r="F685" s="27" t="s">
        <v>659</v>
      </c>
      <c r="G685" s="35" t="s">
        <v>660</v>
      </c>
      <c r="H685" s="30">
        <v>250000</v>
      </c>
      <c r="I685" s="30">
        <v>250000</v>
      </c>
      <c r="J685" s="35" t="s">
        <v>41</v>
      </c>
      <c r="K685" s="35" t="s">
        <v>67</v>
      </c>
      <c r="L685" s="35" t="s">
        <v>654</v>
      </c>
    </row>
    <row r="686" spans="2:12" s="22" customFormat="1" ht="51">
      <c r="B686" s="27">
        <v>82121507</v>
      </c>
      <c r="C686" s="36" t="s">
        <v>1078</v>
      </c>
      <c r="D686" s="29">
        <v>41763</v>
      </c>
      <c r="E686" s="35" t="s">
        <v>177</v>
      </c>
      <c r="F686" s="27" t="s">
        <v>659</v>
      </c>
      <c r="G686" s="35" t="s">
        <v>660</v>
      </c>
      <c r="H686" s="34">
        <v>1300000</v>
      </c>
      <c r="I686" s="34">
        <v>1300000</v>
      </c>
      <c r="J686" s="35" t="s">
        <v>41</v>
      </c>
      <c r="K686" s="35" t="s">
        <v>67</v>
      </c>
      <c r="L686" s="35" t="s">
        <v>654</v>
      </c>
    </row>
    <row r="687" spans="2:12" s="22" customFormat="1" ht="63.75">
      <c r="B687" s="27">
        <v>82121507</v>
      </c>
      <c r="C687" s="36" t="s">
        <v>1079</v>
      </c>
      <c r="D687" s="29">
        <v>41763</v>
      </c>
      <c r="E687" s="35" t="s">
        <v>177</v>
      </c>
      <c r="F687" s="27" t="s">
        <v>659</v>
      </c>
      <c r="G687" s="35" t="s">
        <v>660</v>
      </c>
      <c r="H687" s="34">
        <v>276000</v>
      </c>
      <c r="I687" s="34">
        <v>276000</v>
      </c>
      <c r="J687" s="35" t="s">
        <v>41</v>
      </c>
      <c r="K687" s="35" t="s">
        <v>67</v>
      </c>
      <c r="L687" s="35" t="s">
        <v>654</v>
      </c>
    </row>
    <row r="688" spans="2:12" s="22" customFormat="1" ht="38.25">
      <c r="B688" s="27">
        <v>82121507</v>
      </c>
      <c r="C688" s="36" t="s">
        <v>1080</v>
      </c>
      <c r="D688" s="29">
        <v>41763</v>
      </c>
      <c r="E688" s="35" t="s">
        <v>177</v>
      </c>
      <c r="F688" s="27" t="s">
        <v>659</v>
      </c>
      <c r="G688" s="35" t="s">
        <v>660</v>
      </c>
      <c r="H688" s="34">
        <v>151000</v>
      </c>
      <c r="I688" s="34">
        <v>151000</v>
      </c>
      <c r="J688" s="35" t="s">
        <v>41</v>
      </c>
      <c r="K688" s="35" t="s">
        <v>67</v>
      </c>
      <c r="L688" s="35" t="s">
        <v>654</v>
      </c>
    </row>
    <row r="689" spans="2:12" s="22" customFormat="1" ht="51">
      <c r="B689" s="27">
        <v>82121507</v>
      </c>
      <c r="C689" s="36" t="s">
        <v>664</v>
      </c>
      <c r="D689" s="29">
        <v>41763</v>
      </c>
      <c r="E689" s="35" t="s">
        <v>177</v>
      </c>
      <c r="F689" s="27" t="s">
        <v>659</v>
      </c>
      <c r="G689" s="35" t="s">
        <v>660</v>
      </c>
      <c r="H689" s="34">
        <v>352000</v>
      </c>
      <c r="I689" s="34">
        <v>352000</v>
      </c>
      <c r="J689" s="35" t="s">
        <v>41</v>
      </c>
      <c r="K689" s="35" t="s">
        <v>67</v>
      </c>
      <c r="L689" s="35" t="s">
        <v>654</v>
      </c>
    </row>
    <row r="690" spans="2:12" s="22" customFormat="1" ht="25.5">
      <c r="B690" s="27">
        <v>15101506</v>
      </c>
      <c r="C690" s="33" t="s">
        <v>665</v>
      </c>
      <c r="D690" s="64">
        <v>41091</v>
      </c>
      <c r="E690" s="27" t="s">
        <v>608</v>
      </c>
      <c r="F690" s="27" t="s">
        <v>599</v>
      </c>
      <c r="G690" s="27" t="s">
        <v>600</v>
      </c>
      <c r="H690" s="34">
        <v>1497022665</v>
      </c>
      <c r="I690" s="34">
        <v>176263671</v>
      </c>
      <c r="J690" s="27" t="s">
        <v>226</v>
      </c>
      <c r="K690" s="27" t="s">
        <v>666</v>
      </c>
      <c r="L690" s="60" t="s">
        <v>667</v>
      </c>
    </row>
    <row r="691" spans="2:12" s="22" customFormat="1" ht="25.5">
      <c r="B691" s="27">
        <v>78111800</v>
      </c>
      <c r="C691" s="33" t="s">
        <v>668</v>
      </c>
      <c r="D691" s="64">
        <v>41091</v>
      </c>
      <c r="E691" s="27" t="s">
        <v>608</v>
      </c>
      <c r="F691" s="27" t="s">
        <v>599</v>
      </c>
      <c r="G691" s="27" t="s">
        <v>600</v>
      </c>
      <c r="H691" s="34">
        <v>3496934304</v>
      </c>
      <c r="I691" s="34">
        <v>533628992</v>
      </c>
      <c r="J691" s="27" t="s">
        <v>226</v>
      </c>
      <c r="K691" s="27" t="s">
        <v>666</v>
      </c>
      <c r="L691" s="60" t="s">
        <v>667</v>
      </c>
    </row>
    <row r="692" spans="2:12" s="22" customFormat="1" ht="25.5">
      <c r="B692" s="27">
        <v>82111904</v>
      </c>
      <c r="C692" s="33" t="s">
        <v>669</v>
      </c>
      <c r="D692" s="64">
        <v>41656</v>
      </c>
      <c r="E692" s="27" t="s">
        <v>670</v>
      </c>
      <c r="F692" s="27" t="s">
        <v>436</v>
      </c>
      <c r="G692" s="27" t="s">
        <v>600</v>
      </c>
      <c r="H692" s="34">
        <v>250000</v>
      </c>
      <c r="I692" s="34">
        <v>250000</v>
      </c>
      <c r="J692" s="27" t="s">
        <v>41</v>
      </c>
      <c r="K692" s="27" t="s">
        <v>671</v>
      </c>
      <c r="L692" s="60" t="s">
        <v>667</v>
      </c>
    </row>
    <row r="693" spans="2:12" s="22" customFormat="1" ht="25.5">
      <c r="B693" s="27">
        <v>78181500</v>
      </c>
      <c r="C693" s="33" t="s">
        <v>672</v>
      </c>
      <c r="D693" s="64">
        <v>41663</v>
      </c>
      <c r="E693" s="27" t="s">
        <v>673</v>
      </c>
      <c r="F693" s="27" t="s">
        <v>169</v>
      </c>
      <c r="G693" s="27" t="s">
        <v>600</v>
      </c>
      <c r="H693" s="34">
        <v>25000000</v>
      </c>
      <c r="I693" s="34">
        <v>25000000</v>
      </c>
      <c r="J693" s="27" t="s">
        <v>41</v>
      </c>
      <c r="K693" s="27" t="s">
        <v>671</v>
      </c>
      <c r="L693" s="60" t="s">
        <v>667</v>
      </c>
    </row>
    <row r="694" spans="2:12" s="22" customFormat="1" ht="25.5">
      <c r="B694" s="27">
        <v>78181500</v>
      </c>
      <c r="C694" s="33" t="s">
        <v>674</v>
      </c>
      <c r="D694" s="64">
        <v>41663</v>
      </c>
      <c r="E694" s="27" t="s">
        <v>673</v>
      </c>
      <c r="F694" s="27" t="s">
        <v>169</v>
      </c>
      <c r="G694" s="27" t="s">
        <v>600</v>
      </c>
      <c r="H694" s="34">
        <v>10000000</v>
      </c>
      <c r="I694" s="34">
        <v>10000000</v>
      </c>
      <c r="J694" s="27" t="s">
        <v>41</v>
      </c>
      <c r="K694" s="27" t="s">
        <v>671</v>
      </c>
      <c r="L694" s="60" t="s">
        <v>667</v>
      </c>
    </row>
    <row r="695" spans="2:12" s="22" customFormat="1" ht="25.5">
      <c r="B695" s="27">
        <v>78181505</v>
      </c>
      <c r="C695" s="33" t="s">
        <v>675</v>
      </c>
      <c r="D695" s="64">
        <v>41671</v>
      </c>
      <c r="E695" s="27" t="s">
        <v>673</v>
      </c>
      <c r="F695" s="27" t="s">
        <v>169</v>
      </c>
      <c r="G695" s="27" t="s">
        <v>533</v>
      </c>
      <c r="H695" s="34">
        <v>2500000</v>
      </c>
      <c r="I695" s="34">
        <v>2500000</v>
      </c>
      <c r="J695" s="27" t="s">
        <v>41</v>
      </c>
      <c r="K695" s="27" t="s">
        <v>671</v>
      </c>
      <c r="L695" s="60" t="s">
        <v>667</v>
      </c>
    </row>
    <row r="696" spans="2:12" s="22" customFormat="1" ht="25.5">
      <c r="B696" s="27">
        <v>90141603</v>
      </c>
      <c r="C696" s="33" t="s">
        <v>676</v>
      </c>
      <c r="D696" s="27" t="s">
        <v>677</v>
      </c>
      <c r="E696" s="27" t="s">
        <v>54</v>
      </c>
      <c r="F696" s="27" t="s">
        <v>404</v>
      </c>
      <c r="G696" s="27" t="s">
        <v>600</v>
      </c>
      <c r="H696" s="24">
        <v>18000000</v>
      </c>
      <c r="I696" s="34">
        <f>+H696</f>
        <v>18000000</v>
      </c>
      <c r="J696" s="27" t="s">
        <v>41</v>
      </c>
      <c r="K696" s="27" t="s">
        <v>41</v>
      </c>
      <c r="L696" s="63" t="s">
        <v>678</v>
      </c>
    </row>
    <row r="697" spans="2:12" s="22" customFormat="1" ht="25.5">
      <c r="B697" s="27">
        <v>50182001</v>
      </c>
      <c r="C697" s="33" t="s">
        <v>679</v>
      </c>
      <c r="D697" s="27" t="s">
        <v>680</v>
      </c>
      <c r="E697" s="27" t="s">
        <v>70</v>
      </c>
      <c r="F697" s="27" t="s">
        <v>404</v>
      </c>
      <c r="G697" s="27" t="s">
        <v>600</v>
      </c>
      <c r="H697" s="24">
        <v>5300000</v>
      </c>
      <c r="I697" s="34">
        <f aca="true" t="shared" si="4" ref="I697:I712">+H697</f>
        <v>5300000</v>
      </c>
      <c r="J697" s="27" t="s">
        <v>41</v>
      </c>
      <c r="K697" s="27" t="s">
        <v>41</v>
      </c>
      <c r="L697" s="63" t="s">
        <v>678</v>
      </c>
    </row>
    <row r="698" spans="2:12" s="22" customFormat="1" ht="25.5">
      <c r="B698" s="97">
        <v>60141000</v>
      </c>
      <c r="C698" s="33" t="s">
        <v>1261</v>
      </c>
      <c r="D698" s="27" t="s">
        <v>681</v>
      </c>
      <c r="E698" s="27" t="s">
        <v>75</v>
      </c>
      <c r="F698" s="27" t="s">
        <v>404</v>
      </c>
      <c r="G698" s="27" t="s">
        <v>600</v>
      </c>
      <c r="H698" s="24">
        <v>13000000</v>
      </c>
      <c r="I698" s="34">
        <f t="shared" si="4"/>
        <v>13000000</v>
      </c>
      <c r="J698" s="27" t="s">
        <v>41</v>
      </c>
      <c r="K698" s="27" t="s">
        <v>41</v>
      </c>
      <c r="L698" s="63" t="s">
        <v>678</v>
      </c>
    </row>
    <row r="699" spans="2:12" s="22" customFormat="1" ht="31.5" customHeight="1">
      <c r="B699" s="27">
        <v>52121500</v>
      </c>
      <c r="C699" s="33" t="s">
        <v>682</v>
      </c>
      <c r="D699" s="27" t="s">
        <v>681</v>
      </c>
      <c r="E699" s="27" t="s">
        <v>75</v>
      </c>
      <c r="F699" s="27" t="s">
        <v>404</v>
      </c>
      <c r="G699" s="27" t="s">
        <v>600</v>
      </c>
      <c r="H699" s="24">
        <v>37000000</v>
      </c>
      <c r="I699" s="34">
        <f t="shared" si="4"/>
        <v>37000000</v>
      </c>
      <c r="J699" s="27" t="s">
        <v>41</v>
      </c>
      <c r="K699" s="27" t="s">
        <v>41</v>
      </c>
      <c r="L699" s="63" t="s">
        <v>678</v>
      </c>
    </row>
    <row r="700" spans="2:12" s="22" customFormat="1" ht="25.5">
      <c r="B700" s="27">
        <v>49101602</v>
      </c>
      <c r="C700" s="33" t="s">
        <v>683</v>
      </c>
      <c r="D700" s="27" t="s">
        <v>684</v>
      </c>
      <c r="E700" s="27" t="s">
        <v>75</v>
      </c>
      <c r="F700" s="27" t="s">
        <v>404</v>
      </c>
      <c r="G700" s="27" t="s">
        <v>600</v>
      </c>
      <c r="H700" s="24">
        <v>6800000</v>
      </c>
      <c r="I700" s="34">
        <f t="shared" si="4"/>
        <v>6800000</v>
      </c>
      <c r="J700" s="27" t="s">
        <v>41</v>
      </c>
      <c r="K700" s="27" t="s">
        <v>41</v>
      </c>
      <c r="L700" s="63" t="s">
        <v>678</v>
      </c>
    </row>
    <row r="701" spans="2:12" s="22" customFormat="1" ht="25.5">
      <c r="B701" s="27">
        <v>90101501</v>
      </c>
      <c r="C701" s="33" t="s">
        <v>685</v>
      </c>
      <c r="D701" s="27" t="s">
        <v>686</v>
      </c>
      <c r="E701" s="27" t="s">
        <v>75</v>
      </c>
      <c r="F701" s="27" t="s">
        <v>404</v>
      </c>
      <c r="G701" s="27" t="s">
        <v>600</v>
      </c>
      <c r="H701" s="24">
        <v>21000000</v>
      </c>
      <c r="I701" s="34">
        <f t="shared" si="4"/>
        <v>21000000</v>
      </c>
      <c r="J701" s="27" t="s">
        <v>41</v>
      </c>
      <c r="K701" s="27" t="s">
        <v>41</v>
      </c>
      <c r="L701" s="63" t="s">
        <v>678</v>
      </c>
    </row>
    <row r="702" spans="2:12" s="22" customFormat="1" ht="38.25">
      <c r="B702" s="27">
        <v>90101501</v>
      </c>
      <c r="C702" s="33" t="s">
        <v>687</v>
      </c>
      <c r="D702" s="27" t="s">
        <v>686</v>
      </c>
      <c r="E702" s="27" t="s">
        <v>75</v>
      </c>
      <c r="F702" s="27" t="s">
        <v>404</v>
      </c>
      <c r="G702" s="27" t="s">
        <v>600</v>
      </c>
      <c r="H702" s="24">
        <v>3000000</v>
      </c>
      <c r="I702" s="34">
        <f t="shared" si="4"/>
        <v>3000000</v>
      </c>
      <c r="J702" s="27" t="s">
        <v>41</v>
      </c>
      <c r="K702" s="27" t="s">
        <v>41</v>
      </c>
      <c r="L702" s="63" t="s">
        <v>678</v>
      </c>
    </row>
    <row r="703" spans="2:12" s="22" customFormat="1" ht="25.5">
      <c r="B703" s="27">
        <v>90101501</v>
      </c>
      <c r="C703" s="33" t="s">
        <v>688</v>
      </c>
      <c r="D703" s="27" t="s">
        <v>689</v>
      </c>
      <c r="E703" s="27" t="s">
        <v>75</v>
      </c>
      <c r="F703" s="27" t="s">
        <v>404</v>
      </c>
      <c r="G703" s="27" t="s">
        <v>600</v>
      </c>
      <c r="H703" s="24">
        <v>5000000</v>
      </c>
      <c r="I703" s="34">
        <f t="shared" si="4"/>
        <v>5000000</v>
      </c>
      <c r="J703" s="27" t="s">
        <v>41</v>
      </c>
      <c r="K703" s="27" t="s">
        <v>41</v>
      </c>
      <c r="L703" s="63" t="s">
        <v>678</v>
      </c>
    </row>
    <row r="704" spans="2:12" s="22" customFormat="1" ht="25.5">
      <c r="B704" s="27">
        <v>90101602</v>
      </c>
      <c r="C704" s="33" t="s">
        <v>690</v>
      </c>
      <c r="D704" s="27" t="s">
        <v>681</v>
      </c>
      <c r="E704" s="27" t="s">
        <v>75</v>
      </c>
      <c r="F704" s="27" t="s">
        <v>404</v>
      </c>
      <c r="G704" s="27" t="s">
        <v>600</v>
      </c>
      <c r="H704" s="24">
        <v>25000000</v>
      </c>
      <c r="I704" s="34">
        <f t="shared" si="4"/>
        <v>25000000</v>
      </c>
      <c r="J704" s="27" t="s">
        <v>41</v>
      </c>
      <c r="K704" s="27" t="s">
        <v>41</v>
      </c>
      <c r="L704" s="63" t="s">
        <v>678</v>
      </c>
    </row>
    <row r="705" spans="2:12" s="22" customFormat="1" ht="25.5">
      <c r="B705" s="27">
        <v>86131600</v>
      </c>
      <c r="C705" s="33" t="s">
        <v>691</v>
      </c>
      <c r="D705" s="27" t="s">
        <v>684</v>
      </c>
      <c r="E705" s="27" t="s">
        <v>46</v>
      </c>
      <c r="F705" s="27" t="s">
        <v>404</v>
      </c>
      <c r="G705" s="27" t="s">
        <v>600</v>
      </c>
      <c r="H705" s="24">
        <v>2400000</v>
      </c>
      <c r="I705" s="34">
        <f t="shared" si="4"/>
        <v>2400000</v>
      </c>
      <c r="J705" s="27" t="s">
        <v>41</v>
      </c>
      <c r="K705" s="27" t="s">
        <v>41</v>
      </c>
      <c r="L705" s="63" t="s">
        <v>678</v>
      </c>
    </row>
    <row r="706" spans="2:12" s="22" customFormat="1" ht="38.25">
      <c r="B706" s="27">
        <v>80141611</v>
      </c>
      <c r="C706" s="33" t="s">
        <v>1262</v>
      </c>
      <c r="D706" s="27" t="s">
        <v>684</v>
      </c>
      <c r="E706" s="27" t="s">
        <v>46</v>
      </c>
      <c r="F706" s="27" t="s">
        <v>404</v>
      </c>
      <c r="G706" s="27" t="s">
        <v>600</v>
      </c>
      <c r="H706" s="24">
        <v>9000000</v>
      </c>
      <c r="I706" s="34">
        <f t="shared" si="4"/>
        <v>9000000</v>
      </c>
      <c r="J706" s="27" t="s">
        <v>41</v>
      </c>
      <c r="K706" s="27" t="s">
        <v>41</v>
      </c>
      <c r="L706" s="63" t="s">
        <v>678</v>
      </c>
    </row>
    <row r="707" spans="2:12" s="22" customFormat="1" ht="38.25">
      <c r="B707" s="27">
        <v>80141607</v>
      </c>
      <c r="C707" s="33" t="s">
        <v>1263</v>
      </c>
      <c r="D707" s="27" t="s">
        <v>680</v>
      </c>
      <c r="E707" s="27" t="s">
        <v>70</v>
      </c>
      <c r="F707" s="27" t="s">
        <v>404</v>
      </c>
      <c r="G707" s="27" t="s">
        <v>600</v>
      </c>
      <c r="H707" s="24">
        <v>10000000</v>
      </c>
      <c r="I707" s="34">
        <f t="shared" si="4"/>
        <v>10000000</v>
      </c>
      <c r="J707" s="27" t="s">
        <v>41</v>
      </c>
      <c r="K707" s="27" t="s">
        <v>41</v>
      </c>
      <c r="L707" s="63" t="s">
        <v>678</v>
      </c>
    </row>
    <row r="708" spans="2:12" s="22" customFormat="1" ht="37.5" customHeight="1">
      <c r="B708" s="27">
        <v>80141902</v>
      </c>
      <c r="C708" s="33" t="s">
        <v>1264</v>
      </c>
      <c r="D708" s="27" t="s">
        <v>681</v>
      </c>
      <c r="E708" s="27" t="s">
        <v>75</v>
      </c>
      <c r="F708" s="27" t="s">
        <v>404</v>
      </c>
      <c r="G708" s="27" t="s">
        <v>600</v>
      </c>
      <c r="H708" s="24">
        <v>21000000</v>
      </c>
      <c r="I708" s="34">
        <f t="shared" si="4"/>
        <v>21000000</v>
      </c>
      <c r="J708" s="27" t="s">
        <v>41</v>
      </c>
      <c r="K708" s="27" t="s">
        <v>41</v>
      </c>
      <c r="L708" s="63" t="s">
        <v>678</v>
      </c>
    </row>
    <row r="709" spans="2:12" s="22" customFormat="1" ht="39" customHeight="1">
      <c r="B709" s="27">
        <v>80141903</v>
      </c>
      <c r="C709" s="33" t="s">
        <v>1265</v>
      </c>
      <c r="D709" s="27" t="s">
        <v>692</v>
      </c>
      <c r="E709" s="27" t="s">
        <v>241</v>
      </c>
      <c r="F709" s="27" t="s">
        <v>404</v>
      </c>
      <c r="G709" s="27" t="s">
        <v>600</v>
      </c>
      <c r="H709" s="24">
        <v>5000000</v>
      </c>
      <c r="I709" s="34">
        <f t="shared" si="4"/>
        <v>5000000</v>
      </c>
      <c r="J709" s="27" t="s">
        <v>41</v>
      </c>
      <c r="K709" s="27" t="s">
        <v>41</v>
      </c>
      <c r="L709" s="63" t="s">
        <v>678</v>
      </c>
    </row>
    <row r="710" spans="2:12" s="22" customFormat="1" ht="25.5">
      <c r="B710" s="27">
        <v>80141902</v>
      </c>
      <c r="C710" s="33" t="s">
        <v>1266</v>
      </c>
      <c r="D710" s="27" t="s">
        <v>681</v>
      </c>
      <c r="E710" s="27" t="s">
        <v>75</v>
      </c>
      <c r="F710" s="27" t="s">
        <v>404</v>
      </c>
      <c r="G710" s="27" t="s">
        <v>600</v>
      </c>
      <c r="H710" s="24">
        <v>3500000</v>
      </c>
      <c r="I710" s="34">
        <f t="shared" si="4"/>
        <v>3500000</v>
      </c>
      <c r="J710" s="27" t="s">
        <v>41</v>
      </c>
      <c r="K710" s="27" t="s">
        <v>41</v>
      </c>
      <c r="L710" s="63" t="s">
        <v>678</v>
      </c>
    </row>
    <row r="711" spans="2:12" s="22" customFormat="1" ht="25.5">
      <c r="B711" s="61">
        <v>80141902</v>
      </c>
      <c r="C711" s="33" t="s">
        <v>1267</v>
      </c>
      <c r="D711" s="27" t="s">
        <v>693</v>
      </c>
      <c r="E711" s="27" t="s">
        <v>75</v>
      </c>
      <c r="F711" s="27" t="s">
        <v>404</v>
      </c>
      <c r="G711" s="27" t="s">
        <v>600</v>
      </c>
      <c r="H711" s="24">
        <v>3000000</v>
      </c>
      <c r="I711" s="34">
        <f t="shared" si="4"/>
        <v>3000000</v>
      </c>
      <c r="J711" s="27" t="s">
        <v>41</v>
      </c>
      <c r="K711" s="27" t="s">
        <v>41</v>
      </c>
      <c r="L711" s="63" t="s">
        <v>678</v>
      </c>
    </row>
    <row r="712" spans="2:12" s="22" customFormat="1" ht="25.5">
      <c r="B712" s="59">
        <v>90141703</v>
      </c>
      <c r="C712" s="33" t="s">
        <v>1268</v>
      </c>
      <c r="D712" s="27" t="s">
        <v>680</v>
      </c>
      <c r="E712" s="27" t="s">
        <v>70</v>
      </c>
      <c r="F712" s="27" t="s">
        <v>404</v>
      </c>
      <c r="G712" s="27" t="s">
        <v>600</v>
      </c>
      <c r="H712" s="24">
        <v>12000000</v>
      </c>
      <c r="I712" s="34">
        <f t="shared" si="4"/>
        <v>12000000</v>
      </c>
      <c r="J712" s="27" t="s">
        <v>41</v>
      </c>
      <c r="K712" s="27" t="s">
        <v>41</v>
      </c>
      <c r="L712" s="63" t="s">
        <v>678</v>
      </c>
    </row>
    <row r="713" spans="2:12" s="22" customFormat="1" ht="25.5">
      <c r="B713" s="27">
        <v>90101604</v>
      </c>
      <c r="C713" s="33" t="s">
        <v>694</v>
      </c>
      <c r="D713" s="27" t="s">
        <v>695</v>
      </c>
      <c r="E713" s="27" t="s">
        <v>435</v>
      </c>
      <c r="F713" s="27" t="s">
        <v>84</v>
      </c>
      <c r="G713" s="27" t="s">
        <v>278</v>
      </c>
      <c r="H713" s="24">
        <v>35000000</v>
      </c>
      <c r="I713" s="34">
        <v>35000000</v>
      </c>
      <c r="J713" s="27" t="s">
        <v>41</v>
      </c>
      <c r="K713" s="27" t="s">
        <v>41</v>
      </c>
      <c r="L713" s="63" t="s">
        <v>152</v>
      </c>
    </row>
    <row r="714" spans="2:12" s="22" customFormat="1" ht="25.5">
      <c r="B714" s="27">
        <v>90111500</v>
      </c>
      <c r="C714" s="33" t="s">
        <v>696</v>
      </c>
      <c r="D714" s="27" t="s">
        <v>697</v>
      </c>
      <c r="E714" s="27" t="s">
        <v>435</v>
      </c>
      <c r="F714" s="27" t="s">
        <v>84</v>
      </c>
      <c r="G714" s="27" t="s">
        <v>278</v>
      </c>
      <c r="H714" s="24">
        <v>15000000</v>
      </c>
      <c r="I714" s="34">
        <v>15000000</v>
      </c>
      <c r="J714" s="27" t="s">
        <v>41</v>
      </c>
      <c r="K714" s="27" t="s">
        <v>41</v>
      </c>
      <c r="L714" s="63" t="s">
        <v>152</v>
      </c>
    </row>
    <row r="715" spans="2:12" s="22" customFormat="1" ht="25.5">
      <c r="B715" s="27">
        <v>90111500</v>
      </c>
      <c r="C715" s="33" t="s">
        <v>698</v>
      </c>
      <c r="D715" s="27" t="s">
        <v>699</v>
      </c>
      <c r="E715" s="27" t="s">
        <v>70</v>
      </c>
      <c r="F715" s="27" t="s">
        <v>84</v>
      </c>
      <c r="G715" s="27" t="s">
        <v>278</v>
      </c>
      <c r="H715" s="24">
        <v>38000000</v>
      </c>
      <c r="I715" s="34">
        <v>38000000</v>
      </c>
      <c r="J715" s="27" t="s">
        <v>41</v>
      </c>
      <c r="K715" s="27" t="s">
        <v>41</v>
      </c>
      <c r="L715" s="63" t="s">
        <v>152</v>
      </c>
    </row>
    <row r="716" spans="2:12" s="22" customFormat="1" ht="25.5">
      <c r="B716" s="27">
        <v>90121502</v>
      </c>
      <c r="C716" s="33" t="s">
        <v>700</v>
      </c>
      <c r="D716" s="27" t="s">
        <v>699</v>
      </c>
      <c r="E716" s="27" t="s">
        <v>435</v>
      </c>
      <c r="F716" s="27" t="s">
        <v>84</v>
      </c>
      <c r="G716" s="27" t="s">
        <v>278</v>
      </c>
      <c r="H716" s="24">
        <v>9000000</v>
      </c>
      <c r="I716" s="34">
        <v>9000000</v>
      </c>
      <c r="J716" s="27" t="s">
        <v>41</v>
      </c>
      <c r="K716" s="27" t="s">
        <v>41</v>
      </c>
      <c r="L716" s="63" t="s">
        <v>152</v>
      </c>
    </row>
    <row r="717" spans="2:12" s="22" customFormat="1" ht="38.25">
      <c r="B717" s="27">
        <v>80131502</v>
      </c>
      <c r="C717" s="33" t="s">
        <v>701</v>
      </c>
      <c r="D717" s="27" t="s">
        <v>699</v>
      </c>
      <c r="E717" s="27" t="s">
        <v>435</v>
      </c>
      <c r="F717" s="27" t="s">
        <v>84</v>
      </c>
      <c r="G717" s="27" t="s">
        <v>278</v>
      </c>
      <c r="H717" s="24">
        <v>13000000</v>
      </c>
      <c r="I717" s="34">
        <v>13000000</v>
      </c>
      <c r="J717" s="27" t="s">
        <v>41</v>
      </c>
      <c r="K717" s="27" t="s">
        <v>41</v>
      </c>
      <c r="L717" s="63" t="s">
        <v>152</v>
      </c>
    </row>
    <row r="718" spans="2:12" s="22" customFormat="1" ht="25.5">
      <c r="B718" s="27">
        <v>80131502</v>
      </c>
      <c r="C718" s="33" t="s">
        <v>1095</v>
      </c>
      <c r="D718" s="27" t="s">
        <v>699</v>
      </c>
      <c r="E718" s="27" t="s">
        <v>435</v>
      </c>
      <c r="F718" s="27" t="s">
        <v>84</v>
      </c>
      <c r="G718" s="27" t="s">
        <v>702</v>
      </c>
      <c r="H718" s="24">
        <v>19000000</v>
      </c>
      <c r="I718" s="34">
        <v>19000000</v>
      </c>
      <c r="J718" s="27" t="s">
        <v>41</v>
      </c>
      <c r="K718" s="27" t="s">
        <v>41</v>
      </c>
      <c r="L718" s="63" t="s">
        <v>152</v>
      </c>
    </row>
    <row r="719" spans="2:12" s="22" customFormat="1" ht="51">
      <c r="B719" s="27">
        <v>86111602</v>
      </c>
      <c r="C719" s="33" t="s">
        <v>703</v>
      </c>
      <c r="D719" s="27" t="s">
        <v>704</v>
      </c>
      <c r="E719" s="27" t="s">
        <v>435</v>
      </c>
      <c r="F719" s="27" t="s">
        <v>59</v>
      </c>
      <c r="G719" s="27" t="s">
        <v>702</v>
      </c>
      <c r="H719" s="24">
        <v>301143111</v>
      </c>
      <c r="I719" s="34">
        <v>301143111</v>
      </c>
      <c r="J719" s="27" t="s">
        <v>41</v>
      </c>
      <c r="K719" s="27" t="s">
        <v>41</v>
      </c>
      <c r="L719" s="63" t="s">
        <v>152</v>
      </c>
    </row>
    <row r="720" spans="2:12" s="22" customFormat="1" ht="38.25">
      <c r="B720" s="59">
        <v>86121700</v>
      </c>
      <c r="C720" s="33" t="s">
        <v>705</v>
      </c>
      <c r="D720" s="27" t="s">
        <v>704</v>
      </c>
      <c r="E720" s="27" t="s">
        <v>435</v>
      </c>
      <c r="F720" s="27" t="s">
        <v>59</v>
      </c>
      <c r="G720" s="27" t="s">
        <v>702</v>
      </c>
      <c r="H720" s="24">
        <v>38808000</v>
      </c>
      <c r="I720" s="34">
        <v>38808000</v>
      </c>
      <c r="J720" s="27" t="s">
        <v>41</v>
      </c>
      <c r="K720" s="27" t="s">
        <v>41</v>
      </c>
      <c r="L720" s="63" t="s">
        <v>152</v>
      </c>
    </row>
    <row r="721" spans="2:12" s="22" customFormat="1" ht="25.5">
      <c r="B721" s="97">
        <v>51212300</v>
      </c>
      <c r="C721" s="33" t="s">
        <v>706</v>
      </c>
      <c r="D721" s="64" t="s">
        <v>680</v>
      </c>
      <c r="E721" s="27" t="s">
        <v>241</v>
      </c>
      <c r="F721" s="27" t="s">
        <v>707</v>
      </c>
      <c r="G721" s="27" t="s">
        <v>708</v>
      </c>
      <c r="H721" s="24">
        <v>12580341</v>
      </c>
      <c r="I721" s="34">
        <v>12580341</v>
      </c>
      <c r="J721" s="27" t="s">
        <v>41</v>
      </c>
      <c r="K721" s="27" t="s">
        <v>41</v>
      </c>
      <c r="L721" s="63" t="s">
        <v>709</v>
      </c>
    </row>
    <row r="722" spans="2:12" s="22" customFormat="1" ht="25.5">
      <c r="B722" s="59" t="s">
        <v>1120</v>
      </c>
      <c r="C722" s="33" t="s">
        <v>710</v>
      </c>
      <c r="D722" s="64" t="s">
        <v>680</v>
      </c>
      <c r="E722" s="27" t="s">
        <v>241</v>
      </c>
      <c r="F722" s="27" t="s">
        <v>707</v>
      </c>
      <c r="G722" s="27" t="s">
        <v>708</v>
      </c>
      <c r="H722" s="24">
        <v>5000000</v>
      </c>
      <c r="I722" s="34">
        <v>5000000</v>
      </c>
      <c r="J722" s="27" t="s">
        <v>41</v>
      </c>
      <c r="K722" s="27" t="s">
        <v>41</v>
      </c>
      <c r="L722" s="63" t="s">
        <v>709</v>
      </c>
    </row>
    <row r="723" spans="2:12" s="22" customFormat="1" ht="25.5">
      <c r="B723" s="27">
        <v>51201600</v>
      </c>
      <c r="C723" s="33" t="s">
        <v>711</v>
      </c>
      <c r="D723" s="64" t="s">
        <v>712</v>
      </c>
      <c r="E723" s="27" t="s">
        <v>241</v>
      </c>
      <c r="F723" s="27" t="s">
        <v>707</v>
      </c>
      <c r="G723" s="27" t="s">
        <v>708</v>
      </c>
      <c r="H723" s="24">
        <v>6000000</v>
      </c>
      <c r="I723" s="34">
        <v>6000000</v>
      </c>
      <c r="J723" s="27" t="s">
        <v>41</v>
      </c>
      <c r="K723" s="27" t="s">
        <v>41</v>
      </c>
      <c r="L723" s="63" t="s">
        <v>709</v>
      </c>
    </row>
    <row r="724" spans="2:12" s="22" customFormat="1" ht="25.5">
      <c r="B724" s="27">
        <v>44111517</v>
      </c>
      <c r="C724" s="33" t="s">
        <v>713</v>
      </c>
      <c r="D724" s="64" t="s">
        <v>680</v>
      </c>
      <c r="E724" s="27" t="s">
        <v>241</v>
      </c>
      <c r="F724" s="27" t="s">
        <v>707</v>
      </c>
      <c r="G724" s="27" t="s">
        <v>708</v>
      </c>
      <c r="H724" s="24">
        <v>2000000</v>
      </c>
      <c r="I724" s="34">
        <v>2000000</v>
      </c>
      <c r="J724" s="27" t="s">
        <v>41</v>
      </c>
      <c r="K724" s="27" t="s">
        <v>41</v>
      </c>
      <c r="L724" s="63" t="s">
        <v>709</v>
      </c>
    </row>
    <row r="725" spans="2:12" s="22" customFormat="1" ht="38.25">
      <c r="B725" s="27">
        <v>46191601</v>
      </c>
      <c r="C725" s="33" t="s">
        <v>714</v>
      </c>
      <c r="D725" s="64" t="s">
        <v>680</v>
      </c>
      <c r="E725" s="27" t="s">
        <v>241</v>
      </c>
      <c r="F725" s="27" t="s">
        <v>707</v>
      </c>
      <c r="G725" s="27" t="s">
        <v>708</v>
      </c>
      <c r="H725" s="24">
        <v>3000000</v>
      </c>
      <c r="I725" s="34">
        <v>3000000</v>
      </c>
      <c r="J725" s="27" t="s">
        <v>41</v>
      </c>
      <c r="K725" s="27" t="s">
        <v>41</v>
      </c>
      <c r="L725" s="63" t="s">
        <v>709</v>
      </c>
    </row>
    <row r="726" spans="2:12" s="22" customFormat="1" ht="25.5">
      <c r="B726" s="27">
        <v>42191600</v>
      </c>
      <c r="C726" s="33" t="s">
        <v>715</v>
      </c>
      <c r="D726" s="64" t="s">
        <v>680</v>
      </c>
      <c r="E726" s="27" t="s">
        <v>241</v>
      </c>
      <c r="F726" s="27" t="s">
        <v>707</v>
      </c>
      <c r="G726" s="27" t="s">
        <v>708</v>
      </c>
      <c r="H726" s="24">
        <v>3000000</v>
      </c>
      <c r="I726" s="34">
        <v>3000000</v>
      </c>
      <c r="J726" s="27" t="s">
        <v>41</v>
      </c>
      <c r="K726" s="27" t="s">
        <v>41</v>
      </c>
      <c r="L726" s="63" t="s">
        <v>709</v>
      </c>
    </row>
    <row r="727" spans="2:12" s="22" customFormat="1" ht="25.5">
      <c r="B727" s="27">
        <v>56112104</v>
      </c>
      <c r="C727" s="33" t="s">
        <v>716</v>
      </c>
      <c r="D727" s="64" t="s">
        <v>680</v>
      </c>
      <c r="E727" s="27" t="s">
        <v>241</v>
      </c>
      <c r="F727" s="27" t="s">
        <v>707</v>
      </c>
      <c r="G727" s="27" t="s">
        <v>330</v>
      </c>
      <c r="H727" s="24">
        <v>6000000</v>
      </c>
      <c r="I727" s="34">
        <v>6000000</v>
      </c>
      <c r="J727" s="27" t="s">
        <v>41</v>
      </c>
      <c r="K727" s="27" t="s">
        <v>41</v>
      </c>
      <c r="L727" s="63" t="s">
        <v>709</v>
      </c>
    </row>
    <row r="728" spans="2:12" s="22" customFormat="1" ht="38.25">
      <c r="B728" s="59">
        <v>46181500</v>
      </c>
      <c r="C728" s="33" t="s">
        <v>717</v>
      </c>
      <c r="D728" s="64" t="s">
        <v>680</v>
      </c>
      <c r="E728" s="27" t="s">
        <v>241</v>
      </c>
      <c r="F728" s="27" t="s">
        <v>707</v>
      </c>
      <c r="G728" s="27" t="s">
        <v>330</v>
      </c>
      <c r="H728" s="24">
        <v>24000000</v>
      </c>
      <c r="I728" s="34">
        <v>24000000</v>
      </c>
      <c r="J728" s="27" t="s">
        <v>41</v>
      </c>
      <c r="K728" s="27" t="s">
        <v>41</v>
      </c>
      <c r="L728" s="63" t="s">
        <v>709</v>
      </c>
    </row>
    <row r="729" spans="2:12" s="22" customFormat="1" ht="38.25">
      <c r="B729" s="27">
        <v>85111600</v>
      </c>
      <c r="C729" s="33" t="s">
        <v>718</v>
      </c>
      <c r="D729" s="64" t="s">
        <v>719</v>
      </c>
      <c r="E729" s="27" t="s">
        <v>79</v>
      </c>
      <c r="F729" s="27" t="s">
        <v>707</v>
      </c>
      <c r="G729" s="27" t="s">
        <v>600</v>
      </c>
      <c r="H729" s="24">
        <v>31000000</v>
      </c>
      <c r="I729" s="34">
        <v>31000000</v>
      </c>
      <c r="J729" s="27" t="s">
        <v>41</v>
      </c>
      <c r="K729" s="27" t="s">
        <v>41</v>
      </c>
      <c r="L729" s="63" t="s">
        <v>709</v>
      </c>
    </row>
    <row r="730" spans="2:12" s="22" customFormat="1" ht="25.5">
      <c r="B730" s="27">
        <v>85111600</v>
      </c>
      <c r="C730" s="33" t="s">
        <v>720</v>
      </c>
      <c r="D730" s="64" t="s">
        <v>684</v>
      </c>
      <c r="E730" s="27" t="s">
        <v>79</v>
      </c>
      <c r="F730" s="27" t="s">
        <v>707</v>
      </c>
      <c r="G730" s="27" t="s">
        <v>600</v>
      </c>
      <c r="H730" s="24">
        <v>19992000</v>
      </c>
      <c r="I730" s="34">
        <v>19992000</v>
      </c>
      <c r="J730" s="27" t="s">
        <v>41</v>
      </c>
      <c r="K730" s="27" t="s">
        <v>41</v>
      </c>
      <c r="L730" s="63" t="s">
        <v>709</v>
      </c>
    </row>
    <row r="731" spans="2:12" s="22" customFormat="1" ht="25.5">
      <c r="B731" s="27">
        <v>85101600</v>
      </c>
      <c r="C731" s="33" t="s">
        <v>721</v>
      </c>
      <c r="D731" s="64" t="s">
        <v>722</v>
      </c>
      <c r="E731" s="27" t="s">
        <v>51</v>
      </c>
      <c r="F731" s="27" t="s">
        <v>723</v>
      </c>
      <c r="G731" s="27" t="s">
        <v>600</v>
      </c>
      <c r="H731" s="24">
        <v>24000000</v>
      </c>
      <c r="I731" s="34">
        <v>24000000</v>
      </c>
      <c r="J731" s="27" t="s">
        <v>41</v>
      </c>
      <c r="K731" s="27" t="s">
        <v>41</v>
      </c>
      <c r="L731" s="63" t="s">
        <v>709</v>
      </c>
    </row>
    <row r="732" spans="2:12" s="22" customFormat="1" ht="25.5">
      <c r="B732" s="27">
        <v>85101600</v>
      </c>
      <c r="C732" s="33" t="s">
        <v>724</v>
      </c>
      <c r="D732" s="64" t="s">
        <v>722</v>
      </c>
      <c r="E732" s="27" t="s">
        <v>51</v>
      </c>
      <c r="F732" s="27" t="s">
        <v>723</v>
      </c>
      <c r="G732" s="27" t="s">
        <v>600</v>
      </c>
      <c r="H732" s="24">
        <v>13000008</v>
      </c>
      <c r="I732" s="34">
        <v>13000008</v>
      </c>
      <c r="J732" s="27" t="s">
        <v>41</v>
      </c>
      <c r="K732" s="27" t="s">
        <v>41</v>
      </c>
      <c r="L732" s="63" t="s">
        <v>709</v>
      </c>
    </row>
    <row r="733" spans="2:12" s="22" customFormat="1" ht="25.5">
      <c r="B733" s="27">
        <v>53101600</v>
      </c>
      <c r="C733" s="33" t="s">
        <v>725</v>
      </c>
      <c r="D733" s="64" t="s">
        <v>680</v>
      </c>
      <c r="E733" s="27" t="s">
        <v>70</v>
      </c>
      <c r="F733" s="27" t="s">
        <v>108</v>
      </c>
      <c r="G733" s="27" t="s">
        <v>287</v>
      </c>
      <c r="H733" s="24">
        <v>16322671</v>
      </c>
      <c r="I733" s="34">
        <f>+H733</f>
        <v>16322671</v>
      </c>
      <c r="J733" s="27" t="s">
        <v>41</v>
      </c>
      <c r="K733" s="27" t="s">
        <v>41</v>
      </c>
      <c r="L733" s="63" t="s">
        <v>726</v>
      </c>
    </row>
    <row r="734" spans="2:12" s="22" customFormat="1" ht="25.5">
      <c r="B734" s="27">
        <v>53101502</v>
      </c>
      <c r="C734" s="33" t="s">
        <v>727</v>
      </c>
      <c r="D734" s="64" t="s">
        <v>680</v>
      </c>
      <c r="E734" s="27" t="s">
        <v>70</v>
      </c>
      <c r="F734" s="27" t="s">
        <v>108</v>
      </c>
      <c r="G734" s="27" t="s">
        <v>287</v>
      </c>
      <c r="H734" s="24">
        <v>24322671</v>
      </c>
      <c r="I734" s="34">
        <f>+H734</f>
        <v>24322671</v>
      </c>
      <c r="J734" s="27" t="s">
        <v>41</v>
      </c>
      <c r="K734" s="27" t="s">
        <v>41</v>
      </c>
      <c r="L734" s="63" t="s">
        <v>726</v>
      </c>
    </row>
    <row r="735" spans="2:12" s="22" customFormat="1" ht="38.25">
      <c r="B735" s="27">
        <v>53111601</v>
      </c>
      <c r="C735" s="33" t="s">
        <v>728</v>
      </c>
      <c r="D735" s="64" t="s">
        <v>680</v>
      </c>
      <c r="E735" s="27" t="s">
        <v>70</v>
      </c>
      <c r="F735" s="27" t="s">
        <v>108</v>
      </c>
      <c r="G735" s="27" t="s">
        <v>287</v>
      </c>
      <c r="H735" s="24">
        <v>37322671</v>
      </c>
      <c r="I735" s="34">
        <f>+H735</f>
        <v>37322671</v>
      </c>
      <c r="J735" s="27" t="s">
        <v>41</v>
      </c>
      <c r="K735" s="27" t="s">
        <v>41</v>
      </c>
      <c r="L735" s="63" t="s">
        <v>726</v>
      </c>
    </row>
    <row r="736" spans="2:12" s="22" customFormat="1" ht="38.25">
      <c r="B736" s="27">
        <v>53101904</v>
      </c>
      <c r="C736" s="33" t="s">
        <v>729</v>
      </c>
      <c r="D736" s="64" t="s">
        <v>680</v>
      </c>
      <c r="E736" s="27" t="s">
        <v>70</v>
      </c>
      <c r="F736" s="27" t="s">
        <v>108</v>
      </c>
      <c r="G736" s="27" t="s">
        <v>287</v>
      </c>
      <c r="H736" s="24">
        <v>64322671</v>
      </c>
      <c r="I736" s="34">
        <f>+H736</f>
        <v>64322671</v>
      </c>
      <c r="J736" s="27" t="s">
        <v>41</v>
      </c>
      <c r="K736" s="27" t="s">
        <v>41</v>
      </c>
      <c r="L736" s="63" t="s">
        <v>726</v>
      </c>
    </row>
    <row r="737" spans="2:12" s="22" customFormat="1" ht="25.5">
      <c r="B737" s="27">
        <v>53111602</v>
      </c>
      <c r="C737" s="33" t="s">
        <v>730</v>
      </c>
      <c r="D737" s="64" t="s">
        <v>680</v>
      </c>
      <c r="E737" s="27" t="s">
        <v>70</v>
      </c>
      <c r="F737" s="27" t="s">
        <v>108</v>
      </c>
      <c r="G737" s="27" t="s">
        <v>287</v>
      </c>
      <c r="H737" s="24">
        <v>24412671</v>
      </c>
      <c r="I737" s="34">
        <f>+H737</f>
        <v>24412671</v>
      </c>
      <c r="J737" s="27" t="s">
        <v>41</v>
      </c>
      <c r="K737" s="27" t="s">
        <v>41</v>
      </c>
      <c r="L737" s="63" t="s">
        <v>726</v>
      </c>
    </row>
    <row r="738" spans="2:12" s="22" customFormat="1" ht="51">
      <c r="B738" s="27" t="s">
        <v>731</v>
      </c>
      <c r="C738" s="33" t="s">
        <v>732</v>
      </c>
      <c r="D738" s="27" t="s">
        <v>45</v>
      </c>
      <c r="E738" s="27" t="s">
        <v>75</v>
      </c>
      <c r="F738" s="27" t="s">
        <v>733</v>
      </c>
      <c r="G738" s="27" t="s">
        <v>330</v>
      </c>
      <c r="H738" s="34">
        <v>150000000</v>
      </c>
      <c r="I738" s="34">
        <v>150000000</v>
      </c>
      <c r="J738" s="27" t="s">
        <v>66</v>
      </c>
      <c r="K738" s="27" t="s">
        <v>67</v>
      </c>
      <c r="L738" s="94" t="s">
        <v>649</v>
      </c>
    </row>
    <row r="739" spans="2:12" s="22" customFormat="1" ht="51">
      <c r="B739" s="27" t="s">
        <v>734</v>
      </c>
      <c r="C739" s="33" t="s">
        <v>735</v>
      </c>
      <c r="D739" s="27" t="s">
        <v>45</v>
      </c>
      <c r="E739" s="27" t="s">
        <v>75</v>
      </c>
      <c r="F739" s="27" t="s">
        <v>733</v>
      </c>
      <c r="G739" s="27" t="s">
        <v>330</v>
      </c>
      <c r="H739" s="34">
        <v>80000000</v>
      </c>
      <c r="I739" s="34">
        <v>80000000</v>
      </c>
      <c r="J739" s="27" t="s">
        <v>66</v>
      </c>
      <c r="K739" s="27" t="s">
        <v>67</v>
      </c>
      <c r="L739" s="94" t="s">
        <v>649</v>
      </c>
    </row>
    <row r="740" spans="2:12" s="22" customFormat="1" ht="66.75" customHeight="1">
      <c r="B740" s="27" t="s">
        <v>736</v>
      </c>
      <c r="C740" s="33" t="s">
        <v>737</v>
      </c>
      <c r="D740" s="27" t="s">
        <v>646</v>
      </c>
      <c r="E740" s="27" t="s">
        <v>75</v>
      </c>
      <c r="F740" s="27" t="s">
        <v>647</v>
      </c>
      <c r="G740" s="27" t="s">
        <v>330</v>
      </c>
      <c r="H740" s="34">
        <v>12000000</v>
      </c>
      <c r="I740" s="34">
        <v>12000000</v>
      </c>
      <c r="J740" s="27" t="s">
        <v>66</v>
      </c>
      <c r="K740" s="27" t="s">
        <v>67</v>
      </c>
      <c r="L740" s="94" t="s">
        <v>649</v>
      </c>
    </row>
    <row r="741" spans="2:12" s="22" customFormat="1" ht="59.25" customHeight="1">
      <c r="B741" s="27" t="s">
        <v>738</v>
      </c>
      <c r="C741" s="33" t="s">
        <v>739</v>
      </c>
      <c r="D741" s="27" t="s">
        <v>45</v>
      </c>
      <c r="E741" s="27" t="s">
        <v>241</v>
      </c>
      <c r="F741" s="27" t="s">
        <v>733</v>
      </c>
      <c r="G741" s="27" t="s">
        <v>330</v>
      </c>
      <c r="H741" s="34">
        <v>123000000</v>
      </c>
      <c r="I741" s="34">
        <v>123000000</v>
      </c>
      <c r="J741" s="27" t="s">
        <v>66</v>
      </c>
      <c r="K741" s="27" t="s">
        <v>67</v>
      </c>
      <c r="L741" s="94" t="s">
        <v>649</v>
      </c>
    </row>
    <row r="742" spans="2:12" s="22" customFormat="1" ht="70.5" customHeight="1">
      <c r="B742" s="27" t="s">
        <v>740</v>
      </c>
      <c r="C742" s="33" t="s">
        <v>741</v>
      </c>
      <c r="D742" s="27" t="s">
        <v>742</v>
      </c>
      <c r="E742" s="27" t="s">
        <v>70</v>
      </c>
      <c r="F742" s="27" t="s">
        <v>647</v>
      </c>
      <c r="G742" s="27" t="s">
        <v>330</v>
      </c>
      <c r="H742" s="34">
        <v>100000000</v>
      </c>
      <c r="I742" s="34">
        <v>100000000</v>
      </c>
      <c r="J742" s="27" t="s">
        <v>66</v>
      </c>
      <c r="K742" s="27" t="s">
        <v>67</v>
      </c>
      <c r="L742" s="94" t="s">
        <v>649</v>
      </c>
    </row>
    <row r="743" spans="2:12" s="22" customFormat="1" ht="51">
      <c r="B743" s="27" t="s">
        <v>743</v>
      </c>
      <c r="C743" s="33" t="s">
        <v>744</v>
      </c>
      <c r="D743" s="27" t="s">
        <v>745</v>
      </c>
      <c r="E743" s="27" t="s">
        <v>75</v>
      </c>
      <c r="F743" s="27" t="s">
        <v>647</v>
      </c>
      <c r="G743" s="27" t="s">
        <v>330</v>
      </c>
      <c r="H743" s="34">
        <v>15000000</v>
      </c>
      <c r="I743" s="34">
        <v>15000000</v>
      </c>
      <c r="J743" s="27" t="s">
        <v>66</v>
      </c>
      <c r="K743" s="27" t="s">
        <v>67</v>
      </c>
      <c r="L743" s="94" t="s">
        <v>649</v>
      </c>
    </row>
    <row r="744" spans="2:12" s="22" customFormat="1" ht="51">
      <c r="B744" s="27">
        <v>81112101</v>
      </c>
      <c r="C744" s="33" t="s">
        <v>746</v>
      </c>
      <c r="D744" s="27" t="s">
        <v>578</v>
      </c>
      <c r="E744" s="27" t="s">
        <v>70</v>
      </c>
      <c r="F744" s="27" t="s">
        <v>647</v>
      </c>
      <c r="G744" s="27" t="s">
        <v>330</v>
      </c>
      <c r="H744" s="34">
        <v>40000000</v>
      </c>
      <c r="I744" s="34">
        <v>40000000</v>
      </c>
      <c r="J744" s="27" t="s">
        <v>66</v>
      </c>
      <c r="K744" s="27" t="s">
        <v>67</v>
      </c>
      <c r="L744" s="94" t="s">
        <v>649</v>
      </c>
    </row>
    <row r="745" spans="2:12" s="22" customFormat="1" ht="51">
      <c r="B745" s="27">
        <v>81112101</v>
      </c>
      <c r="C745" s="33" t="s">
        <v>747</v>
      </c>
      <c r="D745" s="27" t="s">
        <v>742</v>
      </c>
      <c r="E745" s="27" t="s">
        <v>70</v>
      </c>
      <c r="F745" s="27" t="s">
        <v>647</v>
      </c>
      <c r="G745" s="27" t="s">
        <v>330</v>
      </c>
      <c r="H745" s="34">
        <v>10000000</v>
      </c>
      <c r="I745" s="34">
        <v>10000000</v>
      </c>
      <c r="J745" s="27" t="s">
        <v>66</v>
      </c>
      <c r="K745" s="27" t="s">
        <v>67</v>
      </c>
      <c r="L745" s="94" t="s">
        <v>649</v>
      </c>
    </row>
    <row r="746" spans="2:12" s="22" customFormat="1" ht="51">
      <c r="B746" s="27" t="s">
        <v>748</v>
      </c>
      <c r="C746" s="33" t="s">
        <v>749</v>
      </c>
      <c r="D746" s="27" t="s">
        <v>513</v>
      </c>
      <c r="E746" s="27" t="s">
        <v>54</v>
      </c>
      <c r="F746" s="27" t="s">
        <v>647</v>
      </c>
      <c r="G746" s="27" t="s">
        <v>330</v>
      </c>
      <c r="H746" s="34">
        <v>25000000</v>
      </c>
      <c r="I746" s="34">
        <v>25000000</v>
      </c>
      <c r="J746" s="27" t="s">
        <v>66</v>
      </c>
      <c r="K746" s="27" t="s">
        <v>67</v>
      </c>
      <c r="L746" s="94" t="s">
        <v>649</v>
      </c>
    </row>
    <row r="747" spans="2:12" s="22" customFormat="1" ht="51">
      <c r="B747" s="27" t="s">
        <v>750</v>
      </c>
      <c r="C747" s="33" t="s">
        <v>751</v>
      </c>
      <c r="D747" s="27" t="s">
        <v>45</v>
      </c>
      <c r="E747" s="27" t="s">
        <v>46</v>
      </c>
      <c r="F747" s="27" t="s">
        <v>647</v>
      </c>
      <c r="G747" s="27" t="s">
        <v>330</v>
      </c>
      <c r="H747" s="34">
        <v>20000000</v>
      </c>
      <c r="I747" s="34">
        <v>20000000</v>
      </c>
      <c r="J747" s="27" t="s">
        <v>66</v>
      </c>
      <c r="K747" s="27" t="s">
        <v>67</v>
      </c>
      <c r="L747" s="94" t="s">
        <v>649</v>
      </c>
    </row>
    <row r="748" spans="2:12" s="22" customFormat="1" ht="51">
      <c r="B748" s="27">
        <v>43231513</v>
      </c>
      <c r="C748" s="33" t="s">
        <v>752</v>
      </c>
      <c r="D748" s="27" t="s">
        <v>45</v>
      </c>
      <c r="E748" s="27" t="s">
        <v>75</v>
      </c>
      <c r="F748" s="27" t="s">
        <v>733</v>
      </c>
      <c r="G748" s="27" t="s">
        <v>330</v>
      </c>
      <c r="H748" s="34">
        <v>205000000</v>
      </c>
      <c r="I748" s="34">
        <v>205000000</v>
      </c>
      <c r="J748" s="27" t="s">
        <v>66</v>
      </c>
      <c r="K748" s="27" t="s">
        <v>67</v>
      </c>
      <c r="L748" s="94" t="s">
        <v>649</v>
      </c>
    </row>
    <row r="749" spans="2:12" s="22" customFormat="1" ht="51">
      <c r="B749" s="27">
        <v>72103302</v>
      </c>
      <c r="C749" s="33" t="s">
        <v>753</v>
      </c>
      <c r="D749" s="27" t="s">
        <v>742</v>
      </c>
      <c r="E749" s="27" t="s">
        <v>70</v>
      </c>
      <c r="F749" s="27" t="s">
        <v>647</v>
      </c>
      <c r="G749" s="27" t="s">
        <v>330</v>
      </c>
      <c r="H749" s="34">
        <v>15070000</v>
      </c>
      <c r="I749" s="34">
        <v>15070000</v>
      </c>
      <c r="J749" s="27" t="s">
        <v>66</v>
      </c>
      <c r="K749" s="27" t="s">
        <v>67</v>
      </c>
      <c r="L749" s="94" t="s">
        <v>649</v>
      </c>
    </row>
    <row r="750" spans="2:12" s="22" customFormat="1" ht="51">
      <c r="B750" s="27">
        <v>81112202</v>
      </c>
      <c r="C750" s="33" t="s">
        <v>754</v>
      </c>
      <c r="D750" s="27" t="s">
        <v>248</v>
      </c>
      <c r="E750" s="27" t="s">
        <v>75</v>
      </c>
      <c r="F750" s="27" t="s">
        <v>647</v>
      </c>
      <c r="G750" s="27" t="s">
        <v>330</v>
      </c>
      <c r="H750" s="34">
        <v>30000000</v>
      </c>
      <c r="I750" s="34">
        <v>30000000</v>
      </c>
      <c r="J750" s="27" t="s">
        <v>66</v>
      </c>
      <c r="K750" s="27" t="s">
        <v>67</v>
      </c>
      <c r="L750" s="94" t="s">
        <v>649</v>
      </c>
    </row>
    <row r="751" spans="2:12" s="22" customFormat="1" ht="51">
      <c r="B751" s="27" t="s">
        <v>755</v>
      </c>
      <c r="C751" s="33" t="s">
        <v>756</v>
      </c>
      <c r="D751" s="27" t="s">
        <v>742</v>
      </c>
      <c r="E751" s="27" t="s">
        <v>70</v>
      </c>
      <c r="F751" s="27" t="s">
        <v>647</v>
      </c>
      <c r="G751" s="27" t="s">
        <v>330</v>
      </c>
      <c r="H751" s="34">
        <v>29000000</v>
      </c>
      <c r="I751" s="34">
        <v>29000000</v>
      </c>
      <c r="J751" s="27" t="s">
        <v>66</v>
      </c>
      <c r="K751" s="27" t="s">
        <v>67</v>
      </c>
      <c r="L751" s="94" t="s">
        <v>649</v>
      </c>
    </row>
    <row r="752" spans="2:12" s="22" customFormat="1" ht="51">
      <c r="B752" s="27">
        <v>43201417</v>
      </c>
      <c r="C752" s="33" t="s">
        <v>757</v>
      </c>
      <c r="D752" s="27" t="s">
        <v>742</v>
      </c>
      <c r="E752" s="27" t="s">
        <v>75</v>
      </c>
      <c r="F752" s="27" t="s">
        <v>647</v>
      </c>
      <c r="G752" s="27" t="s">
        <v>330</v>
      </c>
      <c r="H752" s="34">
        <v>7000000</v>
      </c>
      <c r="I752" s="34">
        <v>7000000</v>
      </c>
      <c r="J752" s="27" t="s">
        <v>66</v>
      </c>
      <c r="K752" s="27" t="s">
        <v>67</v>
      </c>
      <c r="L752" s="94" t="s">
        <v>649</v>
      </c>
    </row>
    <row r="753" spans="2:12" s="22" customFormat="1" ht="51">
      <c r="B753" s="27">
        <v>81112211</v>
      </c>
      <c r="C753" s="33" t="s">
        <v>758</v>
      </c>
      <c r="D753" s="27" t="s">
        <v>639</v>
      </c>
      <c r="E753" s="27" t="s">
        <v>51</v>
      </c>
      <c r="F753" s="27" t="s">
        <v>647</v>
      </c>
      <c r="G753" s="27" t="s">
        <v>330</v>
      </c>
      <c r="H753" s="34">
        <v>20000000</v>
      </c>
      <c r="I753" s="34">
        <v>20000000</v>
      </c>
      <c r="J753" s="27" t="s">
        <v>66</v>
      </c>
      <c r="K753" s="27" t="s">
        <v>67</v>
      </c>
      <c r="L753" s="94" t="s">
        <v>649</v>
      </c>
    </row>
    <row r="754" spans="2:12" s="22" customFormat="1" ht="51">
      <c r="B754" s="27">
        <v>81112205</v>
      </c>
      <c r="C754" s="33" t="s">
        <v>759</v>
      </c>
      <c r="D754" s="27" t="s">
        <v>742</v>
      </c>
      <c r="E754" s="27" t="s">
        <v>760</v>
      </c>
      <c r="F754" s="27" t="s">
        <v>647</v>
      </c>
      <c r="G754" s="27" t="s">
        <v>330</v>
      </c>
      <c r="H754" s="34">
        <v>7000000</v>
      </c>
      <c r="I754" s="34">
        <v>7000000</v>
      </c>
      <c r="J754" s="27" t="s">
        <v>66</v>
      </c>
      <c r="K754" s="27" t="s">
        <v>67</v>
      </c>
      <c r="L754" s="94" t="s">
        <v>649</v>
      </c>
    </row>
    <row r="755" spans="2:12" s="22" customFormat="1" ht="51">
      <c r="B755" s="27">
        <v>72101511</v>
      </c>
      <c r="C755" s="33" t="s">
        <v>761</v>
      </c>
      <c r="D755" s="27" t="s">
        <v>762</v>
      </c>
      <c r="E755" s="27" t="s">
        <v>79</v>
      </c>
      <c r="F755" s="27" t="s">
        <v>647</v>
      </c>
      <c r="G755" s="27" t="s">
        <v>330</v>
      </c>
      <c r="H755" s="34">
        <v>10000000</v>
      </c>
      <c r="I755" s="34">
        <v>10000000</v>
      </c>
      <c r="J755" s="27" t="s">
        <v>66</v>
      </c>
      <c r="K755" s="27" t="s">
        <v>67</v>
      </c>
      <c r="L755" s="94" t="s">
        <v>649</v>
      </c>
    </row>
    <row r="756" spans="2:12" s="22" customFormat="1" ht="51">
      <c r="B756" s="27">
        <v>81111803</v>
      </c>
      <c r="C756" s="33" t="s">
        <v>763</v>
      </c>
      <c r="D756" s="27" t="s">
        <v>45</v>
      </c>
      <c r="E756" s="27" t="s">
        <v>87</v>
      </c>
      <c r="F756" s="27" t="s">
        <v>647</v>
      </c>
      <c r="G756" s="27" t="s">
        <v>330</v>
      </c>
      <c r="H756" s="34">
        <v>20000000</v>
      </c>
      <c r="I756" s="34">
        <v>20000000</v>
      </c>
      <c r="J756" s="27" t="s">
        <v>66</v>
      </c>
      <c r="K756" s="27" t="s">
        <v>67</v>
      </c>
      <c r="L756" s="94" t="s">
        <v>649</v>
      </c>
    </row>
    <row r="757" spans="2:12" s="22" customFormat="1" ht="38.25" customHeight="1">
      <c r="B757" s="27">
        <v>80101604</v>
      </c>
      <c r="C757" s="33" t="s">
        <v>764</v>
      </c>
      <c r="D757" s="27" t="s">
        <v>765</v>
      </c>
      <c r="E757" s="27" t="s">
        <v>766</v>
      </c>
      <c r="F757" s="27" t="s">
        <v>767</v>
      </c>
      <c r="G757" s="27" t="s">
        <v>600</v>
      </c>
      <c r="H757" s="34">
        <f>45000000+6750000</f>
        <v>51750000</v>
      </c>
      <c r="I757" s="34">
        <v>45000000</v>
      </c>
      <c r="J757" s="27" t="s">
        <v>226</v>
      </c>
      <c r="K757" s="27" t="s">
        <v>768</v>
      </c>
      <c r="L757" s="63" t="s">
        <v>769</v>
      </c>
    </row>
    <row r="758" spans="2:12" s="22" customFormat="1" ht="38.25">
      <c r="B758" s="27">
        <v>80101604</v>
      </c>
      <c r="C758" s="33" t="s">
        <v>764</v>
      </c>
      <c r="D758" s="27" t="s">
        <v>639</v>
      </c>
      <c r="E758" s="27" t="s">
        <v>559</v>
      </c>
      <c r="F758" s="27" t="s">
        <v>767</v>
      </c>
      <c r="G758" s="27" t="s">
        <v>600</v>
      </c>
      <c r="H758" s="34">
        <v>61000000</v>
      </c>
      <c r="I758" s="34">
        <v>61000000</v>
      </c>
      <c r="J758" s="27" t="s">
        <v>41</v>
      </c>
      <c r="K758" s="27" t="s">
        <v>280</v>
      </c>
      <c r="L758" s="63" t="s">
        <v>769</v>
      </c>
    </row>
    <row r="759" spans="2:12" s="22" customFormat="1" ht="38.25">
      <c r="B759" s="27">
        <v>80151600</v>
      </c>
      <c r="C759" s="33" t="s">
        <v>770</v>
      </c>
      <c r="D759" s="27" t="s">
        <v>765</v>
      </c>
      <c r="E759" s="27" t="s">
        <v>766</v>
      </c>
      <c r="F759" s="27" t="s">
        <v>767</v>
      </c>
      <c r="G759" s="27" t="s">
        <v>600</v>
      </c>
      <c r="H759" s="34">
        <f>15000000+2250000</f>
        <v>17250000</v>
      </c>
      <c r="I759" s="34">
        <v>15000000</v>
      </c>
      <c r="J759" s="27" t="s">
        <v>226</v>
      </c>
      <c r="K759" s="27" t="s">
        <v>768</v>
      </c>
      <c r="L759" s="63" t="s">
        <v>769</v>
      </c>
    </row>
    <row r="760" spans="2:12" s="22" customFormat="1" ht="38.25">
      <c r="B760" s="27">
        <v>80151600</v>
      </c>
      <c r="C760" s="33" t="s">
        <v>770</v>
      </c>
      <c r="D760" s="27" t="s">
        <v>639</v>
      </c>
      <c r="E760" s="27" t="s">
        <v>559</v>
      </c>
      <c r="F760" s="27" t="s">
        <v>767</v>
      </c>
      <c r="G760" s="27" t="s">
        <v>600</v>
      </c>
      <c r="H760" s="34">
        <v>22000000</v>
      </c>
      <c r="I760" s="34">
        <v>22000000</v>
      </c>
      <c r="J760" s="27" t="s">
        <v>41</v>
      </c>
      <c r="K760" s="27" t="s">
        <v>280</v>
      </c>
      <c r="L760" s="63" t="s">
        <v>769</v>
      </c>
    </row>
    <row r="761" spans="2:12" s="22" customFormat="1" ht="25.5">
      <c r="B761" s="27">
        <v>80101604</v>
      </c>
      <c r="C761" s="33" t="s">
        <v>771</v>
      </c>
      <c r="D761" s="27" t="s">
        <v>639</v>
      </c>
      <c r="E761" s="27" t="s">
        <v>559</v>
      </c>
      <c r="F761" s="27" t="s">
        <v>767</v>
      </c>
      <c r="G761" s="27" t="s">
        <v>600</v>
      </c>
      <c r="H761" s="34">
        <v>100000000</v>
      </c>
      <c r="I761" s="34">
        <v>100000000</v>
      </c>
      <c r="J761" s="27" t="s">
        <v>41</v>
      </c>
      <c r="K761" s="27" t="s">
        <v>280</v>
      </c>
      <c r="L761" s="63" t="s">
        <v>769</v>
      </c>
    </row>
    <row r="762" spans="2:12" s="22" customFormat="1" ht="38.25">
      <c r="B762" s="27">
        <v>84141500</v>
      </c>
      <c r="C762" s="33" t="s">
        <v>772</v>
      </c>
      <c r="D762" s="27" t="s">
        <v>773</v>
      </c>
      <c r="E762" s="27" t="s">
        <v>774</v>
      </c>
      <c r="F762" s="27" t="s">
        <v>775</v>
      </c>
      <c r="G762" s="27" t="s">
        <v>600</v>
      </c>
      <c r="H762" s="34">
        <f>50000000+7500000+200000000</f>
        <v>257500000</v>
      </c>
      <c r="I762" s="34">
        <v>50000000</v>
      </c>
      <c r="J762" s="27" t="s">
        <v>226</v>
      </c>
      <c r="K762" s="27" t="s">
        <v>768</v>
      </c>
      <c r="L762" s="63" t="s">
        <v>776</v>
      </c>
    </row>
    <row r="763" spans="2:12" s="22" customFormat="1" ht="25.5">
      <c r="B763" s="27">
        <v>84141500</v>
      </c>
      <c r="C763" s="33" t="s">
        <v>777</v>
      </c>
      <c r="D763" s="27" t="s">
        <v>639</v>
      </c>
      <c r="E763" s="27" t="s">
        <v>559</v>
      </c>
      <c r="F763" s="27" t="s">
        <v>775</v>
      </c>
      <c r="G763" s="27" t="s">
        <v>600</v>
      </c>
      <c r="H763" s="34">
        <v>94000000</v>
      </c>
      <c r="I763" s="34">
        <v>94000000</v>
      </c>
      <c r="J763" s="27" t="s">
        <v>41</v>
      </c>
      <c r="K763" s="27" t="s">
        <v>280</v>
      </c>
      <c r="L763" s="63" t="s">
        <v>778</v>
      </c>
    </row>
    <row r="764" spans="2:12" s="22" customFormat="1" ht="38.25">
      <c r="B764" s="27">
        <v>80131502</v>
      </c>
      <c r="C764" s="33" t="s">
        <v>779</v>
      </c>
      <c r="D764" s="27" t="s">
        <v>742</v>
      </c>
      <c r="E764" s="27" t="s">
        <v>87</v>
      </c>
      <c r="F764" s="27" t="s">
        <v>780</v>
      </c>
      <c r="G764" s="27" t="s">
        <v>600</v>
      </c>
      <c r="H764" s="34">
        <v>6000000</v>
      </c>
      <c r="I764" s="34">
        <v>6000000</v>
      </c>
      <c r="J764" s="27" t="s">
        <v>41</v>
      </c>
      <c r="K764" s="27" t="s">
        <v>280</v>
      </c>
      <c r="L764" s="63" t="s">
        <v>776</v>
      </c>
    </row>
    <row r="765" spans="2:12" s="22" customFormat="1" ht="25.5">
      <c r="B765" s="27">
        <v>84141500</v>
      </c>
      <c r="C765" s="33" t="s">
        <v>777</v>
      </c>
      <c r="D765" s="27" t="s">
        <v>639</v>
      </c>
      <c r="E765" s="27" t="s">
        <v>499</v>
      </c>
      <c r="F765" s="27" t="s">
        <v>775</v>
      </c>
      <c r="G765" s="27" t="s">
        <v>600</v>
      </c>
      <c r="H765" s="34">
        <v>50000000</v>
      </c>
      <c r="I765" s="34">
        <v>50000000</v>
      </c>
      <c r="J765" s="27" t="s">
        <v>41</v>
      </c>
      <c r="K765" s="27" t="s">
        <v>280</v>
      </c>
      <c r="L765" s="63" t="s">
        <v>778</v>
      </c>
    </row>
    <row r="766" spans="2:12" s="22" customFormat="1" ht="38.25">
      <c r="B766" s="27">
        <v>80101604</v>
      </c>
      <c r="C766" s="33" t="s">
        <v>781</v>
      </c>
      <c r="D766" s="27" t="s">
        <v>639</v>
      </c>
      <c r="E766" s="27" t="s">
        <v>782</v>
      </c>
      <c r="F766" s="27" t="s">
        <v>767</v>
      </c>
      <c r="G766" s="27" t="s">
        <v>600</v>
      </c>
      <c r="H766" s="34">
        <v>800000000</v>
      </c>
      <c r="I766" s="34">
        <v>800000000</v>
      </c>
      <c r="J766" s="27" t="s">
        <v>41</v>
      </c>
      <c r="K766" s="27" t="s">
        <v>280</v>
      </c>
      <c r="L766" s="63" t="s">
        <v>783</v>
      </c>
    </row>
    <row r="767" spans="2:12" s="22" customFormat="1" ht="25.5">
      <c r="B767" s="27">
        <v>80101600</v>
      </c>
      <c r="C767" s="33" t="s">
        <v>784</v>
      </c>
      <c r="D767" s="27" t="s">
        <v>639</v>
      </c>
      <c r="E767" s="27" t="s">
        <v>559</v>
      </c>
      <c r="F767" s="27" t="s">
        <v>767</v>
      </c>
      <c r="G767" s="27" t="s">
        <v>600</v>
      </c>
      <c r="H767" s="34">
        <v>5000000</v>
      </c>
      <c r="I767" s="34">
        <v>5000000</v>
      </c>
      <c r="J767" s="27" t="s">
        <v>41</v>
      </c>
      <c r="K767" s="27" t="s">
        <v>280</v>
      </c>
      <c r="L767" s="63" t="s">
        <v>778</v>
      </c>
    </row>
    <row r="768" spans="2:12" s="22" customFormat="1" ht="38.25">
      <c r="B768" s="27">
        <v>80101604</v>
      </c>
      <c r="C768" s="33" t="s">
        <v>785</v>
      </c>
      <c r="D768" s="27" t="s">
        <v>639</v>
      </c>
      <c r="E768" s="27" t="s">
        <v>559</v>
      </c>
      <c r="F768" s="27" t="s">
        <v>767</v>
      </c>
      <c r="G768" s="27" t="s">
        <v>600</v>
      </c>
      <c r="H768" s="34">
        <v>45000000</v>
      </c>
      <c r="I768" s="34">
        <v>45000000</v>
      </c>
      <c r="J768" s="27" t="s">
        <v>41</v>
      </c>
      <c r="K768" s="27" t="s">
        <v>280</v>
      </c>
      <c r="L768" s="63" t="s">
        <v>769</v>
      </c>
    </row>
    <row r="769" spans="2:12" s="22" customFormat="1" ht="25.5">
      <c r="B769" s="27">
        <v>80141900</v>
      </c>
      <c r="C769" s="33" t="s">
        <v>786</v>
      </c>
      <c r="D769" s="27" t="s">
        <v>639</v>
      </c>
      <c r="E769" s="27" t="s">
        <v>559</v>
      </c>
      <c r="F769" s="27" t="s">
        <v>767</v>
      </c>
      <c r="G769" s="27" t="s">
        <v>600</v>
      </c>
      <c r="H769" s="34">
        <v>90000000</v>
      </c>
      <c r="I769" s="34">
        <v>90000000</v>
      </c>
      <c r="J769" s="27" t="s">
        <v>41</v>
      </c>
      <c r="K769" s="27" t="s">
        <v>280</v>
      </c>
      <c r="L769" s="63" t="s">
        <v>769</v>
      </c>
    </row>
    <row r="770" spans="2:12" s="22" customFormat="1" ht="25.5">
      <c r="B770" s="27">
        <v>80141900</v>
      </c>
      <c r="C770" s="33" t="s">
        <v>787</v>
      </c>
      <c r="D770" s="27" t="s">
        <v>639</v>
      </c>
      <c r="E770" s="27" t="s">
        <v>56</v>
      </c>
      <c r="F770" s="27" t="s">
        <v>767</v>
      </c>
      <c r="G770" s="27" t="s">
        <v>600</v>
      </c>
      <c r="H770" s="34">
        <v>43000000</v>
      </c>
      <c r="I770" s="34">
        <v>43000000</v>
      </c>
      <c r="J770" s="27" t="s">
        <v>41</v>
      </c>
      <c r="K770" s="27" t="s">
        <v>280</v>
      </c>
      <c r="L770" s="63" t="s">
        <v>776</v>
      </c>
    </row>
    <row r="771" spans="2:12" s="22" customFormat="1" ht="25.5">
      <c r="B771" s="27">
        <v>80141900</v>
      </c>
      <c r="C771" s="33" t="s">
        <v>788</v>
      </c>
      <c r="D771" s="27" t="s">
        <v>765</v>
      </c>
      <c r="E771" s="27" t="s">
        <v>766</v>
      </c>
      <c r="F771" s="27" t="s">
        <v>767</v>
      </c>
      <c r="G771" s="27" t="s">
        <v>600</v>
      </c>
      <c r="H771" s="34">
        <f>1912500+12750000</f>
        <v>14662500</v>
      </c>
      <c r="I771" s="34">
        <v>12750000</v>
      </c>
      <c r="J771" s="27" t="s">
        <v>226</v>
      </c>
      <c r="K771" s="27" t="s">
        <v>768</v>
      </c>
      <c r="L771" s="63" t="s">
        <v>769</v>
      </c>
    </row>
    <row r="772" spans="2:12" s="22" customFormat="1" ht="38.25">
      <c r="B772" s="27">
        <v>80141600</v>
      </c>
      <c r="C772" s="33" t="s">
        <v>789</v>
      </c>
      <c r="D772" s="27" t="s">
        <v>742</v>
      </c>
      <c r="E772" s="27" t="s">
        <v>790</v>
      </c>
      <c r="F772" s="27" t="s">
        <v>791</v>
      </c>
      <c r="G772" s="27" t="s">
        <v>600</v>
      </c>
      <c r="H772" s="34">
        <v>80000000</v>
      </c>
      <c r="I772" s="34">
        <v>80000000</v>
      </c>
      <c r="J772" s="27" t="s">
        <v>41</v>
      </c>
      <c r="K772" s="27" t="s">
        <v>280</v>
      </c>
      <c r="L772" s="63" t="s">
        <v>769</v>
      </c>
    </row>
    <row r="773" spans="2:12" s="22" customFormat="1" ht="25.5">
      <c r="B773" s="27">
        <v>80101604</v>
      </c>
      <c r="C773" s="33" t="s">
        <v>792</v>
      </c>
      <c r="D773" s="27" t="s">
        <v>742</v>
      </c>
      <c r="E773" s="27" t="s">
        <v>790</v>
      </c>
      <c r="F773" s="27" t="s">
        <v>791</v>
      </c>
      <c r="G773" s="27" t="s">
        <v>600</v>
      </c>
      <c r="H773" s="34">
        <v>80000000</v>
      </c>
      <c r="I773" s="34">
        <v>80000000</v>
      </c>
      <c r="J773" s="27" t="s">
        <v>41</v>
      </c>
      <c r="K773" s="27" t="s">
        <v>280</v>
      </c>
      <c r="L773" s="63" t="s">
        <v>769</v>
      </c>
    </row>
    <row r="774" spans="2:12" s="22" customFormat="1" ht="25.5">
      <c r="B774" s="27">
        <v>80101600</v>
      </c>
      <c r="C774" s="33" t="s">
        <v>793</v>
      </c>
      <c r="D774" s="27" t="s">
        <v>639</v>
      </c>
      <c r="E774" s="27" t="s">
        <v>559</v>
      </c>
      <c r="F774" s="27" t="s">
        <v>767</v>
      </c>
      <c r="G774" s="27" t="s">
        <v>600</v>
      </c>
      <c r="H774" s="34">
        <v>12000000</v>
      </c>
      <c r="I774" s="34">
        <v>12000000</v>
      </c>
      <c r="J774" s="27" t="s">
        <v>41</v>
      </c>
      <c r="K774" s="27" t="s">
        <v>280</v>
      </c>
      <c r="L774" s="63" t="s">
        <v>778</v>
      </c>
    </row>
    <row r="775" spans="2:12" s="22" customFormat="1" ht="38.25">
      <c r="B775" s="27">
        <v>80141902</v>
      </c>
      <c r="C775" s="33" t="s">
        <v>794</v>
      </c>
      <c r="D775" s="27" t="s">
        <v>742</v>
      </c>
      <c r="E775" s="27" t="s">
        <v>790</v>
      </c>
      <c r="F775" s="27" t="s">
        <v>791</v>
      </c>
      <c r="G775" s="27" t="s">
        <v>600</v>
      </c>
      <c r="H775" s="34">
        <v>100000000</v>
      </c>
      <c r="I775" s="34">
        <v>100000000</v>
      </c>
      <c r="J775" s="27" t="s">
        <v>41</v>
      </c>
      <c r="K775" s="27" t="s">
        <v>280</v>
      </c>
      <c r="L775" s="63" t="s">
        <v>778</v>
      </c>
    </row>
    <row r="776" spans="2:12" s="22" customFormat="1" ht="38.25">
      <c r="B776" s="27">
        <v>80101604</v>
      </c>
      <c r="C776" s="33" t="s">
        <v>795</v>
      </c>
      <c r="D776" s="27" t="s">
        <v>742</v>
      </c>
      <c r="E776" s="27" t="s">
        <v>790</v>
      </c>
      <c r="F776" s="27" t="s">
        <v>791</v>
      </c>
      <c r="G776" s="27" t="s">
        <v>600</v>
      </c>
      <c r="H776" s="34">
        <f>50000000+25000000</f>
        <v>75000000</v>
      </c>
      <c r="I776" s="34">
        <f>50000000+25000000</f>
        <v>75000000</v>
      </c>
      <c r="J776" s="27" t="s">
        <v>41</v>
      </c>
      <c r="K776" s="27" t="s">
        <v>280</v>
      </c>
      <c r="L776" s="63" t="s">
        <v>769</v>
      </c>
    </row>
    <row r="777" spans="2:12" s="22" customFormat="1" ht="38.25">
      <c r="B777" s="27">
        <v>80101604</v>
      </c>
      <c r="C777" s="33" t="s">
        <v>796</v>
      </c>
      <c r="D777" s="27" t="s">
        <v>742</v>
      </c>
      <c r="E777" s="27" t="s">
        <v>790</v>
      </c>
      <c r="F777" s="27" t="s">
        <v>791</v>
      </c>
      <c r="G777" s="27" t="s">
        <v>600</v>
      </c>
      <c r="H777" s="34">
        <f aca="true" t="shared" si="5" ref="H777:I779">73083333.33</f>
        <v>73083333.33</v>
      </c>
      <c r="I777" s="34">
        <f t="shared" si="5"/>
        <v>73083333.33</v>
      </c>
      <c r="J777" s="27" t="s">
        <v>41</v>
      </c>
      <c r="K777" s="27" t="s">
        <v>280</v>
      </c>
      <c r="L777" s="63" t="s">
        <v>783</v>
      </c>
    </row>
    <row r="778" spans="2:12" s="22" customFormat="1" ht="38.25">
      <c r="B778" s="27">
        <v>80101604</v>
      </c>
      <c r="C778" s="33" t="s">
        <v>797</v>
      </c>
      <c r="D778" s="27" t="s">
        <v>742</v>
      </c>
      <c r="E778" s="27" t="s">
        <v>790</v>
      </c>
      <c r="F778" s="27" t="s">
        <v>791</v>
      </c>
      <c r="G778" s="27" t="s">
        <v>600</v>
      </c>
      <c r="H778" s="34">
        <f t="shared" si="5"/>
        <v>73083333.33</v>
      </c>
      <c r="I778" s="34">
        <f t="shared" si="5"/>
        <v>73083333.33</v>
      </c>
      <c r="J778" s="27" t="s">
        <v>41</v>
      </c>
      <c r="K778" s="27" t="s">
        <v>280</v>
      </c>
      <c r="L778" s="63" t="s">
        <v>783</v>
      </c>
    </row>
    <row r="779" spans="2:12" s="22" customFormat="1" ht="51">
      <c r="B779" s="27">
        <v>80101604</v>
      </c>
      <c r="C779" s="33" t="s">
        <v>798</v>
      </c>
      <c r="D779" s="27" t="s">
        <v>742</v>
      </c>
      <c r="E779" s="27" t="s">
        <v>790</v>
      </c>
      <c r="F779" s="27" t="s">
        <v>791</v>
      </c>
      <c r="G779" s="27" t="s">
        <v>600</v>
      </c>
      <c r="H779" s="34">
        <f t="shared" si="5"/>
        <v>73083333.33</v>
      </c>
      <c r="I779" s="34">
        <f t="shared" si="5"/>
        <v>73083333.33</v>
      </c>
      <c r="J779" s="27" t="s">
        <v>41</v>
      </c>
      <c r="K779" s="27" t="s">
        <v>280</v>
      </c>
      <c r="L779" s="63" t="s">
        <v>776</v>
      </c>
    </row>
    <row r="780" spans="2:12" s="22" customFormat="1" ht="51">
      <c r="B780" s="27">
        <v>80101604</v>
      </c>
      <c r="C780" s="33" t="s">
        <v>799</v>
      </c>
      <c r="D780" s="27" t="s">
        <v>742</v>
      </c>
      <c r="E780" s="27" t="s">
        <v>790</v>
      </c>
      <c r="F780" s="27" t="s">
        <v>791</v>
      </c>
      <c r="G780" s="27" t="s">
        <v>600</v>
      </c>
      <c r="H780" s="34">
        <v>150000000</v>
      </c>
      <c r="I780" s="34">
        <v>150000000</v>
      </c>
      <c r="J780" s="27" t="s">
        <v>41</v>
      </c>
      <c r="K780" s="27" t="s">
        <v>280</v>
      </c>
      <c r="L780" s="63" t="s">
        <v>783</v>
      </c>
    </row>
    <row r="781" spans="2:12" s="22" customFormat="1" ht="38.25">
      <c r="B781" s="27">
        <v>80101604</v>
      </c>
      <c r="C781" s="33" t="s">
        <v>800</v>
      </c>
      <c r="D781" s="27" t="s">
        <v>742</v>
      </c>
      <c r="E781" s="27" t="s">
        <v>790</v>
      </c>
      <c r="F781" s="27" t="s">
        <v>84</v>
      </c>
      <c r="G781" s="27" t="s">
        <v>600</v>
      </c>
      <c r="H781" s="34">
        <v>25000000</v>
      </c>
      <c r="I781" s="34">
        <v>25000000</v>
      </c>
      <c r="J781" s="27" t="s">
        <v>41</v>
      </c>
      <c r="K781" s="27" t="s">
        <v>280</v>
      </c>
      <c r="L781" s="63" t="s">
        <v>776</v>
      </c>
    </row>
    <row r="782" spans="2:12" s="22" customFormat="1" ht="38.25">
      <c r="B782" s="27">
        <v>80101604</v>
      </c>
      <c r="C782" s="33" t="s">
        <v>801</v>
      </c>
      <c r="D782" s="27" t="s">
        <v>742</v>
      </c>
      <c r="E782" s="27" t="s">
        <v>790</v>
      </c>
      <c r="F782" s="27" t="s">
        <v>791</v>
      </c>
      <c r="G782" s="27" t="s">
        <v>600</v>
      </c>
      <c r="H782" s="34">
        <v>120000000</v>
      </c>
      <c r="I782" s="34">
        <v>120000000</v>
      </c>
      <c r="J782" s="27" t="s">
        <v>41</v>
      </c>
      <c r="K782" s="27" t="s">
        <v>280</v>
      </c>
      <c r="L782" s="63" t="s">
        <v>802</v>
      </c>
    </row>
    <row r="783" spans="2:12" s="22" customFormat="1" ht="25.5">
      <c r="B783" s="27">
        <v>80101604</v>
      </c>
      <c r="C783" s="33" t="s">
        <v>803</v>
      </c>
      <c r="D783" s="27" t="s">
        <v>639</v>
      </c>
      <c r="E783" s="27" t="s">
        <v>559</v>
      </c>
      <c r="F783" s="27" t="s">
        <v>767</v>
      </c>
      <c r="G783" s="27" t="s">
        <v>600</v>
      </c>
      <c r="H783" s="34">
        <v>50000000</v>
      </c>
      <c r="I783" s="34">
        <v>50000000</v>
      </c>
      <c r="J783" s="27" t="s">
        <v>41</v>
      </c>
      <c r="K783" s="27" t="s">
        <v>280</v>
      </c>
      <c r="L783" s="63" t="s">
        <v>802</v>
      </c>
    </row>
    <row r="784" spans="2:12" s="22" customFormat="1" ht="25.5">
      <c r="B784" s="27">
        <v>80101604</v>
      </c>
      <c r="C784" s="33" t="s">
        <v>804</v>
      </c>
      <c r="D784" s="27" t="s">
        <v>742</v>
      </c>
      <c r="E784" s="27" t="s">
        <v>805</v>
      </c>
      <c r="F784" s="27" t="s">
        <v>108</v>
      </c>
      <c r="G784" s="27" t="s">
        <v>600</v>
      </c>
      <c r="H784" s="34">
        <v>500000000</v>
      </c>
      <c r="I784" s="34">
        <v>500000000</v>
      </c>
      <c r="J784" s="27" t="s">
        <v>41</v>
      </c>
      <c r="K784" s="27" t="s">
        <v>280</v>
      </c>
      <c r="L784" s="63" t="s">
        <v>802</v>
      </c>
    </row>
    <row r="785" spans="2:12" s="22" customFormat="1" ht="25.5">
      <c r="B785" s="27">
        <v>46161504</v>
      </c>
      <c r="C785" s="42" t="s">
        <v>806</v>
      </c>
      <c r="D785" s="62">
        <v>41713</v>
      </c>
      <c r="E785" s="27" t="s">
        <v>56</v>
      </c>
      <c r="F785" s="27" t="s">
        <v>807</v>
      </c>
      <c r="G785" s="27" t="s">
        <v>808</v>
      </c>
      <c r="H785" s="34">
        <v>180000000</v>
      </c>
      <c r="I785" s="34">
        <v>180000001</v>
      </c>
      <c r="J785" s="27" t="s">
        <v>324</v>
      </c>
      <c r="K785" s="27" t="s">
        <v>67</v>
      </c>
      <c r="L785" s="63" t="s">
        <v>809</v>
      </c>
    </row>
    <row r="786" spans="2:12" s="22" customFormat="1" ht="25.5">
      <c r="B786" s="27">
        <v>72151306</v>
      </c>
      <c r="C786" s="33" t="s">
        <v>810</v>
      </c>
      <c r="D786" s="62">
        <v>41793</v>
      </c>
      <c r="E786" s="27" t="s">
        <v>56</v>
      </c>
      <c r="F786" s="27" t="s">
        <v>539</v>
      </c>
      <c r="G786" s="27" t="s">
        <v>808</v>
      </c>
      <c r="H786" s="34">
        <f>15000000+5500000</f>
        <v>20500000</v>
      </c>
      <c r="I786" s="34">
        <f>15000000+5500000</f>
        <v>20500000</v>
      </c>
      <c r="J786" s="27" t="s">
        <v>324</v>
      </c>
      <c r="K786" s="27" t="s">
        <v>67</v>
      </c>
      <c r="L786" s="63" t="s">
        <v>809</v>
      </c>
    </row>
    <row r="787" spans="2:12" s="22" customFormat="1" ht="25.5">
      <c r="B787" s="27">
        <v>80111715</v>
      </c>
      <c r="C787" s="33" t="s">
        <v>811</v>
      </c>
      <c r="D787" s="62">
        <v>41649</v>
      </c>
      <c r="E787" s="27" t="s">
        <v>70</v>
      </c>
      <c r="F787" s="27" t="s">
        <v>807</v>
      </c>
      <c r="G787" s="27" t="s">
        <v>808</v>
      </c>
      <c r="H787" s="34">
        <v>125000000</v>
      </c>
      <c r="I787" s="34">
        <v>125000000</v>
      </c>
      <c r="J787" s="27" t="s">
        <v>324</v>
      </c>
      <c r="K787" s="27" t="s">
        <v>67</v>
      </c>
      <c r="L787" s="63" t="s">
        <v>809</v>
      </c>
    </row>
    <row r="788" spans="2:12" s="22" customFormat="1" ht="25.5">
      <c r="B788" s="97">
        <v>81102700</v>
      </c>
      <c r="C788" s="33" t="s">
        <v>812</v>
      </c>
      <c r="D788" s="62">
        <v>41667</v>
      </c>
      <c r="E788" s="27" t="s">
        <v>56</v>
      </c>
      <c r="F788" s="27" t="s">
        <v>539</v>
      </c>
      <c r="G788" s="27" t="s">
        <v>808</v>
      </c>
      <c r="H788" s="34">
        <v>10000000</v>
      </c>
      <c r="I788" s="34">
        <v>10000000</v>
      </c>
      <c r="J788" s="27" t="s">
        <v>324</v>
      </c>
      <c r="K788" s="27" t="s">
        <v>67</v>
      </c>
      <c r="L788" s="63" t="s">
        <v>809</v>
      </c>
    </row>
    <row r="789" spans="2:12" s="22" customFormat="1" ht="38.25">
      <c r="B789" s="27">
        <v>46161504</v>
      </c>
      <c r="C789" s="42" t="s">
        <v>813</v>
      </c>
      <c r="D789" s="62">
        <v>41821</v>
      </c>
      <c r="E789" s="27" t="s">
        <v>56</v>
      </c>
      <c r="F789" s="27" t="s">
        <v>539</v>
      </c>
      <c r="G789" s="27" t="s">
        <v>808</v>
      </c>
      <c r="H789" s="34">
        <v>30000000</v>
      </c>
      <c r="I789" s="34">
        <v>30000000</v>
      </c>
      <c r="J789" s="27" t="s">
        <v>324</v>
      </c>
      <c r="K789" s="27" t="s">
        <v>67</v>
      </c>
      <c r="L789" s="63" t="s">
        <v>814</v>
      </c>
    </row>
    <row r="790" spans="2:12" s="22" customFormat="1" ht="38.25">
      <c r="B790" s="27">
        <v>46161504</v>
      </c>
      <c r="C790" s="42" t="s">
        <v>815</v>
      </c>
      <c r="D790" s="62">
        <v>41730</v>
      </c>
      <c r="E790" s="27" t="s">
        <v>56</v>
      </c>
      <c r="F790" s="27" t="s">
        <v>807</v>
      </c>
      <c r="G790" s="27" t="s">
        <v>808</v>
      </c>
      <c r="H790" s="34">
        <v>80000000</v>
      </c>
      <c r="I790" s="34">
        <v>80000000</v>
      </c>
      <c r="J790" s="27" t="s">
        <v>324</v>
      </c>
      <c r="K790" s="27" t="s">
        <v>67</v>
      </c>
      <c r="L790" s="63" t="s">
        <v>814</v>
      </c>
    </row>
    <row r="791" spans="2:12" s="22" customFormat="1" ht="51">
      <c r="B791" s="27">
        <v>55121900</v>
      </c>
      <c r="C791" s="42" t="s">
        <v>816</v>
      </c>
      <c r="D791" s="62">
        <v>41671</v>
      </c>
      <c r="E791" s="27" t="s">
        <v>87</v>
      </c>
      <c r="F791" s="27" t="s">
        <v>539</v>
      </c>
      <c r="G791" s="27" t="s">
        <v>808</v>
      </c>
      <c r="H791" s="34">
        <v>40000000</v>
      </c>
      <c r="I791" s="34">
        <v>40000000</v>
      </c>
      <c r="J791" s="27" t="s">
        <v>324</v>
      </c>
      <c r="K791" s="27" t="s">
        <v>67</v>
      </c>
      <c r="L791" s="63" t="s">
        <v>814</v>
      </c>
    </row>
    <row r="792" spans="2:12" s="22" customFormat="1" ht="38.25">
      <c r="B792" s="27">
        <v>72151306</v>
      </c>
      <c r="C792" s="42" t="s">
        <v>817</v>
      </c>
      <c r="D792" s="62">
        <v>41671</v>
      </c>
      <c r="E792" s="27" t="s">
        <v>46</v>
      </c>
      <c r="F792" s="27" t="s">
        <v>807</v>
      </c>
      <c r="G792" s="27" t="s">
        <v>808</v>
      </c>
      <c r="H792" s="34">
        <f>170000000+100000000+50000000</f>
        <v>320000000</v>
      </c>
      <c r="I792" s="34">
        <f>170000000+100000000+50000000</f>
        <v>320000000</v>
      </c>
      <c r="J792" s="27" t="s">
        <v>324</v>
      </c>
      <c r="K792" s="27" t="s">
        <v>67</v>
      </c>
      <c r="L792" s="63" t="s">
        <v>814</v>
      </c>
    </row>
    <row r="793" spans="2:12" s="22" customFormat="1" ht="38.25">
      <c r="B793" s="27">
        <v>46161504</v>
      </c>
      <c r="C793" s="42" t="s">
        <v>818</v>
      </c>
      <c r="D793" s="62">
        <v>41835</v>
      </c>
      <c r="E793" s="27" t="s">
        <v>75</v>
      </c>
      <c r="F793" s="27" t="s">
        <v>539</v>
      </c>
      <c r="G793" s="27" t="s">
        <v>808</v>
      </c>
      <c r="H793" s="34">
        <v>20000000</v>
      </c>
      <c r="I793" s="34">
        <v>20000001</v>
      </c>
      <c r="J793" s="27" t="s">
        <v>324</v>
      </c>
      <c r="K793" s="27" t="s">
        <v>67</v>
      </c>
      <c r="L793" s="63" t="s">
        <v>814</v>
      </c>
    </row>
    <row r="794" spans="2:12" s="22" customFormat="1" ht="38.25">
      <c r="B794" s="97">
        <v>81102700</v>
      </c>
      <c r="C794" s="42" t="s">
        <v>819</v>
      </c>
      <c r="D794" s="62">
        <v>41699</v>
      </c>
      <c r="E794" s="27" t="s">
        <v>54</v>
      </c>
      <c r="F794" s="27" t="s">
        <v>539</v>
      </c>
      <c r="G794" s="27" t="s">
        <v>808</v>
      </c>
      <c r="H794" s="34">
        <f>10000000+11600000</f>
        <v>21600000</v>
      </c>
      <c r="I794" s="34">
        <f>10000000+11600000</f>
        <v>21600000</v>
      </c>
      <c r="J794" s="27" t="s">
        <v>324</v>
      </c>
      <c r="K794" s="27" t="s">
        <v>67</v>
      </c>
      <c r="L794" s="63" t="s">
        <v>814</v>
      </c>
    </row>
    <row r="795" spans="2:12" s="22" customFormat="1" ht="38.25">
      <c r="B795" s="27">
        <v>72153500</v>
      </c>
      <c r="C795" s="42" t="s">
        <v>820</v>
      </c>
      <c r="D795" s="62">
        <v>41805</v>
      </c>
      <c r="E795" s="27" t="s">
        <v>77</v>
      </c>
      <c r="F795" s="27" t="s">
        <v>539</v>
      </c>
      <c r="G795" s="27" t="s">
        <v>808</v>
      </c>
      <c r="H795" s="34">
        <v>25000000</v>
      </c>
      <c r="I795" s="34">
        <v>25000001</v>
      </c>
      <c r="J795" s="27" t="s">
        <v>324</v>
      </c>
      <c r="K795" s="27" t="s">
        <v>67</v>
      </c>
      <c r="L795" s="63" t="s">
        <v>814</v>
      </c>
    </row>
    <row r="796" spans="2:12" s="22" customFormat="1" ht="38.25">
      <c r="B796" s="59">
        <v>46161500</v>
      </c>
      <c r="C796" s="42" t="s">
        <v>821</v>
      </c>
      <c r="D796" s="62">
        <v>41760</v>
      </c>
      <c r="E796" s="27" t="s">
        <v>75</v>
      </c>
      <c r="F796" s="27" t="s">
        <v>539</v>
      </c>
      <c r="G796" s="27" t="s">
        <v>808</v>
      </c>
      <c r="H796" s="34">
        <f>27214793</f>
        <v>27214793</v>
      </c>
      <c r="I796" s="34">
        <f>27214793</f>
        <v>27214793</v>
      </c>
      <c r="J796" s="27" t="s">
        <v>324</v>
      </c>
      <c r="K796" s="27" t="s">
        <v>67</v>
      </c>
      <c r="L796" s="63" t="s">
        <v>822</v>
      </c>
    </row>
    <row r="797" spans="2:12" s="22" customFormat="1" ht="38.25">
      <c r="B797" s="59">
        <v>53102710</v>
      </c>
      <c r="C797" s="42" t="s">
        <v>1119</v>
      </c>
      <c r="D797" s="62">
        <v>41730</v>
      </c>
      <c r="E797" s="27" t="s">
        <v>79</v>
      </c>
      <c r="F797" s="27" t="s">
        <v>539</v>
      </c>
      <c r="G797" s="27" t="s">
        <v>808</v>
      </c>
      <c r="H797" s="34">
        <v>30000000</v>
      </c>
      <c r="I797" s="34">
        <v>30000000</v>
      </c>
      <c r="J797" s="27" t="s">
        <v>324</v>
      </c>
      <c r="K797" s="27" t="s">
        <v>67</v>
      </c>
      <c r="L797" s="63" t="s">
        <v>822</v>
      </c>
    </row>
    <row r="798" spans="2:12" s="22" customFormat="1" ht="38.25">
      <c r="B798" s="27">
        <v>53102703</v>
      </c>
      <c r="C798" s="42" t="s">
        <v>823</v>
      </c>
      <c r="D798" s="62">
        <v>41760</v>
      </c>
      <c r="E798" s="27" t="s">
        <v>56</v>
      </c>
      <c r="F798" s="27" t="s">
        <v>807</v>
      </c>
      <c r="G798" s="27" t="s">
        <v>808</v>
      </c>
      <c r="H798" s="34">
        <v>50000000</v>
      </c>
      <c r="I798" s="34">
        <v>50000000</v>
      </c>
      <c r="J798" s="27" t="s">
        <v>324</v>
      </c>
      <c r="K798" s="27" t="s">
        <v>67</v>
      </c>
      <c r="L798" s="63" t="s">
        <v>822</v>
      </c>
    </row>
    <row r="799" spans="2:12" s="22" customFormat="1" ht="38.25">
      <c r="B799" s="27">
        <v>46151700</v>
      </c>
      <c r="C799" s="42" t="s">
        <v>824</v>
      </c>
      <c r="D799" s="62">
        <v>41821</v>
      </c>
      <c r="E799" s="27" t="s">
        <v>75</v>
      </c>
      <c r="F799" s="27" t="s">
        <v>539</v>
      </c>
      <c r="G799" s="27" t="s">
        <v>808</v>
      </c>
      <c r="H799" s="34">
        <v>10000000</v>
      </c>
      <c r="I799" s="34">
        <v>10000000</v>
      </c>
      <c r="J799" s="27" t="s">
        <v>324</v>
      </c>
      <c r="K799" s="27" t="s">
        <v>67</v>
      </c>
      <c r="L799" s="63" t="s">
        <v>822</v>
      </c>
    </row>
    <row r="800" spans="2:12" s="22" customFormat="1" ht="38.25">
      <c r="B800" s="59">
        <v>44121600</v>
      </c>
      <c r="C800" s="42" t="s">
        <v>1117</v>
      </c>
      <c r="D800" s="62">
        <v>41821</v>
      </c>
      <c r="E800" s="27" t="s">
        <v>75</v>
      </c>
      <c r="F800" s="27" t="s">
        <v>539</v>
      </c>
      <c r="G800" s="27" t="s">
        <v>808</v>
      </c>
      <c r="H800" s="34">
        <v>1000000</v>
      </c>
      <c r="I800" s="34">
        <v>1000000</v>
      </c>
      <c r="J800" s="27" t="s">
        <v>324</v>
      </c>
      <c r="K800" s="27" t="s">
        <v>67</v>
      </c>
      <c r="L800" s="63" t="s">
        <v>822</v>
      </c>
    </row>
    <row r="801" spans="2:12" s="22" customFormat="1" ht="38.25">
      <c r="B801" s="27" t="s">
        <v>825</v>
      </c>
      <c r="C801" s="42" t="s">
        <v>826</v>
      </c>
      <c r="D801" s="62">
        <v>41699</v>
      </c>
      <c r="E801" s="27" t="s">
        <v>56</v>
      </c>
      <c r="F801" s="27" t="s">
        <v>807</v>
      </c>
      <c r="G801" s="27" t="s">
        <v>808</v>
      </c>
      <c r="H801" s="34">
        <v>150000000</v>
      </c>
      <c r="I801" s="34">
        <v>150000000</v>
      </c>
      <c r="J801" s="27" t="s">
        <v>324</v>
      </c>
      <c r="K801" s="27" t="s">
        <v>67</v>
      </c>
      <c r="L801" s="63" t="s">
        <v>822</v>
      </c>
    </row>
    <row r="802" spans="2:12" s="22" customFormat="1" ht="38.25">
      <c r="B802" s="27">
        <v>86101713</v>
      </c>
      <c r="C802" s="42" t="s">
        <v>1081</v>
      </c>
      <c r="D802" s="62">
        <v>41640</v>
      </c>
      <c r="E802" s="27" t="s">
        <v>51</v>
      </c>
      <c r="F802" s="27" t="s">
        <v>381</v>
      </c>
      <c r="G802" s="27" t="s">
        <v>808</v>
      </c>
      <c r="H802" s="34">
        <v>9600000</v>
      </c>
      <c r="I802" s="34">
        <v>9600000</v>
      </c>
      <c r="J802" s="27" t="s">
        <v>49</v>
      </c>
      <c r="K802" s="27" t="s">
        <v>827</v>
      </c>
      <c r="L802" s="63" t="s">
        <v>822</v>
      </c>
    </row>
    <row r="803" spans="2:12" s="22" customFormat="1" ht="38.25">
      <c r="B803" s="27">
        <v>86101714</v>
      </c>
      <c r="C803" s="42" t="s">
        <v>1081</v>
      </c>
      <c r="D803" s="62">
        <v>41791</v>
      </c>
      <c r="E803" s="27" t="s">
        <v>51</v>
      </c>
      <c r="F803" s="27" t="s">
        <v>539</v>
      </c>
      <c r="G803" s="27" t="s">
        <v>808</v>
      </c>
      <c r="H803" s="34">
        <v>9600000</v>
      </c>
      <c r="I803" s="34">
        <v>9600000</v>
      </c>
      <c r="J803" s="27" t="s">
        <v>324</v>
      </c>
      <c r="K803" s="27" t="s">
        <v>67</v>
      </c>
      <c r="L803" s="63" t="s">
        <v>822</v>
      </c>
    </row>
    <row r="804" spans="2:12" s="22" customFormat="1" ht="53.25" customHeight="1">
      <c r="B804" s="27">
        <v>80101500</v>
      </c>
      <c r="C804" s="42" t="s">
        <v>1107</v>
      </c>
      <c r="D804" s="62">
        <v>41640</v>
      </c>
      <c r="E804" s="27" t="s">
        <v>51</v>
      </c>
      <c r="F804" s="27" t="s">
        <v>381</v>
      </c>
      <c r="G804" s="27" t="s">
        <v>808</v>
      </c>
      <c r="H804" s="34">
        <f>12661584*5</f>
        <v>63307920</v>
      </c>
      <c r="I804" s="34">
        <f>12661584*5</f>
        <v>63307920</v>
      </c>
      <c r="J804" s="27" t="s">
        <v>49</v>
      </c>
      <c r="K804" s="27" t="s">
        <v>827</v>
      </c>
      <c r="L804" s="63" t="s">
        <v>822</v>
      </c>
    </row>
    <row r="805" spans="2:12" s="22" customFormat="1" ht="51.75" customHeight="1">
      <c r="B805" s="27">
        <v>80101500</v>
      </c>
      <c r="C805" s="42" t="s">
        <v>1106</v>
      </c>
      <c r="D805" s="62">
        <v>41791</v>
      </c>
      <c r="E805" s="27" t="s">
        <v>51</v>
      </c>
      <c r="F805" s="27" t="s">
        <v>381</v>
      </c>
      <c r="G805" s="27" t="s">
        <v>808</v>
      </c>
      <c r="H805" s="34">
        <v>59620080</v>
      </c>
      <c r="I805" s="34">
        <v>59620080</v>
      </c>
      <c r="J805" s="27" t="s">
        <v>324</v>
      </c>
      <c r="K805" s="27" t="s">
        <v>67</v>
      </c>
      <c r="L805" s="63" t="s">
        <v>822</v>
      </c>
    </row>
    <row r="806" spans="2:12" s="22" customFormat="1" ht="66" customHeight="1">
      <c r="B806" s="27">
        <v>80101500</v>
      </c>
      <c r="C806" s="42" t="s">
        <v>1105</v>
      </c>
      <c r="D806" s="62">
        <v>41640</v>
      </c>
      <c r="E806" s="27" t="s">
        <v>51</v>
      </c>
      <c r="F806" s="27" t="s">
        <v>507</v>
      </c>
      <c r="G806" s="27" t="s">
        <v>808</v>
      </c>
      <c r="H806" s="34">
        <v>215000000</v>
      </c>
      <c r="I806" s="34">
        <v>215000000</v>
      </c>
      <c r="J806" s="27" t="s">
        <v>49</v>
      </c>
      <c r="K806" s="27" t="s">
        <v>827</v>
      </c>
      <c r="L806" s="63" t="s">
        <v>822</v>
      </c>
    </row>
    <row r="807" spans="2:12" s="22" customFormat="1" ht="63.75">
      <c r="B807" s="27">
        <v>80101500</v>
      </c>
      <c r="C807" s="42" t="s">
        <v>1104</v>
      </c>
      <c r="D807" s="62">
        <v>41791</v>
      </c>
      <c r="E807" s="27" t="s">
        <v>51</v>
      </c>
      <c r="F807" s="27" t="s">
        <v>507</v>
      </c>
      <c r="G807" s="27" t="s">
        <v>808</v>
      </c>
      <c r="H807" s="34">
        <v>215000000</v>
      </c>
      <c r="I807" s="34">
        <v>215000000</v>
      </c>
      <c r="J807" s="27" t="s">
        <v>324</v>
      </c>
      <c r="K807" s="27" t="s">
        <v>67</v>
      </c>
      <c r="L807" s="63" t="s">
        <v>822</v>
      </c>
    </row>
    <row r="808" spans="2:12" s="22" customFormat="1" ht="38.25">
      <c r="B808" s="27">
        <v>43191501</v>
      </c>
      <c r="C808" s="42" t="s">
        <v>828</v>
      </c>
      <c r="D808" s="62">
        <v>41649</v>
      </c>
      <c r="E808" s="27" t="s">
        <v>70</v>
      </c>
      <c r="F808" s="27" t="s">
        <v>539</v>
      </c>
      <c r="G808" s="27" t="s">
        <v>808</v>
      </c>
      <c r="H808" s="34">
        <v>29000000</v>
      </c>
      <c r="I808" s="34">
        <v>29000000</v>
      </c>
      <c r="J808" s="27" t="s">
        <v>324</v>
      </c>
      <c r="K808" s="27" t="s">
        <v>67</v>
      </c>
      <c r="L808" s="63" t="s">
        <v>822</v>
      </c>
    </row>
    <row r="809" spans="2:12" s="22" customFormat="1" ht="38.25">
      <c r="B809" s="27">
        <v>80131500</v>
      </c>
      <c r="C809" s="42" t="s">
        <v>829</v>
      </c>
      <c r="D809" s="62">
        <v>41649</v>
      </c>
      <c r="E809" s="27" t="s">
        <v>70</v>
      </c>
      <c r="F809" s="27" t="s">
        <v>539</v>
      </c>
      <c r="G809" s="27" t="s">
        <v>808</v>
      </c>
      <c r="H809" s="34">
        <v>5000000</v>
      </c>
      <c r="I809" s="34">
        <v>5000000</v>
      </c>
      <c r="J809" s="27" t="s">
        <v>324</v>
      </c>
      <c r="K809" s="27" t="s">
        <v>67</v>
      </c>
      <c r="L809" s="63" t="s">
        <v>822</v>
      </c>
    </row>
    <row r="810" spans="2:12" s="22" customFormat="1" ht="51">
      <c r="B810" s="59">
        <v>84131500</v>
      </c>
      <c r="C810" s="42" t="s">
        <v>1109</v>
      </c>
      <c r="D810" s="62">
        <v>41640</v>
      </c>
      <c r="E810" s="27" t="s">
        <v>58</v>
      </c>
      <c r="F810" s="27" t="s">
        <v>807</v>
      </c>
      <c r="G810" s="27" t="s">
        <v>808</v>
      </c>
      <c r="H810" s="34">
        <v>72540781</v>
      </c>
      <c r="I810" s="34">
        <v>72540781</v>
      </c>
      <c r="J810" s="27" t="s">
        <v>49</v>
      </c>
      <c r="K810" s="27" t="s">
        <v>827</v>
      </c>
      <c r="L810" s="63" t="s">
        <v>822</v>
      </c>
    </row>
    <row r="811" spans="2:12" s="22" customFormat="1" ht="38.25">
      <c r="B811" s="59">
        <v>84131500</v>
      </c>
      <c r="C811" s="42" t="s">
        <v>1110</v>
      </c>
      <c r="D811" s="62">
        <v>41640</v>
      </c>
      <c r="E811" s="27" t="s">
        <v>58</v>
      </c>
      <c r="F811" s="27" t="s">
        <v>539</v>
      </c>
      <c r="G811" s="27" t="s">
        <v>808</v>
      </c>
      <c r="H811" s="34">
        <v>20500000</v>
      </c>
      <c r="I811" s="34">
        <v>20500000</v>
      </c>
      <c r="J811" s="27" t="s">
        <v>324</v>
      </c>
      <c r="K811" s="27" t="s">
        <v>67</v>
      </c>
      <c r="L811" s="63" t="s">
        <v>822</v>
      </c>
    </row>
    <row r="812" spans="2:12" s="22" customFormat="1" ht="38.25">
      <c r="B812" s="27">
        <v>15101506</v>
      </c>
      <c r="C812" s="42" t="s">
        <v>1108</v>
      </c>
      <c r="D812" s="62">
        <v>41640</v>
      </c>
      <c r="E812" s="27" t="s">
        <v>58</v>
      </c>
      <c r="F812" s="27" t="s">
        <v>807</v>
      </c>
      <c r="G812" s="27" t="s">
        <v>808</v>
      </c>
      <c r="H812" s="34">
        <v>140608000</v>
      </c>
      <c r="I812" s="34">
        <v>140608000</v>
      </c>
      <c r="J812" s="27" t="s">
        <v>49</v>
      </c>
      <c r="K812" s="27" t="s">
        <v>827</v>
      </c>
      <c r="L812" s="63" t="s">
        <v>822</v>
      </c>
    </row>
    <row r="813" spans="2:12" s="22" customFormat="1" ht="38.25">
      <c r="B813" s="97">
        <v>92121502</v>
      </c>
      <c r="C813" s="42" t="s">
        <v>1111</v>
      </c>
      <c r="D813" s="62">
        <v>41640</v>
      </c>
      <c r="E813" s="27" t="s">
        <v>58</v>
      </c>
      <c r="F813" s="27" t="s">
        <v>830</v>
      </c>
      <c r="G813" s="27" t="s">
        <v>808</v>
      </c>
      <c r="H813" s="34">
        <v>73736426</v>
      </c>
      <c r="I813" s="34">
        <v>73736426</v>
      </c>
      <c r="J813" s="27" t="s">
        <v>49</v>
      </c>
      <c r="K813" s="27" t="s">
        <v>827</v>
      </c>
      <c r="L813" s="63" t="s">
        <v>822</v>
      </c>
    </row>
    <row r="814" spans="2:12" s="22" customFormat="1" ht="38.25">
      <c r="B814" s="27">
        <v>78181500</v>
      </c>
      <c r="C814" s="42" t="s">
        <v>831</v>
      </c>
      <c r="D814" s="62">
        <v>41649</v>
      </c>
      <c r="E814" s="27" t="s">
        <v>70</v>
      </c>
      <c r="F814" s="27" t="s">
        <v>807</v>
      </c>
      <c r="G814" s="27" t="s">
        <v>808</v>
      </c>
      <c r="H814" s="34">
        <v>64471018</v>
      </c>
      <c r="I814" s="34">
        <v>64471018</v>
      </c>
      <c r="J814" s="27" t="s">
        <v>324</v>
      </c>
      <c r="K814" s="27" t="s">
        <v>67</v>
      </c>
      <c r="L814" s="63" t="s">
        <v>822</v>
      </c>
    </row>
    <row r="815" spans="2:12" s="22" customFormat="1" ht="38.25">
      <c r="B815" s="27">
        <v>78181500</v>
      </c>
      <c r="C815" s="42" t="s">
        <v>832</v>
      </c>
      <c r="D815" s="62">
        <v>41791</v>
      </c>
      <c r="E815" s="27" t="s">
        <v>75</v>
      </c>
      <c r="F815" s="27" t="s">
        <v>539</v>
      </c>
      <c r="G815" s="27" t="s">
        <v>808</v>
      </c>
      <c r="H815" s="34">
        <v>6000000</v>
      </c>
      <c r="I815" s="34">
        <v>6000000</v>
      </c>
      <c r="J815" s="27" t="s">
        <v>324</v>
      </c>
      <c r="K815" s="27" t="s">
        <v>67</v>
      </c>
      <c r="L815" s="63" t="s">
        <v>822</v>
      </c>
    </row>
    <row r="816" spans="2:12" s="22" customFormat="1" ht="42" customHeight="1">
      <c r="B816" s="27">
        <v>72103302</v>
      </c>
      <c r="C816" s="42" t="s">
        <v>1112</v>
      </c>
      <c r="D816" s="62">
        <v>41791</v>
      </c>
      <c r="E816" s="27" t="s">
        <v>56</v>
      </c>
      <c r="F816" s="27" t="s">
        <v>539</v>
      </c>
      <c r="G816" s="27" t="s">
        <v>808</v>
      </c>
      <c r="H816" s="34">
        <v>15000000</v>
      </c>
      <c r="I816" s="34">
        <v>15000000</v>
      </c>
      <c r="J816" s="27" t="s">
        <v>324</v>
      </c>
      <c r="K816" s="27" t="s">
        <v>67</v>
      </c>
      <c r="L816" s="63" t="s">
        <v>822</v>
      </c>
    </row>
    <row r="817" spans="2:12" s="22" customFormat="1" ht="29.25" customHeight="1">
      <c r="B817" s="59">
        <v>81121504</v>
      </c>
      <c r="C817" s="42" t="s">
        <v>1116</v>
      </c>
      <c r="D817" s="62">
        <v>41699</v>
      </c>
      <c r="E817" s="27" t="s">
        <v>241</v>
      </c>
      <c r="F817" s="27" t="s">
        <v>807</v>
      </c>
      <c r="G817" s="27" t="s">
        <v>405</v>
      </c>
      <c r="H817" s="34">
        <v>50000000</v>
      </c>
      <c r="I817" s="34">
        <v>50000000</v>
      </c>
      <c r="J817" s="27" t="s">
        <v>324</v>
      </c>
      <c r="K817" s="27" t="s">
        <v>67</v>
      </c>
      <c r="L817" s="63" t="s">
        <v>809</v>
      </c>
    </row>
    <row r="818" spans="2:12" s="22" customFormat="1" ht="25.5">
      <c r="B818" s="27">
        <v>80101503</v>
      </c>
      <c r="C818" s="42" t="s">
        <v>833</v>
      </c>
      <c r="D818" s="62">
        <v>41791</v>
      </c>
      <c r="E818" s="27" t="s">
        <v>77</v>
      </c>
      <c r="F818" s="27" t="s">
        <v>539</v>
      </c>
      <c r="G818" s="27" t="s">
        <v>405</v>
      </c>
      <c r="H818" s="34">
        <v>40000000</v>
      </c>
      <c r="I818" s="34">
        <v>40000000</v>
      </c>
      <c r="J818" s="27" t="s">
        <v>324</v>
      </c>
      <c r="K818" s="27" t="s">
        <v>67</v>
      </c>
      <c r="L818" s="63" t="s">
        <v>809</v>
      </c>
    </row>
    <row r="819" spans="2:12" s="22" customFormat="1" ht="25.5">
      <c r="B819" s="27">
        <v>95121600</v>
      </c>
      <c r="C819" s="42" t="s">
        <v>834</v>
      </c>
      <c r="D819" s="62">
        <v>41671</v>
      </c>
      <c r="E819" s="27" t="s">
        <v>87</v>
      </c>
      <c r="F819" s="27" t="s">
        <v>539</v>
      </c>
      <c r="G819" s="27" t="s">
        <v>808</v>
      </c>
      <c r="H819" s="34">
        <v>30000000</v>
      </c>
      <c r="I819" s="34">
        <v>30000000</v>
      </c>
      <c r="J819" s="27" t="s">
        <v>324</v>
      </c>
      <c r="K819" s="27" t="s">
        <v>67</v>
      </c>
      <c r="L819" s="63" t="s">
        <v>809</v>
      </c>
    </row>
    <row r="820" spans="2:12" s="22" customFormat="1" ht="25.5">
      <c r="B820" s="59">
        <v>71123007</v>
      </c>
      <c r="C820" s="42" t="s">
        <v>1113</v>
      </c>
      <c r="D820" s="62">
        <v>41821</v>
      </c>
      <c r="E820" s="27" t="s">
        <v>56</v>
      </c>
      <c r="F820" s="27" t="s">
        <v>539</v>
      </c>
      <c r="G820" s="27" t="s">
        <v>808</v>
      </c>
      <c r="H820" s="34">
        <v>20000000</v>
      </c>
      <c r="I820" s="34">
        <v>20000000</v>
      </c>
      <c r="J820" s="27" t="s">
        <v>324</v>
      </c>
      <c r="K820" s="27" t="s">
        <v>67</v>
      </c>
      <c r="L820" s="63" t="s">
        <v>835</v>
      </c>
    </row>
    <row r="821" spans="2:12" s="22" customFormat="1" ht="38.25">
      <c r="B821" s="59">
        <v>82101602</v>
      </c>
      <c r="C821" s="42" t="s">
        <v>1114</v>
      </c>
      <c r="D821" s="62">
        <v>41640</v>
      </c>
      <c r="E821" s="27" t="s">
        <v>65</v>
      </c>
      <c r="F821" s="27" t="s">
        <v>807</v>
      </c>
      <c r="G821" s="27" t="s">
        <v>808</v>
      </c>
      <c r="H821" s="34">
        <v>130000000</v>
      </c>
      <c r="I821" s="34">
        <v>130000000</v>
      </c>
      <c r="J821" s="27" t="s">
        <v>324</v>
      </c>
      <c r="K821" s="27" t="s">
        <v>67</v>
      </c>
      <c r="L821" s="63" t="s">
        <v>835</v>
      </c>
    </row>
    <row r="822" spans="2:12" s="22" customFormat="1" ht="30" customHeight="1">
      <c r="B822" s="59">
        <v>82101500</v>
      </c>
      <c r="C822" s="42" t="s">
        <v>1115</v>
      </c>
      <c r="D822" s="62">
        <v>41671</v>
      </c>
      <c r="E822" s="27" t="s">
        <v>87</v>
      </c>
      <c r="F822" s="27" t="s">
        <v>539</v>
      </c>
      <c r="G822" s="27" t="s">
        <v>808</v>
      </c>
      <c r="H822" s="34">
        <v>38000000</v>
      </c>
      <c r="I822" s="34">
        <v>38000000</v>
      </c>
      <c r="J822" s="27" t="s">
        <v>324</v>
      </c>
      <c r="K822" s="27" t="s">
        <v>67</v>
      </c>
      <c r="L822" s="63" t="s">
        <v>835</v>
      </c>
    </row>
    <row r="823" spans="2:12" s="22" customFormat="1" ht="38.25">
      <c r="B823" s="27">
        <v>80131500</v>
      </c>
      <c r="C823" s="42" t="s">
        <v>836</v>
      </c>
      <c r="D823" s="62">
        <v>41654</v>
      </c>
      <c r="E823" s="27" t="s">
        <v>58</v>
      </c>
      <c r="F823" s="27" t="s">
        <v>539</v>
      </c>
      <c r="G823" s="27" t="s">
        <v>808</v>
      </c>
      <c r="H823" s="34">
        <v>5000000</v>
      </c>
      <c r="I823" s="34">
        <v>5000000</v>
      </c>
      <c r="J823" s="27" t="s">
        <v>324</v>
      </c>
      <c r="K823" s="27" t="s">
        <v>67</v>
      </c>
      <c r="L823" s="63" t="s">
        <v>835</v>
      </c>
    </row>
    <row r="824" spans="2:12" ht="30">
      <c r="B824" s="107">
        <v>84111603</v>
      </c>
      <c r="C824" s="108" t="s">
        <v>1272</v>
      </c>
      <c r="D824" s="109">
        <v>41944</v>
      </c>
      <c r="E824" s="110" t="s">
        <v>1273</v>
      </c>
      <c r="F824" s="108" t="s">
        <v>148</v>
      </c>
      <c r="G824" s="108" t="s">
        <v>405</v>
      </c>
      <c r="H824" s="34">
        <v>11400000</v>
      </c>
      <c r="I824" s="34">
        <v>11400000</v>
      </c>
      <c r="J824" s="108" t="s">
        <v>324</v>
      </c>
      <c r="K824" s="108" t="s">
        <v>1274</v>
      </c>
      <c r="L824" s="111" t="s">
        <v>1275</v>
      </c>
    </row>
    <row r="825" spans="2:12" ht="30">
      <c r="B825" s="107">
        <v>81131504</v>
      </c>
      <c r="C825" s="108" t="s">
        <v>1276</v>
      </c>
      <c r="D825" s="109">
        <v>41730</v>
      </c>
      <c r="E825" s="110" t="s">
        <v>51</v>
      </c>
      <c r="F825" s="108" t="s">
        <v>55</v>
      </c>
      <c r="G825" s="108" t="s">
        <v>405</v>
      </c>
      <c r="H825" s="34">
        <v>23000000</v>
      </c>
      <c r="I825" s="34">
        <v>23000000</v>
      </c>
      <c r="J825" s="108" t="s">
        <v>324</v>
      </c>
      <c r="K825" s="108" t="s">
        <v>1274</v>
      </c>
      <c r="L825" s="111" t="s">
        <v>1275</v>
      </c>
    </row>
    <row r="826" spans="2:12" ht="30">
      <c r="B826" s="107">
        <v>81112210</v>
      </c>
      <c r="C826" s="108" t="s">
        <v>1277</v>
      </c>
      <c r="D826" s="109">
        <v>41760</v>
      </c>
      <c r="E826" s="110" t="s">
        <v>51</v>
      </c>
      <c r="F826" s="108" t="s">
        <v>148</v>
      </c>
      <c r="G826" s="108" t="s">
        <v>405</v>
      </c>
      <c r="H826" s="34">
        <v>11500000</v>
      </c>
      <c r="I826" s="34">
        <v>11500000</v>
      </c>
      <c r="J826" s="108" t="s">
        <v>324</v>
      </c>
      <c r="K826" s="108" t="s">
        <v>1274</v>
      </c>
      <c r="L826" s="111" t="s">
        <v>1275</v>
      </c>
    </row>
    <row r="827" spans="2:12" ht="30">
      <c r="B827" s="107">
        <v>80141607</v>
      </c>
      <c r="C827" s="108" t="s">
        <v>1278</v>
      </c>
      <c r="D827" s="109">
        <v>41671</v>
      </c>
      <c r="E827" s="110" t="s">
        <v>87</v>
      </c>
      <c r="F827" s="108" t="s">
        <v>55</v>
      </c>
      <c r="G827" s="108" t="s">
        <v>405</v>
      </c>
      <c r="H827" s="34">
        <v>12000000</v>
      </c>
      <c r="I827" s="34">
        <v>12000000</v>
      </c>
      <c r="J827" s="108" t="s">
        <v>324</v>
      </c>
      <c r="K827" s="108" t="s">
        <v>1274</v>
      </c>
      <c r="L827" s="111" t="s">
        <v>1275</v>
      </c>
    </row>
  </sheetData>
  <sheetProtection/>
  <mergeCells count="2">
    <mergeCell ref="F5:I9"/>
    <mergeCell ref="F11:I15"/>
  </mergeCells>
  <hyperlinks>
    <hyperlink ref="L237" r:id="rId1" display="carmencita.ramirez@manizales.gov.co"/>
    <hyperlink ref="L238:L241" r:id="rId2" display="carmencita.ramirez@manizales.gov.co"/>
    <hyperlink ref="L328" r:id="rId3" display="claudia.estrada@manizales.gov.co"/>
    <hyperlink ref="L332" r:id="rId4" display="sara.lopez@manizales.gov.co"/>
    <hyperlink ref="L333" r:id="rId5" display="sara.lopez@manizales.gov.co"/>
    <hyperlink ref="L334" r:id="rId6" display="sara.lopez@manizales.gov.co"/>
    <hyperlink ref="L336" r:id="rId7" display="sara.lopez@manizales.gov.co"/>
    <hyperlink ref="L337" r:id="rId8" display="claudia.valencia@manizales.gov.co"/>
    <hyperlink ref="L338" r:id="rId9" display="claudia.valencia@manizales.gov.co"/>
    <hyperlink ref="L339" r:id="rId10" display="claudia.valencia@manizales.gov.co"/>
    <hyperlink ref="L340" r:id="rId11" display="claudia.valencia@manizales.gov.co"/>
    <hyperlink ref="L341" r:id="rId12" display="claudia.valencia@manizales.gov.co"/>
    <hyperlink ref="L342" r:id="rId13" display="claudia.valencia@manizales.gov.co"/>
    <hyperlink ref="L343" r:id="rId14" display="claudia.valencia@manizales.gov.co"/>
    <hyperlink ref="L344" r:id="rId15" display="claudia.valencia@manizales.gov.co"/>
    <hyperlink ref="L345" r:id="rId16" display="claudia.valencia@manizales.gov.co"/>
    <hyperlink ref="L348" r:id="rId17" display="myriam.ramirez@manizales.gov.co"/>
    <hyperlink ref="L349" r:id="rId18" display="myriam.ramirez@manizales.gov.co"/>
    <hyperlink ref="L350" r:id="rId19" display="myriam.ramirez@manizales.gov.co"/>
    <hyperlink ref="L351:L352" r:id="rId20" display="myriam.ramirez@manizales.gov.co"/>
    <hyperlink ref="L353" r:id="rId21" display="claudia.estrada@manizales.gov.co"/>
    <hyperlink ref="L354" r:id="rId22" display="leidy.moreno@manizales.gov.co"/>
    <hyperlink ref="L355" r:id="rId23" display="ana.ocampo@manizales.gov.co                      "/>
    <hyperlink ref="L356" r:id="rId24" display="ana.ocampo@manizales.gov.co                      "/>
    <hyperlink ref="L358" r:id="rId25" display="claudia.valencia@manizales.gov.co"/>
    <hyperlink ref="L359" r:id="rId26" display="claudia.valencia@manizales.gov.co"/>
    <hyperlink ref="L360" r:id="rId27" display="claudia.valencia@manizales.gov.co"/>
    <hyperlink ref="L357" r:id="rId28" display="claudia.valencia@manizales.gov.co"/>
    <hyperlink ref="L362" r:id="rId29" display="lucia.franco@manizales.gov.co"/>
    <hyperlink ref="L366:L369" r:id="rId30" display="carmencita.ramirez@manizales.gov.co"/>
    <hyperlink ref="L370" r:id="rId31" display="sara.lopez@manizales.gov.co"/>
    <hyperlink ref="L371" r:id="rId32" display="sara.lopez@manizales.gov.co"/>
    <hyperlink ref="L373" r:id="rId33" display="sara.lopez@manizales.gov.co"/>
    <hyperlink ref="L372" r:id="rId34" display="sara.lopez@manizales.gov.co"/>
    <hyperlink ref="L374" r:id="rId35" display="salud.oral@manizales.gov.co"/>
    <hyperlink ref="L375" r:id="rId36" display="salud.oral@manizales.gov.co"/>
    <hyperlink ref="L376" r:id="rId37" display="salud.oral@manizales.gov.co"/>
    <hyperlink ref="L361" r:id="rId38" display="paula.serna@manizales.gov.co"/>
    <hyperlink ref="L377" r:id="rId39" display="ricardo.castano@manizales.gov.co"/>
    <hyperlink ref="L379" r:id="rId40" display="claudia.estrada@manizales.gov.co"/>
    <hyperlink ref="L380" r:id="rId41" display="lina.cardona@manizales.gov.co"/>
    <hyperlink ref="L382" r:id="rId42" display="alejandro.prieto@manizales.gov.co"/>
    <hyperlink ref="L381" r:id="rId43" display="alejandro.prieto@manizales.gov.co"/>
    <hyperlink ref="L383" r:id="rId44" display="diana.molina@manizales.gov.co"/>
    <hyperlink ref="L384" r:id="rId45" display="myriam.ramirez@manizales.gov.co"/>
    <hyperlink ref="L387" r:id="rId46" display="juan.lopez@manizales.gov.co"/>
    <hyperlink ref="L385" r:id="rId47" display="juan.lopez@manizales.gov.co"/>
    <hyperlink ref="L386" r:id="rId48" display="juan.lopez@manizales.gov.co"/>
    <hyperlink ref="L388" r:id="rId49" display="claudia.estrada@manizales.gov.co"/>
    <hyperlink ref="L389" r:id="rId50" display="claudia.estrada@manizales.gov.co"/>
    <hyperlink ref="L407" r:id="rId51" display="andres.mejia@manizales.gov.co"/>
    <hyperlink ref="L408" r:id="rId52" display="leidy.moreno@manizales.gov.co"/>
    <hyperlink ref="L409" r:id="rId53" display="leidy.moreno@manizales.gov.co"/>
    <hyperlink ref="L410" r:id="rId54" display="leidy.moreno@manizales.gov.co"/>
    <hyperlink ref="L411:L412" r:id="rId55" display="myriam.ramirez@manizales.gov.co"/>
    <hyperlink ref="L413:L414" r:id="rId56" display="myriam.ramirez@manizales.gov.co"/>
    <hyperlink ref="L416" r:id="rId57" display="leidy.moreno@manizales.gov.co"/>
    <hyperlink ref="L415" r:id="rId58" display="leidy.moreno@manizales.gov.co"/>
    <hyperlink ref="L693" r:id="rId59" display="jairo.hoyos@manizales,gov.co"/>
    <hyperlink ref="L694" r:id="rId60" display="jairo.hoyos@manizales,gov.co"/>
    <hyperlink ref="L690:L692" r:id="rId61" display="jairo.hoyos@manizales,gov.co"/>
    <hyperlink ref="L695" r:id="rId62" display="jairo.hoyos@manizales,gov.co"/>
    <hyperlink ref="L363:L364" r:id="rId63" display="lucia.franco@manizales.gov.co"/>
    <hyperlink ref="C11" r:id="rId64" display="jairo.hoyos@manizale.gov.co"/>
    <hyperlink ref="L335" r:id="rId65" display="sara.lopez@manizales.gov.co"/>
    <hyperlink ref="C10" r:id="rId66" display="jairo.hoyos@manizale.gov.co"/>
  </hyperlinks>
  <printOptions/>
  <pageMargins left="0.7" right="0.7" top="0.75" bottom="0.75" header="0.3" footer="0.3"/>
  <pageSetup horizontalDpi="600" verticalDpi="600" orientation="landscape" paperSize="5" scale="60" r:id="rId6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Jairo Hoyos L.</cp:lastModifiedBy>
  <cp:lastPrinted>2014-01-30T23:03:53Z</cp:lastPrinted>
  <dcterms:created xsi:type="dcterms:W3CDTF">2012-12-10T15:58:41Z</dcterms:created>
  <dcterms:modified xsi:type="dcterms:W3CDTF">2014-01-31T13:53:49Z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