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lanAcción" sheetId="1" r:id="rId1"/>
    <sheet name="INSTRUCTIVO" sheetId="2" r:id="rId2"/>
    <sheet name="Hoja1" sheetId="3" r:id="rId3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<sst xmlns="http://schemas.openxmlformats.org/spreadsheetml/2006/main" count="137" uniqueCount="111">
  <si>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</si>
  <si>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</si>
  <si>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</si>
  <si>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</si>
  <si>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</si>
  <si>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</si>
  <si>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</si>
  <si>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</si>
  <si>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</si>
  <si>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</si>
  <si>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</si>
  <si>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</si>
  <si>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</si>
  <si>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</si>
  <si>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</si>
  <si>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</si>
  <si>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</si>
  <si>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</si>
  <si>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</si>
  <si>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</si>
  <si>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</si>
  <si>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</si>
  <si>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</si>
  <si>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</si>
  <si>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</si>
  <si>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</si>
  <si>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</si>
  <si>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</si>
  <si>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</si>
  <si>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</si>
  <si>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</si>
  <si>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</si>
  <si>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</si>
  <si>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</si>
  <si>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</si>
  <si>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</si>
  <si>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</si>
  <si>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</si>
  <si>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</si>
  <si>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</si>
  <si>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</si>
  <si>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</si>
  <si>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</si>
  <si>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</si>
  <si>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</si>
  <si>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</si>
  <si>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</si>
  <si>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</si>
  <si>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</si>
  <si>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</si>
  <si>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</si>
  <si>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</si>
  <si>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</si>
  <si>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</si>
  <si>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</si>
  <si>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</si>
  <si>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</si>
  <si>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</si>
  <si>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</si>
  <si>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</si>
  <si>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</si>
  <si>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</si>
  <si>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</si>
  <si>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</si>
  <si>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</si>
  <si>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</si>
  <si>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</si>
  <si>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</si>
  <si>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</si>
  <si>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</si>
  <si>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</si>
  <si>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</si>
  <si>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</si>
  <si>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</si>
  <si>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</si>
  <si>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</si>
  <si>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</si>
  <si>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</si>
  <si>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</si>
  <si>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</si>
  <si>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</si>
  <si>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</si>
  <si>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</si>
  <si>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</si>
  <si>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</si>
  <si>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</si>
  <si>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</si>
  <si>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</si>
  <si>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</si>
  <si>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</si>
  <si>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</si>
  <si>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FECHA DE ELABORACIÓN: Diciembre 1 de 2013</t>
  </si>
  <si>
    <t xml:space="preserve">PROPOSITO: # 3:   MEJORAR LA SALUD DE LA POBLACION  </t>
  </si>
  <si>
    <t>DEPENDENCIA: Secretaría de Salud Pública</t>
  </si>
  <si>
    <t>Salud Pública</t>
  </si>
  <si>
    <t>3. Vigilancia en Salud Pública y la Gestión del Conocimiento</t>
  </si>
  <si>
    <t>100% de  los eventos con potencial epidémico bajo vigilancia atendidos</t>
  </si>
  <si>
    <t>Apoyo a la gestión del SIVIGILA, Construcción y Consolidación de Bases de Datos</t>
  </si>
  <si>
    <t xml:space="preserve">Apoyar el fortalecimiento y la capacidad de gestión del sistema de vigilancia y control epidemiológico del municipio de Manizales </t>
  </si>
  <si>
    <t>SAL.30</t>
  </si>
  <si>
    <t>Proporción de eventos bajo vigilancia atendidos</t>
  </si>
  <si>
    <t>Mónica Hoyos Londoño Juan Diego López Palacio - Profesional Univeritario - Profesional Especializado</t>
  </si>
  <si>
    <t>olga</t>
  </si>
  <si>
    <t>luz mery</t>
  </si>
  <si>
    <t>Son 23 cuotas de 2266000 (12 mese s a 1 contratista y 11 meses a otro)</t>
  </si>
  <si>
    <t>Esta es la ponderación ANTES de los ajustes… que no son "oficiales" aún</t>
  </si>
  <si>
    <t>Vigilancia y control epidemiologico para manizales</t>
  </si>
  <si>
    <t>4 
y 80</t>
  </si>
  <si>
    <t>30000000
(27200000)</t>
  </si>
  <si>
    <t>35000000
(24800000)</t>
  </si>
  <si>
    <t>En plan de trabajo estan incorporados todos los recursos por 65 mollones, sin el acostumbrado descuento del 20%. Equivale a 30 miollones en la primera actividad y 35 en la segunda. La cifra entre paréntesis corresponde al 80%)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</si>
</sst>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8" fillId="28" borderId="22" xfId="0" applyFont="1" applyFill="1" applyBorder="1" applyAlignment="1">
      <alignment horizontal="center" vertical="center" wrapText="1"/>
    </xf>
    <xf numFmtId="0" fontId="28" fillId="29" borderId="2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0" fontId="21" fillId="31" borderId="10" xfId="92" applyFont="1" applyFill="1" applyBorder="1" applyAlignment="1">
      <alignment horizontal="center" vertical="center" wrapText="1"/>
      <protection/>
    </xf>
    <xf numFmtId="0" fontId="21" fillId="32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1" fillId="34" borderId="10" xfId="92" applyFont="1" applyFill="1" applyBorder="1" applyAlignment="1">
      <alignment horizontal="center" vertical="center" wrapText="1"/>
      <protection/>
    </xf>
    <xf numFmtId="0" fontId="21" fillId="35" borderId="10" xfId="92" applyFont="1" applyFill="1" applyBorder="1" applyAlignment="1">
      <alignment horizontal="center" vertical="center" wrapText="1"/>
      <protection/>
    </xf>
    <xf numFmtId="0" fontId="21" fillId="36" borderId="10" xfId="92" applyFont="1" applyFill="1" applyBorder="1" applyAlignment="1">
      <alignment horizontal="center" vertical="center" wrapText="1"/>
      <protection/>
    </xf>
    <xf numFmtId="0" fontId="21" fillId="37" borderId="10" xfId="92" applyFont="1" applyFill="1" applyBorder="1" applyAlignment="1">
      <alignment horizontal="center" vertical="center" wrapText="1"/>
      <protection/>
    </xf>
    <xf numFmtId="0" fontId="21" fillId="38" borderId="10" xfId="92" applyFont="1" applyFill="1" applyBorder="1" applyAlignment="1">
      <alignment horizontal="center" vertical="center" wrapText="1"/>
      <protection/>
    </xf>
    <xf numFmtId="0" fontId="21" fillId="39" borderId="10" xfId="92" applyFont="1" applyFill="1" applyBorder="1" applyAlignment="1">
      <alignment horizontal="center" vertical="center" wrapText="1"/>
      <protection/>
    </xf>
    <xf numFmtId="0" fontId="21" fillId="40" borderId="10" xfId="92" applyFont="1" applyFill="1" applyBorder="1" applyAlignment="1">
      <alignment horizontal="center" vertical="center" wrapText="1"/>
      <protection/>
    </xf>
    <xf numFmtId="0" fontId="21" fillId="41" borderId="10" xfId="92" applyFont="1" applyFill="1" applyBorder="1" applyAlignment="1">
      <alignment horizontal="center" vertical="center" wrapText="1"/>
      <protection/>
    </xf>
    <xf numFmtId="0" fontId="21" fillId="42" borderId="10" xfId="92" applyFont="1" applyFill="1" applyBorder="1" applyAlignment="1">
      <alignment horizontal="center" vertical="center" wrapText="1"/>
      <protection/>
    </xf>
    <xf numFmtId="0" fontId="21" fillId="43" borderId="10" xfId="92" applyFont="1" applyFill="1" applyBorder="1" applyAlignment="1">
      <alignment horizontal="center" vertical="center" wrapText="1"/>
      <protection/>
    </xf>
    <xf numFmtId="0" fontId="21" fillId="44" borderId="10" xfId="92" applyFont="1" applyFill="1" applyBorder="1" applyAlignment="1">
      <alignment horizontal="center" vertical="center" wrapText="1"/>
      <protection/>
    </xf>
    <xf numFmtId="0" fontId="21" fillId="0" borderId="10" xfId="92" applyFont="1" applyFill="1" applyBorder="1" applyAlignment="1">
      <alignment horizontal="center" vertical="center" wrapText="1"/>
      <protection/>
    </xf>
    <xf numFmtId="0" fontId="21" fillId="31" borderId="11" xfId="92" applyFont="1" applyFill="1" applyBorder="1" applyAlignment="1">
      <alignment horizontal="center" vertical="center" wrapText="1"/>
      <protection/>
    </xf>
    <xf numFmtId="0" fontId="21" fillId="0" borderId="11" xfId="92" applyFont="1" applyFill="1" applyBorder="1" applyAlignment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9" fontId="19" fillId="0" borderId="10" xfId="0" applyNumberFormat="1" applyFont="1" applyFill="1" applyBorder="1" applyAlignment="1">
      <alignment vertical="center" wrapText="1"/>
    </xf>
    <xf numFmtId="9" fontId="20" fillId="30" borderId="10" xfId="0" applyNumberFormat="1" applyFont="1" applyFill="1" applyBorder="1" applyAlignment="1">
      <alignment horizontal="center" vertical="center" wrapText="1"/>
    </xf>
    <xf numFmtId="9" fontId="20" fillId="24" borderId="10" xfId="0" applyNumberFormat="1" applyFont="1" applyFill="1" applyBorder="1" applyAlignment="1">
      <alignment horizontal="center" vertical="center" wrapText="1"/>
    </xf>
    <xf numFmtId="9" fontId="19" fillId="25" borderId="10" xfId="0" applyNumberFormat="1" applyFont="1" applyFill="1" applyBorder="1" applyAlignment="1">
      <alignment horizontal="center" vertical="center" wrapText="1"/>
    </xf>
    <xf numFmtId="9" fontId="19" fillId="26" borderId="10" xfId="0" applyNumberFormat="1" applyFont="1" applyFill="1" applyBorder="1" applyAlignment="1">
      <alignment horizontal="center" vertical="center" wrapText="1"/>
    </xf>
    <xf numFmtId="9" fontId="20" fillId="27" borderId="10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5" fillId="17" borderId="11" xfId="92" applyFont="1" applyFill="1" applyBorder="1" applyAlignment="1">
      <alignment horizontal="center" vertical="center" wrapText="1"/>
      <protection/>
    </xf>
    <xf numFmtId="0" fontId="25" fillId="17" borderId="10" xfId="92" applyFont="1" applyFill="1" applyBorder="1" applyAlignment="1">
      <alignment horizontal="center" vertical="center" wrapText="1"/>
      <protection/>
    </xf>
    <xf numFmtId="0" fontId="25" fillId="17" borderId="28" xfId="92" applyFont="1" applyFill="1" applyBorder="1" applyAlignment="1">
      <alignment horizontal="center" vertical="center" wrapText="1"/>
      <protection/>
    </xf>
    <xf numFmtId="0" fontId="25" fillId="17" borderId="37" xfId="92" applyFont="1" applyFill="1" applyBorder="1" applyAlignment="1">
      <alignment horizontal="center" vertical="center" wrapText="1"/>
      <protection/>
    </xf>
    <xf numFmtId="0" fontId="25" fillId="17" borderId="29" xfId="92" applyFont="1" applyFill="1" applyBorder="1" applyAlignment="1">
      <alignment horizontal="center" vertical="center" wrapText="1"/>
      <protection/>
    </xf>
    <xf numFmtId="0" fontId="21" fillId="0" borderId="38" xfId="92" applyFont="1" applyFill="1" applyBorder="1" applyAlignment="1">
      <alignment horizontal="left" vertical="center" wrapText="1"/>
      <protection/>
    </xf>
    <xf numFmtId="0" fontId="21" fillId="0" borderId="27" xfId="92" applyFont="1" applyFill="1" applyBorder="1" applyAlignment="1">
      <alignment horizontal="left" vertical="center" wrapText="1"/>
      <protection/>
    </xf>
    <xf numFmtId="0" fontId="21" fillId="0" borderId="39" xfId="92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1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1" fillId="0" borderId="12" xfId="92" applyFont="1" applyFill="1" applyBorder="1" applyAlignment="1">
      <alignment horizontal="left" vertical="center" wrapText="1"/>
      <protection/>
    </xf>
    <xf numFmtId="0" fontId="32" fillId="0" borderId="3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21" fillId="33" borderId="10" xfId="92" applyFont="1" applyFill="1" applyBorder="1" applyAlignment="1">
      <alignment horizontal="center" vertical="center" wrapText="1"/>
      <protection/>
    </xf>
    <xf numFmtId="0" fontId="19" fillId="0" borderId="46" xfId="0" applyFont="1" applyFill="1" applyBorder="1" applyAlignment="1">
      <alignment horizontal="center" vertical="center" wrapText="1"/>
    </xf>
    <xf numFmtId="0" fontId="24" fillId="17" borderId="12" xfId="92" applyFont="1" applyFill="1" applyBorder="1" applyAlignment="1">
      <alignment horizontal="center" vertical="center" wrapText="1"/>
      <protection/>
    </xf>
    <xf numFmtId="0" fontId="23" fillId="17" borderId="10" xfId="92" applyFont="1" applyFill="1" applyBorder="1" applyAlignment="1">
      <alignment horizontal="center" vertical="center" wrapText="1"/>
      <protection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47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26" fillId="0" borderId="35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30" fillId="0" borderId="55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8" fillId="45" borderId="56" xfId="0" applyFont="1" applyFill="1" applyBorder="1" applyAlignment="1">
      <alignment horizontal="center" vertical="center" wrapText="1"/>
    </xf>
    <xf numFmtId="0" fontId="28" fillId="45" borderId="57" xfId="0" applyFont="1" applyFill="1" applyBorder="1" applyAlignment="1">
      <alignment horizontal="center" vertical="center" wrapText="1"/>
    </xf>
    <xf numFmtId="0" fontId="28" fillId="45" borderId="58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left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847850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8"/>
  <sheetViews>
    <sheetView tabSelected="1" zoomScale="50" zoomScaleNormal="50" zoomScaleSheetLayoutView="50" workbookViewId="0" topLeftCell="A7">
      <pane ySplit="8" topLeftCell="A15" activePane="bottomLeft" state="frozen"/>
      <selection pane="topLeft" activeCell="A7" sqref="A7"/>
      <selection pane="bottomLeft" activeCell="D19" sqref="D19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2.0039062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31" width="14.28125" style="1" customWidth="1"/>
    <col min="32" max="32" width="16.7109375" style="1" customWidth="1"/>
    <col min="33" max="33" width="12.421875" style="1" customWidth="1"/>
    <col min="34" max="34" width="16.8515625" style="1" customWidth="1"/>
    <col min="35" max="35" width="16.421875" style="1" customWidth="1"/>
    <col min="36" max="36" width="12.421875" style="1" customWidth="1"/>
    <col min="37" max="37" width="17.00390625" style="1" customWidth="1"/>
    <col min="38" max="38" width="12.421875" style="1" customWidth="1"/>
    <col min="39" max="39" width="17.7109375" style="1" customWidth="1"/>
    <col min="40" max="40" width="16.57421875" style="1" customWidth="1"/>
    <col min="41" max="41" width="18.140625" style="1" customWidth="1"/>
    <col min="42" max="42" width="15.7109375" style="1" customWidth="1"/>
    <col min="43" max="43" width="19.140625" style="1" customWidth="1"/>
    <col min="44" max="52" width="19.421875" style="1" customWidth="1"/>
    <col min="53" max="53" width="28.140625" style="1" customWidth="1"/>
    <col min="54" max="54" width="31.57421875" style="1" customWidth="1"/>
    <col min="55" max="16384" width="11.421875" style="11" customWidth="1"/>
  </cols>
  <sheetData>
    <row r="1" spans="1:54" s="10" customFormat="1" ht="27.75">
      <c r="A1" s="77"/>
      <c r="B1" s="78"/>
      <c r="C1" s="102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4"/>
      <c r="BB1" s="96" t="s">
        <v>66</v>
      </c>
    </row>
    <row r="2" spans="1:54" s="10" customFormat="1" ht="27.75">
      <c r="A2" s="79"/>
      <c r="B2" s="80"/>
      <c r="C2" s="71" t="s">
        <v>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3"/>
      <c r="BB2" s="97"/>
    </row>
    <row r="3" spans="1:54" s="10" customFormat="1" ht="27.75">
      <c r="A3" s="79"/>
      <c r="B3" s="80"/>
      <c r="C3" s="71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3"/>
      <c r="BB3" s="97"/>
    </row>
    <row r="4" spans="1:54" s="10" customFormat="1" ht="27.75">
      <c r="A4" s="79"/>
      <c r="B4" s="80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3"/>
      <c r="BB4" s="97"/>
    </row>
    <row r="5" spans="1:54" s="10" customFormat="1" ht="27.75">
      <c r="A5" s="79"/>
      <c r="B5" s="80"/>
      <c r="C5" s="71" t="s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3"/>
      <c r="BB5" s="97"/>
    </row>
    <row r="6" spans="1:54" s="10" customFormat="1" ht="27.75">
      <c r="A6" s="79"/>
      <c r="B6" s="80"/>
      <c r="C6" s="71" t="s">
        <v>20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3"/>
      <c r="BB6" s="97"/>
    </row>
    <row r="7" spans="1:54" s="10" customFormat="1" ht="27.75">
      <c r="A7" s="79"/>
      <c r="B7" s="80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97"/>
    </row>
    <row r="8" spans="1:54" s="10" customFormat="1" ht="16.5" thickBot="1">
      <c r="A8" s="81"/>
      <c r="B8" s="82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6"/>
      <c r="BB8" s="98"/>
    </row>
    <row r="9" spans="1:54" s="12" customFormat="1" ht="27" customHeight="1">
      <c r="A9" s="88" t="s">
        <v>91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</row>
    <row r="10" spans="1:54" ht="27" customHeight="1">
      <c r="A10" s="99" t="s">
        <v>92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1"/>
    </row>
    <row r="11" spans="1:54" ht="27" customHeight="1">
      <c r="A11" s="99" t="s">
        <v>93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1"/>
    </row>
    <row r="12" spans="1:54" s="10" customFormat="1" ht="15.7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ht="90" customHeight="1">
      <c r="A13" s="83" t="s">
        <v>24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 t="s">
        <v>25</v>
      </c>
      <c r="Q13" s="84"/>
      <c r="R13" s="84"/>
      <c r="S13" s="84"/>
      <c r="T13" s="85" t="s">
        <v>62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84" t="s">
        <v>23</v>
      </c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108" t="s">
        <v>11</v>
      </c>
      <c r="BB13" s="107" t="s">
        <v>12</v>
      </c>
    </row>
    <row r="14" spans="1:54" s="12" customFormat="1" ht="88.5" customHeight="1">
      <c r="A14" s="56" t="s">
        <v>4</v>
      </c>
      <c r="B14" s="41" t="s">
        <v>5</v>
      </c>
      <c r="C14" s="42" t="s">
        <v>6</v>
      </c>
      <c r="D14" s="42" t="s">
        <v>7</v>
      </c>
      <c r="E14" s="43" t="s">
        <v>8</v>
      </c>
      <c r="F14" s="43" t="s">
        <v>9</v>
      </c>
      <c r="G14" s="105" t="s">
        <v>27</v>
      </c>
      <c r="H14" s="105"/>
      <c r="I14" s="105"/>
      <c r="J14" s="105"/>
      <c r="K14" s="105"/>
      <c r="L14" s="105"/>
      <c r="M14" s="105"/>
      <c r="N14" s="44" t="s">
        <v>26</v>
      </c>
      <c r="O14" s="44" t="s">
        <v>46</v>
      </c>
      <c r="P14" s="45" t="s">
        <v>10</v>
      </c>
      <c r="Q14" s="45" t="s">
        <v>13</v>
      </c>
      <c r="R14" s="46" t="s">
        <v>22</v>
      </c>
      <c r="S14" s="46" t="s">
        <v>21</v>
      </c>
      <c r="T14" s="44" t="s">
        <v>67</v>
      </c>
      <c r="U14" s="44" t="s">
        <v>68</v>
      </c>
      <c r="V14" s="44" t="s">
        <v>69</v>
      </c>
      <c r="W14" s="44" t="s">
        <v>70</v>
      </c>
      <c r="X14" s="44" t="s">
        <v>71</v>
      </c>
      <c r="Y14" s="44" t="s">
        <v>72</v>
      </c>
      <c r="Z14" s="44" t="s">
        <v>73</v>
      </c>
      <c r="AA14" s="44" t="s">
        <v>74</v>
      </c>
      <c r="AB14" s="44" t="s">
        <v>75</v>
      </c>
      <c r="AC14" s="44" t="s">
        <v>76</v>
      </c>
      <c r="AD14" s="44" t="s">
        <v>77</v>
      </c>
      <c r="AE14" s="44" t="s">
        <v>78</v>
      </c>
      <c r="AF14" s="47" t="s">
        <v>19</v>
      </c>
      <c r="AG14" s="48" t="s">
        <v>14</v>
      </c>
      <c r="AH14" s="48" t="s">
        <v>15</v>
      </c>
      <c r="AI14" s="48" t="s">
        <v>16</v>
      </c>
      <c r="AJ14" s="48" t="s">
        <v>17</v>
      </c>
      <c r="AK14" s="49" t="s">
        <v>63</v>
      </c>
      <c r="AL14" s="50" t="s">
        <v>14</v>
      </c>
      <c r="AM14" s="50" t="s">
        <v>15</v>
      </c>
      <c r="AN14" s="50" t="s">
        <v>16</v>
      </c>
      <c r="AO14" s="50" t="s">
        <v>17</v>
      </c>
      <c r="AP14" s="51" t="s">
        <v>64</v>
      </c>
      <c r="AQ14" s="41" t="s">
        <v>14</v>
      </c>
      <c r="AR14" s="41" t="s">
        <v>15</v>
      </c>
      <c r="AS14" s="41" t="s">
        <v>16</v>
      </c>
      <c r="AT14" s="41" t="s">
        <v>17</v>
      </c>
      <c r="AU14" s="52" t="s">
        <v>65</v>
      </c>
      <c r="AV14" s="53" t="s">
        <v>14</v>
      </c>
      <c r="AW14" s="53" t="s">
        <v>15</v>
      </c>
      <c r="AX14" s="53" t="s">
        <v>16</v>
      </c>
      <c r="AY14" s="53" t="s">
        <v>17</v>
      </c>
      <c r="AZ14" s="54" t="s">
        <v>18</v>
      </c>
      <c r="BA14" s="108"/>
      <c r="BB14" s="107"/>
    </row>
    <row r="15" spans="1:54" s="12" customFormat="1" ht="28.5" customHeight="1">
      <c r="A15" s="57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5">
        <v>29</v>
      </c>
      <c r="AD15" s="55">
        <v>30</v>
      </c>
      <c r="AE15" s="55">
        <v>31</v>
      </c>
      <c r="AF15" s="55">
        <v>32</v>
      </c>
      <c r="AG15" s="55">
        <v>33</v>
      </c>
      <c r="AH15" s="55">
        <v>34</v>
      </c>
      <c r="AI15" s="55">
        <v>35</v>
      </c>
      <c r="AJ15" s="55">
        <v>36</v>
      </c>
      <c r="AK15" s="55">
        <v>37</v>
      </c>
      <c r="AL15" s="55">
        <v>38</v>
      </c>
      <c r="AM15" s="55">
        <v>39</v>
      </c>
      <c r="AN15" s="55">
        <v>40</v>
      </c>
      <c r="AO15" s="55">
        <v>41</v>
      </c>
      <c r="AP15" s="55">
        <v>42</v>
      </c>
      <c r="AQ15" s="55">
        <v>43</v>
      </c>
      <c r="AR15" s="55">
        <v>44</v>
      </c>
      <c r="AS15" s="55">
        <v>45</v>
      </c>
      <c r="AT15" s="55">
        <v>46</v>
      </c>
      <c r="AU15" s="55">
        <v>47</v>
      </c>
      <c r="AV15" s="55">
        <v>48</v>
      </c>
      <c r="AW15" s="55">
        <v>49</v>
      </c>
      <c r="AX15" s="55">
        <v>50</v>
      </c>
      <c r="AY15" s="55">
        <v>51</v>
      </c>
      <c r="AZ15" s="55">
        <v>52</v>
      </c>
      <c r="BA15" s="55">
        <v>53</v>
      </c>
      <c r="BB15" s="55">
        <v>54</v>
      </c>
    </row>
    <row r="16" spans="1:54" ht="104.25" customHeight="1">
      <c r="A16" s="94" t="s">
        <v>94</v>
      </c>
      <c r="B16" s="67" t="s">
        <v>95</v>
      </c>
      <c r="C16" s="67">
        <v>30</v>
      </c>
      <c r="D16" s="67" t="s">
        <v>96</v>
      </c>
      <c r="E16" s="109">
        <v>2012170010057</v>
      </c>
      <c r="F16" s="67" t="s">
        <v>106</v>
      </c>
      <c r="G16" s="67">
        <v>42</v>
      </c>
      <c r="H16" s="67">
        <v>3</v>
      </c>
      <c r="I16" s="67">
        <v>11</v>
      </c>
      <c r="J16" s="67">
        <v>13</v>
      </c>
      <c r="K16" s="67">
        <v>33</v>
      </c>
      <c r="L16" s="67">
        <v>57</v>
      </c>
      <c r="M16" s="67" t="s">
        <v>107</v>
      </c>
      <c r="N16" s="8" t="s">
        <v>97</v>
      </c>
      <c r="O16" s="38" t="s">
        <v>108</v>
      </c>
      <c r="P16" s="8" t="s">
        <v>99</v>
      </c>
      <c r="Q16" s="8" t="s">
        <v>100</v>
      </c>
      <c r="R16" s="61">
        <v>1</v>
      </c>
      <c r="S16" s="61">
        <v>1</v>
      </c>
      <c r="T16" s="61">
        <v>1</v>
      </c>
      <c r="U16" s="61">
        <v>1</v>
      </c>
      <c r="V16" s="61">
        <v>1</v>
      </c>
      <c r="W16" s="61">
        <v>1</v>
      </c>
      <c r="X16" s="61">
        <v>1</v>
      </c>
      <c r="Y16" s="61">
        <v>1</v>
      </c>
      <c r="Z16" s="61">
        <v>1</v>
      </c>
      <c r="AA16" s="61">
        <v>1</v>
      </c>
      <c r="AB16" s="61">
        <v>1</v>
      </c>
      <c r="AC16" s="61">
        <v>1</v>
      </c>
      <c r="AD16" s="61">
        <v>1</v>
      </c>
      <c r="AE16" s="61">
        <v>1</v>
      </c>
      <c r="AF16" s="62">
        <v>1</v>
      </c>
      <c r="AG16" s="8"/>
      <c r="AH16" s="8"/>
      <c r="AI16" s="8">
        <f>2266000*3</f>
        <v>6798000</v>
      </c>
      <c r="AJ16" s="8"/>
      <c r="AK16" s="63">
        <v>1</v>
      </c>
      <c r="AL16" s="8"/>
      <c r="AM16" s="8"/>
      <c r="AN16" s="8">
        <v>6798000</v>
      </c>
      <c r="AO16" s="8"/>
      <c r="AP16" s="64">
        <v>1</v>
      </c>
      <c r="AQ16" s="8"/>
      <c r="AR16" s="8"/>
      <c r="AS16" s="8">
        <v>6798000</v>
      </c>
      <c r="AT16" s="8"/>
      <c r="AU16" s="65">
        <v>1</v>
      </c>
      <c r="AV16" s="8"/>
      <c r="AW16" s="8"/>
      <c r="AX16" s="8">
        <v>6798000</v>
      </c>
      <c r="AY16" s="8"/>
      <c r="AZ16" s="66">
        <v>1</v>
      </c>
      <c r="BA16" s="8" t="s">
        <v>101</v>
      </c>
      <c r="BB16" s="14"/>
    </row>
    <row r="17" spans="1:54" ht="141" customHeight="1">
      <c r="A17" s="95"/>
      <c r="B17" s="68"/>
      <c r="C17" s="68"/>
      <c r="D17" s="68"/>
      <c r="E17" s="110"/>
      <c r="F17" s="68"/>
      <c r="G17" s="68"/>
      <c r="H17" s="68"/>
      <c r="I17" s="68"/>
      <c r="J17" s="68"/>
      <c r="K17" s="68"/>
      <c r="L17" s="68"/>
      <c r="M17" s="68"/>
      <c r="N17" s="8" t="s">
        <v>98</v>
      </c>
      <c r="O17" s="38" t="s">
        <v>109</v>
      </c>
      <c r="P17" s="8" t="s">
        <v>99</v>
      </c>
      <c r="Q17" s="8" t="s">
        <v>100</v>
      </c>
      <c r="R17" s="61">
        <v>1</v>
      </c>
      <c r="S17" s="61">
        <v>1</v>
      </c>
      <c r="T17" s="61">
        <v>1</v>
      </c>
      <c r="U17" s="61">
        <v>1</v>
      </c>
      <c r="V17" s="61">
        <v>1</v>
      </c>
      <c r="W17" s="61">
        <v>1</v>
      </c>
      <c r="X17" s="61">
        <v>1</v>
      </c>
      <c r="Y17" s="61">
        <v>1</v>
      </c>
      <c r="Z17" s="61">
        <v>1</v>
      </c>
      <c r="AA17" s="61">
        <v>1</v>
      </c>
      <c r="AB17" s="61">
        <v>1</v>
      </c>
      <c r="AC17" s="61">
        <v>1</v>
      </c>
      <c r="AD17" s="61">
        <v>1</v>
      </c>
      <c r="AE17" s="61">
        <v>1</v>
      </c>
      <c r="AF17" s="62">
        <v>1</v>
      </c>
      <c r="AG17" s="8"/>
      <c r="AH17" s="8"/>
      <c r="AI17" s="8">
        <f>2266000*2</f>
        <v>4532000</v>
      </c>
      <c r="AJ17" s="8"/>
      <c r="AK17" s="63">
        <v>1</v>
      </c>
      <c r="AL17" s="8"/>
      <c r="AM17" s="8"/>
      <c r="AN17" s="8">
        <f>2266000*3</f>
        <v>6798000</v>
      </c>
      <c r="AO17" s="8"/>
      <c r="AP17" s="64">
        <v>1</v>
      </c>
      <c r="AQ17" s="8"/>
      <c r="AR17" s="8"/>
      <c r="AS17" s="8">
        <v>6798000</v>
      </c>
      <c r="AT17" s="8"/>
      <c r="AU17" s="65">
        <v>1</v>
      </c>
      <c r="AV17" s="8"/>
      <c r="AW17" s="8"/>
      <c r="AX17" s="8">
        <v>6798000</v>
      </c>
      <c r="AY17" s="8"/>
      <c r="AZ17" s="66">
        <v>1</v>
      </c>
      <c r="BA17" s="8" t="s">
        <v>101</v>
      </c>
      <c r="BB17" s="14"/>
    </row>
    <row r="18" spans="1:54" ht="99.75" customHeight="1">
      <c r="A18" s="13"/>
      <c r="B18" s="8"/>
      <c r="C18" s="69" t="s">
        <v>105</v>
      </c>
      <c r="D18" s="70"/>
      <c r="E18" s="8"/>
      <c r="F18" s="8"/>
      <c r="G18" s="8"/>
      <c r="H18" s="8"/>
      <c r="I18" s="8"/>
      <c r="J18" s="8"/>
      <c r="K18" s="8"/>
      <c r="L18" s="8"/>
      <c r="M18" s="8"/>
      <c r="N18" s="69" t="s">
        <v>110</v>
      </c>
      <c r="O18" s="70"/>
      <c r="P18" s="8"/>
      <c r="Q18" s="8"/>
      <c r="R18" s="8"/>
      <c r="S18" s="3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39"/>
      <c r="AG18" s="8"/>
      <c r="AH18" s="8"/>
      <c r="AI18" s="8"/>
      <c r="AJ18" s="8"/>
      <c r="AK18" s="19"/>
      <c r="AL18" s="8"/>
      <c r="AM18" s="8"/>
      <c r="AN18" s="8"/>
      <c r="AO18" s="8"/>
      <c r="AP18" s="20"/>
      <c r="AQ18" s="8"/>
      <c r="AR18" s="8"/>
      <c r="AS18" s="8"/>
      <c r="AT18" s="8"/>
      <c r="AU18" s="22"/>
      <c r="AV18" s="8"/>
      <c r="AW18" s="8"/>
      <c r="AX18" s="8"/>
      <c r="AY18" s="8"/>
      <c r="AZ18" s="25"/>
      <c r="BA18" s="8"/>
      <c r="BB18" s="14"/>
    </row>
    <row r="19" spans="1:54" ht="71.25" customHeight="1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9" t="s">
        <v>104</v>
      </c>
      <c r="O19" s="70"/>
      <c r="P19" s="8"/>
      <c r="Q19" s="8"/>
      <c r="R19" s="8"/>
      <c r="S19" s="3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39"/>
      <c r="AG19" s="8"/>
      <c r="AH19" s="8"/>
      <c r="AI19" s="8"/>
      <c r="AJ19" s="8"/>
      <c r="AK19" s="19"/>
      <c r="AL19" s="8"/>
      <c r="AM19" s="8"/>
      <c r="AN19" s="8"/>
      <c r="AO19" s="8"/>
      <c r="AP19" s="20"/>
      <c r="AQ19" s="8"/>
      <c r="AR19" s="8"/>
      <c r="AS19" s="8"/>
      <c r="AT19" s="8"/>
      <c r="AU19" s="22"/>
      <c r="AV19" s="8"/>
      <c r="AW19" s="8"/>
      <c r="AX19" s="8"/>
      <c r="AY19" s="8"/>
      <c r="AZ19" s="25"/>
      <c r="BA19" s="8"/>
      <c r="BB19" s="14"/>
    </row>
    <row r="20" spans="1:54" ht="35.2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7"/>
      <c r="P20" s="8"/>
      <c r="Q20" s="8"/>
      <c r="R20" s="8"/>
      <c r="S20" s="3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39"/>
      <c r="AG20" s="8"/>
      <c r="AH20" s="8"/>
      <c r="AI20" s="8"/>
      <c r="AJ20" s="8"/>
      <c r="AK20" s="19"/>
      <c r="AL20" s="8"/>
      <c r="AM20" s="8"/>
      <c r="AN20" s="8"/>
      <c r="AO20" s="8"/>
      <c r="AP20" s="20"/>
      <c r="AQ20" s="8"/>
      <c r="AR20" s="8"/>
      <c r="AS20" s="8"/>
      <c r="AT20" s="8"/>
      <c r="AU20" s="22"/>
      <c r="AV20" s="8"/>
      <c r="AW20" s="8"/>
      <c r="AX20" s="8"/>
      <c r="AY20" s="8"/>
      <c r="AZ20" s="25"/>
      <c r="BA20" s="8"/>
      <c r="BB20" s="14"/>
    </row>
    <row r="21" spans="1:54" ht="35.25" customHeight="1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6"/>
      <c r="P21" s="8"/>
      <c r="Q21" s="8"/>
      <c r="R21" s="8"/>
      <c r="S21" s="3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39"/>
      <c r="AG21" s="8"/>
      <c r="AH21" s="8"/>
      <c r="AI21" s="8"/>
      <c r="AJ21" s="8"/>
      <c r="AK21" s="19"/>
      <c r="AL21" s="8"/>
      <c r="AM21" s="8"/>
      <c r="AN21" s="8"/>
      <c r="AO21" s="8"/>
      <c r="AP21" s="20"/>
      <c r="AQ21" s="8"/>
      <c r="AR21" s="8"/>
      <c r="AS21" s="8"/>
      <c r="AT21" s="8"/>
      <c r="AU21" s="22"/>
      <c r="AV21" s="8"/>
      <c r="AW21" s="8"/>
      <c r="AX21" s="8"/>
      <c r="AY21" s="8"/>
      <c r="AZ21" s="25"/>
      <c r="BA21" s="8"/>
      <c r="BB21" s="14"/>
    </row>
    <row r="22" spans="1:54" ht="35.25" customHeight="1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6"/>
      <c r="P22" s="8"/>
      <c r="Q22" s="8"/>
      <c r="R22" s="8"/>
      <c r="S22" s="3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39"/>
      <c r="AG22" s="8"/>
      <c r="AH22" s="8"/>
      <c r="AI22" s="8"/>
      <c r="AJ22" s="8"/>
      <c r="AK22" s="19"/>
      <c r="AL22" s="8"/>
      <c r="AM22" s="8"/>
      <c r="AN22" s="8"/>
      <c r="AO22" s="8"/>
      <c r="AP22" s="20"/>
      <c r="AQ22" s="8"/>
      <c r="AR22" s="8"/>
      <c r="AS22" s="8"/>
      <c r="AT22" s="8"/>
      <c r="AU22" s="22"/>
      <c r="AV22" s="8"/>
      <c r="AW22" s="8"/>
      <c r="AX22" s="8"/>
      <c r="AY22" s="8"/>
      <c r="AZ22" s="25"/>
      <c r="BA22" s="8"/>
      <c r="BB22" s="14"/>
    </row>
    <row r="23" spans="1:54" ht="35.25" customHeight="1">
      <c r="A23" s="1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6"/>
      <c r="P23" s="8"/>
      <c r="Q23" s="8"/>
      <c r="R23" s="8"/>
      <c r="S23" s="3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39"/>
      <c r="AG23" s="8"/>
      <c r="AH23" s="8"/>
      <c r="AI23" s="8"/>
      <c r="AJ23" s="8"/>
      <c r="AK23" s="19"/>
      <c r="AL23" s="8"/>
      <c r="AM23" s="8"/>
      <c r="AN23" s="8"/>
      <c r="AO23" s="8"/>
      <c r="AP23" s="20"/>
      <c r="AQ23" s="8"/>
      <c r="AR23" s="8"/>
      <c r="AS23" s="8"/>
      <c r="AT23" s="8"/>
      <c r="AU23" s="22"/>
      <c r="AV23" s="8"/>
      <c r="AW23" s="8"/>
      <c r="AX23" s="8"/>
      <c r="AY23" s="8"/>
      <c r="AZ23" s="25"/>
      <c r="BA23" s="8"/>
      <c r="BB23" s="14"/>
    </row>
    <row r="24" spans="1:54" ht="35.25" customHeight="1">
      <c r="A24" s="1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8"/>
      <c r="P24" s="8"/>
      <c r="Q24" s="8"/>
      <c r="R24" s="8"/>
      <c r="S24" s="3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39"/>
      <c r="AG24" s="8"/>
      <c r="AH24" s="8"/>
      <c r="AI24" s="8"/>
      <c r="AJ24" s="8"/>
      <c r="AK24" s="19"/>
      <c r="AL24" s="8"/>
      <c r="AM24" s="8"/>
      <c r="AN24" s="8"/>
      <c r="AO24" s="8"/>
      <c r="AP24" s="20"/>
      <c r="AQ24" s="8"/>
      <c r="AR24" s="8"/>
      <c r="AS24" s="8"/>
      <c r="AT24" s="8"/>
      <c r="AU24" s="22"/>
      <c r="AV24" s="8"/>
      <c r="AW24" s="8"/>
      <c r="AX24" s="8"/>
      <c r="AY24" s="8"/>
      <c r="AZ24" s="25"/>
      <c r="BA24" s="8"/>
      <c r="BB24" s="14"/>
    </row>
    <row r="25" spans="1:54" ht="35.25" customHeight="1">
      <c r="A25" s="1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39"/>
      <c r="AG25" s="8"/>
      <c r="AH25" s="8"/>
      <c r="AI25" s="8"/>
      <c r="AJ25" s="8"/>
      <c r="AK25" s="19"/>
      <c r="AL25" s="8"/>
      <c r="AM25" s="8"/>
      <c r="AN25" s="8"/>
      <c r="AO25" s="8"/>
      <c r="AP25" s="20"/>
      <c r="AQ25" s="8"/>
      <c r="AR25" s="8"/>
      <c r="AS25" s="8"/>
      <c r="AT25" s="8"/>
      <c r="AU25" s="22"/>
      <c r="AV25" s="8"/>
      <c r="AW25" s="8"/>
      <c r="AX25" s="8"/>
      <c r="AY25" s="8"/>
      <c r="AZ25" s="25"/>
      <c r="BA25" s="8"/>
      <c r="BB25" s="14"/>
    </row>
    <row r="26" spans="1:54" ht="35.25" customHeight="1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39"/>
      <c r="AG26" s="8"/>
      <c r="AH26" s="8"/>
      <c r="AI26" s="8"/>
      <c r="AJ26" s="8"/>
      <c r="AK26" s="19"/>
      <c r="AL26" s="8"/>
      <c r="AM26" s="8"/>
      <c r="AN26" s="8"/>
      <c r="AO26" s="8"/>
      <c r="AP26" s="20"/>
      <c r="AQ26" s="8"/>
      <c r="AR26" s="8"/>
      <c r="AS26" s="8"/>
      <c r="AT26" s="8"/>
      <c r="AU26" s="22"/>
      <c r="AV26" s="8"/>
      <c r="AW26" s="8"/>
      <c r="AX26" s="8"/>
      <c r="AY26" s="8"/>
      <c r="AZ26" s="25"/>
      <c r="BA26" s="8"/>
      <c r="BB26" s="14"/>
    </row>
    <row r="27" spans="1:54" ht="35.25" customHeight="1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39"/>
      <c r="AG27" s="8"/>
      <c r="AH27" s="8"/>
      <c r="AI27" s="8"/>
      <c r="AJ27" s="8"/>
      <c r="AK27" s="19"/>
      <c r="AL27" s="8"/>
      <c r="AM27" s="8"/>
      <c r="AN27" s="8"/>
      <c r="AO27" s="8"/>
      <c r="AP27" s="20"/>
      <c r="AQ27" s="8"/>
      <c r="AR27" s="8"/>
      <c r="AS27" s="8"/>
      <c r="AT27" s="8"/>
      <c r="AU27" s="22"/>
      <c r="AV27" s="8"/>
      <c r="AW27" s="8"/>
      <c r="AX27" s="8"/>
      <c r="AY27" s="8"/>
      <c r="AZ27" s="25"/>
      <c r="BA27" s="8"/>
      <c r="BB27" s="14"/>
    </row>
    <row r="28" spans="1:54" ht="35.25" customHeight="1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39"/>
      <c r="AG28" s="8"/>
      <c r="AH28" s="8"/>
      <c r="AI28" s="8"/>
      <c r="AJ28" s="8"/>
      <c r="AK28" s="19"/>
      <c r="AL28" s="8"/>
      <c r="AM28" s="8"/>
      <c r="AN28" s="8"/>
      <c r="AO28" s="8"/>
      <c r="AP28" s="20"/>
      <c r="AQ28" s="8"/>
      <c r="AR28" s="8"/>
      <c r="AS28" s="8"/>
      <c r="AT28" s="8"/>
      <c r="AU28" s="22"/>
      <c r="AV28" s="8"/>
      <c r="AW28" s="8"/>
      <c r="AX28" s="8"/>
      <c r="AY28" s="8"/>
      <c r="AZ28" s="25"/>
      <c r="BA28" s="8"/>
      <c r="BB28" s="14"/>
    </row>
    <row r="29" spans="1:54" ht="35.25" customHeight="1">
      <c r="A29" s="1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39"/>
      <c r="AG29" s="8"/>
      <c r="AH29" s="8"/>
      <c r="AI29" s="8"/>
      <c r="AJ29" s="8"/>
      <c r="AK29" s="19"/>
      <c r="AL29" s="8"/>
      <c r="AM29" s="8"/>
      <c r="AN29" s="8"/>
      <c r="AO29" s="8"/>
      <c r="AP29" s="20"/>
      <c r="AQ29" s="8"/>
      <c r="AR29" s="8"/>
      <c r="AS29" s="8"/>
      <c r="AT29" s="8"/>
      <c r="AU29" s="22"/>
      <c r="AV29" s="8"/>
      <c r="AW29" s="8"/>
      <c r="AX29" s="8"/>
      <c r="AY29" s="8"/>
      <c r="AZ29" s="25"/>
      <c r="BA29" s="8"/>
      <c r="BB29" s="14"/>
    </row>
    <row r="30" spans="1:54" ht="35.25" customHeight="1">
      <c r="A30" s="1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39"/>
      <c r="AG30" s="8"/>
      <c r="AH30" s="8"/>
      <c r="AI30" s="8"/>
      <c r="AJ30" s="8"/>
      <c r="AK30" s="19"/>
      <c r="AL30" s="8"/>
      <c r="AM30" s="8"/>
      <c r="AN30" s="8"/>
      <c r="AO30" s="8"/>
      <c r="AP30" s="20"/>
      <c r="AQ30" s="8"/>
      <c r="AR30" s="8"/>
      <c r="AS30" s="8"/>
      <c r="AT30" s="8"/>
      <c r="AU30" s="22"/>
      <c r="AV30" s="8"/>
      <c r="AW30" s="8"/>
      <c r="AX30" s="8"/>
      <c r="AY30" s="8"/>
      <c r="AZ30" s="25"/>
      <c r="BA30" s="8"/>
      <c r="BB30" s="14"/>
    </row>
    <row r="31" spans="1:54" ht="35.25" customHeight="1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39"/>
      <c r="AG31" s="8"/>
      <c r="AH31" s="8"/>
      <c r="AI31" s="8"/>
      <c r="AJ31" s="8"/>
      <c r="AK31" s="19"/>
      <c r="AL31" s="8"/>
      <c r="AM31" s="8"/>
      <c r="AN31" s="8"/>
      <c r="AO31" s="8"/>
      <c r="AP31" s="20"/>
      <c r="AQ31" s="8"/>
      <c r="AR31" s="8"/>
      <c r="AS31" s="8"/>
      <c r="AT31" s="8"/>
      <c r="AU31" s="22"/>
      <c r="AV31" s="8"/>
      <c r="AW31" s="8"/>
      <c r="AX31" s="8"/>
      <c r="AY31" s="8"/>
      <c r="AZ31" s="25"/>
      <c r="BA31" s="8"/>
      <c r="BB31" s="14"/>
    </row>
    <row r="32" spans="1:54" ht="35.25" customHeight="1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39"/>
      <c r="AG32" s="8"/>
      <c r="AH32" s="8"/>
      <c r="AI32" s="8"/>
      <c r="AJ32" s="8"/>
      <c r="AK32" s="19"/>
      <c r="AL32" s="8"/>
      <c r="AM32" s="8"/>
      <c r="AN32" s="8"/>
      <c r="AO32" s="8"/>
      <c r="AP32" s="20"/>
      <c r="AQ32" s="8"/>
      <c r="AR32" s="8"/>
      <c r="AS32" s="8"/>
      <c r="AT32" s="8"/>
      <c r="AU32" s="22"/>
      <c r="AV32" s="8"/>
      <c r="AW32" s="8"/>
      <c r="AX32" s="8"/>
      <c r="AY32" s="8"/>
      <c r="AZ32" s="25"/>
      <c r="BA32" s="8"/>
      <c r="BB32" s="14"/>
    </row>
    <row r="33" spans="1:54" s="9" customFormat="1" ht="35.25" customHeight="1" thickBo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0">
        <f>SUM(AG33:AJ33)</f>
        <v>0</v>
      </c>
      <c r="AG33" s="16"/>
      <c r="AH33" s="16"/>
      <c r="AI33" s="16"/>
      <c r="AJ33" s="16"/>
      <c r="AK33" s="18">
        <f>SUM(AL33:AO33)</f>
        <v>0</v>
      </c>
      <c r="AL33" s="16"/>
      <c r="AM33" s="16"/>
      <c r="AN33" s="16"/>
      <c r="AO33" s="16"/>
      <c r="AP33" s="21">
        <f>SUM(AQ33:AT33)</f>
        <v>0</v>
      </c>
      <c r="AQ33" s="16"/>
      <c r="AR33" s="16"/>
      <c r="AS33" s="16"/>
      <c r="AT33" s="16"/>
      <c r="AU33" s="23">
        <f>SUM(AV33:AY33)</f>
        <v>0</v>
      </c>
      <c r="AV33" s="16"/>
      <c r="AW33" s="16"/>
      <c r="AX33" s="16"/>
      <c r="AY33" s="16"/>
      <c r="AZ33" s="24">
        <f>+AU33+AP33+AK33+AF33</f>
        <v>0</v>
      </c>
      <c r="BA33" s="16"/>
      <c r="BB33" s="17"/>
    </row>
    <row r="34" spans="1:5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5"/>
      <c r="AO34" s="5"/>
      <c r="AP34" s="5"/>
      <c r="AQ34" s="5"/>
      <c r="AR34" s="3"/>
      <c r="AS34" s="3"/>
      <c r="AT34" s="3"/>
      <c r="AU34" s="3"/>
      <c r="AV34" s="3"/>
      <c r="AW34" s="3"/>
      <c r="AX34" s="3"/>
      <c r="AY34" s="3"/>
      <c r="AZ34" s="3"/>
      <c r="BA34" s="4"/>
      <c r="BB34" s="4"/>
    </row>
    <row r="35" spans="1:5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5"/>
      <c r="AO35" s="5"/>
      <c r="AP35" s="5"/>
      <c r="AQ35" s="5"/>
      <c r="AR35" s="3"/>
      <c r="AS35" s="3"/>
      <c r="AT35" s="3"/>
      <c r="AU35" s="3"/>
      <c r="AV35" s="3"/>
      <c r="AW35" s="3"/>
      <c r="AX35" s="3"/>
      <c r="AY35" s="3"/>
      <c r="AZ35" s="3"/>
      <c r="BA35" s="4"/>
      <c r="BB35" s="4"/>
    </row>
    <row r="36" spans="1:5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5"/>
      <c r="AO36" s="5"/>
      <c r="AP36" s="5"/>
      <c r="AQ36" s="5"/>
      <c r="AR36" s="3"/>
      <c r="AS36" s="3"/>
      <c r="AT36" s="3"/>
      <c r="AU36" s="3"/>
      <c r="AV36" s="3"/>
      <c r="AW36" s="3"/>
      <c r="AX36" s="3"/>
      <c r="AY36" s="3"/>
      <c r="AZ36" s="3"/>
      <c r="BA36" s="4"/>
      <c r="BB36" s="4"/>
    </row>
    <row r="37" spans="1:54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3"/>
      <c r="AU37" s="3"/>
      <c r="AV37" s="3"/>
      <c r="AW37" s="3"/>
      <c r="AX37" s="3"/>
      <c r="AY37" s="3"/>
      <c r="AZ37" s="3"/>
      <c r="BA37" s="4"/>
      <c r="BB37" s="4"/>
    </row>
    <row r="38" spans="1:5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3"/>
      <c r="AS38" s="3"/>
      <c r="AT38" s="3"/>
      <c r="AU38" s="3"/>
      <c r="AV38" s="3"/>
      <c r="AW38" s="3"/>
      <c r="AX38" s="3"/>
      <c r="AY38" s="3"/>
      <c r="AZ38" s="3"/>
      <c r="BA38" s="4"/>
      <c r="BB38" s="4"/>
    </row>
    <row r="39" spans="1:5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</row>
    <row r="40" spans="1:5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</row>
    <row r="41" spans="1:5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3"/>
      <c r="AS41" s="3"/>
      <c r="AT41" s="3"/>
      <c r="AU41" s="3"/>
      <c r="AV41" s="3"/>
      <c r="AW41" s="3"/>
      <c r="AX41" s="3"/>
      <c r="AY41" s="3"/>
      <c r="AZ41" s="3"/>
      <c r="BA41" s="6"/>
      <c r="BB41" s="6"/>
    </row>
    <row r="42" spans="1:5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3"/>
      <c r="AS42" s="3"/>
      <c r="AT42" s="3"/>
      <c r="AU42" s="3"/>
      <c r="AV42" s="3"/>
      <c r="AW42" s="3"/>
      <c r="AX42" s="3"/>
      <c r="AY42" s="3"/>
      <c r="AZ42" s="3"/>
      <c r="BA42" s="6"/>
      <c r="BB42" s="6"/>
    </row>
    <row r="43" spans="1:5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</sheetData>
  <sheetProtection/>
  <mergeCells count="38">
    <mergeCell ref="O20:O24"/>
    <mergeCell ref="F16:F17"/>
    <mergeCell ref="P13:S13"/>
    <mergeCell ref="C5:BA5"/>
    <mergeCell ref="BB13:BB14"/>
    <mergeCell ref="A10:BB10"/>
    <mergeCell ref="BA13:BA14"/>
    <mergeCell ref="C16:C17"/>
    <mergeCell ref="D16:D17"/>
    <mergeCell ref="E16:E17"/>
    <mergeCell ref="B16:B17"/>
    <mergeCell ref="A16:A17"/>
    <mergeCell ref="C6:BA6"/>
    <mergeCell ref="BB1:BB8"/>
    <mergeCell ref="A11:BB11"/>
    <mergeCell ref="C1:BA1"/>
    <mergeCell ref="C2:BA2"/>
    <mergeCell ref="C3:BA3"/>
    <mergeCell ref="AF13:AZ13"/>
    <mergeCell ref="G14:M14"/>
    <mergeCell ref="C7:BA7"/>
    <mergeCell ref="C8:BA8"/>
    <mergeCell ref="A1:B8"/>
    <mergeCell ref="A13:O13"/>
    <mergeCell ref="T13:AE13"/>
    <mergeCell ref="C4:BA4"/>
    <mergeCell ref="A9:BB9"/>
    <mergeCell ref="A12:BB12"/>
    <mergeCell ref="G16:G17"/>
    <mergeCell ref="N18:O18"/>
    <mergeCell ref="N19:O19"/>
    <mergeCell ref="C18:D18"/>
    <mergeCell ref="M16:M17"/>
    <mergeCell ref="L16:L17"/>
    <mergeCell ref="K16:K17"/>
    <mergeCell ref="J16:J17"/>
    <mergeCell ref="I16:I17"/>
    <mergeCell ref="H16:H17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zoomScale="55" zoomScaleNormal="55" zoomScalePageLayoutView="0" workbookViewId="0" topLeftCell="A1">
      <selection activeCell="D7" sqref="D7:I7"/>
    </sheetView>
  </sheetViews>
  <sheetFormatPr defaultColWidth="11.421875" defaultRowHeight="15"/>
  <cols>
    <col min="2" max="2" width="17.57421875" style="0" customWidth="1"/>
    <col min="3" max="3" width="88.140625" style="27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47" t="s">
        <v>28</v>
      </c>
      <c r="C1" s="148"/>
      <c r="D1" s="148"/>
      <c r="E1" s="148"/>
      <c r="F1" s="148"/>
      <c r="G1" s="148"/>
      <c r="H1" s="148"/>
      <c r="I1" s="149"/>
    </row>
    <row r="2" spans="2:9" ht="15">
      <c r="B2" s="150"/>
      <c r="C2" s="151"/>
      <c r="D2" s="151"/>
      <c r="E2" s="151"/>
      <c r="F2" s="151"/>
      <c r="G2" s="151"/>
      <c r="H2" s="151"/>
      <c r="I2" s="152"/>
    </row>
    <row r="3" spans="2:9" ht="15.75" thickBot="1">
      <c r="B3" s="153"/>
      <c r="C3" s="154"/>
      <c r="D3" s="154"/>
      <c r="E3" s="154"/>
      <c r="F3" s="154"/>
      <c r="G3" s="154"/>
      <c r="H3" s="154"/>
      <c r="I3" s="155"/>
    </row>
    <row r="4" spans="2:9" ht="29.25" thickBot="1">
      <c r="B4" s="36" t="s">
        <v>29</v>
      </c>
      <c r="C4" s="35" t="s">
        <v>31</v>
      </c>
      <c r="D4" s="156" t="s">
        <v>30</v>
      </c>
      <c r="E4" s="157"/>
      <c r="F4" s="157"/>
      <c r="G4" s="157"/>
      <c r="H4" s="157"/>
      <c r="I4" s="158"/>
    </row>
    <row r="5" spans="2:9" ht="45" customHeight="1" thickBot="1">
      <c r="B5" s="28">
        <v>1</v>
      </c>
      <c r="C5" s="30" t="str">
        <f>+PlanAcción!A14</f>
        <v>Programa</v>
      </c>
      <c r="D5" s="126" t="s">
        <v>39</v>
      </c>
      <c r="E5" s="127"/>
      <c r="F5" s="127"/>
      <c r="G5" s="127"/>
      <c r="H5" s="127"/>
      <c r="I5" s="128"/>
    </row>
    <row r="6" spans="2:9" ht="45" customHeight="1" thickBot="1">
      <c r="B6" s="26">
        <v>2</v>
      </c>
      <c r="C6" s="31" t="str">
        <f>+PlanAcción!B14</f>
        <v>Subprograma</v>
      </c>
      <c r="D6" s="126" t="s">
        <v>40</v>
      </c>
      <c r="E6" s="127"/>
      <c r="F6" s="127"/>
      <c r="G6" s="127"/>
      <c r="H6" s="127"/>
      <c r="I6" s="128"/>
    </row>
    <row r="7" spans="2:9" ht="45" customHeight="1" thickBot="1">
      <c r="B7" s="26">
        <v>3</v>
      </c>
      <c r="C7" s="31" t="str">
        <f>+PlanAcción!C14</f>
        <v>Pond. Meta</v>
      </c>
      <c r="D7" s="126" t="s">
        <v>41</v>
      </c>
      <c r="E7" s="127"/>
      <c r="F7" s="127"/>
      <c r="G7" s="127"/>
      <c r="H7" s="127"/>
      <c r="I7" s="128"/>
    </row>
    <row r="8" spans="2:9" ht="45" customHeight="1" thickBot="1">
      <c r="B8" s="26">
        <v>4</v>
      </c>
      <c r="C8" s="31" t="str">
        <f>+PlanAcción!D14</f>
        <v>Descripcion Meta de Producto</v>
      </c>
      <c r="D8" s="126" t="s">
        <v>42</v>
      </c>
      <c r="E8" s="127"/>
      <c r="F8" s="127"/>
      <c r="G8" s="127"/>
      <c r="H8" s="127"/>
      <c r="I8" s="128"/>
    </row>
    <row r="9" spans="2:9" ht="45" customHeight="1" thickBot="1">
      <c r="B9" s="26">
        <v>5</v>
      </c>
      <c r="C9" s="31" t="str">
        <f>+PlanAcción!E14</f>
        <v>Código BPIM</v>
      </c>
      <c r="D9" s="126" t="s">
        <v>43</v>
      </c>
      <c r="E9" s="127"/>
      <c r="F9" s="127"/>
      <c r="G9" s="127"/>
      <c r="H9" s="127"/>
      <c r="I9" s="128"/>
    </row>
    <row r="10" spans="2:9" ht="45" customHeight="1" thickBot="1">
      <c r="B10" s="26">
        <v>6</v>
      </c>
      <c r="C10" s="31" t="str">
        <f>+PlanAcción!F14</f>
        <v>Nombre Proyecto</v>
      </c>
      <c r="D10" s="126" t="s">
        <v>44</v>
      </c>
      <c r="E10" s="127"/>
      <c r="F10" s="127"/>
      <c r="G10" s="127"/>
      <c r="H10" s="127"/>
      <c r="I10" s="128"/>
    </row>
    <row r="11" spans="2:9" ht="45" customHeight="1" thickBot="1">
      <c r="B11" s="26">
        <v>7</v>
      </c>
      <c r="C11" s="133" t="str">
        <f>+PlanAcción!G14</f>
        <v>RUBRO PRESUPUESTAL</v>
      </c>
      <c r="D11" s="33" t="s">
        <v>32</v>
      </c>
      <c r="E11" s="126" t="s">
        <v>47</v>
      </c>
      <c r="F11" s="127"/>
      <c r="G11" s="127"/>
      <c r="H11" s="127"/>
      <c r="I11" s="128"/>
    </row>
    <row r="12" spans="2:9" ht="45" customHeight="1" thickBot="1">
      <c r="B12" s="26">
        <v>8</v>
      </c>
      <c r="C12" s="133"/>
      <c r="D12" s="29" t="s">
        <v>33</v>
      </c>
      <c r="E12" s="126" t="s">
        <v>48</v>
      </c>
      <c r="F12" s="127"/>
      <c r="G12" s="127"/>
      <c r="H12" s="127"/>
      <c r="I12" s="128"/>
    </row>
    <row r="13" spans="2:9" ht="45" customHeight="1" thickBot="1">
      <c r="B13" s="26">
        <v>9</v>
      </c>
      <c r="C13" s="133"/>
      <c r="D13" s="29" t="s">
        <v>34</v>
      </c>
      <c r="E13" s="126" t="s">
        <v>49</v>
      </c>
      <c r="F13" s="127"/>
      <c r="G13" s="127"/>
      <c r="H13" s="127"/>
      <c r="I13" s="128"/>
    </row>
    <row r="14" spans="2:9" ht="45" customHeight="1" thickBot="1">
      <c r="B14" s="26">
        <v>10</v>
      </c>
      <c r="C14" s="133"/>
      <c r="D14" s="29" t="s">
        <v>35</v>
      </c>
      <c r="E14" s="126" t="s">
        <v>50</v>
      </c>
      <c r="F14" s="127"/>
      <c r="G14" s="127"/>
      <c r="H14" s="127"/>
      <c r="I14" s="128"/>
    </row>
    <row r="15" spans="2:9" ht="45" customHeight="1" thickBot="1">
      <c r="B15" s="26">
        <v>11</v>
      </c>
      <c r="C15" s="133"/>
      <c r="D15" s="29" t="s">
        <v>36</v>
      </c>
      <c r="E15" s="126" t="s">
        <v>51</v>
      </c>
      <c r="F15" s="127"/>
      <c r="G15" s="127"/>
      <c r="H15" s="127"/>
      <c r="I15" s="128"/>
    </row>
    <row r="16" spans="2:9" ht="45" customHeight="1" thickBot="1">
      <c r="B16" s="26">
        <v>12</v>
      </c>
      <c r="C16" s="133"/>
      <c r="D16" s="29" t="s">
        <v>37</v>
      </c>
      <c r="E16" s="126" t="s">
        <v>45</v>
      </c>
      <c r="F16" s="127"/>
      <c r="G16" s="127"/>
      <c r="H16" s="127"/>
      <c r="I16" s="128"/>
    </row>
    <row r="17" spans="2:9" ht="45" customHeight="1" thickBot="1">
      <c r="B17" s="26">
        <v>13</v>
      </c>
      <c r="C17" s="133"/>
      <c r="D17" s="34" t="s">
        <v>38</v>
      </c>
      <c r="E17" s="111" t="s">
        <v>52</v>
      </c>
      <c r="F17" s="112"/>
      <c r="G17" s="112"/>
      <c r="H17" s="112"/>
      <c r="I17" s="113"/>
    </row>
    <row r="18" spans="2:9" ht="45" customHeight="1" thickBot="1">
      <c r="B18" s="26">
        <v>14</v>
      </c>
      <c r="C18" s="31" t="str">
        <f>+PlanAcción!N14</f>
        <v>ACTIVIDADES A DESARROLLAR EN LA VIGENCIA 2014</v>
      </c>
      <c r="D18" s="126" t="s">
        <v>53</v>
      </c>
      <c r="E18" s="127"/>
      <c r="F18" s="127"/>
      <c r="G18" s="127"/>
      <c r="H18" s="127"/>
      <c r="I18" s="128"/>
    </row>
    <row r="19" spans="2:9" ht="45" customHeight="1" thickBot="1">
      <c r="B19" s="26">
        <v>15</v>
      </c>
      <c r="C19" s="31" t="str">
        <f>+PlanAcción!O14</f>
        <v>VALOR DE LA ACTIVIDAD</v>
      </c>
      <c r="D19" s="126" t="s">
        <v>54</v>
      </c>
      <c r="E19" s="127"/>
      <c r="F19" s="127"/>
      <c r="G19" s="127"/>
      <c r="H19" s="127"/>
      <c r="I19" s="128"/>
    </row>
    <row r="20" spans="2:9" ht="45" customHeight="1" thickBot="1">
      <c r="B20" s="26">
        <v>16</v>
      </c>
      <c r="C20" s="31" t="str">
        <f>+PlanAcción!P14</f>
        <v>Cod. Indic</v>
      </c>
      <c r="D20" s="126" t="s">
        <v>55</v>
      </c>
      <c r="E20" s="127"/>
      <c r="F20" s="127"/>
      <c r="G20" s="127"/>
      <c r="H20" s="127"/>
      <c r="I20" s="128"/>
    </row>
    <row r="21" spans="2:9" ht="45" customHeight="1" thickBot="1">
      <c r="B21" s="26">
        <v>17</v>
      </c>
      <c r="C21" s="31" t="str">
        <f>+PlanAcción!Q14</f>
        <v>Nombre</v>
      </c>
      <c r="D21" s="126" t="s">
        <v>56</v>
      </c>
      <c r="E21" s="127"/>
      <c r="F21" s="127"/>
      <c r="G21" s="127"/>
      <c r="H21" s="127"/>
      <c r="I21" s="128"/>
    </row>
    <row r="22" spans="2:9" ht="45" customHeight="1" thickBot="1">
      <c r="B22" s="26">
        <v>18</v>
      </c>
      <c r="C22" s="31" t="str">
        <f>+PlanAcción!R14</f>
        <v>Valor alcanzado a 31 de dic de la vigencia 2013</v>
      </c>
      <c r="D22" s="126" t="s">
        <v>57</v>
      </c>
      <c r="E22" s="127"/>
      <c r="F22" s="127"/>
      <c r="G22" s="127"/>
      <c r="H22" s="127"/>
      <c r="I22" s="128"/>
    </row>
    <row r="23" spans="2:9" ht="45" customHeight="1" thickBot="1">
      <c r="B23" s="26">
        <v>19</v>
      </c>
      <c r="C23" s="31" t="str">
        <f>+PlanAcción!S14</f>
        <v>Valor a lograrse a 31 de dic de la vigencia 2014</v>
      </c>
      <c r="D23" s="117" t="s">
        <v>58</v>
      </c>
      <c r="E23" s="118"/>
      <c r="F23" s="118"/>
      <c r="G23" s="118"/>
      <c r="H23" s="118"/>
      <c r="I23" s="119"/>
    </row>
    <row r="24" spans="2:9" s="27" customFormat="1" ht="45.75" customHeight="1" thickBot="1">
      <c r="B24" s="37">
        <v>20</v>
      </c>
      <c r="C24" s="133" t="str">
        <f>+PlanAcción!T13</f>
        <v>PROGRAMACION META DE PLAN DE DESARROLLO</v>
      </c>
      <c r="D24" s="129" t="s">
        <v>79</v>
      </c>
      <c r="E24" s="130"/>
      <c r="F24" s="131"/>
      <c r="G24" s="143" t="s">
        <v>59</v>
      </c>
      <c r="H24" s="144"/>
      <c r="I24" s="145"/>
    </row>
    <row r="25" spans="2:9" s="27" customFormat="1" ht="45.75" customHeight="1" thickBot="1">
      <c r="B25" s="37">
        <v>21</v>
      </c>
      <c r="C25" s="133"/>
      <c r="D25" s="114" t="s">
        <v>80</v>
      </c>
      <c r="E25" s="115"/>
      <c r="F25" s="116"/>
      <c r="G25" s="143" t="s">
        <v>59</v>
      </c>
      <c r="H25" s="144"/>
      <c r="I25" s="145"/>
    </row>
    <row r="26" spans="2:9" s="27" customFormat="1" ht="45.75" customHeight="1" thickBot="1">
      <c r="B26" s="37">
        <v>22</v>
      </c>
      <c r="C26" s="133"/>
      <c r="D26" s="114" t="s">
        <v>81</v>
      </c>
      <c r="E26" s="115"/>
      <c r="F26" s="116"/>
      <c r="G26" s="143" t="s">
        <v>59</v>
      </c>
      <c r="H26" s="144"/>
      <c r="I26" s="145"/>
    </row>
    <row r="27" spans="2:9" s="27" customFormat="1" ht="45.75" customHeight="1" thickBot="1">
      <c r="B27" s="26">
        <v>23</v>
      </c>
      <c r="C27" s="133"/>
      <c r="D27" s="129" t="s">
        <v>82</v>
      </c>
      <c r="E27" s="130"/>
      <c r="F27" s="131"/>
      <c r="G27" s="120" t="s">
        <v>59</v>
      </c>
      <c r="H27" s="121"/>
      <c r="I27" s="122"/>
    </row>
    <row r="28" spans="2:9" s="27" customFormat="1" ht="45.75" customHeight="1" thickBot="1">
      <c r="B28" s="26">
        <v>24</v>
      </c>
      <c r="C28" s="133"/>
      <c r="D28" s="114" t="s">
        <v>83</v>
      </c>
      <c r="E28" s="115"/>
      <c r="F28" s="116"/>
      <c r="G28" s="120" t="s">
        <v>59</v>
      </c>
      <c r="H28" s="121"/>
      <c r="I28" s="122"/>
    </row>
    <row r="29" spans="2:9" s="27" customFormat="1" ht="45.75" customHeight="1" thickBot="1">
      <c r="B29" s="37">
        <v>25</v>
      </c>
      <c r="C29" s="133"/>
      <c r="D29" s="114" t="s">
        <v>84</v>
      </c>
      <c r="E29" s="115"/>
      <c r="F29" s="116"/>
      <c r="G29" s="120" t="s">
        <v>59</v>
      </c>
      <c r="H29" s="121"/>
      <c r="I29" s="122"/>
    </row>
    <row r="30" spans="2:9" s="27" customFormat="1" ht="45.75" customHeight="1" thickBot="1">
      <c r="B30" s="37">
        <v>26</v>
      </c>
      <c r="C30" s="133"/>
      <c r="D30" s="129" t="s">
        <v>85</v>
      </c>
      <c r="E30" s="130"/>
      <c r="F30" s="131"/>
      <c r="G30" s="120" t="s">
        <v>59</v>
      </c>
      <c r="H30" s="121"/>
      <c r="I30" s="122"/>
    </row>
    <row r="31" spans="2:9" s="27" customFormat="1" ht="45.75" customHeight="1" thickBot="1">
      <c r="B31" s="37">
        <v>27</v>
      </c>
      <c r="C31" s="133"/>
      <c r="D31" s="114" t="s">
        <v>86</v>
      </c>
      <c r="E31" s="115"/>
      <c r="F31" s="116"/>
      <c r="G31" s="120" t="s">
        <v>59</v>
      </c>
      <c r="H31" s="121"/>
      <c r="I31" s="122"/>
    </row>
    <row r="32" spans="2:9" s="27" customFormat="1" ht="45.75" customHeight="1" thickBot="1">
      <c r="B32" s="26">
        <v>28</v>
      </c>
      <c r="C32" s="133"/>
      <c r="D32" s="114" t="s">
        <v>87</v>
      </c>
      <c r="E32" s="115"/>
      <c r="F32" s="116"/>
      <c r="G32" s="120" t="s">
        <v>59</v>
      </c>
      <c r="H32" s="121"/>
      <c r="I32" s="122"/>
    </row>
    <row r="33" spans="2:9" s="27" customFormat="1" ht="45.75" customHeight="1" thickBot="1">
      <c r="B33" s="26">
        <v>29</v>
      </c>
      <c r="C33" s="133"/>
      <c r="D33" s="129" t="s">
        <v>88</v>
      </c>
      <c r="E33" s="130"/>
      <c r="F33" s="131"/>
      <c r="G33" s="120" t="s">
        <v>59</v>
      </c>
      <c r="H33" s="121"/>
      <c r="I33" s="122"/>
    </row>
    <row r="34" spans="2:9" s="27" customFormat="1" ht="45.75" customHeight="1" thickBot="1">
      <c r="B34" s="37">
        <v>30</v>
      </c>
      <c r="C34" s="133"/>
      <c r="D34" s="114" t="s">
        <v>89</v>
      </c>
      <c r="E34" s="115"/>
      <c r="F34" s="116"/>
      <c r="G34" s="120" t="s">
        <v>59</v>
      </c>
      <c r="H34" s="121"/>
      <c r="I34" s="122"/>
    </row>
    <row r="35" spans="2:9" s="27" customFormat="1" ht="45.75" customHeight="1" thickBot="1">
      <c r="B35" s="58">
        <v>31</v>
      </c>
      <c r="C35" s="146"/>
      <c r="D35" s="159" t="s">
        <v>90</v>
      </c>
      <c r="E35" s="160"/>
      <c r="F35" s="161"/>
      <c r="G35" s="143" t="s">
        <v>59</v>
      </c>
      <c r="H35" s="144"/>
      <c r="I35" s="145"/>
    </row>
    <row r="36" spans="2:9" ht="19.5" customHeight="1">
      <c r="B36" s="59">
        <v>32</v>
      </c>
      <c r="C36" s="132" t="str">
        <f>+PlanAcción!AF13</f>
        <v>PROGRAMACION EJECUCION DE RECURSOS POR TRIMESTRE VIGENCIA 2014</v>
      </c>
      <c r="D36" s="134" t="s">
        <v>61</v>
      </c>
      <c r="E36" s="135"/>
      <c r="F36" s="135"/>
      <c r="G36" s="135"/>
      <c r="H36" s="135"/>
      <c r="I36" s="136"/>
    </row>
    <row r="37" spans="2:9" ht="19.5" customHeight="1">
      <c r="B37" s="26">
        <v>33</v>
      </c>
      <c r="C37" s="133"/>
      <c r="D37" s="137"/>
      <c r="E37" s="138"/>
      <c r="F37" s="138"/>
      <c r="G37" s="138"/>
      <c r="H37" s="138"/>
      <c r="I37" s="139"/>
    </row>
    <row r="38" spans="2:9" ht="19.5" customHeight="1">
      <c r="B38" s="26">
        <v>34</v>
      </c>
      <c r="C38" s="133"/>
      <c r="D38" s="137"/>
      <c r="E38" s="138"/>
      <c r="F38" s="138"/>
      <c r="G38" s="138"/>
      <c r="H38" s="138"/>
      <c r="I38" s="139"/>
    </row>
    <row r="39" spans="2:9" ht="19.5" customHeight="1">
      <c r="B39" s="37">
        <v>35</v>
      </c>
      <c r="C39" s="133"/>
      <c r="D39" s="137"/>
      <c r="E39" s="138"/>
      <c r="F39" s="138"/>
      <c r="G39" s="138"/>
      <c r="H39" s="138"/>
      <c r="I39" s="139"/>
    </row>
    <row r="40" spans="2:9" ht="19.5" customHeight="1">
      <c r="B40" s="37">
        <v>36</v>
      </c>
      <c r="C40" s="133"/>
      <c r="D40" s="137"/>
      <c r="E40" s="138"/>
      <c r="F40" s="138"/>
      <c r="G40" s="138"/>
      <c r="H40" s="138"/>
      <c r="I40" s="139"/>
    </row>
    <row r="41" spans="2:9" ht="19.5" customHeight="1">
      <c r="B41" s="37">
        <v>37</v>
      </c>
      <c r="C41" s="133"/>
      <c r="D41" s="137"/>
      <c r="E41" s="138"/>
      <c r="F41" s="138"/>
      <c r="G41" s="138"/>
      <c r="H41" s="138"/>
      <c r="I41" s="139"/>
    </row>
    <row r="42" spans="2:9" ht="19.5" customHeight="1">
      <c r="B42" s="26">
        <v>38</v>
      </c>
      <c r="C42" s="133"/>
      <c r="D42" s="137"/>
      <c r="E42" s="138"/>
      <c r="F42" s="138"/>
      <c r="G42" s="138"/>
      <c r="H42" s="138"/>
      <c r="I42" s="139"/>
    </row>
    <row r="43" spans="2:9" ht="19.5" customHeight="1">
      <c r="B43" s="26">
        <v>39</v>
      </c>
      <c r="C43" s="133"/>
      <c r="D43" s="137"/>
      <c r="E43" s="138"/>
      <c r="F43" s="138"/>
      <c r="G43" s="138"/>
      <c r="H43" s="138"/>
      <c r="I43" s="139"/>
    </row>
    <row r="44" spans="2:9" ht="19.5" customHeight="1">
      <c r="B44" s="37">
        <v>40</v>
      </c>
      <c r="C44" s="133"/>
      <c r="D44" s="137"/>
      <c r="E44" s="138"/>
      <c r="F44" s="138"/>
      <c r="G44" s="138"/>
      <c r="H44" s="138"/>
      <c r="I44" s="139"/>
    </row>
    <row r="45" spans="2:9" ht="19.5" customHeight="1">
      <c r="B45" s="37">
        <v>41</v>
      </c>
      <c r="C45" s="133"/>
      <c r="D45" s="137"/>
      <c r="E45" s="138"/>
      <c r="F45" s="138"/>
      <c r="G45" s="138"/>
      <c r="H45" s="138"/>
      <c r="I45" s="139"/>
    </row>
    <row r="46" spans="2:9" ht="19.5" customHeight="1">
      <c r="B46" s="37">
        <v>42</v>
      </c>
      <c r="C46" s="133"/>
      <c r="D46" s="137"/>
      <c r="E46" s="138"/>
      <c r="F46" s="138"/>
      <c r="G46" s="138"/>
      <c r="H46" s="138"/>
      <c r="I46" s="139"/>
    </row>
    <row r="47" spans="2:9" ht="19.5" customHeight="1">
      <c r="B47" s="26">
        <v>43</v>
      </c>
      <c r="C47" s="133"/>
      <c r="D47" s="137"/>
      <c r="E47" s="138"/>
      <c r="F47" s="138"/>
      <c r="G47" s="138"/>
      <c r="H47" s="138"/>
      <c r="I47" s="139"/>
    </row>
    <row r="48" spans="2:9" ht="19.5" customHeight="1">
      <c r="B48" s="26">
        <v>44</v>
      </c>
      <c r="C48" s="133"/>
      <c r="D48" s="137"/>
      <c r="E48" s="138"/>
      <c r="F48" s="138"/>
      <c r="G48" s="138"/>
      <c r="H48" s="138"/>
      <c r="I48" s="139"/>
    </row>
    <row r="49" spans="2:9" ht="19.5" customHeight="1">
      <c r="B49" s="37">
        <v>45</v>
      </c>
      <c r="C49" s="133"/>
      <c r="D49" s="137"/>
      <c r="E49" s="138"/>
      <c r="F49" s="138"/>
      <c r="G49" s="138"/>
      <c r="H49" s="138"/>
      <c r="I49" s="139"/>
    </row>
    <row r="50" spans="2:9" ht="19.5" customHeight="1">
      <c r="B50" s="37">
        <v>46</v>
      </c>
      <c r="C50" s="133"/>
      <c r="D50" s="137"/>
      <c r="E50" s="138"/>
      <c r="F50" s="138"/>
      <c r="G50" s="138"/>
      <c r="H50" s="138"/>
      <c r="I50" s="139"/>
    </row>
    <row r="51" spans="2:9" ht="19.5" customHeight="1">
      <c r="B51" s="37">
        <v>47</v>
      </c>
      <c r="C51" s="133"/>
      <c r="D51" s="137"/>
      <c r="E51" s="138"/>
      <c r="F51" s="138"/>
      <c r="G51" s="138"/>
      <c r="H51" s="138"/>
      <c r="I51" s="139"/>
    </row>
    <row r="52" spans="2:9" ht="19.5" customHeight="1">
      <c r="B52" s="26">
        <v>48</v>
      </c>
      <c r="C52" s="133"/>
      <c r="D52" s="137"/>
      <c r="E52" s="138"/>
      <c r="F52" s="138"/>
      <c r="G52" s="138"/>
      <c r="H52" s="138"/>
      <c r="I52" s="139"/>
    </row>
    <row r="53" spans="2:9" ht="19.5" customHeight="1">
      <c r="B53" s="26">
        <v>49</v>
      </c>
      <c r="C53" s="133"/>
      <c r="D53" s="137"/>
      <c r="E53" s="138"/>
      <c r="F53" s="138"/>
      <c r="G53" s="138"/>
      <c r="H53" s="138"/>
      <c r="I53" s="139"/>
    </row>
    <row r="54" spans="2:9" ht="19.5" customHeight="1">
      <c r="B54" s="37">
        <v>50</v>
      </c>
      <c r="C54" s="133"/>
      <c r="D54" s="137"/>
      <c r="E54" s="138"/>
      <c r="F54" s="138"/>
      <c r="G54" s="138"/>
      <c r="H54" s="138"/>
      <c r="I54" s="139"/>
    </row>
    <row r="55" spans="2:9" ht="19.5" customHeight="1">
      <c r="B55" s="37">
        <v>51</v>
      </c>
      <c r="C55" s="133"/>
      <c r="D55" s="137"/>
      <c r="E55" s="138"/>
      <c r="F55" s="138"/>
      <c r="G55" s="138"/>
      <c r="H55" s="138"/>
      <c r="I55" s="139"/>
    </row>
    <row r="56" spans="2:9" ht="19.5" customHeight="1" thickBot="1">
      <c r="B56" s="37">
        <v>52</v>
      </c>
      <c r="C56" s="133"/>
      <c r="D56" s="140"/>
      <c r="E56" s="141"/>
      <c r="F56" s="141"/>
      <c r="G56" s="141"/>
      <c r="H56" s="141"/>
      <c r="I56" s="142"/>
    </row>
    <row r="57" spans="2:9" ht="54.75" customHeight="1">
      <c r="B57" s="26">
        <v>53</v>
      </c>
      <c r="C57" s="31" t="str">
        <f>+PlanAcción!BA13</f>
        <v>Responsable
(Nombre y Cargo)</v>
      </c>
      <c r="D57" s="117" t="s">
        <v>60</v>
      </c>
      <c r="E57" s="118"/>
      <c r="F57" s="118"/>
      <c r="G57" s="118"/>
      <c r="H57" s="118"/>
      <c r="I57" s="119"/>
    </row>
    <row r="58" spans="2:9" ht="45" customHeight="1" thickBot="1">
      <c r="B58" s="60">
        <v>54</v>
      </c>
      <c r="C58" s="32" t="str">
        <f>+PlanAcción!BB13</f>
        <v>Observaciones</v>
      </c>
      <c r="D58" s="123"/>
      <c r="E58" s="124"/>
      <c r="F58" s="124"/>
      <c r="G58" s="124"/>
      <c r="H58" s="124"/>
      <c r="I58" s="125"/>
    </row>
  </sheetData>
  <sheetProtection/>
  <mergeCells count="51">
    <mergeCell ref="D32:F32"/>
    <mergeCell ref="D33:F33"/>
    <mergeCell ref="D34:F34"/>
    <mergeCell ref="D35:F35"/>
    <mergeCell ref="G29:I29"/>
    <mergeCell ref="G30:I30"/>
    <mergeCell ref="G31:I31"/>
    <mergeCell ref="B1:I3"/>
    <mergeCell ref="D4:I4"/>
    <mergeCell ref="D25:F25"/>
    <mergeCell ref="D26:F26"/>
    <mergeCell ref="D5:I5"/>
    <mergeCell ref="D6:I6"/>
    <mergeCell ref="D7:I7"/>
    <mergeCell ref="D9:I9"/>
    <mergeCell ref="C11:C17"/>
    <mergeCell ref="C24:C35"/>
    <mergeCell ref="G25:I25"/>
    <mergeCell ref="G26:I26"/>
    <mergeCell ref="D27:F27"/>
    <mergeCell ref="G32:I32"/>
    <mergeCell ref="D29:F29"/>
    <mergeCell ref="G34:I34"/>
    <mergeCell ref="G33:I33"/>
    <mergeCell ref="G35:I35"/>
    <mergeCell ref="G24:I24"/>
    <mergeCell ref="D8:I8"/>
    <mergeCell ref="G27:I27"/>
    <mergeCell ref="D10:I10"/>
    <mergeCell ref="D18:I18"/>
    <mergeCell ref="D20:I20"/>
    <mergeCell ref="E16:I16"/>
    <mergeCell ref="D28:F28"/>
    <mergeCell ref="D19:I19"/>
    <mergeCell ref="D30:F30"/>
    <mergeCell ref="C36:C56"/>
    <mergeCell ref="D36:I56"/>
    <mergeCell ref="D21:I21"/>
    <mergeCell ref="D22:I22"/>
    <mergeCell ref="D23:I23"/>
    <mergeCell ref="D24:F24"/>
    <mergeCell ref="E17:I17"/>
    <mergeCell ref="D31:F31"/>
    <mergeCell ref="D57:I57"/>
    <mergeCell ref="G28:I28"/>
    <mergeCell ref="D58:I58"/>
    <mergeCell ref="E11:I11"/>
    <mergeCell ref="E12:I12"/>
    <mergeCell ref="E13:I13"/>
    <mergeCell ref="E14:I14"/>
    <mergeCell ref="E15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7:I13"/>
  <sheetViews>
    <sheetView zoomScalePageLayoutView="0" workbookViewId="0" topLeftCell="A1">
      <selection activeCell="K14" sqref="K14"/>
    </sheetView>
  </sheetViews>
  <sheetFormatPr defaultColWidth="11.421875" defaultRowHeight="15"/>
  <sheetData>
    <row r="7" spans="7:9" ht="15">
      <c r="G7" t="s">
        <v>102</v>
      </c>
      <c r="I7" t="s">
        <v>103</v>
      </c>
    </row>
    <row r="8" spans="6:9" ht="15">
      <c r="F8">
        <v>2266000</v>
      </c>
      <c r="G8">
        <f>F8*12</f>
        <v>27192000</v>
      </c>
      <c r="H8">
        <f>F8*23</f>
        <v>52118000</v>
      </c>
      <c r="I8">
        <f>H8-G8</f>
        <v>24926000</v>
      </c>
    </row>
    <row r="9" ht="15">
      <c r="G9">
        <f>G8*2</f>
        <v>54384000</v>
      </c>
    </row>
    <row r="13" spans="7:8" ht="15">
      <c r="G13">
        <v>65000000</v>
      </c>
      <c r="H13">
        <f>G13*0.8</f>
        <v>52000000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Maria Dufay Granada Giraldo</cp:lastModifiedBy>
  <cp:lastPrinted>2013-11-27T16:31:20Z</cp:lastPrinted>
  <dcterms:created xsi:type="dcterms:W3CDTF">2013-01-07T15:09:44Z</dcterms:created>
  <dcterms:modified xsi:type="dcterms:W3CDTF">2015-04-24T16:37:13Z</dcterms:modified>
  <cp:category/>
  <cp:version/>
  <cp:contentType/>
  <cp:contentStatus/>
</cp:coreProperties>
</file>